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wwwdd\IdeaProjects\kanaria2\documents\"/>
    </mc:Choice>
  </mc:AlternateContent>
  <xr:revisionPtr revIDLastSave="0" documentId="13_ncr:1_{2C903954-2763-4277-85E7-D5D75622FBC4}" xr6:coauthVersionLast="41" xr6:coauthVersionMax="41" xr10:uidLastSave="{00000000-0000-0000-0000-000000000000}"/>
  <bookViews>
    <workbookView xWindow="30600" yWindow="-120" windowWidth="29040" windowHeight="15990" tabRatio="686" xr2:uid="{4F2D89F7-8709-465C-A514-EA5D426AD324}"/>
  </bookViews>
  <sheets>
    <sheet name="このファイルについて" sheetId="15" r:id="rId1"/>
    <sheet name="定義一覧" sheetId="16" r:id="rId2"/>
    <sheet name="JIS X 0213非漢字一覧" sheetId="17" r:id="rId3"/>
    <sheet name="大文字・小文字" sheetId="13" r:id="rId4"/>
    <sheet name="ひらがな・カタカナ" sheetId="6" r:id="rId5"/>
    <sheet name="半角・全角（濁音・半濁音以外）" sheetId="3" r:id="rId6"/>
    <sheet name="半角・全角（濁音・半濁音）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J4" i="16"/>
  <c r="L4" i="16" s="1"/>
  <c r="J5" i="16"/>
  <c r="L5" i="16" s="1"/>
  <c r="J6" i="16"/>
  <c r="L6" i="16" s="1"/>
  <c r="J7" i="16"/>
  <c r="L7" i="16" s="1"/>
  <c r="J8" i="16"/>
  <c r="L8" i="16" s="1"/>
  <c r="J9" i="16"/>
  <c r="L9" i="16" s="1"/>
  <c r="J10" i="16"/>
  <c r="L10" i="16" s="1"/>
  <c r="J11" i="16"/>
  <c r="L11" i="16" s="1"/>
  <c r="J12" i="16"/>
  <c r="L12" i="16" s="1"/>
  <c r="J13" i="16"/>
  <c r="L13" i="16" s="1"/>
  <c r="J14" i="16"/>
  <c r="L14" i="16" s="1"/>
  <c r="J15" i="16"/>
  <c r="L15" i="16" s="1"/>
  <c r="J16" i="16"/>
  <c r="L16" i="16" s="1"/>
  <c r="J17" i="16"/>
  <c r="L17" i="16" s="1"/>
  <c r="J18" i="16"/>
  <c r="L18" i="16" s="1"/>
  <c r="J19" i="16"/>
  <c r="L19" i="16" s="1"/>
  <c r="J20" i="16"/>
  <c r="L20" i="16" s="1"/>
  <c r="J21" i="16"/>
  <c r="L21" i="16" s="1"/>
  <c r="J22" i="16"/>
  <c r="L22" i="16" s="1"/>
  <c r="J23" i="16"/>
  <c r="L23" i="16" s="1"/>
  <c r="J24" i="16"/>
  <c r="L24" i="16" s="1"/>
  <c r="J25" i="16"/>
  <c r="L25" i="16" s="1"/>
  <c r="J26" i="16"/>
  <c r="L26" i="16" s="1"/>
  <c r="J27" i="16"/>
  <c r="L27" i="16" s="1"/>
  <c r="J28" i="16"/>
  <c r="L28" i="16" s="1"/>
  <c r="J29" i="16"/>
  <c r="L29" i="16" s="1"/>
  <c r="J30" i="16"/>
  <c r="L30" i="16" s="1"/>
  <c r="J31" i="16"/>
  <c r="L31" i="16" s="1"/>
  <c r="J32" i="16"/>
  <c r="L32" i="16" s="1"/>
  <c r="J33" i="16"/>
  <c r="L33" i="16" s="1"/>
  <c r="J34" i="16"/>
  <c r="L34" i="16" s="1"/>
  <c r="J35" i="16"/>
  <c r="L35" i="16" s="1"/>
  <c r="J36" i="16"/>
  <c r="L36" i="16" s="1"/>
  <c r="J37" i="16"/>
  <c r="L37" i="16" s="1"/>
  <c r="J38" i="16"/>
  <c r="J39" i="16"/>
  <c r="L39" i="16" s="1"/>
  <c r="J40" i="16"/>
  <c r="L40" i="16" s="1"/>
  <c r="J41" i="16"/>
  <c r="L41" i="16" s="1"/>
  <c r="J42" i="16"/>
  <c r="L42" i="16" s="1"/>
  <c r="J43" i="16"/>
  <c r="L43" i="16" s="1"/>
  <c r="J44" i="16"/>
  <c r="L44" i="16" s="1"/>
  <c r="J45" i="16"/>
  <c r="L45" i="16" s="1"/>
  <c r="J46" i="16"/>
  <c r="J47" i="16"/>
  <c r="L47" i="16" s="1"/>
  <c r="J48" i="16"/>
  <c r="L48" i="16" s="1"/>
  <c r="J49" i="16"/>
  <c r="L49" i="16" s="1"/>
  <c r="J50" i="16"/>
  <c r="L50" i="16" s="1"/>
  <c r="J51" i="16"/>
  <c r="L51" i="16" s="1"/>
  <c r="J52" i="16"/>
  <c r="L52" i="16" s="1"/>
  <c r="J53" i="16"/>
  <c r="L53" i="16" s="1"/>
  <c r="J54" i="16"/>
  <c r="J55" i="16"/>
  <c r="L55" i="16" s="1"/>
  <c r="J56" i="16"/>
  <c r="L56" i="16" s="1"/>
  <c r="J57" i="16"/>
  <c r="L57" i="16" s="1"/>
  <c r="J58" i="16"/>
  <c r="L58" i="16" s="1"/>
  <c r="J59" i="16"/>
  <c r="L59" i="16" s="1"/>
  <c r="J60" i="16"/>
  <c r="L60" i="16" s="1"/>
  <c r="J61" i="16"/>
  <c r="L61" i="16" s="1"/>
  <c r="J62" i="16"/>
  <c r="J63" i="16"/>
  <c r="L63" i="16" s="1"/>
  <c r="J64" i="16"/>
  <c r="L64" i="16" s="1"/>
  <c r="J65" i="16"/>
  <c r="L65" i="16" s="1"/>
  <c r="J66" i="16"/>
  <c r="L66" i="16" s="1"/>
  <c r="J67" i="16"/>
  <c r="J68" i="16"/>
  <c r="L68" i="16" s="1"/>
  <c r="J69" i="16"/>
  <c r="L69" i="16" s="1"/>
  <c r="J70" i="16"/>
  <c r="L70" i="16" s="1"/>
  <c r="J71" i="16"/>
  <c r="L71" i="16" s="1"/>
  <c r="J72" i="16"/>
  <c r="L72" i="16" s="1"/>
  <c r="J73" i="16"/>
  <c r="L73" i="16" s="1"/>
  <c r="J74" i="16"/>
  <c r="L74" i="16" s="1"/>
  <c r="J75" i="16"/>
  <c r="L75" i="16" s="1"/>
  <c r="J76" i="16"/>
  <c r="J77" i="16"/>
  <c r="L77" i="16" s="1"/>
  <c r="J78" i="16"/>
  <c r="L78" i="16" s="1"/>
  <c r="J79" i="16"/>
  <c r="L79" i="16" s="1"/>
  <c r="J80" i="16"/>
  <c r="L80" i="16" s="1"/>
  <c r="J81" i="16"/>
  <c r="L81" i="16" s="1"/>
  <c r="J82" i="16"/>
  <c r="L82" i="16" s="1"/>
  <c r="J83" i="16"/>
  <c r="L83" i="16" s="1"/>
  <c r="J84" i="16"/>
  <c r="J85" i="16"/>
  <c r="L85" i="16" s="1"/>
  <c r="J86" i="16"/>
  <c r="L86" i="16" s="1"/>
  <c r="J87" i="16"/>
  <c r="L87" i="16" s="1"/>
  <c r="J88" i="16"/>
  <c r="L88" i="16" s="1"/>
  <c r="J89" i="16"/>
  <c r="L89" i="16" s="1"/>
  <c r="J90" i="16"/>
  <c r="L90" i="16" s="1"/>
  <c r="J91" i="16"/>
  <c r="L91" i="16" s="1"/>
  <c r="J92" i="16"/>
  <c r="J93" i="16"/>
  <c r="L93" i="16" s="1"/>
  <c r="J94" i="16"/>
  <c r="J95" i="16"/>
  <c r="L95" i="16" s="1"/>
  <c r="J96" i="16"/>
  <c r="L96" i="16" s="1"/>
  <c r="J97" i="16"/>
  <c r="L97" i="16" s="1"/>
  <c r="J98" i="16"/>
  <c r="L98" i="16" s="1"/>
  <c r="J99" i="16"/>
  <c r="K99" i="16" s="1"/>
  <c r="J100" i="16"/>
  <c r="J101" i="16"/>
  <c r="J102" i="16"/>
  <c r="L102" i="16" s="1"/>
  <c r="J103" i="16"/>
  <c r="J104" i="16"/>
  <c r="L104" i="16" s="1"/>
  <c r="J105" i="16"/>
  <c r="L105" i="16" s="1"/>
  <c r="J106" i="16"/>
  <c r="J107" i="16"/>
  <c r="J108" i="16"/>
  <c r="J109" i="16"/>
  <c r="J110" i="16"/>
  <c r="J111" i="16"/>
  <c r="L111" i="16" s="1"/>
  <c r="J112" i="16"/>
  <c r="J113" i="16"/>
  <c r="J114" i="16"/>
  <c r="L114" i="16" s="1"/>
  <c r="J115" i="16"/>
  <c r="J116" i="16"/>
  <c r="J117" i="16"/>
  <c r="J118" i="16"/>
  <c r="J119" i="16"/>
  <c r="J120" i="16"/>
  <c r="J121" i="16"/>
  <c r="J122" i="16"/>
  <c r="J123" i="16"/>
  <c r="K123" i="16" s="1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J408" i="16"/>
  <c r="J409" i="16"/>
  <c r="J410" i="16"/>
  <c r="J411" i="16"/>
  <c r="J412" i="16"/>
  <c r="J413" i="16"/>
  <c r="J414" i="16"/>
  <c r="J415" i="16"/>
  <c r="J416" i="16"/>
  <c r="J417" i="16"/>
  <c r="J418" i="16"/>
  <c r="J419" i="16"/>
  <c r="J420" i="16"/>
  <c r="J421" i="16"/>
  <c r="J422" i="16"/>
  <c r="J423" i="16"/>
  <c r="J424" i="16"/>
  <c r="J425" i="16"/>
  <c r="J426" i="16"/>
  <c r="J427" i="16"/>
  <c r="J428" i="16"/>
  <c r="J429" i="16"/>
  <c r="J430" i="16"/>
  <c r="J431" i="16"/>
  <c r="J432" i="16"/>
  <c r="J433" i="16"/>
  <c r="J434" i="16"/>
  <c r="J435" i="16"/>
  <c r="J436" i="16"/>
  <c r="J437" i="16"/>
  <c r="J438" i="16"/>
  <c r="J439" i="16"/>
  <c r="J440" i="16"/>
  <c r="J441" i="16"/>
  <c r="J442" i="16"/>
  <c r="J443" i="16"/>
  <c r="J444" i="16"/>
  <c r="J445" i="16"/>
  <c r="J446" i="16"/>
  <c r="J447" i="16"/>
  <c r="J448" i="16"/>
  <c r="J449" i="16"/>
  <c r="J450" i="16"/>
  <c r="J451" i="16"/>
  <c r="J452" i="16"/>
  <c r="J453" i="16"/>
  <c r="J454" i="16"/>
  <c r="J455" i="16"/>
  <c r="J456" i="16"/>
  <c r="J457" i="16"/>
  <c r="J458" i="16"/>
  <c r="J459" i="16"/>
  <c r="J460" i="16"/>
  <c r="J461" i="16"/>
  <c r="J462" i="16"/>
  <c r="J463" i="16"/>
  <c r="J464" i="16"/>
  <c r="J465" i="16"/>
  <c r="J466" i="16"/>
  <c r="J467" i="16"/>
  <c r="J468" i="16"/>
  <c r="J469" i="16"/>
  <c r="J470" i="16"/>
  <c r="J471" i="16"/>
  <c r="J472" i="16"/>
  <c r="J473" i="16"/>
  <c r="J474" i="16"/>
  <c r="J475" i="16"/>
  <c r="J476" i="16"/>
  <c r="J477" i="16"/>
  <c r="J478" i="16"/>
  <c r="J479" i="16"/>
  <c r="J480" i="16"/>
  <c r="J481" i="16"/>
  <c r="J482" i="16"/>
  <c r="J483" i="16"/>
  <c r="J484" i="16"/>
  <c r="J485" i="16"/>
  <c r="J486" i="16"/>
  <c r="J487" i="16"/>
  <c r="J488" i="16"/>
  <c r="J489" i="16"/>
  <c r="J490" i="16"/>
  <c r="J491" i="16"/>
  <c r="J492" i="16"/>
  <c r="J493" i="16"/>
  <c r="J494" i="16"/>
  <c r="J495" i="16"/>
  <c r="J496" i="16"/>
  <c r="J497" i="16"/>
  <c r="J498" i="16"/>
  <c r="J499" i="16"/>
  <c r="J500" i="16"/>
  <c r="J501" i="16"/>
  <c r="J502" i="16"/>
  <c r="J503" i="16"/>
  <c r="J504" i="16"/>
  <c r="J505" i="16"/>
  <c r="J506" i="16"/>
  <c r="J507" i="16"/>
  <c r="J508" i="16"/>
  <c r="J509" i="16"/>
  <c r="J510" i="16"/>
  <c r="J511" i="16"/>
  <c r="J512" i="16"/>
  <c r="J513" i="16"/>
  <c r="J514" i="16"/>
  <c r="J515" i="16"/>
  <c r="J516" i="16"/>
  <c r="J517" i="16"/>
  <c r="J518" i="16"/>
  <c r="J519" i="16"/>
  <c r="J520" i="16"/>
  <c r="J521" i="16"/>
  <c r="J522" i="16"/>
  <c r="J523" i="16"/>
  <c r="J524" i="16"/>
  <c r="J525" i="16"/>
  <c r="J526" i="16"/>
  <c r="J527" i="16"/>
  <c r="J528" i="16"/>
  <c r="J529" i="16"/>
  <c r="J530" i="16"/>
  <c r="L530" i="16" s="1"/>
  <c r="J531" i="16"/>
  <c r="J532" i="16"/>
  <c r="J533" i="16"/>
  <c r="J534" i="16"/>
  <c r="J535" i="16"/>
  <c r="J536" i="16"/>
  <c r="J537" i="16"/>
  <c r="J538" i="16"/>
  <c r="J539" i="16"/>
  <c r="J540" i="16"/>
  <c r="J541" i="16"/>
  <c r="J542" i="16"/>
  <c r="J543" i="16"/>
  <c r="J544" i="16"/>
  <c r="J545" i="16"/>
  <c r="J546" i="16"/>
  <c r="J547" i="16"/>
  <c r="J548" i="16"/>
  <c r="J549" i="16"/>
  <c r="J550" i="16"/>
  <c r="J551" i="16"/>
  <c r="J552" i="16"/>
  <c r="J553" i="16"/>
  <c r="J554" i="16"/>
  <c r="J555" i="16"/>
  <c r="J556" i="16"/>
  <c r="J557" i="16"/>
  <c r="J558" i="16"/>
  <c r="J559" i="16"/>
  <c r="J560" i="16"/>
  <c r="J561" i="16"/>
  <c r="J562" i="16"/>
  <c r="J563" i="16"/>
  <c r="J564" i="16"/>
  <c r="J565" i="16"/>
  <c r="J566" i="16"/>
  <c r="J567" i="16"/>
  <c r="L567" i="16" s="1"/>
  <c r="J568" i="16"/>
  <c r="L568" i="16" s="1"/>
  <c r="J569" i="16"/>
  <c r="L569" i="16" s="1"/>
  <c r="J570" i="16"/>
  <c r="L570" i="16" s="1"/>
  <c r="J571" i="16"/>
  <c r="J572" i="16"/>
  <c r="J573" i="16"/>
  <c r="J574" i="16"/>
  <c r="J575" i="16"/>
  <c r="J576" i="16"/>
  <c r="J577" i="16"/>
  <c r="J578" i="16"/>
  <c r="J579" i="16"/>
  <c r="J580" i="16"/>
  <c r="J581" i="16"/>
  <c r="J582" i="16"/>
  <c r="J583" i="16"/>
  <c r="J584" i="16"/>
  <c r="J585" i="16"/>
  <c r="J586" i="16"/>
  <c r="J587" i="16"/>
  <c r="J588" i="16"/>
  <c r="J589" i="16"/>
  <c r="J590" i="16"/>
  <c r="J591" i="16"/>
  <c r="J592" i="16"/>
  <c r="J593" i="16"/>
  <c r="J594" i="16"/>
  <c r="J595" i="16"/>
  <c r="J596" i="16"/>
  <c r="J597" i="16"/>
  <c r="J598" i="16"/>
  <c r="J599" i="16"/>
  <c r="J600" i="16"/>
  <c r="J601" i="16"/>
  <c r="J602" i="16"/>
  <c r="J603" i="16"/>
  <c r="J604" i="16"/>
  <c r="J605" i="16"/>
  <c r="J606" i="16"/>
  <c r="J607" i="16"/>
  <c r="J608" i="16"/>
  <c r="J609" i="16"/>
  <c r="J610" i="16"/>
  <c r="J611" i="16"/>
  <c r="J612" i="16"/>
  <c r="J613" i="16"/>
  <c r="J614" i="16"/>
  <c r="J615" i="16"/>
  <c r="J616" i="16"/>
  <c r="J617" i="16"/>
  <c r="J618" i="16"/>
  <c r="J619" i="16"/>
  <c r="J620" i="16"/>
  <c r="J621" i="16"/>
  <c r="J622" i="16"/>
  <c r="J623" i="16"/>
  <c r="J624" i="16"/>
  <c r="J625" i="16"/>
  <c r="J626" i="16"/>
  <c r="J627" i="16"/>
  <c r="J628" i="16"/>
  <c r="J629" i="16"/>
  <c r="J630" i="16"/>
  <c r="J631" i="16"/>
  <c r="J632" i="16"/>
  <c r="J633" i="16"/>
  <c r="J634" i="16"/>
  <c r="J635" i="16"/>
  <c r="J636" i="16"/>
  <c r="J637" i="16"/>
  <c r="J638" i="16"/>
  <c r="J639" i="16"/>
  <c r="J640" i="16"/>
  <c r="J641" i="16"/>
  <c r="J642" i="16"/>
  <c r="J643" i="16"/>
  <c r="J644" i="16"/>
  <c r="J645" i="16"/>
  <c r="J646" i="16"/>
  <c r="J647" i="16"/>
  <c r="J648" i="16"/>
  <c r="J649" i="16"/>
  <c r="J650" i="16"/>
  <c r="J651" i="16"/>
  <c r="J652" i="16"/>
  <c r="J653" i="16"/>
  <c r="J654" i="16"/>
  <c r="J655" i="16"/>
  <c r="J656" i="16"/>
  <c r="J657" i="16"/>
  <c r="J658" i="16"/>
  <c r="J659" i="16"/>
  <c r="J660" i="16"/>
  <c r="J661" i="16"/>
  <c r="J662" i="16"/>
  <c r="J663" i="16"/>
  <c r="J664" i="16"/>
  <c r="J665" i="16"/>
  <c r="J666" i="16"/>
  <c r="J667" i="16"/>
  <c r="J668" i="16"/>
  <c r="J669" i="16"/>
  <c r="J670" i="16"/>
  <c r="J671" i="16"/>
  <c r="J672" i="16"/>
  <c r="J673" i="16"/>
  <c r="J674" i="16"/>
  <c r="J675" i="16"/>
  <c r="J676" i="16"/>
  <c r="J677" i="16"/>
  <c r="J678" i="16"/>
  <c r="J679" i="16"/>
  <c r="J680" i="16"/>
  <c r="J681" i="16"/>
  <c r="J682" i="16"/>
  <c r="J683" i="16"/>
  <c r="J684" i="16"/>
  <c r="J685" i="16"/>
  <c r="J686" i="16"/>
  <c r="J687" i="16"/>
  <c r="J688" i="16"/>
  <c r="J689" i="16"/>
  <c r="J690" i="16"/>
  <c r="J691" i="16"/>
  <c r="J692" i="16"/>
  <c r="J693" i="16"/>
  <c r="J694" i="16"/>
  <c r="J695" i="16"/>
  <c r="J696" i="16"/>
  <c r="J697" i="16"/>
  <c r="J698" i="16"/>
  <c r="J699" i="16"/>
  <c r="J700" i="16"/>
  <c r="J701" i="16"/>
  <c r="J702" i="16"/>
  <c r="J703" i="16"/>
  <c r="J704" i="16"/>
  <c r="J705" i="16"/>
  <c r="J706" i="16"/>
  <c r="J707" i="16"/>
  <c r="J708" i="16"/>
  <c r="J709" i="16"/>
  <c r="J710" i="16"/>
  <c r="J711" i="16"/>
  <c r="J712" i="16"/>
  <c r="J713" i="16"/>
  <c r="J714" i="16"/>
  <c r="J715" i="16"/>
  <c r="J716" i="16"/>
  <c r="J717" i="16"/>
  <c r="J718" i="16"/>
  <c r="J719" i="16"/>
  <c r="J720" i="16"/>
  <c r="J721" i="16"/>
  <c r="J722" i="16"/>
  <c r="J723" i="16"/>
  <c r="J724" i="16"/>
  <c r="J725" i="16"/>
  <c r="J726" i="16"/>
  <c r="J727" i="16"/>
  <c r="L727" i="16" s="1"/>
  <c r="J728" i="16"/>
  <c r="J729" i="16"/>
  <c r="J730" i="16"/>
  <c r="J731" i="16"/>
  <c r="J732" i="16"/>
  <c r="J733" i="16"/>
  <c r="J734" i="16"/>
  <c r="J735" i="16"/>
  <c r="J736" i="16"/>
  <c r="J737" i="16"/>
  <c r="J738" i="16"/>
  <c r="J739" i="16"/>
  <c r="J740" i="16"/>
  <c r="J741" i="16"/>
  <c r="J742" i="16"/>
  <c r="J743" i="16"/>
  <c r="J744" i="16"/>
  <c r="J745" i="16"/>
  <c r="J746" i="16"/>
  <c r="J747" i="16"/>
  <c r="J748" i="16"/>
  <c r="J749" i="16"/>
  <c r="J750" i="16"/>
  <c r="J751" i="16"/>
  <c r="J752" i="16"/>
  <c r="J753" i="16"/>
  <c r="J754" i="16"/>
  <c r="J755" i="16"/>
  <c r="J756" i="16"/>
  <c r="J757" i="16"/>
  <c r="L757" i="16" s="1"/>
  <c r="J758" i="16"/>
  <c r="J759" i="16"/>
  <c r="J760" i="16"/>
  <c r="J761" i="16"/>
  <c r="J762" i="16"/>
  <c r="J763" i="16"/>
  <c r="J764" i="16"/>
  <c r="J765" i="16"/>
  <c r="J766" i="16"/>
  <c r="J767" i="16"/>
  <c r="J768" i="16"/>
  <c r="J769" i="16"/>
  <c r="J770" i="16"/>
  <c r="J771" i="16"/>
  <c r="L771" i="16" s="1"/>
  <c r="J772" i="16"/>
  <c r="J773" i="16"/>
  <c r="J774" i="16"/>
  <c r="J775" i="16"/>
  <c r="J776" i="16"/>
  <c r="J777" i="16"/>
  <c r="J778" i="16"/>
  <c r="J779" i="16"/>
  <c r="J780" i="16"/>
  <c r="J781" i="16"/>
  <c r="J782" i="16"/>
  <c r="J783" i="16"/>
  <c r="J784" i="16"/>
  <c r="J785" i="16"/>
  <c r="J786" i="16"/>
  <c r="J787" i="16"/>
  <c r="J788" i="16"/>
  <c r="J789" i="16"/>
  <c r="J790" i="16"/>
  <c r="J791" i="16"/>
  <c r="J792" i="16"/>
  <c r="J793" i="16"/>
  <c r="J794" i="16"/>
  <c r="J795" i="16"/>
  <c r="J796" i="16"/>
  <c r="J797" i="16"/>
  <c r="J798" i="16"/>
  <c r="J799" i="16"/>
  <c r="J800" i="16"/>
  <c r="J801" i="16"/>
  <c r="J802" i="16"/>
  <c r="J803" i="16"/>
  <c r="J804" i="16"/>
  <c r="J805" i="16"/>
  <c r="J806" i="16"/>
  <c r="J807" i="16"/>
  <c r="J808" i="16"/>
  <c r="J809" i="16"/>
  <c r="J810" i="16"/>
  <c r="J811" i="16"/>
  <c r="J812" i="16"/>
  <c r="J813" i="16"/>
  <c r="J814" i="16"/>
  <c r="J815" i="16"/>
  <c r="J816" i="16"/>
  <c r="J817" i="16"/>
  <c r="J818" i="16"/>
  <c r="J819" i="16"/>
  <c r="J820" i="16"/>
  <c r="J821" i="16"/>
  <c r="J822" i="16"/>
  <c r="L822" i="16" s="1"/>
  <c r="J823" i="16"/>
  <c r="L823" i="16" s="1"/>
  <c r="J824" i="16"/>
  <c r="J825" i="16"/>
  <c r="J826" i="16"/>
  <c r="J827" i="16"/>
  <c r="L827" i="16" s="1"/>
  <c r="J828" i="16"/>
  <c r="L828" i="16" s="1"/>
  <c r="J829" i="16"/>
  <c r="L829" i="16" s="1"/>
  <c r="J830" i="16"/>
  <c r="J831" i="16"/>
  <c r="J832" i="16"/>
  <c r="J833" i="16"/>
  <c r="J834" i="16"/>
  <c r="J835" i="16"/>
  <c r="J836" i="16"/>
  <c r="J837" i="16"/>
  <c r="J838" i="16"/>
  <c r="L838" i="16" s="1"/>
  <c r="J839" i="16"/>
  <c r="L839" i="16" s="1"/>
  <c r="J840" i="16"/>
  <c r="J841" i="16"/>
  <c r="J842" i="16"/>
  <c r="J843" i="16"/>
  <c r="J844" i="16"/>
  <c r="J845" i="16"/>
  <c r="J846" i="16"/>
  <c r="J847" i="16"/>
  <c r="J848" i="16"/>
  <c r="J849" i="16"/>
  <c r="J850" i="16"/>
  <c r="J851" i="16"/>
  <c r="J852" i="16"/>
  <c r="J853" i="16"/>
  <c r="J854" i="16"/>
  <c r="J855" i="16"/>
  <c r="J856" i="16"/>
  <c r="J857" i="16"/>
  <c r="J858" i="16"/>
  <c r="J859" i="16"/>
  <c r="J860" i="16"/>
  <c r="J861" i="16"/>
  <c r="J862" i="16"/>
  <c r="J863" i="16"/>
  <c r="J864" i="16"/>
  <c r="J865" i="16"/>
  <c r="J866" i="16"/>
  <c r="J867" i="16"/>
  <c r="J868" i="16"/>
  <c r="J869" i="16"/>
  <c r="J870" i="16"/>
  <c r="J871" i="16"/>
  <c r="J872" i="16"/>
  <c r="J873" i="16"/>
  <c r="J874" i="16"/>
  <c r="J875" i="16"/>
  <c r="J876" i="16"/>
  <c r="J877" i="16"/>
  <c r="J878" i="16"/>
  <c r="J879" i="16"/>
  <c r="J880" i="16"/>
  <c r="J881" i="16"/>
  <c r="J882" i="16"/>
  <c r="J883" i="16"/>
  <c r="J884" i="16"/>
  <c r="J885" i="16"/>
  <c r="J886" i="16"/>
  <c r="J887" i="16"/>
  <c r="J888" i="16"/>
  <c r="J889" i="16"/>
  <c r="J890" i="16"/>
  <c r="J891" i="16"/>
  <c r="J892" i="16"/>
  <c r="J893" i="16"/>
  <c r="J894" i="16"/>
  <c r="J895" i="16"/>
  <c r="J896" i="16"/>
  <c r="J897" i="16"/>
  <c r="J898" i="16"/>
  <c r="J899" i="16"/>
  <c r="J900" i="16"/>
  <c r="J901" i="16"/>
  <c r="J902" i="16"/>
  <c r="J903" i="16"/>
  <c r="J904" i="16"/>
  <c r="J905" i="16"/>
  <c r="J906" i="16"/>
  <c r="J907" i="16"/>
  <c r="J908" i="16"/>
  <c r="J909" i="16"/>
  <c r="J910" i="16"/>
  <c r="J911" i="16"/>
  <c r="J912" i="16"/>
  <c r="J913" i="16"/>
  <c r="J914" i="16"/>
  <c r="J915" i="16"/>
  <c r="J916" i="16"/>
  <c r="J917" i="16"/>
  <c r="J918" i="16"/>
  <c r="J919" i="16"/>
  <c r="J920" i="16"/>
  <c r="J921" i="16"/>
  <c r="J922" i="16"/>
  <c r="J923" i="16"/>
  <c r="J924" i="16"/>
  <c r="J925" i="16"/>
  <c r="J926" i="16"/>
  <c r="J927" i="16"/>
  <c r="J928" i="16"/>
  <c r="J929" i="16"/>
  <c r="J930" i="16"/>
  <c r="J931" i="16"/>
  <c r="J932" i="16"/>
  <c r="J933" i="16"/>
  <c r="J934" i="16"/>
  <c r="J935" i="16"/>
  <c r="J936" i="16"/>
  <c r="J937" i="16"/>
  <c r="J938" i="16"/>
  <c r="J939" i="16"/>
  <c r="J940" i="16"/>
  <c r="J941" i="16"/>
  <c r="J942" i="16"/>
  <c r="J943" i="16"/>
  <c r="J944" i="16"/>
  <c r="J945" i="16"/>
  <c r="J946" i="16"/>
  <c r="J947" i="16"/>
  <c r="J948" i="16"/>
  <c r="L948" i="16" s="1"/>
  <c r="J949" i="16"/>
  <c r="L949" i="16" s="1"/>
  <c r="J950" i="16"/>
  <c r="J951" i="16"/>
  <c r="J952" i="16"/>
  <c r="J953" i="16"/>
  <c r="J954" i="16"/>
  <c r="J955" i="16"/>
  <c r="J956" i="16"/>
  <c r="L956" i="16" s="1"/>
  <c r="J957" i="16"/>
  <c r="L957" i="16" s="1"/>
  <c r="J958" i="16"/>
  <c r="J959" i="16"/>
  <c r="J960" i="16"/>
  <c r="J961" i="16"/>
  <c r="L961" i="16" s="1"/>
  <c r="J962" i="16"/>
  <c r="J963" i="16"/>
  <c r="L963" i="16" s="1"/>
  <c r="J964" i="16"/>
  <c r="L964" i="16" s="1"/>
  <c r="J965" i="16"/>
  <c r="L965" i="16" s="1"/>
  <c r="J966" i="16"/>
  <c r="L966" i="16" s="1"/>
  <c r="J967" i="16"/>
  <c r="J968" i="16"/>
  <c r="L968" i="16" s="1"/>
  <c r="J969" i="16"/>
  <c r="L969" i="16" s="1"/>
  <c r="J970" i="16"/>
  <c r="J971" i="16"/>
  <c r="L971" i="16" s="1"/>
  <c r="J972" i="16"/>
  <c r="J973" i="16"/>
  <c r="L973" i="16" s="1"/>
  <c r="J974" i="16"/>
  <c r="L974" i="16" s="1"/>
  <c r="J975" i="16"/>
  <c r="L975" i="16" s="1"/>
  <c r="J976" i="16"/>
  <c r="L976" i="16" s="1"/>
  <c r="J977" i="16"/>
  <c r="L977" i="16" s="1"/>
  <c r="J978" i="16"/>
  <c r="J979" i="16"/>
  <c r="L979" i="16" s="1"/>
  <c r="J980" i="16"/>
  <c r="J981" i="16"/>
  <c r="L981" i="16" s="1"/>
  <c r="J982" i="16"/>
  <c r="L982" i="16" s="1"/>
  <c r="J983" i="16"/>
  <c r="L983" i="16" s="1"/>
  <c r="J984" i="16"/>
  <c r="L984" i="16" s="1"/>
  <c r="J985" i="16"/>
  <c r="L985" i="16" s="1"/>
  <c r="J986" i="16"/>
  <c r="J987" i="16"/>
  <c r="L987" i="16" s="1"/>
  <c r="J988" i="16"/>
  <c r="L988" i="16" s="1"/>
  <c r="J989" i="16"/>
  <c r="L989" i="16" s="1"/>
  <c r="J990" i="16"/>
  <c r="L990" i="16" s="1"/>
  <c r="J991" i="16"/>
  <c r="L991" i="16" s="1"/>
  <c r="J992" i="16"/>
  <c r="L992" i="16" s="1"/>
  <c r="J993" i="16"/>
  <c r="L993" i="16" s="1"/>
  <c r="J994" i="16"/>
  <c r="J995" i="16"/>
  <c r="L995" i="16" s="1"/>
  <c r="J996" i="16"/>
  <c r="L996" i="16" s="1"/>
  <c r="J997" i="16"/>
  <c r="L997" i="16" s="1"/>
  <c r="J998" i="16"/>
  <c r="L998" i="16" s="1"/>
  <c r="J999" i="16"/>
  <c r="J1000" i="16"/>
  <c r="L1000" i="16" s="1"/>
  <c r="J1001" i="16"/>
  <c r="L1001" i="16" s="1"/>
  <c r="J1002" i="16"/>
  <c r="J1003" i="16"/>
  <c r="L1003" i="16" s="1"/>
  <c r="J1004" i="16"/>
  <c r="L1004" i="16" s="1"/>
  <c r="J1005" i="16"/>
  <c r="L1005" i="16" s="1"/>
  <c r="J1006" i="16"/>
  <c r="L1006" i="16" s="1"/>
  <c r="J1007" i="16"/>
  <c r="L1007" i="16" s="1"/>
  <c r="J1008" i="16"/>
  <c r="J1009" i="16"/>
  <c r="L1009" i="16" s="1"/>
  <c r="J1010" i="16"/>
  <c r="J1011" i="16"/>
  <c r="L1011" i="16" s="1"/>
  <c r="J1012" i="16"/>
  <c r="L1012" i="16" s="1"/>
  <c r="J1013" i="16"/>
  <c r="J1014" i="16"/>
  <c r="L1014" i="16" s="1"/>
  <c r="J1015" i="16"/>
  <c r="L1015" i="16" s="1"/>
  <c r="J1016" i="16"/>
  <c r="L1016" i="16" s="1"/>
  <c r="J1017" i="16"/>
  <c r="L1017" i="16" s="1"/>
  <c r="J1018" i="16"/>
  <c r="J1019" i="16"/>
  <c r="L1019" i="16" s="1"/>
  <c r="J1020" i="16"/>
  <c r="L1020" i="16" s="1"/>
  <c r="J1021" i="16"/>
  <c r="L1021" i="16" s="1"/>
  <c r="J1022" i="16"/>
  <c r="J1023" i="16"/>
  <c r="L1023" i="16" s="1"/>
  <c r="J1024" i="16"/>
  <c r="L1024" i="16" s="1"/>
  <c r="J1025" i="16"/>
  <c r="L1025" i="16" s="1"/>
  <c r="J1026" i="16"/>
  <c r="J1027" i="16"/>
  <c r="L1027" i="16" s="1"/>
  <c r="J1028" i="16"/>
  <c r="L1028" i="16" s="1"/>
  <c r="J1029" i="16"/>
  <c r="L1029" i="16" s="1"/>
  <c r="J1030" i="16"/>
  <c r="J1031" i="16"/>
  <c r="J1032" i="16"/>
  <c r="L1032" i="16" s="1"/>
  <c r="J1033" i="16"/>
  <c r="J1034" i="16"/>
  <c r="J1035" i="16"/>
  <c r="J1036" i="16"/>
  <c r="J1037" i="16"/>
  <c r="L1037" i="16" s="1"/>
  <c r="J1038" i="16"/>
  <c r="L1038" i="16" s="1"/>
  <c r="J1039" i="16"/>
  <c r="L1039" i="16" s="1"/>
  <c r="J1040" i="16"/>
  <c r="J1041" i="16"/>
  <c r="J1042" i="16"/>
  <c r="J1043" i="16"/>
  <c r="J1044" i="16"/>
  <c r="J1045" i="16"/>
  <c r="L1045" i="16" s="1"/>
  <c r="J1046" i="16"/>
  <c r="L1046" i="16" s="1"/>
  <c r="J1047" i="16"/>
  <c r="L1047" i="16" s="1"/>
  <c r="J1048" i="16"/>
  <c r="J1049" i="16"/>
  <c r="J1050" i="16"/>
  <c r="J1051" i="16"/>
  <c r="J1052" i="16"/>
  <c r="J1053" i="16"/>
  <c r="J1054" i="16"/>
  <c r="J1055" i="16"/>
  <c r="J1056" i="16"/>
  <c r="J1057" i="16"/>
  <c r="J1058" i="16"/>
  <c r="J1059" i="16"/>
  <c r="J1060" i="16"/>
  <c r="J1061" i="16"/>
  <c r="J1062" i="16"/>
  <c r="J1063" i="16"/>
  <c r="J1064" i="16"/>
  <c r="J1065" i="16"/>
  <c r="J1066" i="16"/>
  <c r="J1067" i="16"/>
  <c r="J1068" i="16"/>
  <c r="J1069" i="16"/>
  <c r="J1070" i="16"/>
  <c r="J1071" i="16"/>
  <c r="J1072" i="16"/>
  <c r="J1073" i="16"/>
  <c r="J1074" i="16"/>
  <c r="J1075" i="16"/>
  <c r="J1076" i="16"/>
  <c r="J1077" i="16"/>
  <c r="J1078" i="16"/>
  <c r="J1079" i="16"/>
  <c r="J1080" i="16"/>
  <c r="J1081" i="16"/>
  <c r="J1082" i="16"/>
  <c r="J1083" i="16"/>
  <c r="J1084" i="16"/>
  <c r="J1085" i="16"/>
  <c r="J1086" i="16"/>
  <c r="J1087" i="16"/>
  <c r="J1088" i="16"/>
  <c r="J1089" i="16"/>
  <c r="J1090" i="16"/>
  <c r="J1091" i="16"/>
  <c r="J1092" i="16"/>
  <c r="J1093" i="16"/>
  <c r="J1094" i="16"/>
  <c r="J1095" i="16"/>
  <c r="J1096" i="16"/>
  <c r="J1097" i="16"/>
  <c r="J1098" i="16"/>
  <c r="J1099" i="16"/>
  <c r="J1100" i="16"/>
  <c r="J1101" i="16"/>
  <c r="J1102" i="16"/>
  <c r="J1103" i="16"/>
  <c r="J1104" i="16"/>
  <c r="J1105" i="16"/>
  <c r="J1106" i="16"/>
  <c r="J1107" i="16"/>
  <c r="J1108" i="16"/>
  <c r="J1109" i="16"/>
  <c r="J1110" i="16"/>
  <c r="J1111" i="16"/>
  <c r="J1112" i="16"/>
  <c r="J1113" i="16"/>
  <c r="J1114" i="16"/>
  <c r="J1115" i="16"/>
  <c r="J1116" i="16"/>
  <c r="J1117" i="16"/>
  <c r="J1118" i="16"/>
  <c r="J1119" i="16"/>
  <c r="J1120" i="16"/>
  <c r="J1121" i="16"/>
  <c r="J1122" i="16"/>
  <c r="J1123" i="16"/>
  <c r="J1124" i="16"/>
  <c r="J1125" i="16"/>
  <c r="J1126" i="16"/>
  <c r="J1127" i="16"/>
  <c r="J1128" i="16"/>
  <c r="J1129" i="16"/>
  <c r="J1130" i="16"/>
  <c r="J1131" i="16"/>
  <c r="J1132" i="16"/>
  <c r="J1133" i="16"/>
  <c r="J1134" i="16"/>
  <c r="J1135" i="16"/>
  <c r="J1136" i="16"/>
  <c r="J1137" i="16"/>
  <c r="J1138" i="16"/>
  <c r="J1139" i="16"/>
  <c r="J1140" i="16"/>
  <c r="J1141" i="16"/>
  <c r="J1142" i="16"/>
  <c r="J1143" i="16"/>
  <c r="J1144" i="16"/>
  <c r="J1145" i="16"/>
  <c r="J1146" i="16"/>
  <c r="J1147" i="16"/>
  <c r="J1148" i="16"/>
  <c r="J1149" i="16"/>
  <c r="J1150" i="16"/>
  <c r="J1151" i="16"/>
  <c r="J1152" i="16"/>
  <c r="J1153" i="16"/>
  <c r="J1154" i="16"/>
  <c r="J1155" i="16"/>
  <c r="J1156" i="16"/>
  <c r="J1157" i="16"/>
  <c r="J1158" i="16"/>
  <c r="J1159" i="16"/>
  <c r="J1160" i="16"/>
  <c r="J1161" i="16"/>
  <c r="J1162" i="16"/>
  <c r="J1163" i="16"/>
  <c r="J1164" i="16"/>
  <c r="L1164" i="16" s="1"/>
  <c r="J1165" i="16"/>
  <c r="L1165" i="16" s="1"/>
  <c r="J1166" i="16"/>
  <c r="L1166" i="16" s="1"/>
  <c r="J1167" i="16"/>
  <c r="L1167" i="16" s="1"/>
  <c r="J1168" i="16"/>
  <c r="L1168" i="16" s="1"/>
  <c r="J1169" i="16"/>
  <c r="L1169" i="16" s="1"/>
  <c r="J1170" i="16"/>
  <c r="J1171" i="16"/>
  <c r="L1171" i="16" s="1"/>
  <c r="J1172" i="16"/>
  <c r="L1172" i="16" s="1"/>
  <c r="J1173" i="16"/>
  <c r="L1173" i="16" s="1"/>
  <c r="J1174" i="16"/>
  <c r="L1174" i="16" s="1"/>
  <c r="J1175" i="16"/>
  <c r="L1175" i="16" s="1"/>
  <c r="J1176" i="16"/>
  <c r="L1176" i="16" s="1"/>
  <c r="J1177" i="16"/>
  <c r="L1177" i="16" s="1"/>
  <c r="J1178" i="16"/>
  <c r="J1179" i="16"/>
  <c r="L1179" i="16" s="1"/>
  <c r="J1180" i="16"/>
  <c r="L1180" i="16" s="1"/>
  <c r="J1181" i="16"/>
  <c r="L1181" i="16" s="1"/>
  <c r="J1182" i="16"/>
  <c r="L1182" i="16" s="1"/>
  <c r="J1183" i="16"/>
  <c r="L1183" i="16" s="1"/>
  <c r="J1184" i="16"/>
  <c r="L1184" i="16" s="1"/>
  <c r="J1185" i="16"/>
  <c r="L1185" i="16" s="1"/>
  <c r="J1186" i="16"/>
  <c r="J1187" i="16"/>
  <c r="L1187" i="16" s="1"/>
  <c r="J1188" i="16"/>
  <c r="L1188" i="16" s="1"/>
  <c r="J1189" i="16"/>
  <c r="L1189" i="16" s="1"/>
  <c r="J1190" i="16"/>
  <c r="L1190" i="16" s="1"/>
  <c r="J1191" i="16"/>
  <c r="L1191" i="16" s="1"/>
  <c r="J1192" i="16"/>
  <c r="L1192" i="16" s="1"/>
  <c r="J1193" i="16"/>
  <c r="L1193" i="16" s="1"/>
  <c r="J1194" i="16"/>
  <c r="J1195" i="16"/>
  <c r="J1196" i="16"/>
  <c r="L1196" i="16" s="1"/>
  <c r="J1197" i="16"/>
  <c r="L1197" i="16" s="1"/>
  <c r="J1198" i="16"/>
  <c r="L1198" i="16" s="1"/>
  <c r="J1199" i="16"/>
  <c r="L1199" i="16" s="1"/>
  <c r="J1200" i="16"/>
  <c r="J1201" i="16"/>
  <c r="L1201" i="16" s="1"/>
  <c r="J1202" i="16"/>
  <c r="J1203" i="16"/>
  <c r="J1204" i="16"/>
  <c r="L1204" i="16" s="1"/>
  <c r="J1205" i="16"/>
  <c r="L1205" i="16" s="1"/>
  <c r="J1206" i="16"/>
  <c r="J1207" i="16"/>
  <c r="L1207" i="16" s="1"/>
  <c r="J1208" i="16"/>
  <c r="L1208" i="16" s="1"/>
  <c r="J1209" i="16"/>
  <c r="L1209" i="16" s="1"/>
  <c r="J1210" i="16"/>
  <c r="J1211" i="16"/>
  <c r="J1212" i="16"/>
  <c r="L1212" i="16" s="1"/>
  <c r="J1213" i="16"/>
  <c r="J1214" i="16"/>
  <c r="J1215" i="16"/>
  <c r="L1215" i="16" s="1"/>
  <c r="J1216" i="16"/>
  <c r="J1217" i="16"/>
  <c r="L1217" i="16" s="1"/>
  <c r="J1218" i="16"/>
  <c r="J1219" i="16"/>
  <c r="J1220" i="16"/>
  <c r="L1220" i="16" s="1"/>
  <c r="J1221" i="16"/>
  <c r="J1222" i="16"/>
  <c r="J1223" i="16"/>
  <c r="J1224" i="16"/>
  <c r="J1225" i="16"/>
  <c r="L1225" i="16" s="1"/>
  <c r="J1226" i="16"/>
  <c r="J1227" i="16"/>
  <c r="J1228" i="16"/>
  <c r="J1229" i="16"/>
  <c r="L1229" i="16" s="1"/>
  <c r="J1230" i="16"/>
  <c r="J1231" i="16"/>
  <c r="J1232" i="16"/>
  <c r="J1233" i="16"/>
  <c r="L1233" i="16" s="1"/>
  <c r="J1234" i="16"/>
  <c r="J1235" i="16"/>
  <c r="J1236" i="16"/>
  <c r="J1237" i="16"/>
  <c r="J1238" i="16"/>
  <c r="J1239" i="16"/>
  <c r="J1240" i="16"/>
  <c r="J1241" i="16"/>
  <c r="L1241" i="16" s="1"/>
  <c r="J1242" i="16"/>
  <c r="J1243" i="16"/>
  <c r="J1244" i="16"/>
  <c r="J1245" i="16"/>
  <c r="J1246" i="16"/>
  <c r="J1247" i="16"/>
  <c r="J1248" i="16"/>
  <c r="J1249" i="16"/>
  <c r="L1249" i="16" s="1"/>
  <c r="J1250" i="16"/>
  <c r="J1251" i="16"/>
  <c r="J1252" i="16"/>
  <c r="J1253" i="16"/>
  <c r="J1254" i="16"/>
  <c r="J1255" i="16"/>
  <c r="J1256" i="16"/>
  <c r="J1257" i="16"/>
  <c r="L1257" i="16" s="1"/>
  <c r="J1258" i="16"/>
  <c r="J1259" i="16"/>
  <c r="J1260" i="16"/>
  <c r="J1261" i="16"/>
  <c r="J1262" i="16"/>
  <c r="J1263" i="16"/>
  <c r="J1264" i="16"/>
  <c r="J1265" i="16"/>
  <c r="L1265" i="16" s="1"/>
  <c r="J1266" i="16"/>
  <c r="J1267" i="16"/>
  <c r="J1268" i="16"/>
  <c r="J1269" i="16"/>
  <c r="J1270" i="16"/>
  <c r="J1271" i="16"/>
  <c r="J1272" i="16"/>
  <c r="J1273" i="16"/>
  <c r="L1273" i="16" s="1"/>
  <c r="J1274" i="16"/>
  <c r="J1275" i="16"/>
  <c r="J1276" i="16"/>
  <c r="J1277" i="16"/>
  <c r="L1277" i="16" s="1"/>
  <c r="J1278" i="16"/>
  <c r="J1279" i="16"/>
  <c r="J1280" i="16"/>
  <c r="J1281" i="16"/>
  <c r="J1282" i="16"/>
  <c r="J1283" i="16"/>
  <c r="J1284" i="16"/>
  <c r="J1285" i="16"/>
  <c r="J1286" i="16"/>
  <c r="J1287" i="16"/>
  <c r="J1288" i="16"/>
  <c r="J1289" i="16"/>
  <c r="J1290" i="16"/>
  <c r="J1291" i="16"/>
  <c r="J1292" i="16"/>
  <c r="J1293" i="16"/>
  <c r="J1294" i="16"/>
  <c r="J1295" i="16"/>
  <c r="J1296" i="16"/>
  <c r="J1297" i="16"/>
  <c r="J1298" i="16"/>
  <c r="J1299" i="16"/>
  <c r="J1300" i="16"/>
  <c r="J1301" i="16"/>
  <c r="J1302" i="16"/>
  <c r="J1303" i="16"/>
  <c r="J1304" i="16"/>
  <c r="J1305" i="16"/>
  <c r="J1306" i="16"/>
  <c r="J1307" i="16"/>
  <c r="J1308" i="16"/>
  <c r="J1309" i="16"/>
  <c r="J1310" i="16"/>
  <c r="J1311" i="16"/>
  <c r="J1312" i="16"/>
  <c r="J1313" i="16"/>
  <c r="J1314" i="16"/>
  <c r="J1315" i="16"/>
  <c r="J1316" i="16"/>
  <c r="J1317" i="16"/>
  <c r="J1318" i="16"/>
  <c r="J1319" i="16"/>
  <c r="J1320" i="16"/>
  <c r="J1321" i="16"/>
  <c r="J1322" i="16"/>
  <c r="J1323" i="16"/>
  <c r="J1324" i="16"/>
  <c r="J1325" i="16"/>
  <c r="J1326" i="16"/>
  <c r="J1327" i="16"/>
  <c r="J1328" i="16"/>
  <c r="J1329" i="16"/>
  <c r="J1330" i="16"/>
  <c r="J1331" i="16"/>
  <c r="J1332" i="16"/>
  <c r="J1333" i="16"/>
  <c r="J1334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1194" i="16"/>
  <c r="C1195" i="16"/>
  <c r="C1196" i="16"/>
  <c r="C1197" i="16"/>
  <c r="C1198" i="16"/>
  <c r="C1199" i="16"/>
  <c r="C1200" i="16"/>
  <c r="C1201" i="16"/>
  <c r="C1202" i="16"/>
  <c r="C1203" i="16"/>
  <c r="C1204" i="16"/>
  <c r="C1205" i="16"/>
  <c r="C1206" i="16"/>
  <c r="C1207" i="16"/>
  <c r="C1208" i="16"/>
  <c r="C1209" i="16"/>
  <c r="C1210" i="16"/>
  <c r="C1211" i="16"/>
  <c r="C1212" i="16"/>
  <c r="C1213" i="16"/>
  <c r="C1214" i="16"/>
  <c r="C1215" i="16"/>
  <c r="C1216" i="16"/>
  <c r="C1217" i="16"/>
  <c r="C1218" i="16"/>
  <c r="C1219" i="16"/>
  <c r="C1226" i="16"/>
  <c r="C1227" i="16"/>
  <c r="C1228" i="16"/>
  <c r="C1229" i="16"/>
  <c r="C1230" i="16"/>
  <c r="C1231" i="16"/>
  <c r="C1232" i="16"/>
  <c r="C1233" i="16"/>
  <c r="C1234" i="16"/>
  <c r="C1235" i="16"/>
  <c r="C1236" i="16"/>
  <c r="C1237" i="16"/>
  <c r="C1238" i="16"/>
  <c r="C1239" i="16"/>
  <c r="C1240" i="16"/>
  <c r="C1241" i="16"/>
  <c r="C1242" i="16"/>
  <c r="C1243" i="16"/>
  <c r="C1244" i="16"/>
  <c r="C1245" i="16"/>
  <c r="C1246" i="16"/>
  <c r="C1247" i="16"/>
  <c r="C1248" i="16"/>
  <c r="C1249" i="16"/>
  <c r="C1250" i="16"/>
  <c r="C1251" i="16"/>
  <c r="C862" i="16"/>
  <c r="C863" i="16"/>
  <c r="C864" i="16"/>
  <c r="C865" i="16"/>
  <c r="C866" i="16"/>
  <c r="C867" i="16"/>
  <c r="C868" i="16"/>
  <c r="C869" i="16"/>
  <c r="C870" i="16"/>
  <c r="C877" i="16"/>
  <c r="C878" i="16"/>
  <c r="C879" i="16"/>
  <c r="C880" i="16"/>
  <c r="C881" i="16"/>
  <c r="C882" i="16"/>
  <c r="C883" i="16"/>
  <c r="C884" i="16"/>
  <c r="C885" i="16"/>
  <c r="C886" i="16"/>
  <c r="C893" i="16"/>
  <c r="C894" i="16"/>
  <c r="C895" i="16"/>
  <c r="C896" i="16"/>
  <c r="C897" i="16"/>
  <c r="C898" i="16"/>
  <c r="C899" i="16"/>
  <c r="C900" i="16"/>
  <c r="C901" i="16"/>
  <c r="C902" i="16"/>
  <c r="C909" i="16"/>
  <c r="C910" i="16"/>
  <c r="C911" i="16"/>
  <c r="C912" i="16"/>
  <c r="C913" i="16"/>
  <c r="C914" i="16"/>
  <c r="C915" i="16"/>
  <c r="C916" i="16"/>
  <c r="C917" i="16"/>
  <c r="C918" i="16"/>
  <c r="C925" i="16"/>
  <c r="C926" i="16"/>
  <c r="C927" i="16"/>
  <c r="C928" i="16"/>
  <c r="C929" i="16"/>
  <c r="C930" i="16"/>
  <c r="C931" i="16"/>
  <c r="C932" i="16"/>
  <c r="C933" i="16"/>
  <c r="C934" i="16"/>
  <c r="C941" i="16"/>
  <c r="C942" i="16"/>
  <c r="C943" i="16"/>
  <c r="C944" i="16"/>
  <c r="C945" i="16"/>
  <c r="C946" i="16"/>
  <c r="C947" i="16"/>
  <c r="C871" i="16"/>
  <c r="C872" i="16"/>
  <c r="C873" i="16"/>
  <c r="C874" i="16"/>
  <c r="C875" i="16"/>
  <c r="C876" i="16"/>
  <c r="C887" i="16"/>
  <c r="C888" i="16"/>
  <c r="C889" i="16"/>
  <c r="C890" i="16"/>
  <c r="C891" i="16"/>
  <c r="C892" i="16"/>
  <c r="C903" i="16"/>
  <c r="C904" i="16"/>
  <c r="C905" i="16"/>
  <c r="C906" i="16"/>
  <c r="C907" i="16"/>
  <c r="C908" i="16"/>
  <c r="C919" i="16"/>
  <c r="C920" i="16"/>
  <c r="C921" i="16"/>
  <c r="C922" i="16"/>
  <c r="C923" i="16"/>
  <c r="C924" i="16"/>
  <c r="C935" i="16"/>
  <c r="C936" i="16"/>
  <c r="C937" i="16"/>
  <c r="C938" i="16"/>
  <c r="C939" i="16"/>
  <c r="C940" i="16"/>
  <c r="C952" i="16"/>
  <c r="C953" i="16"/>
  <c r="C954" i="16"/>
  <c r="C956" i="16"/>
  <c r="C957" i="16"/>
  <c r="C958" i="16"/>
  <c r="C959" i="16"/>
  <c r="C960" i="16"/>
  <c r="C961" i="16"/>
  <c r="C962" i="16"/>
  <c r="C963" i="16"/>
  <c r="C964" i="16"/>
  <c r="C971" i="16"/>
  <c r="C972" i="16"/>
  <c r="C973" i="16"/>
  <c r="C974" i="16"/>
  <c r="C975" i="16"/>
  <c r="C976" i="16"/>
  <c r="C977" i="16"/>
  <c r="C978" i="16"/>
  <c r="C979" i="16"/>
  <c r="C980" i="16"/>
  <c r="C987" i="16"/>
  <c r="C988" i="16"/>
  <c r="C989" i="16"/>
  <c r="C990" i="16"/>
  <c r="C991" i="16"/>
  <c r="C992" i="16"/>
  <c r="C993" i="16"/>
  <c r="C994" i="16"/>
  <c r="C995" i="16"/>
  <c r="C996" i="16"/>
  <c r="C1003" i="16"/>
  <c r="C1004" i="16"/>
  <c r="C1005" i="16"/>
  <c r="C1006" i="16"/>
  <c r="C1007" i="16"/>
  <c r="C1008" i="16"/>
  <c r="C1009" i="16"/>
  <c r="C1010" i="16"/>
  <c r="C1011" i="16"/>
  <c r="C1012" i="16"/>
  <c r="C1019" i="16"/>
  <c r="C1020" i="16"/>
  <c r="C1021" i="16"/>
  <c r="C1022" i="16"/>
  <c r="C1023" i="16"/>
  <c r="C1024" i="16"/>
  <c r="C1025" i="16"/>
  <c r="C1026" i="16"/>
  <c r="C1027" i="16"/>
  <c r="C1028" i="16"/>
  <c r="C1035" i="16"/>
  <c r="C1036" i="16"/>
  <c r="C1037" i="16"/>
  <c r="C1038" i="16"/>
  <c r="C1039" i="16"/>
  <c r="C1040" i="16"/>
  <c r="C1041" i="16"/>
  <c r="C965" i="16"/>
  <c r="C966" i="16"/>
  <c r="C967" i="16"/>
  <c r="C968" i="16"/>
  <c r="C969" i="16"/>
  <c r="C970" i="16"/>
  <c r="C981" i="16"/>
  <c r="C982" i="16"/>
  <c r="C983" i="16"/>
  <c r="C984" i="16"/>
  <c r="C985" i="16"/>
  <c r="C986" i="16"/>
  <c r="C997" i="16"/>
  <c r="C998" i="16"/>
  <c r="C999" i="16"/>
  <c r="C1000" i="16"/>
  <c r="C1001" i="16"/>
  <c r="C1002" i="16"/>
  <c r="C1013" i="16"/>
  <c r="C1014" i="16"/>
  <c r="C1015" i="16"/>
  <c r="C1016" i="16"/>
  <c r="C1017" i="16"/>
  <c r="C1018" i="16"/>
  <c r="C1029" i="16"/>
  <c r="C1030" i="16"/>
  <c r="C1031" i="16"/>
  <c r="C1032" i="16"/>
  <c r="C1033" i="16"/>
  <c r="C1034" i="16"/>
  <c r="C1048" i="16"/>
  <c r="C1049" i="16"/>
  <c r="C1050" i="16"/>
  <c r="C1042" i="16"/>
  <c r="C1043" i="16"/>
  <c r="C1044" i="16"/>
  <c r="C1045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63" i="16"/>
  <c r="C64" i="16"/>
  <c r="C65" i="16"/>
  <c r="C66" i="16"/>
  <c r="C67" i="16"/>
  <c r="C68" i="16"/>
  <c r="C95" i="16"/>
  <c r="C96" i="16"/>
  <c r="C97" i="16"/>
  <c r="C98" i="16"/>
  <c r="C1264" i="16"/>
  <c r="C1274" i="16"/>
  <c r="C1265" i="16"/>
  <c r="C1275" i="16"/>
  <c r="C1266" i="16"/>
  <c r="C1276" i="16"/>
  <c r="C1267" i="16"/>
  <c r="C1277" i="16"/>
  <c r="C1268" i="16"/>
  <c r="C1278" i="16"/>
  <c r="C1279" i="16"/>
  <c r="C1280" i="16"/>
  <c r="C1281" i="16"/>
  <c r="C1282" i="16"/>
  <c r="C1283" i="16"/>
  <c r="C1284" i="16"/>
  <c r="C1285" i="16"/>
  <c r="C1286" i="16"/>
  <c r="C1287" i="16"/>
  <c r="C1288" i="16"/>
  <c r="C1289" i="16"/>
  <c r="C1290" i="16"/>
  <c r="C1272" i="16"/>
  <c r="C1291" i="16"/>
  <c r="C1292" i="16"/>
  <c r="C1293" i="16"/>
  <c r="C1294" i="16"/>
  <c r="C1295" i="16"/>
  <c r="C1296" i="16"/>
  <c r="C1297" i="16"/>
  <c r="C1298" i="16"/>
  <c r="C1299" i="16"/>
  <c r="C1300" i="16"/>
  <c r="C1301" i="16"/>
  <c r="C1302" i="16"/>
  <c r="C1303" i="16"/>
  <c r="C1304" i="16"/>
  <c r="C1305" i="16"/>
  <c r="C1306" i="16"/>
  <c r="C1307" i="16"/>
  <c r="C1308" i="16"/>
  <c r="C1269" i="16"/>
  <c r="C1309" i="16"/>
  <c r="C1270" i="16"/>
  <c r="C1310" i="16"/>
  <c r="C1271" i="16"/>
  <c r="C1311" i="16"/>
  <c r="C1312" i="16"/>
  <c r="C1313" i="16"/>
  <c r="C1314" i="16"/>
  <c r="C1315" i="16"/>
  <c r="C1316" i="16"/>
  <c r="C1317" i="16"/>
  <c r="C1263" i="16"/>
  <c r="C1318" i="16"/>
  <c r="C1329" i="16"/>
  <c r="C1330" i="16"/>
  <c r="C1331" i="16"/>
  <c r="C1332" i="16"/>
  <c r="C1328" i="16"/>
  <c r="C1333" i="16"/>
  <c r="C1334" i="16"/>
  <c r="C1256" i="16"/>
  <c r="C1257" i="16"/>
  <c r="C1261" i="16"/>
  <c r="C1258" i="16"/>
  <c r="C1259" i="16"/>
  <c r="C1260" i="16"/>
  <c r="C1319" i="16"/>
  <c r="C1320" i="16"/>
  <c r="C1262" i="16"/>
  <c r="C1273" i="16"/>
  <c r="C101" i="16"/>
  <c r="C102" i="16"/>
  <c r="C111" i="16"/>
  <c r="C114" i="16"/>
  <c r="C105" i="16"/>
  <c r="C104" i="16"/>
  <c r="C530" i="16"/>
  <c r="C827" i="16"/>
  <c r="C1162" i="16"/>
  <c r="C1163" i="16"/>
  <c r="C1164" i="16"/>
  <c r="C1165" i="16"/>
  <c r="C1166" i="16"/>
  <c r="C1167" i="16"/>
  <c r="C1168" i="16"/>
  <c r="C1169" i="16"/>
  <c r="C1170" i="16"/>
  <c r="C1171" i="16"/>
  <c r="C1172" i="16"/>
  <c r="C1173" i="16"/>
  <c r="C1174" i="16"/>
  <c r="C1175" i="16"/>
  <c r="C1176" i="16"/>
  <c r="C1177" i="16"/>
  <c r="C1178" i="16"/>
  <c r="C1179" i="16"/>
  <c r="C1180" i="16"/>
  <c r="C1181" i="16"/>
  <c r="C1182" i="16"/>
  <c r="C1183" i="16"/>
  <c r="C1184" i="16"/>
  <c r="C1185" i="16"/>
  <c r="C1186" i="16"/>
  <c r="C1187" i="16"/>
  <c r="C1188" i="16"/>
  <c r="C1189" i="16"/>
  <c r="C1190" i="16"/>
  <c r="C1191" i="16"/>
  <c r="C1192" i="16"/>
  <c r="C1193" i="16"/>
  <c r="C1220" i="16"/>
  <c r="C1221" i="16"/>
  <c r="C1222" i="16"/>
  <c r="C1223" i="16"/>
  <c r="C1224" i="16"/>
  <c r="C1225" i="16"/>
  <c r="C1252" i="16"/>
  <c r="C1253" i="16"/>
  <c r="C1254" i="16"/>
  <c r="C1255" i="16"/>
  <c r="C567" i="16"/>
  <c r="C568" i="16"/>
  <c r="C569" i="16"/>
  <c r="C570" i="16"/>
  <c r="C727" i="16"/>
  <c r="C757" i="16"/>
  <c r="C771" i="16"/>
  <c r="C822" i="16"/>
  <c r="C823" i="16"/>
  <c r="C828" i="16"/>
  <c r="C829" i="16"/>
  <c r="C838" i="16"/>
  <c r="C839" i="16"/>
  <c r="C948" i="16"/>
  <c r="C949" i="16"/>
  <c r="C1046" i="16"/>
  <c r="C1047" i="16"/>
  <c r="C1321" i="16"/>
  <c r="C1322" i="16"/>
  <c r="C1323" i="16"/>
  <c r="C1324" i="16"/>
  <c r="C1325" i="16"/>
  <c r="C1326" i="16"/>
  <c r="C1327" i="16"/>
  <c r="C99" i="16"/>
  <c r="C119" i="16"/>
  <c r="C120" i="16"/>
  <c r="C203" i="16"/>
  <c r="C204" i="16"/>
  <c r="C207" i="16"/>
  <c r="C208" i="16"/>
  <c r="C210" i="16"/>
  <c r="C211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31" i="16"/>
  <c r="C232" i="16"/>
  <c r="C233" i="16"/>
  <c r="C234" i="16"/>
  <c r="C236" i="16"/>
  <c r="C237" i="16"/>
  <c r="C242" i="16"/>
  <c r="C243" i="16"/>
  <c r="C256" i="16"/>
  <c r="C257" i="16"/>
  <c r="C264" i="16"/>
  <c r="C265" i="16"/>
  <c r="C270" i="16"/>
  <c r="C271" i="16"/>
  <c r="C272" i="16"/>
  <c r="C273" i="16"/>
  <c r="C274" i="16"/>
  <c r="C275" i="16"/>
  <c r="C277" i="16"/>
  <c r="C278" i="16"/>
  <c r="C279" i="16"/>
  <c r="C280" i="16"/>
  <c r="C281" i="16"/>
  <c r="C282" i="16"/>
  <c r="C283" i="16"/>
  <c r="C284" i="16"/>
  <c r="C285" i="16"/>
  <c r="C286" i="16"/>
  <c r="C296" i="16"/>
  <c r="C297" i="16"/>
  <c r="C298" i="16"/>
  <c r="C301" i="16"/>
  <c r="C302" i="16"/>
  <c r="C306" i="16"/>
  <c r="C307" i="16"/>
  <c r="C314" i="16"/>
  <c r="C315" i="16"/>
  <c r="C316" i="16"/>
  <c r="C318" i="16"/>
  <c r="C319" i="16"/>
  <c r="C320" i="16"/>
  <c r="C321" i="16"/>
  <c r="C324" i="16"/>
  <c r="C325" i="16"/>
  <c r="C331" i="16"/>
  <c r="C332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5" i="16"/>
  <c r="C356" i="16"/>
  <c r="C360" i="16"/>
  <c r="C361" i="16"/>
  <c r="C362" i="16"/>
  <c r="C363" i="16"/>
  <c r="C364" i="16"/>
  <c r="C365" i="16"/>
  <c r="C366" i="16"/>
  <c r="C368" i="16"/>
  <c r="C369" i="16"/>
  <c r="C373" i="16"/>
  <c r="C374" i="16"/>
  <c r="C375" i="16"/>
  <c r="C376" i="16"/>
  <c r="C377" i="16"/>
  <c r="C100" i="16"/>
  <c r="C103" i="16"/>
  <c r="C106" i="16"/>
  <c r="C107" i="16"/>
  <c r="C108" i="16"/>
  <c r="C109" i="16"/>
  <c r="C110" i="16"/>
  <c r="C112" i="16"/>
  <c r="C113" i="16"/>
  <c r="C115" i="16"/>
  <c r="C116" i="16"/>
  <c r="C117" i="16"/>
  <c r="C118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5" i="16"/>
  <c r="C206" i="16"/>
  <c r="C209" i="16"/>
  <c r="C212" i="16"/>
  <c r="C213" i="16"/>
  <c r="C214" i="16"/>
  <c r="C215" i="16"/>
  <c r="C229" i="16"/>
  <c r="C230" i="16"/>
  <c r="C235" i="16"/>
  <c r="C238" i="16"/>
  <c r="C239" i="16"/>
  <c r="C240" i="16"/>
  <c r="C241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8" i="16"/>
  <c r="C259" i="16"/>
  <c r="C260" i="16"/>
  <c r="C261" i="16"/>
  <c r="C262" i="16"/>
  <c r="C263" i="16"/>
  <c r="C266" i="16"/>
  <c r="C267" i="16"/>
  <c r="C268" i="16"/>
  <c r="C269" i="16"/>
  <c r="C276" i="16"/>
  <c r="C287" i="16"/>
  <c r="C288" i="16"/>
  <c r="C289" i="16"/>
  <c r="C290" i="16"/>
  <c r="C291" i="16"/>
  <c r="C292" i="16"/>
  <c r="C293" i="16"/>
  <c r="C294" i="16"/>
  <c r="C295" i="16"/>
  <c r="C299" i="16"/>
  <c r="C300" i="16"/>
  <c r="C303" i="16"/>
  <c r="C304" i="16"/>
  <c r="C305" i="16"/>
  <c r="C308" i="16"/>
  <c r="C309" i="16"/>
  <c r="C310" i="16"/>
  <c r="C311" i="16"/>
  <c r="C312" i="16"/>
  <c r="C313" i="16"/>
  <c r="C317" i="16"/>
  <c r="C322" i="16"/>
  <c r="C323" i="16"/>
  <c r="C326" i="16"/>
  <c r="C327" i="16"/>
  <c r="C328" i="16"/>
  <c r="C329" i="16"/>
  <c r="C330" i="16"/>
  <c r="C333" i="16"/>
  <c r="C352" i="16"/>
  <c r="C353" i="16"/>
  <c r="C354" i="16"/>
  <c r="C357" i="16"/>
  <c r="C358" i="16"/>
  <c r="C359" i="16"/>
  <c r="C367" i="16"/>
  <c r="C370" i="16"/>
  <c r="C371" i="16"/>
  <c r="C372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C605" i="16"/>
  <c r="C606" i="16"/>
  <c r="C607" i="16"/>
  <c r="C608" i="16"/>
  <c r="C609" i="16"/>
  <c r="C610" i="16"/>
  <c r="C611" i="16"/>
  <c r="C612" i="16"/>
  <c r="C613" i="16"/>
  <c r="C614" i="16"/>
  <c r="C615" i="16"/>
  <c r="C616" i="16"/>
  <c r="C617" i="16"/>
  <c r="C618" i="16"/>
  <c r="C619" i="16"/>
  <c r="C620" i="16"/>
  <c r="C621" i="16"/>
  <c r="C622" i="16"/>
  <c r="C623" i="16"/>
  <c r="C624" i="16"/>
  <c r="C625" i="16"/>
  <c r="C626" i="16"/>
  <c r="C627" i="16"/>
  <c r="C628" i="16"/>
  <c r="C629" i="16"/>
  <c r="C630" i="16"/>
  <c r="C631" i="16"/>
  <c r="C632" i="16"/>
  <c r="C633" i="16"/>
  <c r="C634" i="16"/>
  <c r="C635" i="16"/>
  <c r="C636" i="16"/>
  <c r="C637" i="16"/>
  <c r="C638" i="16"/>
  <c r="C639" i="16"/>
  <c r="C640" i="16"/>
  <c r="C641" i="16"/>
  <c r="C642" i="16"/>
  <c r="C643" i="16"/>
  <c r="C644" i="16"/>
  <c r="C645" i="16"/>
  <c r="C646" i="16"/>
  <c r="C647" i="16"/>
  <c r="C648" i="16"/>
  <c r="C649" i="16"/>
  <c r="C650" i="16"/>
  <c r="C651" i="16"/>
  <c r="C652" i="16"/>
  <c r="C653" i="16"/>
  <c r="C654" i="16"/>
  <c r="C655" i="16"/>
  <c r="C656" i="16"/>
  <c r="C657" i="16"/>
  <c r="C658" i="16"/>
  <c r="C659" i="16"/>
  <c r="C660" i="16"/>
  <c r="C661" i="16"/>
  <c r="C662" i="16"/>
  <c r="C663" i="16"/>
  <c r="C664" i="16"/>
  <c r="C665" i="16"/>
  <c r="C666" i="16"/>
  <c r="C667" i="16"/>
  <c r="C668" i="16"/>
  <c r="C669" i="16"/>
  <c r="C670" i="16"/>
  <c r="C671" i="16"/>
  <c r="C672" i="16"/>
  <c r="C673" i="16"/>
  <c r="C674" i="16"/>
  <c r="C675" i="16"/>
  <c r="C676" i="16"/>
  <c r="C677" i="16"/>
  <c r="C678" i="16"/>
  <c r="C679" i="16"/>
  <c r="C680" i="16"/>
  <c r="C681" i="16"/>
  <c r="C682" i="16"/>
  <c r="C683" i="16"/>
  <c r="C684" i="16"/>
  <c r="C685" i="16"/>
  <c r="C686" i="16"/>
  <c r="C687" i="16"/>
  <c r="C688" i="16"/>
  <c r="C689" i="16"/>
  <c r="C690" i="16"/>
  <c r="C691" i="16"/>
  <c r="C692" i="16"/>
  <c r="C693" i="16"/>
  <c r="C694" i="16"/>
  <c r="C695" i="16"/>
  <c r="C696" i="16"/>
  <c r="C697" i="16"/>
  <c r="C698" i="16"/>
  <c r="C699" i="16"/>
  <c r="C700" i="16"/>
  <c r="C701" i="16"/>
  <c r="C702" i="16"/>
  <c r="C703" i="16"/>
  <c r="C704" i="16"/>
  <c r="C705" i="16"/>
  <c r="C706" i="16"/>
  <c r="C707" i="16"/>
  <c r="C708" i="16"/>
  <c r="C709" i="16"/>
  <c r="C710" i="16"/>
  <c r="C711" i="16"/>
  <c r="C712" i="16"/>
  <c r="C713" i="16"/>
  <c r="C714" i="16"/>
  <c r="C715" i="16"/>
  <c r="C716" i="16"/>
  <c r="C717" i="16"/>
  <c r="C718" i="16"/>
  <c r="C719" i="16"/>
  <c r="C720" i="16"/>
  <c r="C721" i="16"/>
  <c r="C722" i="16"/>
  <c r="C723" i="16"/>
  <c r="C724" i="16"/>
  <c r="C725" i="16"/>
  <c r="C726" i="16"/>
  <c r="C728" i="16"/>
  <c r="C729" i="16"/>
  <c r="C730" i="16"/>
  <c r="C731" i="16"/>
  <c r="C732" i="16"/>
  <c r="C733" i="16"/>
  <c r="C734" i="16"/>
  <c r="C735" i="16"/>
  <c r="C736" i="16"/>
  <c r="C737" i="16"/>
  <c r="C738" i="16"/>
  <c r="C739" i="16"/>
  <c r="C740" i="16"/>
  <c r="C741" i="16"/>
  <c r="C742" i="16"/>
  <c r="C743" i="16"/>
  <c r="C744" i="16"/>
  <c r="C745" i="16"/>
  <c r="C746" i="16"/>
  <c r="C747" i="16"/>
  <c r="C748" i="16"/>
  <c r="C749" i="16"/>
  <c r="C750" i="16"/>
  <c r="C751" i="16"/>
  <c r="C752" i="16"/>
  <c r="C753" i="16"/>
  <c r="C754" i="16"/>
  <c r="C755" i="16"/>
  <c r="C756" i="16"/>
  <c r="C758" i="16"/>
  <c r="C759" i="16"/>
  <c r="C760" i="16"/>
  <c r="C761" i="16"/>
  <c r="C762" i="16"/>
  <c r="C763" i="16"/>
  <c r="C764" i="16"/>
  <c r="C765" i="16"/>
  <c r="C766" i="16"/>
  <c r="C767" i="16"/>
  <c r="C768" i="16"/>
  <c r="C769" i="16"/>
  <c r="C770" i="16"/>
  <c r="C772" i="16"/>
  <c r="C773" i="16"/>
  <c r="C774" i="16"/>
  <c r="C775" i="16"/>
  <c r="C776" i="16"/>
  <c r="C777" i="16"/>
  <c r="C778" i="16"/>
  <c r="C779" i="16"/>
  <c r="C780" i="16"/>
  <c r="C781" i="16"/>
  <c r="C782" i="16"/>
  <c r="C783" i="16"/>
  <c r="C784" i="16"/>
  <c r="C785" i="16"/>
  <c r="C786" i="16"/>
  <c r="C787" i="16"/>
  <c r="C788" i="16"/>
  <c r="C789" i="16"/>
  <c r="C790" i="16"/>
  <c r="C791" i="16"/>
  <c r="C792" i="16"/>
  <c r="C793" i="16"/>
  <c r="C794" i="16"/>
  <c r="C795" i="16"/>
  <c r="C796" i="16"/>
  <c r="C797" i="16"/>
  <c r="C798" i="16"/>
  <c r="C799" i="16"/>
  <c r="C800" i="16"/>
  <c r="C801" i="16"/>
  <c r="C802" i="16"/>
  <c r="C803" i="16"/>
  <c r="C804" i="16"/>
  <c r="C805" i="16"/>
  <c r="C806" i="16"/>
  <c r="C807" i="16"/>
  <c r="C808" i="16"/>
  <c r="C809" i="16"/>
  <c r="C810" i="16"/>
  <c r="C811" i="16"/>
  <c r="C812" i="16"/>
  <c r="C813" i="16"/>
  <c r="C814" i="16"/>
  <c r="C815" i="16"/>
  <c r="C816" i="16"/>
  <c r="C817" i="16"/>
  <c r="C818" i="16"/>
  <c r="C819" i="16"/>
  <c r="C820" i="16"/>
  <c r="C821" i="16"/>
  <c r="C824" i="16"/>
  <c r="C825" i="16"/>
  <c r="C826" i="16"/>
  <c r="C830" i="16"/>
  <c r="C831" i="16"/>
  <c r="C832" i="16"/>
  <c r="C833" i="16"/>
  <c r="C834" i="16"/>
  <c r="C835" i="16"/>
  <c r="C836" i="16"/>
  <c r="C837" i="16"/>
  <c r="C840" i="16"/>
  <c r="C841" i="16"/>
  <c r="C842" i="16"/>
  <c r="C843" i="16"/>
  <c r="C844" i="16"/>
  <c r="C845" i="16"/>
  <c r="C846" i="16"/>
  <c r="C847" i="16"/>
  <c r="C848" i="16"/>
  <c r="C849" i="16"/>
  <c r="C850" i="16"/>
  <c r="C851" i="16"/>
  <c r="C852" i="16"/>
  <c r="C853" i="16"/>
  <c r="C854" i="16"/>
  <c r="C855" i="16"/>
  <c r="C856" i="16"/>
  <c r="C857" i="16"/>
  <c r="C858" i="16"/>
  <c r="C859" i="16"/>
  <c r="C860" i="16"/>
  <c r="C861" i="16"/>
  <c r="C950" i="16"/>
  <c r="C951" i="16"/>
  <c r="C955" i="16"/>
  <c r="C1051" i="16"/>
  <c r="C1052" i="16"/>
  <c r="C1053" i="16"/>
  <c r="C1054" i="16"/>
  <c r="C1055" i="16"/>
  <c r="C1056" i="16"/>
  <c r="C1057" i="16"/>
  <c r="C1058" i="16"/>
  <c r="C1059" i="16"/>
  <c r="C1060" i="16"/>
  <c r="C1061" i="16"/>
  <c r="C1062" i="16"/>
  <c r="C1063" i="16"/>
  <c r="C1064" i="16"/>
  <c r="C1065" i="16"/>
  <c r="C1066" i="16"/>
  <c r="C1067" i="16"/>
  <c r="C1068" i="16"/>
  <c r="C1069" i="16"/>
  <c r="C1070" i="16"/>
  <c r="C1071" i="16"/>
  <c r="C1072" i="16"/>
  <c r="C1073" i="16"/>
  <c r="C1074" i="16"/>
  <c r="C1075" i="16"/>
  <c r="C1076" i="16"/>
  <c r="C1077" i="16"/>
  <c r="C1078" i="16"/>
  <c r="C1079" i="16"/>
  <c r="C1080" i="16"/>
  <c r="C1081" i="16"/>
  <c r="C1082" i="16"/>
  <c r="C1083" i="16"/>
  <c r="C1084" i="16"/>
  <c r="C1085" i="16"/>
  <c r="C1086" i="16"/>
  <c r="C1087" i="16"/>
  <c r="C1088" i="16"/>
  <c r="C1089" i="16"/>
  <c r="C1090" i="16"/>
  <c r="C1091" i="16"/>
  <c r="C1092" i="16"/>
  <c r="C1093" i="16"/>
  <c r="C1094" i="16"/>
  <c r="C1095" i="16"/>
  <c r="C1096" i="16"/>
  <c r="C1097" i="16"/>
  <c r="C1098" i="16"/>
  <c r="C1099" i="16"/>
  <c r="C1100" i="16"/>
  <c r="C1101" i="16"/>
  <c r="C1102" i="16"/>
  <c r="C1103" i="16"/>
  <c r="C1104" i="16"/>
  <c r="C1105" i="16"/>
  <c r="C1106" i="16"/>
  <c r="C1107" i="16"/>
  <c r="C1108" i="16"/>
  <c r="C1109" i="16"/>
  <c r="C1110" i="16"/>
  <c r="C1111" i="16"/>
  <c r="C1112" i="16"/>
  <c r="C1113" i="16"/>
  <c r="C1114" i="16"/>
  <c r="C1115" i="16"/>
  <c r="C1116" i="16"/>
  <c r="C1117" i="16"/>
  <c r="C1118" i="16"/>
  <c r="C1119" i="16"/>
  <c r="C1120" i="16"/>
  <c r="C1121" i="16"/>
  <c r="C1122" i="16"/>
  <c r="C1123" i="16"/>
  <c r="C1124" i="16"/>
  <c r="C1125" i="16"/>
  <c r="C1126" i="16"/>
  <c r="C1127" i="16"/>
  <c r="C1128" i="16"/>
  <c r="C1129" i="16"/>
  <c r="C1130" i="16"/>
  <c r="C1131" i="16"/>
  <c r="C1132" i="16"/>
  <c r="C1133" i="16"/>
  <c r="C1134" i="16"/>
  <c r="C1135" i="16"/>
  <c r="C1136" i="16"/>
  <c r="C1137" i="16"/>
  <c r="C1138" i="16"/>
  <c r="C1139" i="16"/>
  <c r="C1140" i="16"/>
  <c r="C1141" i="16"/>
  <c r="C1142" i="16"/>
  <c r="C1143" i="16"/>
  <c r="C1144" i="16"/>
  <c r="C1145" i="16"/>
  <c r="C1146" i="16"/>
  <c r="C1147" i="16"/>
  <c r="C1148" i="16"/>
  <c r="C1149" i="16"/>
  <c r="C1150" i="16"/>
  <c r="C1151" i="16"/>
  <c r="C1152" i="16"/>
  <c r="C1153" i="16"/>
  <c r="C1154" i="16"/>
  <c r="C1155" i="16"/>
  <c r="C1156" i="16"/>
  <c r="C1157" i="16"/>
  <c r="C1158" i="16"/>
  <c r="C1159" i="16"/>
  <c r="C1160" i="16"/>
  <c r="C1161" i="16"/>
  <c r="D1051" i="16"/>
  <c r="D1052" i="16"/>
  <c r="D1053" i="16"/>
  <c r="D1054" i="16"/>
  <c r="D1055" i="16"/>
  <c r="D1056" i="16"/>
  <c r="D1057" i="16"/>
  <c r="D1058" i="16"/>
  <c r="D1059" i="16"/>
  <c r="D1060" i="16"/>
  <c r="D1061" i="16"/>
  <c r="D1062" i="16"/>
  <c r="D1063" i="16"/>
  <c r="D1064" i="16"/>
  <c r="D1065" i="16"/>
  <c r="D1066" i="16"/>
  <c r="D1067" i="16"/>
  <c r="D1068" i="16"/>
  <c r="D1069" i="16"/>
  <c r="D1070" i="16"/>
  <c r="D1071" i="16"/>
  <c r="D1072" i="16"/>
  <c r="D1073" i="16"/>
  <c r="D1074" i="16"/>
  <c r="D1075" i="16"/>
  <c r="D1076" i="16"/>
  <c r="D1077" i="16"/>
  <c r="D1078" i="16"/>
  <c r="D1079" i="16"/>
  <c r="D1080" i="16"/>
  <c r="D1081" i="16"/>
  <c r="D1082" i="16"/>
  <c r="D1083" i="16"/>
  <c r="D1084" i="16"/>
  <c r="D1085" i="16"/>
  <c r="D1086" i="16"/>
  <c r="D1087" i="16"/>
  <c r="D1088" i="16"/>
  <c r="D1089" i="16"/>
  <c r="D1090" i="16"/>
  <c r="D1091" i="16"/>
  <c r="D1092" i="16"/>
  <c r="D1093" i="16"/>
  <c r="D1094" i="16"/>
  <c r="D1095" i="16"/>
  <c r="D1096" i="16"/>
  <c r="D1097" i="16"/>
  <c r="D1098" i="16"/>
  <c r="D1099" i="16"/>
  <c r="D1100" i="16"/>
  <c r="D1101" i="16"/>
  <c r="D1102" i="16"/>
  <c r="D1103" i="16"/>
  <c r="D1104" i="16"/>
  <c r="D1105" i="16"/>
  <c r="D1106" i="16"/>
  <c r="D1107" i="16"/>
  <c r="D1108" i="16"/>
  <c r="D1109" i="16"/>
  <c r="D1110" i="16"/>
  <c r="D1111" i="16"/>
  <c r="D1112" i="16"/>
  <c r="D1113" i="16"/>
  <c r="D1114" i="16"/>
  <c r="D1115" i="16"/>
  <c r="D1116" i="16"/>
  <c r="D1117" i="16"/>
  <c r="D1118" i="16"/>
  <c r="D1119" i="16"/>
  <c r="D1120" i="16"/>
  <c r="D1121" i="16"/>
  <c r="D1122" i="16"/>
  <c r="D1123" i="16"/>
  <c r="D1124" i="16"/>
  <c r="D1125" i="16"/>
  <c r="D1126" i="16"/>
  <c r="D1127" i="16"/>
  <c r="D1128" i="16"/>
  <c r="D1129" i="16"/>
  <c r="D1130" i="16"/>
  <c r="D1131" i="16"/>
  <c r="D1132" i="16"/>
  <c r="D1133" i="16"/>
  <c r="D1134" i="16"/>
  <c r="D1135" i="16"/>
  <c r="D1136" i="16"/>
  <c r="D1137" i="16"/>
  <c r="D1138" i="16"/>
  <c r="D1139" i="16"/>
  <c r="D1140" i="16"/>
  <c r="D1141" i="16"/>
  <c r="D1142" i="16"/>
  <c r="D1143" i="16"/>
  <c r="D1144" i="16"/>
  <c r="D1145" i="16"/>
  <c r="D1146" i="16"/>
  <c r="D1147" i="16"/>
  <c r="D1148" i="16"/>
  <c r="D1149" i="16"/>
  <c r="D1150" i="16"/>
  <c r="D1151" i="16"/>
  <c r="D1152" i="16"/>
  <c r="D1153" i="16"/>
  <c r="D1154" i="16"/>
  <c r="D1155" i="16"/>
  <c r="D1156" i="16"/>
  <c r="D1157" i="16"/>
  <c r="D1158" i="16"/>
  <c r="D1159" i="16"/>
  <c r="D1160" i="16"/>
  <c r="D1161" i="16"/>
  <c r="D955" i="16"/>
  <c r="D950" i="16"/>
  <c r="D951" i="16"/>
  <c r="D830" i="16"/>
  <c r="D831" i="16"/>
  <c r="D832" i="16"/>
  <c r="D833" i="16"/>
  <c r="D834" i="16"/>
  <c r="D835" i="16"/>
  <c r="D836" i="16"/>
  <c r="D837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100" i="16"/>
  <c r="G98" i="17" s="1"/>
  <c r="D103" i="16"/>
  <c r="D106" i="16"/>
  <c r="G104" i="17" s="1"/>
  <c r="D107" i="16"/>
  <c r="D108" i="16"/>
  <c r="D109" i="16"/>
  <c r="D110" i="16"/>
  <c r="D112" i="16"/>
  <c r="D113" i="16"/>
  <c r="G111" i="17" s="1"/>
  <c r="D115" i="16"/>
  <c r="D116" i="16"/>
  <c r="G114" i="17" s="1"/>
  <c r="D117" i="16"/>
  <c r="G115" i="17" s="1"/>
  <c r="D118" i="16"/>
  <c r="G116" i="17" s="1"/>
  <c r="D121" i="16"/>
  <c r="G119" i="17" s="1"/>
  <c r="D122" i="16"/>
  <c r="G120" i="17" s="1"/>
  <c r="D123" i="16"/>
  <c r="G121" i="17" s="1"/>
  <c r="D124" i="16"/>
  <c r="G122" i="17" s="1"/>
  <c r="D125" i="16"/>
  <c r="G123" i="17" s="1"/>
  <c r="D126" i="16"/>
  <c r="G124" i="17" s="1"/>
  <c r="D127" i="16"/>
  <c r="G125" i="17" s="1"/>
  <c r="D128" i="16"/>
  <c r="G126" i="17" s="1"/>
  <c r="D129" i="16"/>
  <c r="G127" i="17" s="1"/>
  <c r="D130" i="16"/>
  <c r="G128" i="17" s="1"/>
  <c r="D131" i="16"/>
  <c r="D132" i="16"/>
  <c r="G130" i="17" s="1"/>
  <c r="D133" i="16"/>
  <c r="D134" i="16"/>
  <c r="G132" i="17" s="1"/>
  <c r="D135" i="16"/>
  <c r="G133" i="17" s="1"/>
  <c r="D136" i="16"/>
  <c r="G134" i="17" s="1"/>
  <c r="D137" i="16"/>
  <c r="G135" i="17" s="1"/>
  <c r="D138" i="16"/>
  <c r="G136" i="17" s="1"/>
  <c r="D139" i="16"/>
  <c r="G137" i="17" s="1"/>
  <c r="D140" i="16"/>
  <c r="G138" i="17" s="1"/>
  <c r="D141" i="16"/>
  <c r="G139" i="17" s="1"/>
  <c r="D142" i="16"/>
  <c r="G140" i="17" s="1"/>
  <c r="D143" i="16"/>
  <c r="G141" i="17" s="1"/>
  <c r="D144" i="16"/>
  <c r="G142" i="17" s="1"/>
  <c r="D145" i="16"/>
  <c r="G143" i="17" s="1"/>
  <c r="D146" i="16"/>
  <c r="G144" i="17" s="1"/>
  <c r="D147" i="16"/>
  <c r="D148" i="16"/>
  <c r="G146" i="17" s="1"/>
  <c r="D149" i="16"/>
  <c r="D150" i="16"/>
  <c r="G148" i="17" s="1"/>
  <c r="D151" i="16"/>
  <c r="G149" i="17" s="1"/>
  <c r="D152" i="16"/>
  <c r="G150" i="17" s="1"/>
  <c r="D153" i="16"/>
  <c r="D154" i="16"/>
  <c r="G152" i="17" s="1"/>
  <c r="D155" i="16"/>
  <c r="D156" i="16"/>
  <c r="G154" i="17" s="1"/>
  <c r="D157" i="16"/>
  <c r="G155" i="17" s="1"/>
  <c r="D158" i="16"/>
  <c r="G156" i="17" s="1"/>
  <c r="D159" i="16"/>
  <c r="G157" i="17" s="1"/>
  <c r="D160" i="16"/>
  <c r="G158" i="17" s="1"/>
  <c r="D161" i="16"/>
  <c r="G159" i="17" s="1"/>
  <c r="D162" i="16"/>
  <c r="G160" i="17" s="1"/>
  <c r="D163" i="16"/>
  <c r="D164" i="16"/>
  <c r="G162" i="17" s="1"/>
  <c r="D165" i="16"/>
  <c r="D166" i="16"/>
  <c r="G164" i="17" s="1"/>
  <c r="D167" i="16"/>
  <c r="D168" i="16"/>
  <c r="G166" i="17" s="1"/>
  <c r="D169" i="16"/>
  <c r="G167" i="17" s="1"/>
  <c r="D170" i="16"/>
  <c r="G168" i="17" s="1"/>
  <c r="D171" i="16"/>
  <c r="D172" i="16"/>
  <c r="G170" i="17" s="1"/>
  <c r="D173" i="16"/>
  <c r="G171" i="17" s="1"/>
  <c r="D174" i="16"/>
  <c r="G172" i="17" s="1"/>
  <c r="D175" i="16"/>
  <c r="G173" i="17" s="1"/>
  <c r="D176" i="16"/>
  <c r="G174" i="17" s="1"/>
  <c r="D177" i="16"/>
  <c r="G175" i="17" s="1"/>
  <c r="D178" i="16"/>
  <c r="G176" i="17" s="1"/>
  <c r="D179" i="16"/>
  <c r="D180" i="16"/>
  <c r="G178" i="17" s="1"/>
  <c r="D181" i="16"/>
  <c r="D182" i="16"/>
  <c r="G180" i="17" s="1"/>
  <c r="D183" i="16"/>
  <c r="D184" i="16"/>
  <c r="G182" i="17" s="1"/>
  <c r="D185" i="16"/>
  <c r="G183" i="17" s="1"/>
  <c r="D186" i="16"/>
  <c r="G184" i="17" s="1"/>
  <c r="D187" i="16"/>
  <c r="D188" i="16"/>
  <c r="G186" i="17" s="1"/>
  <c r="D189" i="16"/>
  <c r="G187" i="17" s="1"/>
  <c r="D190" i="16"/>
  <c r="G188" i="17" s="1"/>
  <c r="D191" i="16"/>
  <c r="D192" i="16"/>
  <c r="G190" i="17" s="1"/>
  <c r="D193" i="16"/>
  <c r="D194" i="16"/>
  <c r="G192" i="17" s="1"/>
  <c r="D195" i="16"/>
  <c r="D196" i="16"/>
  <c r="G194" i="17" s="1"/>
  <c r="D197" i="16"/>
  <c r="D198" i="16"/>
  <c r="G196" i="17" s="1"/>
  <c r="D199" i="16"/>
  <c r="D200" i="16"/>
  <c r="G198" i="17" s="1"/>
  <c r="D201" i="16"/>
  <c r="G199" i="17" s="1"/>
  <c r="D202" i="16"/>
  <c r="G200" i="17" s="1"/>
  <c r="D205" i="16"/>
  <c r="D206" i="16"/>
  <c r="G204" i="17" s="1"/>
  <c r="D209" i="16"/>
  <c r="D212" i="16"/>
  <c r="D213" i="16"/>
  <c r="D214" i="16"/>
  <c r="G212" i="17" s="1"/>
  <c r="D215" i="16"/>
  <c r="G213" i="17" s="1"/>
  <c r="D229" i="16"/>
  <c r="G227" i="17" s="1"/>
  <c r="D230" i="16"/>
  <c r="D235" i="16"/>
  <c r="G233" i="17" s="1"/>
  <c r="D238" i="16"/>
  <c r="D239" i="16"/>
  <c r="D240" i="16"/>
  <c r="D241" i="16"/>
  <c r="D244" i="16"/>
  <c r="D245" i="16"/>
  <c r="G243" i="17" s="1"/>
  <c r="D246" i="16"/>
  <c r="D247" i="16"/>
  <c r="G245" i="17" s="1"/>
  <c r="D248" i="16"/>
  <c r="D249" i="16"/>
  <c r="D250" i="16"/>
  <c r="D251" i="16"/>
  <c r="D252" i="16"/>
  <c r="G250" i="17" s="1"/>
  <c r="D253" i="16"/>
  <c r="G251" i="17" s="1"/>
  <c r="D254" i="16"/>
  <c r="D255" i="16"/>
  <c r="G253" i="17" s="1"/>
  <c r="D258" i="16"/>
  <c r="D259" i="16"/>
  <c r="D260" i="16"/>
  <c r="D261" i="16"/>
  <c r="G259" i="17" s="1"/>
  <c r="D262" i="16"/>
  <c r="G260" i="17" s="1"/>
  <c r="D263" i="16"/>
  <c r="G261" i="17" s="1"/>
  <c r="D266" i="16"/>
  <c r="D267" i="16"/>
  <c r="G265" i="17" s="1"/>
  <c r="D268" i="16"/>
  <c r="D269" i="16"/>
  <c r="G267" i="17" s="1"/>
  <c r="D276" i="16"/>
  <c r="D287" i="16"/>
  <c r="G285" i="17" s="1"/>
  <c r="D288" i="16"/>
  <c r="G286" i="17" s="1"/>
  <c r="D289" i="16"/>
  <c r="G287" i="17" s="1"/>
  <c r="D290" i="16"/>
  <c r="D291" i="16"/>
  <c r="G289" i="17" s="1"/>
  <c r="D292" i="16"/>
  <c r="D293" i="16"/>
  <c r="G291" i="17" s="1"/>
  <c r="D294" i="16"/>
  <c r="D295" i="16"/>
  <c r="G293" i="17" s="1"/>
  <c r="D299" i="16"/>
  <c r="G297" i="17" s="1"/>
  <c r="D300" i="16"/>
  <c r="G298" i="17" s="1"/>
  <c r="D303" i="16"/>
  <c r="D304" i="16"/>
  <c r="G302" i="17" s="1"/>
  <c r="D305" i="16"/>
  <c r="D308" i="16"/>
  <c r="G306" i="17" s="1"/>
  <c r="D309" i="16"/>
  <c r="D310" i="16"/>
  <c r="G308" i="17" s="1"/>
  <c r="D311" i="16"/>
  <c r="G309" i="17" s="1"/>
  <c r="D312" i="16"/>
  <c r="G310" i="17" s="1"/>
  <c r="D313" i="16"/>
  <c r="D317" i="16"/>
  <c r="G315" i="17" s="1"/>
  <c r="D322" i="16"/>
  <c r="D323" i="16"/>
  <c r="G321" i="17" s="1"/>
  <c r="D326" i="16"/>
  <c r="D327" i="16"/>
  <c r="G325" i="17" s="1"/>
  <c r="D328" i="16"/>
  <c r="G326" i="17" s="1"/>
  <c r="D329" i="16"/>
  <c r="G327" i="17" s="1"/>
  <c r="D330" i="16"/>
  <c r="D333" i="16"/>
  <c r="G331" i="17" s="1"/>
  <c r="D352" i="16"/>
  <c r="D353" i="16"/>
  <c r="G351" i="17" s="1"/>
  <c r="D354" i="16"/>
  <c r="D357" i="16"/>
  <c r="G355" i="17" s="1"/>
  <c r="D358" i="16"/>
  <c r="G356" i="17" s="1"/>
  <c r="D359" i="16"/>
  <c r="G357" i="17" s="1"/>
  <c r="D367" i="16"/>
  <c r="D370" i="16"/>
  <c r="G368" i="17" s="1"/>
  <c r="D371" i="16"/>
  <c r="D372" i="16"/>
  <c r="G370" i="17" s="1"/>
  <c r="D378" i="16"/>
  <c r="D379" i="16"/>
  <c r="G377" i="17" s="1"/>
  <c r="D380" i="16"/>
  <c r="G378" i="17" s="1"/>
  <c r="D381" i="16"/>
  <c r="G379" i="17" s="1"/>
  <c r="D382" i="16"/>
  <c r="D383" i="16"/>
  <c r="G381" i="17" s="1"/>
  <c r="D384" i="16"/>
  <c r="D385" i="16"/>
  <c r="G383" i="17" s="1"/>
  <c r="D386" i="16"/>
  <c r="D387" i="16"/>
  <c r="G385" i="17" s="1"/>
  <c r="D388" i="16"/>
  <c r="G386" i="17" s="1"/>
  <c r="D389" i="16"/>
  <c r="G387" i="17" s="1"/>
  <c r="D390" i="16"/>
  <c r="D391" i="16"/>
  <c r="G389" i="17" s="1"/>
  <c r="D392" i="16"/>
  <c r="D393" i="16"/>
  <c r="G391" i="17" s="1"/>
  <c r="D394" i="16"/>
  <c r="D395" i="16"/>
  <c r="G393" i="17" s="1"/>
  <c r="D396" i="16"/>
  <c r="G394" i="17" s="1"/>
  <c r="D397" i="16"/>
  <c r="G395" i="17" s="1"/>
  <c r="D398" i="16"/>
  <c r="D399" i="16"/>
  <c r="G397" i="17" s="1"/>
  <c r="D400" i="16"/>
  <c r="D401" i="16"/>
  <c r="G399" i="17" s="1"/>
  <c r="D402" i="16"/>
  <c r="D403" i="16"/>
  <c r="G401" i="17" s="1"/>
  <c r="D404" i="16"/>
  <c r="G402" i="17" s="1"/>
  <c r="D405" i="16"/>
  <c r="G403" i="17" s="1"/>
  <c r="D406" i="16"/>
  <c r="D407" i="16"/>
  <c r="G405" i="17" s="1"/>
  <c r="D408" i="16"/>
  <c r="D409" i="16"/>
  <c r="G407" i="17" s="1"/>
  <c r="D410" i="16"/>
  <c r="D411" i="16"/>
  <c r="G409" i="17" s="1"/>
  <c r="D412" i="16"/>
  <c r="G410" i="17" s="1"/>
  <c r="D413" i="16"/>
  <c r="G411" i="17" s="1"/>
  <c r="D414" i="16"/>
  <c r="D415" i="16"/>
  <c r="G413" i="17" s="1"/>
  <c r="D416" i="16"/>
  <c r="D417" i="16"/>
  <c r="G415" i="17" s="1"/>
  <c r="D418" i="16"/>
  <c r="D419" i="16"/>
  <c r="G417" i="17" s="1"/>
  <c r="D420" i="16"/>
  <c r="G418" i="17" s="1"/>
  <c r="D421" i="16"/>
  <c r="G419" i="17" s="1"/>
  <c r="D422" i="16"/>
  <c r="D423" i="16"/>
  <c r="G421" i="17" s="1"/>
  <c r="D424" i="16"/>
  <c r="D425" i="16"/>
  <c r="G423" i="17" s="1"/>
  <c r="D426" i="16"/>
  <c r="D427" i="16"/>
  <c r="G425" i="17" s="1"/>
  <c r="D428" i="16"/>
  <c r="G426" i="17" s="1"/>
  <c r="D429" i="16"/>
  <c r="G427" i="17" s="1"/>
  <c r="D430" i="16"/>
  <c r="D431" i="16"/>
  <c r="G429" i="17" s="1"/>
  <c r="D432" i="16"/>
  <c r="D433" i="16"/>
  <c r="G431" i="17" s="1"/>
  <c r="D434" i="16"/>
  <c r="D435" i="16"/>
  <c r="G433" i="17" s="1"/>
  <c r="D436" i="16"/>
  <c r="G434" i="17" s="1"/>
  <c r="D437" i="16"/>
  <c r="G435" i="17" s="1"/>
  <c r="D438" i="16"/>
  <c r="D439" i="16"/>
  <c r="G437" i="17" s="1"/>
  <c r="D440" i="16"/>
  <c r="D441" i="16"/>
  <c r="G439" i="17" s="1"/>
  <c r="D442" i="16"/>
  <c r="D443" i="16"/>
  <c r="G441" i="17" s="1"/>
  <c r="D444" i="16"/>
  <c r="G442" i="17" s="1"/>
  <c r="D445" i="16"/>
  <c r="G443" i="17" s="1"/>
  <c r="D446" i="16"/>
  <c r="D447" i="16"/>
  <c r="G445" i="17" s="1"/>
  <c r="D448" i="16"/>
  <c r="D449" i="16"/>
  <c r="G447" i="17" s="1"/>
  <c r="D450" i="16"/>
  <c r="D451" i="16"/>
  <c r="G449" i="17" s="1"/>
  <c r="D452" i="16"/>
  <c r="G450" i="17" s="1"/>
  <c r="D453" i="16"/>
  <c r="G451" i="17" s="1"/>
  <c r="D454" i="16"/>
  <c r="D455" i="16"/>
  <c r="G453" i="17" s="1"/>
  <c r="D456" i="16"/>
  <c r="D457" i="16"/>
  <c r="G455" i="17" s="1"/>
  <c r="D458" i="16"/>
  <c r="D459" i="16"/>
  <c r="G457" i="17" s="1"/>
  <c r="D460" i="16"/>
  <c r="G458" i="17" s="1"/>
  <c r="D461" i="16"/>
  <c r="G459" i="17" s="1"/>
  <c r="D462" i="16"/>
  <c r="D463" i="16"/>
  <c r="G461" i="17" s="1"/>
  <c r="D464" i="16"/>
  <c r="D465" i="16"/>
  <c r="G463" i="17" s="1"/>
  <c r="D466" i="16"/>
  <c r="D467" i="16"/>
  <c r="G465" i="17" s="1"/>
  <c r="D468" i="16"/>
  <c r="G466" i="17" s="1"/>
  <c r="D469" i="16"/>
  <c r="G467" i="17" s="1"/>
  <c r="D470" i="16"/>
  <c r="D471" i="16"/>
  <c r="G469" i="17" s="1"/>
  <c r="D472" i="16"/>
  <c r="D473" i="16"/>
  <c r="G471" i="17" s="1"/>
  <c r="D474" i="16"/>
  <c r="D475" i="16"/>
  <c r="G473" i="17" s="1"/>
  <c r="D476" i="16"/>
  <c r="G474" i="17" s="1"/>
  <c r="D477" i="16"/>
  <c r="G475" i="17" s="1"/>
  <c r="D478" i="16"/>
  <c r="D479" i="16"/>
  <c r="G477" i="17" s="1"/>
  <c r="D480" i="16"/>
  <c r="D481" i="16"/>
  <c r="G479" i="17" s="1"/>
  <c r="D482" i="16"/>
  <c r="D483" i="16"/>
  <c r="G481" i="17" s="1"/>
  <c r="D484" i="16"/>
  <c r="G482" i="17" s="1"/>
  <c r="D485" i="16"/>
  <c r="G483" i="17" s="1"/>
  <c r="D486" i="16"/>
  <c r="D487" i="16"/>
  <c r="G485" i="17" s="1"/>
  <c r="D488" i="16"/>
  <c r="D489" i="16"/>
  <c r="G487" i="17" s="1"/>
  <c r="D490" i="16"/>
  <c r="D491" i="16"/>
  <c r="G489" i="17" s="1"/>
  <c r="D492" i="16"/>
  <c r="G490" i="17" s="1"/>
  <c r="D493" i="16"/>
  <c r="G491" i="17" s="1"/>
  <c r="D494" i="16"/>
  <c r="D495" i="16"/>
  <c r="G493" i="17" s="1"/>
  <c r="D496" i="16"/>
  <c r="D497" i="16"/>
  <c r="G495" i="17" s="1"/>
  <c r="D498" i="16"/>
  <c r="D499" i="16"/>
  <c r="G497" i="17" s="1"/>
  <c r="D500" i="16"/>
  <c r="G498" i="17" s="1"/>
  <c r="D501" i="16"/>
  <c r="G499" i="17" s="1"/>
  <c r="D502" i="16"/>
  <c r="D503" i="16"/>
  <c r="G501" i="17" s="1"/>
  <c r="D504" i="16"/>
  <c r="D505" i="16"/>
  <c r="G503" i="17" s="1"/>
  <c r="D506" i="16"/>
  <c r="D507" i="16"/>
  <c r="G505" i="17" s="1"/>
  <c r="D508" i="16"/>
  <c r="G506" i="17" s="1"/>
  <c r="D509" i="16"/>
  <c r="G507" i="17" s="1"/>
  <c r="D510" i="16"/>
  <c r="D511" i="16"/>
  <c r="G509" i="17" s="1"/>
  <c r="D512" i="16"/>
  <c r="D513" i="16"/>
  <c r="G511" i="17" s="1"/>
  <c r="D514" i="16"/>
  <c r="D515" i="16"/>
  <c r="G513" i="17" s="1"/>
  <c r="D516" i="16"/>
  <c r="G514" i="17" s="1"/>
  <c r="D517" i="16"/>
  <c r="G515" i="17" s="1"/>
  <c r="D518" i="16"/>
  <c r="D519" i="16"/>
  <c r="G517" i="17" s="1"/>
  <c r="D520" i="16"/>
  <c r="D521" i="16"/>
  <c r="G519" i="17" s="1"/>
  <c r="D522" i="16"/>
  <c r="D523" i="16"/>
  <c r="G521" i="17" s="1"/>
  <c r="D524" i="16"/>
  <c r="G522" i="17" s="1"/>
  <c r="D525" i="16"/>
  <c r="G523" i="17" s="1"/>
  <c r="D526" i="16"/>
  <c r="D527" i="16"/>
  <c r="G525" i="17" s="1"/>
  <c r="D528" i="16"/>
  <c r="D529" i="16"/>
  <c r="G527" i="17" s="1"/>
  <c r="D531" i="16"/>
  <c r="D532" i="16"/>
  <c r="G529" i="17" s="1"/>
  <c r="D533" i="16"/>
  <c r="G530" i="17" s="1"/>
  <c r="D534" i="16"/>
  <c r="G531" i="17" s="1"/>
  <c r="D535" i="16"/>
  <c r="D536" i="16"/>
  <c r="G533" i="17" s="1"/>
  <c r="D537" i="16"/>
  <c r="D538" i="16"/>
  <c r="G535" i="17" s="1"/>
  <c r="D539" i="16"/>
  <c r="D540" i="16"/>
  <c r="G537" i="17" s="1"/>
  <c r="D541" i="16"/>
  <c r="G538" i="17" s="1"/>
  <c r="D542" i="16"/>
  <c r="G539" i="17" s="1"/>
  <c r="D543" i="16"/>
  <c r="D544" i="16"/>
  <c r="G541" i="17" s="1"/>
  <c r="D545" i="16"/>
  <c r="D546" i="16"/>
  <c r="G543" i="17" s="1"/>
  <c r="D547" i="16"/>
  <c r="D548" i="16"/>
  <c r="G545" i="17" s="1"/>
  <c r="D549" i="16"/>
  <c r="G546" i="17" s="1"/>
  <c r="D550" i="16"/>
  <c r="G547" i="17" s="1"/>
  <c r="D551" i="16"/>
  <c r="D552" i="16"/>
  <c r="G549" i="17" s="1"/>
  <c r="D553" i="16"/>
  <c r="D554" i="16"/>
  <c r="G551" i="17" s="1"/>
  <c r="D555" i="16"/>
  <c r="D556" i="16"/>
  <c r="G553" i="17" s="1"/>
  <c r="D557" i="16"/>
  <c r="G554" i="17" s="1"/>
  <c r="D558" i="16"/>
  <c r="G555" i="17" s="1"/>
  <c r="D559" i="16"/>
  <c r="D560" i="16"/>
  <c r="G557" i="17" s="1"/>
  <c r="D561" i="16"/>
  <c r="D562" i="16"/>
  <c r="G559" i="17" s="1"/>
  <c r="D563" i="16"/>
  <c r="D564" i="16"/>
  <c r="G561" i="17" s="1"/>
  <c r="D565" i="16"/>
  <c r="G562" i="17" s="1"/>
  <c r="D566" i="16"/>
  <c r="G563" i="17" s="1"/>
  <c r="D571" i="16"/>
  <c r="D572" i="16"/>
  <c r="G569" i="17" s="1"/>
  <c r="D573" i="16"/>
  <c r="D574" i="16"/>
  <c r="G571" i="17" s="1"/>
  <c r="D575" i="16"/>
  <c r="D576" i="16"/>
  <c r="G573" i="17" s="1"/>
  <c r="D577" i="16"/>
  <c r="G574" i="17" s="1"/>
  <c r="D578" i="16"/>
  <c r="G575" i="17" s="1"/>
  <c r="D579" i="16"/>
  <c r="D580" i="16"/>
  <c r="G577" i="17" s="1"/>
  <c r="D581" i="16"/>
  <c r="D582" i="16"/>
  <c r="G579" i="17" s="1"/>
  <c r="D583" i="16"/>
  <c r="D584" i="16"/>
  <c r="G581" i="17" s="1"/>
  <c r="D585" i="16"/>
  <c r="G582" i="17" s="1"/>
  <c r="D586" i="16"/>
  <c r="G583" i="17" s="1"/>
  <c r="D587" i="16"/>
  <c r="D588" i="16"/>
  <c r="G585" i="17" s="1"/>
  <c r="D589" i="16"/>
  <c r="D590" i="16"/>
  <c r="G587" i="17" s="1"/>
  <c r="D591" i="16"/>
  <c r="D592" i="16"/>
  <c r="G589" i="17" s="1"/>
  <c r="D593" i="16"/>
  <c r="G590" i="17" s="1"/>
  <c r="D594" i="16"/>
  <c r="G591" i="17" s="1"/>
  <c r="D595" i="16"/>
  <c r="D596" i="16"/>
  <c r="G593" i="17" s="1"/>
  <c r="D597" i="16"/>
  <c r="D598" i="16"/>
  <c r="G595" i="17" s="1"/>
  <c r="D599" i="16"/>
  <c r="D600" i="16"/>
  <c r="G597" i="17" s="1"/>
  <c r="D601" i="16"/>
  <c r="G598" i="17" s="1"/>
  <c r="D602" i="16"/>
  <c r="G599" i="17" s="1"/>
  <c r="D603" i="16"/>
  <c r="D604" i="16"/>
  <c r="G601" i="17" s="1"/>
  <c r="D605" i="16"/>
  <c r="D606" i="16"/>
  <c r="G603" i="17" s="1"/>
  <c r="D607" i="16"/>
  <c r="D608" i="16"/>
  <c r="G605" i="17" s="1"/>
  <c r="D609" i="16"/>
  <c r="G606" i="17" s="1"/>
  <c r="D610" i="16"/>
  <c r="G607" i="17" s="1"/>
  <c r="D611" i="16"/>
  <c r="D612" i="16"/>
  <c r="G609" i="17" s="1"/>
  <c r="D613" i="16"/>
  <c r="D614" i="16"/>
  <c r="G611" i="17" s="1"/>
  <c r="D615" i="16"/>
  <c r="D616" i="16"/>
  <c r="G613" i="17" s="1"/>
  <c r="D617" i="16"/>
  <c r="G614" i="17" s="1"/>
  <c r="D618" i="16"/>
  <c r="G615" i="17" s="1"/>
  <c r="D619" i="16"/>
  <c r="D620" i="16"/>
  <c r="G617" i="17" s="1"/>
  <c r="D621" i="16"/>
  <c r="D622" i="16"/>
  <c r="G619" i="17" s="1"/>
  <c r="D623" i="16"/>
  <c r="D624" i="16"/>
  <c r="G621" i="17" s="1"/>
  <c r="D625" i="16"/>
  <c r="G622" i="17" s="1"/>
  <c r="D626" i="16"/>
  <c r="G623" i="17" s="1"/>
  <c r="D627" i="16"/>
  <c r="D628" i="16"/>
  <c r="G625" i="17" s="1"/>
  <c r="D629" i="16"/>
  <c r="D630" i="16"/>
  <c r="G627" i="17" s="1"/>
  <c r="D631" i="16"/>
  <c r="D632" i="16"/>
  <c r="G629" i="17" s="1"/>
  <c r="D633" i="16"/>
  <c r="G630" i="17" s="1"/>
  <c r="D634" i="16"/>
  <c r="G631" i="17" s="1"/>
  <c r="D635" i="16"/>
  <c r="D636" i="16"/>
  <c r="G633" i="17" s="1"/>
  <c r="D637" i="16"/>
  <c r="D638" i="16"/>
  <c r="G635" i="17" s="1"/>
  <c r="D639" i="16"/>
  <c r="D640" i="16"/>
  <c r="G637" i="17" s="1"/>
  <c r="D641" i="16"/>
  <c r="G638" i="17" s="1"/>
  <c r="D642" i="16"/>
  <c r="G639" i="17" s="1"/>
  <c r="D643" i="16"/>
  <c r="D644" i="16"/>
  <c r="G641" i="17" s="1"/>
  <c r="D645" i="16"/>
  <c r="D646" i="16"/>
  <c r="G643" i="17" s="1"/>
  <c r="D647" i="16"/>
  <c r="D648" i="16"/>
  <c r="G645" i="17" s="1"/>
  <c r="D649" i="16"/>
  <c r="G646" i="17" s="1"/>
  <c r="D650" i="16"/>
  <c r="G647" i="17" s="1"/>
  <c r="D651" i="16"/>
  <c r="D652" i="16"/>
  <c r="G649" i="17" s="1"/>
  <c r="D653" i="16"/>
  <c r="D654" i="16"/>
  <c r="G651" i="17" s="1"/>
  <c r="D655" i="16"/>
  <c r="D656" i="16"/>
  <c r="G653" i="17" s="1"/>
  <c r="D657" i="16"/>
  <c r="G654" i="17" s="1"/>
  <c r="D658" i="16"/>
  <c r="G655" i="17" s="1"/>
  <c r="D659" i="16"/>
  <c r="D660" i="16"/>
  <c r="G657" i="17" s="1"/>
  <c r="D661" i="16"/>
  <c r="D662" i="16"/>
  <c r="G659" i="17" s="1"/>
  <c r="D663" i="16"/>
  <c r="D664" i="16"/>
  <c r="G661" i="17" s="1"/>
  <c r="D665" i="16"/>
  <c r="G662" i="17" s="1"/>
  <c r="D666" i="16"/>
  <c r="G663" i="17" s="1"/>
  <c r="D667" i="16"/>
  <c r="D668" i="16"/>
  <c r="G665" i="17" s="1"/>
  <c r="D669" i="16"/>
  <c r="D670" i="16"/>
  <c r="G667" i="17" s="1"/>
  <c r="D671" i="16"/>
  <c r="D672" i="16"/>
  <c r="G669" i="17" s="1"/>
  <c r="D673" i="16"/>
  <c r="G670" i="17" s="1"/>
  <c r="D674" i="16"/>
  <c r="G671" i="17" s="1"/>
  <c r="D675" i="16"/>
  <c r="D676" i="16"/>
  <c r="G673" i="17" s="1"/>
  <c r="D677" i="16"/>
  <c r="D678" i="16"/>
  <c r="G675" i="17" s="1"/>
  <c r="D679" i="16"/>
  <c r="D680" i="16"/>
  <c r="G677" i="17" s="1"/>
  <c r="D681" i="16"/>
  <c r="G678" i="17" s="1"/>
  <c r="D682" i="16"/>
  <c r="G679" i="17" s="1"/>
  <c r="D683" i="16"/>
  <c r="D684" i="16"/>
  <c r="G681" i="17" s="1"/>
  <c r="D685" i="16"/>
  <c r="D686" i="16"/>
  <c r="G683" i="17" s="1"/>
  <c r="D687" i="16"/>
  <c r="D688" i="16"/>
  <c r="G685" i="17" s="1"/>
  <c r="D689" i="16"/>
  <c r="G686" i="17" s="1"/>
  <c r="D690" i="16"/>
  <c r="G687" i="17" s="1"/>
  <c r="D691" i="16"/>
  <c r="D692" i="16"/>
  <c r="G689" i="17" s="1"/>
  <c r="D693" i="16"/>
  <c r="D694" i="16"/>
  <c r="G691" i="17" s="1"/>
  <c r="D695" i="16"/>
  <c r="D696" i="16"/>
  <c r="G693" i="17" s="1"/>
  <c r="D697" i="16"/>
  <c r="G694" i="17" s="1"/>
  <c r="D698" i="16"/>
  <c r="G695" i="17" s="1"/>
  <c r="D699" i="16"/>
  <c r="D700" i="16"/>
  <c r="G697" i="17" s="1"/>
  <c r="D701" i="16"/>
  <c r="D702" i="16"/>
  <c r="G699" i="17" s="1"/>
  <c r="D703" i="16"/>
  <c r="D704" i="16"/>
  <c r="G701" i="17" s="1"/>
  <c r="D705" i="16"/>
  <c r="G702" i="17" s="1"/>
  <c r="D706" i="16"/>
  <c r="G703" i="17" s="1"/>
  <c r="D707" i="16"/>
  <c r="D708" i="16"/>
  <c r="G705" i="17" s="1"/>
  <c r="D709" i="16"/>
  <c r="D710" i="16"/>
  <c r="G707" i="17" s="1"/>
  <c r="D711" i="16"/>
  <c r="D712" i="16"/>
  <c r="G709" i="17" s="1"/>
  <c r="D713" i="16"/>
  <c r="G710" i="17" s="1"/>
  <c r="D714" i="16"/>
  <c r="G711" i="17" s="1"/>
  <c r="D715" i="16"/>
  <c r="D716" i="16"/>
  <c r="G713" i="17" s="1"/>
  <c r="D717" i="16"/>
  <c r="D718" i="16"/>
  <c r="G715" i="17" s="1"/>
  <c r="D719" i="16"/>
  <c r="D720" i="16"/>
  <c r="G717" i="17" s="1"/>
  <c r="D721" i="16"/>
  <c r="G718" i="17" s="1"/>
  <c r="D722" i="16"/>
  <c r="G719" i="17" s="1"/>
  <c r="D723" i="16"/>
  <c r="D724" i="16"/>
  <c r="G721" i="17" s="1"/>
  <c r="D725" i="16"/>
  <c r="D726" i="16"/>
  <c r="G723" i="17" s="1"/>
  <c r="D728" i="16"/>
  <c r="D729" i="16"/>
  <c r="G726" i="17" s="1"/>
  <c r="D730" i="16"/>
  <c r="G727" i="17" s="1"/>
  <c r="D731" i="16"/>
  <c r="G728" i="17" s="1"/>
  <c r="D732" i="16"/>
  <c r="D733" i="16"/>
  <c r="G730" i="17" s="1"/>
  <c r="D734" i="16"/>
  <c r="D735" i="16"/>
  <c r="G732" i="17" s="1"/>
  <c r="D736" i="16"/>
  <c r="D737" i="16"/>
  <c r="G734" i="17" s="1"/>
  <c r="D738" i="16"/>
  <c r="G735" i="17" s="1"/>
  <c r="D739" i="16"/>
  <c r="G736" i="17" s="1"/>
  <c r="D740" i="16"/>
  <c r="D741" i="16"/>
  <c r="G738" i="17" s="1"/>
  <c r="D742" i="16"/>
  <c r="D743" i="16"/>
  <c r="G740" i="17" s="1"/>
  <c r="D744" i="16"/>
  <c r="D745" i="16"/>
  <c r="G742" i="17" s="1"/>
  <c r="D746" i="16"/>
  <c r="G743" i="17" s="1"/>
  <c r="D747" i="16"/>
  <c r="G744" i="17" s="1"/>
  <c r="D748" i="16"/>
  <c r="D749" i="16"/>
  <c r="G746" i="17" s="1"/>
  <c r="D750" i="16"/>
  <c r="D751" i="16"/>
  <c r="G748" i="17" s="1"/>
  <c r="D752" i="16"/>
  <c r="D753" i="16"/>
  <c r="G750" i="17" s="1"/>
  <c r="D754" i="16"/>
  <c r="G751" i="17" s="1"/>
  <c r="D755" i="16"/>
  <c r="G752" i="17" s="1"/>
  <c r="D756" i="16"/>
  <c r="D758" i="16"/>
  <c r="G755" i="17" s="1"/>
  <c r="D759" i="16"/>
  <c r="D760" i="16"/>
  <c r="G757" i="17" s="1"/>
  <c r="D761" i="16"/>
  <c r="D762" i="16"/>
  <c r="G759" i="17" s="1"/>
  <c r="D763" i="16"/>
  <c r="G760" i="17" s="1"/>
  <c r="D764" i="16"/>
  <c r="G761" i="17" s="1"/>
  <c r="D765" i="16"/>
  <c r="D766" i="16"/>
  <c r="G763" i="17" s="1"/>
  <c r="D767" i="16"/>
  <c r="D768" i="16"/>
  <c r="G765" i="17" s="1"/>
  <c r="D769" i="16"/>
  <c r="D770" i="16"/>
  <c r="G767" i="17" s="1"/>
  <c r="D772" i="16"/>
  <c r="G769" i="17" s="1"/>
  <c r="D773" i="16"/>
  <c r="G770" i="17" s="1"/>
  <c r="D774" i="16"/>
  <c r="D775" i="16"/>
  <c r="G772" i="17" s="1"/>
  <c r="D776" i="16"/>
  <c r="D777" i="16"/>
  <c r="G774" i="17" s="1"/>
  <c r="D778" i="16"/>
  <c r="D779" i="16"/>
  <c r="G776" i="17" s="1"/>
  <c r="D780" i="16"/>
  <c r="G777" i="17" s="1"/>
  <c r="D781" i="16"/>
  <c r="G778" i="17" s="1"/>
  <c r="D782" i="16"/>
  <c r="D783" i="16"/>
  <c r="G780" i="17" s="1"/>
  <c r="D784" i="16"/>
  <c r="D785" i="16"/>
  <c r="G782" i="17" s="1"/>
  <c r="D786" i="16"/>
  <c r="D787" i="16"/>
  <c r="G784" i="17" s="1"/>
  <c r="D788" i="16"/>
  <c r="G785" i="17" s="1"/>
  <c r="D789" i="16"/>
  <c r="G786" i="17" s="1"/>
  <c r="D790" i="16"/>
  <c r="D791" i="16"/>
  <c r="G788" i="17" s="1"/>
  <c r="D792" i="16"/>
  <c r="D793" i="16"/>
  <c r="G790" i="17" s="1"/>
  <c r="D794" i="16"/>
  <c r="D795" i="16"/>
  <c r="G792" i="17" s="1"/>
  <c r="D796" i="16"/>
  <c r="G793" i="17" s="1"/>
  <c r="D797" i="16"/>
  <c r="G794" i="17" s="1"/>
  <c r="D798" i="16"/>
  <c r="D799" i="16"/>
  <c r="G796" i="17" s="1"/>
  <c r="D800" i="16"/>
  <c r="D801" i="16"/>
  <c r="G798" i="17" s="1"/>
  <c r="D802" i="16"/>
  <c r="D803" i="16"/>
  <c r="G800" i="17" s="1"/>
  <c r="D804" i="16"/>
  <c r="G801" i="17" s="1"/>
  <c r="D805" i="16"/>
  <c r="G802" i="17" s="1"/>
  <c r="D806" i="16"/>
  <c r="D807" i="16"/>
  <c r="G804" i="17" s="1"/>
  <c r="D808" i="16"/>
  <c r="D809" i="16"/>
  <c r="G806" i="17" s="1"/>
  <c r="D810" i="16"/>
  <c r="D811" i="16"/>
  <c r="G808" i="17" s="1"/>
  <c r="D812" i="16"/>
  <c r="G809" i="17" s="1"/>
  <c r="D813" i="16"/>
  <c r="G810" i="17" s="1"/>
  <c r="D814" i="16"/>
  <c r="D815" i="16"/>
  <c r="G812" i="17" s="1"/>
  <c r="D816" i="16"/>
  <c r="D817" i="16"/>
  <c r="G814" i="17" s="1"/>
  <c r="D818" i="16"/>
  <c r="D819" i="16"/>
  <c r="G816" i="17" s="1"/>
  <c r="D820" i="16"/>
  <c r="G817" i="17" s="1"/>
  <c r="D821" i="16"/>
  <c r="G818" i="17" s="1"/>
  <c r="D824" i="16"/>
  <c r="D825" i="16"/>
  <c r="G820" i="17" s="1"/>
  <c r="D826" i="16"/>
  <c r="G101" i="17"/>
  <c r="G105" i="17"/>
  <c r="G106" i="17"/>
  <c r="G107" i="17"/>
  <c r="G108" i="17"/>
  <c r="G110" i="17"/>
  <c r="G113" i="17"/>
  <c r="G129" i="17"/>
  <c r="G131" i="17"/>
  <c r="G145" i="17"/>
  <c r="G147" i="17"/>
  <c r="G151" i="17"/>
  <c r="G153" i="17"/>
  <c r="G161" i="17"/>
  <c r="G163" i="17"/>
  <c r="G165" i="17"/>
  <c r="G169" i="17"/>
  <c r="G177" i="17"/>
  <c r="G179" i="17"/>
  <c r="G181" i="17"/>
  <c r="G185" i="17"/>
  <c r="G189" i="17"/>
  <c r="G191" i="17"/>
  <c r="G193" i="17"/>
  <c r="G195" i="17"/>
  <c r="G197" i="17"/>
  <c r="G203" i="17"/>
  <c r="G207" i="17"/>
  <c r="G210" i="17"/>
  <c r="G211" i="17"/>
  <c r="G228" i="17"/>
  <c r="G236" i="17"/>
  <c r="G237" i="17"/>
  <c r="G238" i="17"/>
  <c r="G239" i="17"/>
  <c r="G242" i="17"/>
  <c r="G244" i="17"/>
  <c r="G246" i="17"/>
  <c r="G247" i="17"/>
  <c r="G248" i="17"/>
  <c r="G249" i="17"/>
  <c r="G252" i="17"/>
  <c r="G256" i="17"/>
  <c r="G257" i="17"/>
  <c r="G258" i="17"/>
  <c r="G264" i="17"/>
  <c r="G266" i="17"/>
  <c r="G274" i="17"/>
  <c r="G288" i="17"/>
  <c r="G290" i="17"/>
  <c r="G292" i="17"/>
  <c r="G301" i="17"/>
  <c r="G303" i="17"/>
  <c r="G307" i="17"/>
  <c r="G311" i="17"/>
  <c r="G320" i="17"/>
  <c r="G324" i="17"/>
  <c r="G328" i="17"/>
  <c r="G350" i="17"/>
  <c r="G352" i="17"/>
  <c r="G365" i="17"/>
  <c r="G369" i="17"/>
  <c r="G376" i="17"/>
  <c r="G380" i="17"/>
  <c r="G382" i="17"/>
  <c r="G384" i="17"/>
  <c r="G388" i="17"/>
  <c r="G390" i="17"/>
  <c r="G392" i="17"/>
  <c r="G396" i="17"/>
  <c r="G398" i="17"/>
  <c r="G400" i="17"/>
  <c r="G404" i="17"/>
  <c r="G406" i="17"/>
  <c r="G408" i="17"/>
  <c r="G412" i="17"/>
  <c r="G414" i="17"/>
  <c r="G416" i="17"/>
  <c r="G420" i="17"/>
  <c r="G422" i="17"/>
  <c r="G424" i="17"/>
  <c r="G428" i="17"/>
  <c r="G430" i="17"/>
  <c r="G432" i="17"/>
  <c r="G436" i="17"/>
  <c r="G438" i="17"/>
  <c r="G440" i="17"/>
  <c r="G444" i="17"/>
  <c r="G446" i="17"/>
  <c r="G448" i="17"/>
  <c r="G452" i="17"/>
  <c r="G454" i="17"/>
  <c r="G456" i="17"/>
  <c r="G460" i="17"/>
  <c r="G462" i="17"/>
  <c r="G464" i="17"/>
  <c r="G468" i="17"/>
  <c r="G470" i="17"/>
  <c r="G472" i="17"/>
  <c r="G476" i="17"/>
  <c r="G478" i="17"/>
  <c r="G480" i="17"/>
  <c r="G484" i="17"/>
  <c r="G486" i="17"/>
  <c r="G488" i="17"/>
  <c r="G492" i="17"/>
  <c r="G494" i="17"/>
  <c r="G496" i="17"/>
  <c r="G500" i="17"/>
  <c r="G502" i="17"/>
  <c r="G504" i="17"/>
  <c r="G508" i="17"/>
  <c r="G510" i="17"/>
  <c r="G512" i="17"/>
  <c r="G516" i="17"/>
  <c r="G518" i="17"/>
  <c r="G520" i="17"/>
  <c r="G524" i="17"/>
  <c r="G526" i="17"/>
  <c r="G528" i="17"/>
  <c r="G532" i="17"/>
  <c r="G534" i="17"/>
  <c r="G536" i="17"/>
  <c r="G540" i="17"/>
  <c r="G542" i="17"/>
  <c r="G544" i="17"/>
  <c r="G548" i="17"/>
  <c r="G550" i="17"/>
  <c r="G552" i="17"/>
  <c r="G556" i="17"/>
  <c r="G558" i="17"/>
  <c r="G560" i="17"/>
  <c r="G568" i="17"/>
  <c r="G570" i="17"/>
  <c r="G572" i="17"/>
  <c r="G576" i="17"/>
  <c r="G578" i="17"/>
  <c r="G580" i="17"/>
  <c r="G584" i="17"/>
  <c r="G586" i="17"/>
  <c r="G588" i="17"/>
  <c r="G592" i="17"/>
  <c r="G594" i="17"/>
  <c r="G596" i="17"/>
  <c r="G600" i="17"/>
  <c r="G602" i="17"/>
  <c r="G604" i="17"/>
  <c r="G608" i="17"/>
  <c r="G610" i="17"/>
  <c r="G612" i="17"/>
  <c r="G616" i="17"/>
  <c r="G618" i="17"/>
  <c r="G620" i="17"/>
  <c r="G624" i="17"/>
  <c r="G626" i="17"/>
  <c r="G628" i="17"/>
  <c r="G632" i="17"/>
  <c r="G634" i="17"/>
  <c r="G636" i="17"/>
  <c r="G640" i="17"/>
  <c r="G642" i="17"/>
  <c r="G644" i="17"/>
  <c r="G648" i="17"/>
  <c r="G650" i="17"/>
  <c r="G652" i="17"/>
  <c r="G656" i="17"/>
  <c r="G658" i="17"/>
  <c r="G660" i="17"/>
  <c r="G664" i="17"/>
  <c r="G666" i="17"/>
  <c r="G668" i="17"/>
  <c r="G672" i="17"/>
  <c r="G674" i="17"/>
  <c r="G676" i="17"/>
  <c r="G680" i="17"/>
  <c r="G682" i="17"/>
  <c r="G684" i="17"/>
  <c r="G688" i="17"/>
  <c r="G690" i="17"/>
  <c r="G692" i="17"/>
  <c r="G696" i="17"/>
  <c r="G698" i="17"/>
  <c r="G700" i="17"/>
  <c r="G704" i="17"/>
  <c r="G706" i="17"/>
  <c r="G708" i="17"/>
  <c r="G712" i="17"/>
  <c r="G714" i="17"/>
  <c r="G716" i="17"/>
  <c r="G720" i="17"/>
  <c r="G722" i="17"/>
  <c r="G725" i="17"/>
  <c r="G729" i="17"/>
  <c r="G731" i="17"/>
  <c r="G733" i="17"/>
  <c r="G737" i="17"/>
  <c r="G739" i="17"/>
  <c r="G741" i="17"/>
  <c r="G745" i="17"/>
  <c r="G747" i="17"/>
  <c r="G749" i="17"/>
  <c r="G753" i="17"/>
  <c r="G756" i="17"/>
  <c r="G758" i="17"/>
  <c r="G762" i="17"/>
  <c r="G764" i="17"/>
  <c r="G766" i="17"/>
  <c r="G771" i="17"/>
  <c r="G773" i="17"/>
  <c r="G775" i="17"/>
  <c r="G779" i="17"/>
  <c r="G781" i="17"/>
  <c r="G783" i="17"/>
  <c r="G787" i="17"/>
  <c r="G789" i="17"/>
  <c r="G791" i="17"/>
  <c r="G795" i="17"/>
  <c r="G797" i="17"/>
  <c r="G799" i="17"/>
  <c r="G803" i="17"/>
  <c r="G805" i="17"/>
  <c r="G807" i="17"/>
  <c r="G811" i="17"/>
  <c r="G813" i="17"/>
  <c r="G815" i="17"/>
  <c r="G819" i="17"/>
  <c r="G821" i="17"/>
  <c r="G825" i="17"/>
  <c r="G826" i="17"/>
  <c r="G827" i="17"/>
  <c r="G828" i="17"/>
  <c r="G829" i="17"/>
  <c r="G830" i="17"/>
  <c r="G831" i="17"/>
  <c r="G832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943" i="17"/>
  <c r="G944" i="17"/>
  <c r="G948" i="17"/>
  <c r="G1044" i="17"/>
  <c r="G1045" i="17"/>
  <c r="G1046" i="17"/>
  <c r="G1047" i="17"/>
  <c r="G1048" i="17"/>
  <c r="G1049" i="17"/>
  <c r="G1050" i="17"/>
  <c r="G1051" i="17"/>
  <c r="G1052" i="17"/>
  <c r="G1053" i="17"/>
  <c r="G1054" i="17"/>
  <c r="G1055" i="17"/>
  <c r="G1056" i="17"/>
  <c r="G1057" i="17"/>
  <c r="G1058" i="17"/>
  <c r="G1059" i="17"/>
  <c r="G1060" i="17"/>
  <c r="G1061" i="17"/>
  <c r="G1062" i="17"/>
  <c r="G1063" i="17"/>
  <c r="G1064" i="17"/>
  <c r="G1065" i="17"/>
  <c r="G1066" i="17"/>
  <c r="G1067" i="17"/>
  <c r="G1068" i="17"/>
  <c r="G1069" i="17"/>
  <c r="G1070" i="17"/>
  <c r="G1071" i="17"/>
  <c r="G1072" i="17"/>
  <c r="G1073" i="17"/>
  <c r="G1074" i="17"/>
  <c r="G1075" i="17"/>
  <c r="G1076" i="17"/>
  <c r="G1077" i="17"/>
  <c r="G1078" i="17"/>
  <c r="G1079" i="17"/>
  <c r="G1080" i="17"/>
  <c r="G1081" i="17"/>
  <c r="G1082" i="17"/>
  <c r="G1083" i="17"/>
  <c r="G1084" i="17"/>
  <c r="G1085" i="17"/>
  <c r="G1086" i="17"/>
  <c r="G1087" i="17"/>
  <c r="G1088" i="17"/>
  <c r="G1089" i="17"/>
  <c r="G1090" i="17"/>
  <c r="G1091" i="17"/>
  <c r="G1092" i="17"/>
  <c r="G1093" i="17"/>
  <c r="G1094" i="17"/>
  <c r="G1095" i="17"/>
  <c r="G1096" i="17"/>
  <c r="G1097" i="17"/>
  <c r="G1098" i="17"/>
  <c r="G1099" i="17"/>
  <c r="G1100" i="17"/>
  <c r="G1101" i="17"/>
  <c r="G1102" i="17"/>
  <c r="G1103" i="17"/>
  <c r="G1104" i="17"/>
  <c r="G1105" i="17"/>
  <c r="G1106" i="17"/>
  <c r="G1107" i="17"/>
  <c r="G1108" i="17"/>
  <c r="G1109" i="17"/>
  <c r="G1110" i="17"/>
  <c r="G1111" i="17"/>
  <c r="G1112" i="17"/>
  <c r="G1113" i="17"/>
  <c r="G1114" i="17"/>
  <c r="G1115" i="17"/>
  <c r="G1116" i="17"/>
  <c r="G1117" i="17"/>
  <c r="G1118" i="17"/>
  <c r="G1119" i="17"/>
  <c r="G1120" i="17"/>
  <c r="G1121" i="17"/>
  <c r="G1122" i="17"/>
  <c r="G1123" i="17"/>
  <c r="G1124" i="17"/>
  <c r="G1125" i="17"/>
  <c r="G1126" i="17"/>
  <c r="G1127" i="17"/>
  <c r="G1128" i="17"/>
  <c r="G1129" i="17"/>
  <c r="G1130" i="17"/>
  <c r="G1131" i="17"/>
  <c r="G1132" i="17"/>
  <c r="G1133" i="17"/>
  <c r="G1134" i="17"/>
  <c r="G1135" i="17"/>
  <c r="G1136" i="17"/>
  <c r="G1137" i="17"/>
  <c r="G1138" i="17"/>
  <c r="G1139" i="17"/>
  <c r="G1140" i="17"/>
  <c r="G1141" i="17"/>
  <c r="G1142" i="17"/>
  <c r="G1143" i="17"/>
  <c r="G1144" i="17"/>
  <c r="G1145" i="17"/>
  <c r="G1146" i="17"/>
  <c r="G1147" i="17"/>
  <c r="G1148" i="17"/>
  <c r="G1149" i="17"/>
  <c r="G1150" i="17"/>
  <c r="G1151" i="17"/>
  <c r="G1152" i="17"/>
  <c r="G1153" i="17"/>
  <c r="G1154" i="17"/>
  <c r="D377" i="16"/>
  <c r="G375" i="17" s="1"/>
  <c r="D376" i="16"/>
  <c r="G374" i="17" s="1"/>
  <c r="D375" i="16"/>
  <c r="G373" i="17" s="1"/>
  <c r="D374" i="16"/>
  <c r="G372" i="17" s="1"/>
  <c r="D373" i="16"/>
  <c r="G371" i="17" s="1"/>
  <c r="D369" i="16"/>
  <c r="G367" i="17" s="1"/>
  <c r="D368" i="16"/>
  <c r="G366" i="17" s="1"/>
  <c r="D366" i="16"/>
  <c r="G364" i="17" s="1"/>
  <c r="D365" i="16"/>
  <c r="G363" i="17" s="1"/>
  <c r="D364" i="16"/>
  <c r="G362" i="17" s="1"/>
  <c r="D363" i="16"/>
  <c r="G361" i="17" s="1"/>
  <c r="D362" i="16"/>
  <c r="G360" i="17" s="1"/>
  <c r="D361" i="16"/>
  <c r="G359" i="17" s="1"/>
  <c r="D360" i="16"/>
  <c r="G358" i="17" s="1"/>
  <c r="D356" i="16"/>
  <c r="G354" i="17" s="1"/>
  <c r="D355" i="16"/>
  <c r="G353" i="17" s="1"/>
  <c r="D351" i="16"/>
  <c r="G349" i="17" s="1"/>
  <c r="D350" i="16"/>
  <c r="G348" i="17" s="1"/>
  <c r="D349" i="16"/>
  <c r="G347" i="17" s="1"/>
  <c r="D348" i="16"/>
  <c r="G346" i="17" s="1"/>
  <c r="D347" i="16"/>
  <c r="G345" i="17" s="1"/>
  <c r="D346" i="16"/>
  <c r="G344" i="17" s="1"/>
  <c r="D345" i="16"/>
  <c r="G343" i="17" s="1"/>
  <c r="D344" i="16"/>
  <c r="G342" i="17" s="1"/>
  <c r="D343" i="16"/>
  <c r="G341" i="17" s="1"/>
  <c r="D342" i="16"/>
  <c r="G340" i="17" s="1"/>
  <c r="D341" i="16"/>
  <c r="G339" i="17" s="1"/>
  <c r="D340" i="16"/>
  <c r="G338" i="17" s="1"/>
  <c r="D339" i="16"/>
  <c r="G337" i="17" s="1"/>
  <c r="D338" i="16"/>
  <c r="G336" i="17" s="1"/>
  <c r="D337" i="16"/>
  <c r="G335" i="17" s="1"/>
  <c r="D336" i="16"/>
  <c r="G334" i="17" s="1"/>
  <c r="D335" i="16"/>
  <c r="G333" i="17" s="1"/>
  <c r="D334" i="16"/>
  <c r="G332" i="17" s="1"/>
  <c r="D332" i="16"/>
  <c r="G330" i="17" s="1"/>
  <c r="D331" i="16"/>
  <c r="G329" i="17" s="1"/>
  <c r="D325" i="16"/>
  <c r="G323" i="17" s="1"/>
  <c r="D324" i="16"/>
  <c r="G322" i="17" s="1"/>
  <c r="D321" i="16"/>
  <c r="G319" i="17" s="1"/>
  <c r="D320" i="16"/>
  <c r="G318" i="17" s="1"/>
  <c r="D319" i="16"/>
  <c r="G317" i="17" s="1"/>
  <c r="D316" i="16"/>
  <c r="G314" i="17" s="1"/>
  <c r="D318" i="16"/>
  <c r="G316" i="17" s="1"/>
  <c r="D302" i="16"/>
  <c r="G300" i="17" s="1"/>
  <c r="D306" i="16"/>
  <c r="G304" i="17" s="1"/>
  <c r="D307" i="16"/>
  <c r="G305" i="17" s="1"/>
  <c r="D314" i="16"/>
  <c r="G312" i="17" s="1"/>
  <c r="D315" i="16"/>
  <c r="G313" i="17" s="1"/>
  <c r="D298" i="16"/>
  <c r="G296" i="17" s="1"/>
  <c r="D301" i="16"/>
  <c r="G299" i="17" s="1"/>
  <c r="D296" i="16"/>
  <c r="G294" i="17" s="1"/>
  <c r="D297" i="16"/>
  <c r="G295" i="17" s="1"/>
  <c r="D285" i="16"/>
  <c r="G283" i="17" s="1"/>
  <c r="D286" i="16"/>
  <c r="G284" i="17" s="1"/>
  <c r="D283" i="16"/>
  <c r="G281" i="17" s="1"/>
  <c r="D284" i="16"/>
  <c r="G282" i="17" s="1"/>
  <c r="D277" i="16"/>
  <c r="G275" i="17" s="1"/>
  <c r="D278" i="16"/>
  <c r="G276" i="17" s="1"/>
  <c r="D279" i="16"/>
  <c r="G277" i="17" s="1"/>
  <c r="D280" i="16"/>
  <c r="G278" i="17" s="1"/>
  <c r="D281" i="16"/>
  <c r="G279" i="17" s="1"/>
  <c r="D282" i="16"/>
  <c r="G280" i="17" s="1"/>
  <c r="D274" i="16"/>
  <c r="G272" i="17" s="1"/>
  <c r="D275" i="16"/>
  <c r="G273" i="17" s="1"/>
  <c r="D257" i="16"/>
  <c r="G255" i="17" s="1"/>
  <c r="D264" i="16"/>
  <c r="G262" i="17" s="1"/>
  <c r="D265" i="16"/>
  <c r="G263" i="17" s="1"/>
  <c r="D270" i="16"/>
  <c r="G268" i="17" s="1"/>
  <c r="D271" i="16"/>
  <c r="G269" i="17" s="1"/>
  <c r="D272" i="16"/>
  <c r="G270" i="17" s="1"/>
  <c r="D273" i="16"/>
  <c r="G271" i="17" s="1"/>
  <c r="D237" i="16"/>
  <c r="G235" i="17" s="1"/>
  <c r="D242" i="16"/>
  <c r="G240" i="17" s="1"/>
  <c r="D243" i="16"/>
  <c r="G241" i="17" s="1"/>
  <c r="D256" i="16"/>
  <c r="G254" i="17" s="1"/>
  <c r="D224" i="16"/>
  <c r="G222" i="17" s="1"/>
  <c r="D225" i="16"/>
  <c r="G223" i="17" s="1"/>
  <c r="D226" i="16"/>
  <c r="G224" i="17" s="1"/>
  <c r="D227" i="16"/>
  <c r="G225" i="17" s="1"/>
  <c r="D228" i="16"/>
  <c r="G226" i="17" s="1"/>
  <c r="D231" i="16"/>
  <c r="G229" i="17" s="1"/>
  <c r="D232" i="16"/>
  <c r="G230" i="17" s="1"/>
  <c r="D233" i="16"/>
  <c r="G231" i="17" s="1"/>
  <c r="D234" i="16"/>
  <c r="G232" i="17" s="1"/>
  <c r="D236" i="16"/>
  <c r="G234" i="17" s="1"/>
  <c r="D220" i="16"/>
  <c r="G218" i="17" s="1"/>
  <c r="D221" i="16"/>
  <c r="G219" i="17" s="1"/>
  <c r="D222" i="16"/>
  <c r="G220" i="17" s="1"/>
  <c r="D223" i="16"/>
  <c r="G221" i="17" s="1"/>
  <c r="D119" i="16"/>
  <c r="G117" i="17" s="1"/>
  <c r="D120" i="16"/>
  <c r="G118" i="17" s="1"/>
  <c r="D203" i="16"/>
  <c r="G201" i="17" s="1"/>
  <c r="D204" i="16"/>
  <c r="G202" i="17" s="1"/>
  <c r="D207" i="16"/>
  <c r="G205" i="17" s="1"/>
  <c r="D208" i="16"/>
  <c r="G206" i="17" s="1"/>
  <c r="D210" i="16"/>
  <c r="G208" i="17" s="1"/>
  <c r="D211" i="16"/>
  <c r="G209" i="17" s="1"/>
  <c r="D216" i="16"/>
  <c r="G214" i="17" s="1"/>
  <c r="D217" i="16"/>
  <c r="G215" i="17" s="1"/>
  <c r="D218" i="16"/>
  <c r="G216" i="17" s="1"/>
  <c r="D219" i="16"/>
  <c r="G217" i="17" s="1"/>
  <c r="D99" i="16"/>
  <c r="G97" i="17" s="1"/>
  <c r="C823" i="17"/>
  <c r="C824" i="17"/>
  <c r="C14" i="17"/>
  <c r="C16" i="17"/>
  <c r="C1039" i="17"/>
  <c r="C28" i="17"/>
  <c r="C29" i="17"/>
  <c r="C33" i="17"/>
  <c r="C3" i="17"/>
  <c r="C943" i="17"/>
  <c r="C944" i="17"/>
  <c r="C117" i="17"/>
  <c r="C66" i="17"/>
  <c r="C105" i="17"/>
  <c r="C64" i="17"/>
  <c r="C521" i="17"/>
  <c r="C65" i="17"/>
  <c r="C1041" i="17"/>
  <c r="C1042" i="17"/>
  <c r="C945" i="17"/>
  <c r="C946" i="17"/>
  <c r="C825" i="17"/>
  <c r="C1152" i="17"/>
  <c r="C826" i="17"/>
  <c r="C827" i="17"/>
  <c r="C828" i="17"/>
  <c r="C1040" i="17"/>
  <c r="C505" i="17"/>
  <c r="C503" i="17"/>
  <c r="C17" i="17"/>
  <c r="C62" i="17"/>
  <c r="C847" i="17"/>
  <c r="C506" i="17"/>
  <c r="C94" i="17"/>
  <c r="C515" i="17"/>
  <c r="C514" i="17"/>
  <c r="C507" i="17"/>
  <c r="C508" i="17"/>
  <c r="C509" i="17"/>
  <c r="C510" i="17"/>
  <c r="C10" i="17"/>
  <c r="C11" i="17"/>
  <c r="C841" i="17"/>
  <c r="C842" i="17"/>
  <c r="C61" i="17"/>
  <c r="C63" i="17"/>
  <c r="C93" i="17"/>
  <c r="C95" i="17"/>
  <c r="C829" i="17"/>
  <c r="C830" i="17"/>
  <c r="C831" i="17"/>
  <c r="C832" i="17"/>
  <c r="C833" i="17"/>
  <c r="C834" i="17"/>
  <c r="C835" i="17"/>
  <c r="C836" i="17"/>
  <c r="C837" i="17"/>
  <c r="C838" i="17"/>
  <c r="C13" i="17"/>
  <c r="C588" i="17"/>
  <c r="C114" i="17"/>
  <c r="C151" i="17"/>
  <c r="C183" i="17"/>
  <c r="C31" i="17"/>
  <c r="C611" i="17"/>
  <c r="C30" i="17"/>
  <c r="C32" i="17"/>
  <c r="C614" i="17"/>
  <c r="C615" i="17"/>
  <c r="C592" i="17"/>
  <c r="C604" i="17"/>
  <c r="C788" i="17"/>
  <c r="C787" i="17"/>
  <c r="C113" i="17"/>
  <c r="C517" i="17"/>
  <c r="C518" i="17"/>
  <c r="C529" i="17"/>
  <c r="C102" i="17"/>
  <c r="C6" i="17"/>
  <c r="C99" i="17"/>
  <c r="C100" i="17"/>
  <c r="C7" i="17"/>
  <c r="C5" i="17"/>
  <c r="C8" i="17"/>
  <c r="C12" i="17"/>
  <c r="C34" i="17"/>
  <c r="C104" i="17"/>
  <c r="C782" i="17"/>
  <c r="C781" i="17"/>
  <c r="C768" i="17"/>
  <c r="C770" i="17"/>
  <c r="C769" i="17"/>
  <c r="C766" i="17"/>
  <c r="C765" i="17"/>
  <c r="C755" i="17"/>
  <c r="C754" i="17"/>
  <c r="C758" i="17"/>
  <c r="C757" i="17"/>
  <c r="C762" i="17"/>
  <c r="C761" i="17"/>
  <c r="C519" i="17"/>
  <c r="C839" i="17"/>
  <c r="C566" i="17"/>
  <c r="C564" i="17"/>
  <c r="C565" i="17"/>
  <c r="C567" i="17"/>
  <c r="C840" i="17"/>
  <c r="C9" i="17"/>
  <c r="C4" i="17"/>
  <c r="C15" i="17"/>
  <c r="C96" i="17"/>
  <c r="C851" i="17"/>
  <c r="C852" i="17"/>
  <c r="C853" i="17"/>
  <c r="C854" i="17"/>
  <c r="C855" i="17"/>
  <c r="C1043" i="17"/>
  <c r="C947" i="17"/>
  <c r="C585" i="17"/>
  <c r="C587" i="17"/>
  <c r="C624" i="17"/>
  <c r="C625" i="17"/>
  <c r="C620" i="17"/>
  <c r="C621" i="17"/>
  <c r="C600" i="17"/>
  <c r="C599" i="17"/>
  <c r="C622" i="17"/>
  <c r="C623" i="17"/>
  <c r="C626" i="17"/>
  <c r="C627" i="17"/>
  <c r="C586" i="17"/>
  <c r="C583" i="17"/>
  <c r="C635" i="17"/>
  <c r="C636" i="17"/>
  <c r="C597" i="17"/>
  <c r="C598" i="17"/>
  <c r="C109" i="17"/>
  <c r="C574" i="17"/>
  <c r="C575" i="17"/>
  <c r="C580" i="17"/>
  <c r="C582" i="17"/>
  <c r="C628" i="17"/>
  <c r="C629" i="17"/>
  <c r="C630" i="17"/>
  <c r="C595" i="17"/>
  <c r="C596" i="17"/>
  <c r="C1155" i="17"/>
  <c r="C1156" i="17"/>
  <c r="C845" i="17"/>
  <c r="C846" i="17"/>
  <c r="C843" i="17"/>
  <c r="C844" i="17"/>
  <c r="C594" i="17"/>
  <c r="C631" i="17"/>
  <c r="C637" i="17"/>
  <c r="C581" i="17"/>
  <c r="C584" i="17"/>
  <c r="C612" i="17"/>
  <c r="C610" i="17"/>
  <c r="C616" i="17"/>
  <c r="C617" i="17"/>
  <c r="C590" i="17"/>
  <c r="C606" i="17"/>
  <c r="C591" i="17"/>
  <c r="C605" i="17"/>
  <c r="C601" i="17"/>
  <c r="C602" i="17"/>
  <c r="C613" i="17"/>
  <c r="C607" i="17"/>
  <c r="C608" i="17"/>
  <c r="C609" i="17"/>
  <c r="C618" i="17"/>
  <c r="C619" i="17"/>
  <c r="C568" i="17"/>
  <c r="C535" i="17"/>
  <c r="C516" i="17"/>
  <c r="C804" i="17"/>
  <c r="C802" i="17"/>
  <c r="C799" i="17"/>
  <c r="C511" i="17"/>
  <c r="C512" i="17"/>
  <c r="C118" i="17"/>
  <c r="C803" i="17"/>
  <c r="C800" i="17"/>
  <c r="C801" i="17"/>
  <c r="C798" i="17"/>
  <c r="C776" i="17"/>
  <c r="C760" i="17"/>
  <c r="C759" i="17"/>
  <c r="C764" i="17"/>
  <c r="C763" i="17"/>
  <c r="C570" i="17"/>
  <c r="C571" i="17"/>
  <c r="C569" i="17"/>
  <c r="C572" i="17"/>
  <c r="C573" i="17"/>
  <c r="C578" i="17"/>
  <c r="C576" i="17"/>
  <c r="C577" i="17"/>
  <c r="C579" i="17"/>
  <c r="C817" i="17"/>
  <c r="C818" i="17"/>
  <c r="C18" i="17"/>
  <c r="C19" i="17"/>
  <c r="C20" i="17"/>
  <c r="C21" i="17"/>
  <c r="C22" i="17"/>
  <c r="C23" i="17"/>
  <c r="C24" i="17"/>
  <c r="C25" i="17"/>
  <c r="C26" i="17"/>
  <c r="C27" i="17"/>
  <c r="C819" i="17"/>
  <c r="C767" i="17"/>
  <c r="C856" i="17"/>
  <c r="C1154" i="17"/>
  <c r="C1153" i="17"/>
  <c r="C775" i="17"/>
  <c r="C513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589" i="17"/>
  <c r="C536" i="17"/>
  <c r="C530" i="17"/>
  <c r="C1150" i="17"/>
  <c r="C531" i="17"/>
  <c r="C534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48" i="17"/>
  <c r="C504" i="17"/>
  <c r="C820" i="17"/>
  <c r="C821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1002" i="17"/>
  <c r="C1003" i="17"/>
  <c r="C1004" i="17"/>
  <c r="C1005" i="17"/>
  <c r="C1006" i="17"/>
  <c r="C1007" i="17"/>
  <c r="C1008" i="17"/>
  <c r="C1009" i="17"/>
  <c r="C1010" i="17"/>
  <c r="C1011" i="17"/>
  <c r="C1012" i="17"/>
  <c r="C1013" i="17"/>
  <c r="C1014" i="17"/>
  <c r="C1015" i="17"/>
  <c r="C1016" i="17"/>
  <c r="C1017" i="17"/>
  <c r="C1018" i="17"/>
  <c r="C1019" i="17"/>
  <c r="C1020" i="17"/>
  <c r="C1021" i="17"/>
  <c r="C1022" i="17"/>
  <c r="C1023" i="17"/>
  <c r="C1024" i="17"/>
  <c r="C1025" i="17"/>
  <c r="C1026" i="17"/>
  <c r="C1027" i="17"/>
  <c r="C1028" i="17"/>
  <c r="C1029" i="17"/>
  <c r="C1030" i="17"/>
  <c r="C1031" i="17"/>
  <c r="C1032" i="17"/>
  <c r="C1033" i="17"/>
  <c r="C1034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793" i="17"/>
  <c r="C789" i="17"/>
  <c r="C791" i="17"/>
  <c r="C795" i="17"/>
  <c r="C790" i="17"/>
  <c r="C794" i="17"/>
  <c r="C796" i="17"/>
  <c r="C792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8" i="17"/>
  <c r="C429" i="17"/>
  <c r="C430" i="17"/>
  <c r="C431" i="17"/>
  <c r="C432" i="17"/>
  <c r="C433" i="17"/>
  <c r="C434" i="17"/>
  <c r="C427" i="17"/>
  <c r="C712" i="17"/>
  <c r="C713" i="17"/>
  <c r="C714" i="17"/>
  <c r="C715" i="17"/>
  <c r="C716" i="17"/>
  <c r="C717" i="17"/>
  <c r="C718" i="17"/>
  <c r="C719" i="17"/>
  <c r="C720" i="17"/>
  <c r="C721" i="17"/>
  <c r="C784" i="17"/>
  <c r="C785" i="17"/>
  <c r="C850" i="17"/>
  <c r="C783" i="17"/>
  <c r="C777" i="17"/>
  <c r="C778" i="17"/>
  <c r="C779" i="17"/>
  <c r="C780" i="17"/>
  <c r="C797" i="17"/>
  <c r="C756" i="17"/>
  <c r="C1044" i="17"/>
  <c r="C1045" i="17"/>
  <c r="C1046" i="17"/>
  <c r="C1047" i="17"/>
  <c r="C1048" i="17"/>
  <c r="C1049" i="17"/>
  <c r="C1050" i="17"/>
  <c r="C1051" i="17"/>
  <c r="C1052" i="17"/>
  <c r="C1053" i="17"/>
  <c r="C1054" i="17"/>
  <c r="C1055" i="17"/>
  <c r="C1056" i="17"/>
  <c r="C1057" i="17"/>
  <c r="C1058" i="17"/>
  <c r="C1059" i="17"/>
  <c r="C436" i="17"/>
  <c r="C437" i="17"/>
  <c r="C438" i="17"/>
  <c r="C439" i="17"/>
  <c r="C440" i="17"/>
  <c r="C441" i="17"/>
  <c r="C435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468" i="17"/>
  <c r="C469" i="17"/>
  <c r="C470" i="17"/>
  <c r="C471" i="17"/>
  <c r="C472" i="17"/>
  <c r="C473" i="17"/>
  <c r="C500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1035" i="17"/>
  <c r="C1036" i="17"/>
  <c r="C1037" i="17"/>
  <c r="C1038" i="17"/>
  <c r="C633" i="17"/>
  <c r="C634" i="17"/>
  <c r="C537" i="17"/>
  <c r="C538" i="17"/>
  <c r="C539" i="17"/>
  <c r="C805" i="17"/>
  <c r="C638" i="17"/>
  <c r="C655" i="17"/>
  <c r="C654" i="17"/>
  <c r="C722" i="17"/>
  <c r="C724" i="17"/>
  <c r="C726" i="17"/>
  <c r="C728" i="17"/>
  <c r="C732" i="17"/>
  <c r="C730" i="17"/>
  <c r="C734" i="17"/>
  <c r="C742" i="17"/>
  <c r="C738" i="17"/>
  <c r="C746" i="17"/>
  <c r="C750" i="17"/>
  <c r="C723" i="17"/>
  <c r="C725" i="17"/>
  <c r="C727" i="17"/>
  <c r="C729" i="17"/>
  <c r="C733" i="17"/>
  <c r="C731" i="17"/>
  <c r="C737" i="17"/>
  <c r="C745" i="17"/>
  <c r="C741" i="17"/>
  <c r="C749" i="17"/>
  <c r="C753" i="17"/>
  <c r="C736" i="17"/>
  <c r="C743" i="17"/>
  <c r="C740" i="17"/>
  <c r="C747" i="17"/>
  <c r="C751" i="17"/>
  <c r="C735" i="17"/>
  <c r="C744" i="17"/>
  <c r="C739" i="17"/>
  <c r="C748" i="17"/>
  <c r="C752" i="17"/>
  <c r="C1063" i="17"/>
  <c r="C1064" i="17"/>
  <c r="C1065" i="17"/>
  <c r="C1066" i="17"/>
  <c r="C1067" i="17"/>
  <c r="C1068" i="17"/>
  <c r="C1069" i="17"/>
  <c r="C1070" i="17"/>
  <c r="C1071" i="17"/>
  <c r="C1072" i="17"/>
  <c r="C1073" i="17"/>
  <c r="C1074" i="17"/>
  <c r="C1075" i="17"/>
  <c r="C1076" i="17"/>
  <c r="C1077" i="17"/>
  <c r="C1083" i="17"/>
  <c r="C1084" i="17"/>
  <c r="C1085" i="17"/>
  <c r="C1086" i="17"/>
  <c r="C1087" i="17"/>
  <c r="C1088" i="17"/>
  <c r="C1089" i="17"/>
  <c r="C1090" i="17"/>
  <c r="C1091" i="17"/>
  <c r="C1092" i="17"/>
  <c r="C1093" i="17"/>
  <c r="C1094" i="17"/>
  <c r="C1095" i="17"/>
  <c r="C1096" i="17"/>
  <c r="C1097" i="17"/>
  <c r="C771" i="17"/>
  <c r="C772" i="17"/>
  <c r="C773" i="17"/>
  <c r="C774" i="17"/>
  <c r="C520" i="17"/>
  <c r="C524" i="17"/>
  <c r="C525" i="17"/>
  <c r="C526" i="17"/>
  <c r="C271" i="17"/>
  <c r="C272" i="17"/>
  <c r="C273" i="17"/>
  <c r="C501" i="17"/>
  <c r="C502" i="17"/>
  <c r="C281" i="17"/>
  <c r="C282" i="17"/>
  <c r="C274" i="17"/>
  <c r="C275" i="17"/>
  <c r="C276" i="17"/>
  <c r="C277" i="17"/>
  <c r="C278" i="17"/>
  <c r="C279" i="17"/>
  <c r="C280" i="17"/>
  <c r="C528" i="17"/>
  <c r="C97" i="17"/>
  <c r="C98" i="17"/>
  <c r="C101" i="17"/>
  <c r="C103" i="17"/>
  <c r="C106" i="17"/>
  <c r="C107" i="17"/>
  <c r="C108" i="17"/>
  <c r="C110" i="17"/>
  <c r="C111" i="17"/>
  <c r="C112" i="17"/>
  <c r="C115" i="17"/>
  <c r="C116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4" i="17"/>
  <c r="C185" i="17"/>
  <c r="C186" i="17"/>
  <c r="C187" i="17"/>
  <c r="C188" i="17"/>
  <c r="C189" i="17"/>
  <c r="C190" i="17"/>
  <c r="C191" i="17"/>
  <c r="C192" i="17"/>
  <c r="C218" i="17"/>
  <c r="C255" i="17"/>
  <c r="C207" i="17"/>
  <c r="C233" i="17"/>
  <c r="C193" i="17"/>
  <c r="C219" i="17"/>
  <c r="C256" i="17"/>
  <c r="C208" i="17"/>
  <c r="C234" i="17"/>
  <c r="C196" i="17"/>
  <c r="C344" i="17"/>
  <c r="C226" i="17"/>
  <c r="C224" i="17"/>
  <c r="C243" i="17"/>
  <c r="C249" i="17"/>
  <c r="C247" i="17"/>
  <c r="C253" i="17"/>
  <c r="C263" i="17"/>
  <c r="C267" i="17"/>
  <c r="C265" i="17"/>
  <c r="C197" i="17"/>
  <c r="C346" i="17"/>
  <c r="C227" i="17"/>
  <c r="C225" i="17"/>
  <c r="C244" i="17"/>
  <c r="C339" i="17"/>
  <c r="C250" i="17"/>
  <c r="C248" i="17"/>
  <c r="C254" i="17"/>
  <c r="C264" i="17"/>
  <c r="C347" i="17"/>
  <c r="C268" i="17"/>
  <c r="C266" i="17"/>
  <c r="C239" i="17"/>
  <c r="C194" i="17"/>
  <c r="C222" i="17"/>
  <c r="C198" i="17"/>
  <c r="C202" i="17"/>
  <c r="C209" i="17"/>
  <c r="C211" i="17"/>
  <c r="C204" i="17"/>
  <c r="C228" i="17"/>
  <c r="C230" i="17"/>
  <c r="C235" i="17"/>
  <c r="C241" i="17"/>
  <c r="C259" i="17"/>
  <c r="C261" i="17"/>
  <c r="C251" i="17"/>
  <c r="C240" i="17"/>
  <c r="C195" i="17"/>
  <c r="C223" i="17"/>
  <c r="C199" i="17"/>
  <c r="C203" i="17"/>
  <c r="C210" i="17"/>
  <c r="C212" i="17"/>
  <c r="C205" i="17"/>
  <c r="C206" i="17"/>
  <c r="C229" i="17"/>
  <c r="C231" i="17"/>
  <c r="C236" i="17"/>
  <c r="C242" i="17"/>
  <c r="C260" i="17"/>
  <c r="C262" i="17"/>
  <c r="C252" i="17"/>
  <c r="C345" i="17"/>
  <c r="C200" i="17"/>
  <c r="C213" i="17"/>
  <c r="C215" i="17"/>
  <c r="C220" i="17"/>
  <c r="C245" i="17"/>
  <c r="C257" i="17"/>
  <c r="C201" i="17"/>
  <c r="C214" i="17"/>
  <c r="C216" i="17"/>
  <c r="C221" i="17"/>
  <c r="C246" i="17"/>
  <c r="C258" i="17"/>
  <c r="C310" i="17"/>
  <c r="C326" i="17"/>
  <c r="C318" i="17"/>
  <c r="C321" i="17"/>
  <c r="C332" i="17"/>
  <c r="C305" i="17"/>
  <c r="C307" i="17"/>
  <c r="C314" i="17"/>
  <c r="C323" i="17"/>
  <c r="C290" i="17"/>
  <c r="C312" i="17"/>
  <c r="C317" i="17"/>
  <c r="C320" i="17"/>
  <c r="C330" i="17"/>
  <c r="C316" i="17"/>
  <c r="C306" i="17"/>
  <c r="C297" i="17"/>
  <c r="C311" i="17"/>
  <c r="C336" i="17"/>
  <c r="C329" i="17"/>
  <c r="C299" i="17"/>
  <c r="C232" i="17"/>
  <c r="C309" i="17"/>
  <c r="C319" i="17"/>
  <c r="C217" i="17"/>
  <c r="C334" i="17"/>
  <c r="C333" i="17"/>
  <c r="C302" i="17"/>
  <c r="C335" i="17"/>
  <c r="C270" i="17"/>
  <c r="C287" i="17"/>
  <c r="C291" i="17"/>
  <c r="C322" i="17"/>
  <c r="C298" i="17"/>
  <c r="C269" i="17"/>
  <c r="C238" i="17"/>
  <c r="C237" i="17"/>
  <c r="C304" i="17"/>
  <c r="C324" i="17"/>
  <c r="C292" i="17"/>
  <c r="C313" i="17"/>
  <c r="C293" i="17"/>
  <c r="C295" i="17"/>
  <c r="C296" i="17"/>
  <c r="C284" i="17"/>
  <c r="C308" i="17"/>
  <c r="C325" i="17"/>
  <c r="C300" i="17"/>
  <c r="C327" i="17"/>
  <c r="C288" i="17"/>
  <c r="C285" i="17"/>
  <c r="C286" i="17"/>
  <c r="C328" i="17"/>
  <c r="C301" i="17"/>
  <c r="C338" i="17"/>
  <c r="C337" i="17"/>
  <c r="C289" i="17"/>
  <c r="C331" i="17"/>
  <c r="C315" i="17"/>
  <c r="C303" i="17"/>
  <c r="C294" i="17"/>
  <c r="C283" i="17"/>
  <c r="C385" i="17"/>
  <c r="C340" i="17"/>
  <c r="C341" i="17"/>
  <c r="C342" i="17"/>
  <c r="C343" i="17"/>
  <c r="C359" i="17"/>
  <c r="C522" i="17"/>
  <c r="C361" i="17"/>
  <c r="C355" i="17"/>
  <c r="C358" i="17"/>
  <c r="C354" i="17"/>
  <c r="C363" i="17"/>
  <c r="C362" i="17"/>
  <c r="C356" i="17"/>
  <c r="C349" i="17"/>
  <c r="C350" i="17"/>
  <c r="C351" i="17"/>
  <c r="C352" i="17"/>
  <c r="C353" i="17"/>
  <c r="C373" i="17"/>
  <c r="C376" i="17"/>
  <c r="C380" i="17"/>
  <c r="C367" i="17"/>
  <c r="C370" i="17"/>
  <c r="C371" i="17"/>
  <c r="C360" i="17"/>
  <c r="C384" i="17"/>
  <c r="C374" i="17"/>
  <c r="C377" i="17"/>
  <c r="C348" i="17"/>
  <c r="C372" i="17"/>
  <c r="C378" i="17"/>
  <c r="C383" i="17"/>
  <c r="C379" i="17"/>
  <c r="C368" i="17"/>
  <c r="C369" i="17"/>
  <c r="C364" i="17"/>
  <c r="C365" i="17"/>
  <c r="C375" i="17"/>
  <c r="C381" i="17"/>
  <c r="C382" i="17"/>
  <c r="C357" i="17"/>
  <c r="C366" i="17"/>
  <c r="C807" i="17"/>
  <c r="C808" i="17"/>
  <c r="C809" i="17"/>
  <c r="C810" i="17"/>
  <c r="C811" i="17"/>
  <c r="C812" i="17"/>
  <c r="C813" i="17"/>
  <c r="C814" i="17"/>
  <c r="C815" i="17"/>
  <c r="C816" i="17"/>
  <c r="C702" i="17"/>
  <c r="C703" i="17"/>
  <c r="C704" i="17"/>
  <c r="C705" i="17"/>
  <c r="C706" i="17"/>
  <c r="C707" i="17"/>
  <c r="C708" i="17"/>
  <c r="C709" i="17"/>
  <c r="C710" i="17"/>
  <c r="C71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1098" i="17"/>
  <c r="C1099" i="17"/>
  <c r="C1100" i="17"/>
  <c r="C1101" i="17"/>
  <c r="C1102" i="17"/>
  <c r="C1103" i="17"/>
  <c r="C1104" i="17"/>
  <c r="C1105" i="17"/>
  <c r="C1106" i="17"/>
  <c r="C1107" i="17"/>
  <c r="C1108" i="17"/>
  <c r="C1109" i="17"/>
  <c r="C1110" i="17"/>
  <c r="C1111" i="17"/>
  <c r="C1112" i="17"/>
  <c r="C1113" i="17"/>
  <c r="C1114" i="17"/>
  <c r="C1115" i="17"/>
  <c r="C1116" i="17"/>
  <c r="C1117" i="17"/>
  <c r="C1122" i="17"/>
  <c r="C1119" i="17"/>
  <c r="C1118" i="17"/>
  <c r="C1121" i="17"/>
  <c r="C1120" i="17"/>
  <c r="C527" i="17"/>
  <c r="C523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540" i="17"/>
  <c r="C541" i="17"/>
  <c r="C542" i="17"/>
  <c r="C543" i="17"/>
  <c r="C544" i="17"/>
  <c r="C545" i="17"/>
  <c r="C546" i="17"/>
  <c r="C547" i="17"/>
  <c r="C548" i="17"/>
  <c r="C549" i="17"/>
  <c r="C550" i="17"/>
  <c r="C1134" i="17"/>
  <c r="C1125" i="17"/>
  <c r="C1127" i="17"/>
  <c r="C1136" i="17"/>
  <c r="C1126" i="17"/>
  <c r="C1130" i="17"/>
  <c r="C1123" i="17"/>
  <c r="C1132" i="17"/>
  <c r="C1137" i="17"/>
  <c r="C1138" i="17"/>
  <c r="C1124" i="17"/>
  <c r="C1129" i="17"/>
  <c r="C1128" i="17"/>
  <c r="C1131" i="17"/>
  <c r="C1135" i="17"/>
  <c r="C1133" i="17"/>
  <c r="C1145" i="17"/>
  <c r="C1146" i="17"/>
  <c r="C1147" i="17"/>
  <c r="C1143" i="17"/>
  <c r="C1144" i="17"/>
  <c r="C1149" i="17"/>
  <c r="C1148" i="17"/>
  <c r="C551" i="17"/>
  <c r="C1139" i="17"/>
  <c r="C848" i="17"/>
  <c r="C849" i="17"/>
  <c r="C532" i="17"/>
  <c r="C1151" i="17"/>
  <c r="C533" i="17"/>
  <c r="C1078" i="17"/>
  <c r="C1079" i="17"/>
  <c r="C1080" i="17"/>
  <c r="C1081" i="17"/>
  <c r="C1082" i="17"/>
  <c r="C1060" i="17"/>
  <c r="C1061" i="17"/>
  <c r="C1062" i="17"/>
  <c r="C1142" i="17"/>
  <c r="C1141" i="17"/>
  <c r="C1140" i="17"/>
  <c r="C603" i="17"/>
  <c r="C593" i="17"/>
  <c r="C632" i="17"/>
  <c r="C806" i="17"/>
  <c r="C786" i="17"/>
  <c r="D823" i="17"/>
  <c r="F823" i="17" s="1"/>
  <c r="D824" i="17"/>
  <c r="F824" i="17" s="1"/>
  <c r="D14" i="17"/>
  <c r="F14" i="17" s="1"/>
  <c r="D16" i="17"/>
  <c r="F16" i="17" s="1"/>
  <c r="D1039" i="17"/>
  <c r="F1039" i="17" s="1"/>
  <c r="D28" i="17"/>
  <c r="F28" i="17" s="1"/>
  <c r="D29" i="17"/>
  <c r="F29" i="17" s="1"/>
  <c r="D33" i="17"/>
  <c r="F33" i="17" s="1"/>
  <c r="D3" i="17"/>
  <c r="F3" i="17" s="1"/>
  <c r="D943" i="17"/>
  <c r="F943" i="17" s="1"/>
  <c r="D944" i="17"/>
  <c r="F944" i="17" s="1"/>
  <c r="D117" i="17"/>
  <c r="F117" i="17" s="1"/>
  <c r="D66" i="17"/>
  <c r="F66" i="17" s="1"/>
  <c r="D105" i="17"/>
  <c r="F105" i="17" s="1"/>
  <c r="D64" i="17"/>
  <c r="F64" i="17" s="1"/>
  <c r="D521" i="17"/>
  <c r="F521" i="17" s="1"/>
  <c r="D65" i="17"/>
  <c r="F65" i="17" s="1"/>
  <c r="D1041" i="17"/>
  <c r="F1041" i="17" s="1"/>
  <c r="D1042" i="17"/>
  <c r="F1042" i="17" s="1"/>
  <c r="D945" i="17"/>
  <c r="F945" i="17" s="1"/>
  <c r="D946" i="17"/>
  <c r="F946" i="17" s="1"/>
  <c r="D825" i="17"/>
  <c r="F825" i="17" s="1"/>
  <c r="D1152" i="17"/>
  <c r="F1152" i="17" s="1"/>
  <c r="D826" i="17"/>
  <c r="F826" i="17" s="1"/>
  <c r="D827" i="17"/>
  <c r="F827" i="17" s="1"/>
  <c r="D828" i="17"/>
  <c r="F828" i="17" s="1"/>
  <c r="D1040" i="17"/>
  <c r="F1040" i="17" s="1"/>
  <c r="D505" i="17"/>
  <c r="F505" i="17" s="1"/>
  <c r="D503" i="17"/>
  <c r="F503" i="17" s="1"/>
  <c r="D17" i="17"/>
  <c r="F17" i="17" s="1"/>
  <c r="D62" i="17"/>
  <c r="F62" i="17" s="1"/>
  <c r="D847" i="17"/>
  <c r="F847" i="17" s="1"/>
  <c r="D506" i="17"/>
  <c r="F506" i="17" s="1"/>
  <c r="D94" i="17"/>
  <c r="F94" i="17" s="1"/>
  <c r="D515" i="17"/>
  <c r="F515" i="17" s="1"/>
  <c r="D514" i="17"/>
  <c r="F514" i="17" s="1"/>
  <c r="D507" i="17"/>
  <c r="F507" i="17" s="1"/>
  <c r="D508" i="17"/>
  <c r="F508" i="17" s="1"/>
  <c r="D509" i="17"/>
  <c r="F509" i="17" s="1"/>
  <c r="D510" i="17"/>
  <c r="F510" i="17" s="1"/>
  <c r="D10" i="17"/>
  <c r="F10" i="17" s="1"/>
  <c r="D11" i="17"/>
  <c r="F11" i="17" s="1"/>
  <c r="D841" i="17"/>
  <c r="F841" i="17" s="1"/>
  <c r="D842" i="17"/>
  <c r="F842" i="17" s="1"/>
  <c r="D61" i="17"/>
  <c r="F61" i="17" s="1"/>
  <c r="D63" i="17"/>
  <c r="F63" i="17" s="1"/>
  <c r="D93" i="17"/>
  <c r="F93" i="17" s="1"/>
  <c r="D95" i="17"/>
  <c r="F95" i="17" s="1"/>
  <c r="D829" i="17"/>
  <c r="F829" i="17" s="1"/>
  <c r="D830" i="17"/>
  <c r="F830" i="17" s="1"/>
  <c r="D831" i="17"/>
  <c r="F831" i="17" s="1"/>
  <c r="D832" i="17"/>
  <c r="F832" i="17" s="1"/>
  <c r="D833" i="17"/>
  <c r="F833" i="17" s="1"/>
  <c r="D834" i="17"/>
  <c r="F834" i="17" s="1"/>
  <c r="D835" i="17"/>
  <c r="F835" i="17" s="1"/>
  <c r="D836" i="17"/>
  <c r="F836" i="17" s="1"/>
  <c r="D837" i="17"/>
  <c r="F837" i="17" s="1"/>
  <c r="D838" i="17"/>
  <c r="F838" i="17" s="1"/>
  <c r="D13" i="17"/>
  <c r="F13" i="17" s="1"/>
  <c r="D588" i="17"/>
  <c r="F588" i="17" s="1"/>
  <c r="D114" i="17"/>
  <c r="F114" i="17" s="1"/>
  <c r="D151" i="17"/>
  <c r="F151" i="17" s="1"/>
  <c r="D183" i="17"/>
  <c r="F183" i="17" s="1"/>
  <c r="D31" i="17"/>
  <c r="F31" i="17" s="1"/>
  <c r="D611" i="17"/>
  <c r="F611" i="17" s="1"/>
  <c r="D30" i="17"/>
  <c r="F30" i="17" s="1"/>
  <c r="D32" i="17"/>
  <c r="F32" i="17" s="1"/>
  <c r="D614" i="17"/>
  <c r="F614" i="17" s="1"/>
  <c r="D615" i="17"/>
  <c r="F615" i="17" s="1"/>
  <c r="D592" i="17"/>
  <c r="F592" i="17" s="1"/>
  <c r="D604" i="17"/>
  <c r="F604" i="17" s="1"/>
  <c r="D788" i="17"/>
  <c r="F788" i="17" s="1"/>
  <c r="D787" i="17"/>
  <c r="F787" i="17" s="1"/>
  <c r="D113" i="17"/>
  <c r="F113" i="17" s="1"/>
  <c r="D517" i="17"/>
  <c r="F517" i="17" s="1"/>
  <c r="D518" i="17"/>
  <c r="F518" i="17" s="1"/>
  <c r="D529" i="17"/>
  <c r="F529" i="17" s="1"/>
  <c r="D102" i="17"/>
  <c r="F102" i="17" s="1"/>
  <c r="D6" i="17"/>
  <c r="F6" i="17" s="1"/>
  <c r="D99" i="17"/>
  <c r="F99" i="17" s="1"/>
  <c r="D100" i="17"/>
  <c r="F100" i="17" s="1"/>
  <c r="D7" i="17"/>
  <c r="F7" i="17" s="1"/>
  <c r="D5" i="17"/>
  <c r="F5" i="17" s="1"/>
  <c r="D8" i="17"/>
  <c r="F8" i="17" s="1"/>
  <c r="D12" i="17"/>
  <c r="F12" i="17" s="1"/>
  <c r="D34" i="17"/>
  <c r="F34" i="17" s="1"/>
  <c r="D104" i="17"/>
  <c r="F104" i="17" s="1"/>
  <c r="D782" i="17"/>
  <c r="F782" i="17" s="1"/>
  <c r="D781" i="17"/>
  <c r="F781" i="17" s="1"/>
  <c r="D768" i="17"/>
  <c r="F768" i="17" s="1"/>
  <c r="D770" i="17"/>
  <c r="F770" i="17" s="1"/>
  <c r="D769" i="17"/>
  <c r="F769" i="17" s="1"/>
  <c r="D766" i="17"/>
  <c r="F766" i="17" s="1"/>
  <c r="D765" i="17"/>
  <c r="F765" i="17" s="1"/>
  <c r="D755" i="17"/>
  <c r="F755" i="17" s="1"/>
  <c r="D754" i="17"/>
  <c r="F754" i="17" s="1"/>
  <c r="D758" i="17"/>
  <c r="F758" i="17" s="1"/>
  <c r="D757" i="17"/>
  <c r="F757" i="17" s="1"/>
  <c r="D762" i="17"/>
  <c r="F762" i="17" s="1"/>
  <c r="D761" i="17"/>
  <c r="F761" i="17" s="1"/>
  <c r="D519" i="17"/>
  <c r="F519" i="17" s="1"/>
  <c r="D839" i="17"/>
  <c r="F839" i="17" s="1"/>
  <c r="D566" i="17"/>
  <c r="F566" i="17" s="1"/>
  <c r="D564" i="17"/>
  <c r="F564" i="17" s="1"/>
  <c r="D565" i="17"/>
  <c r="F565" i="17" s="1"/>
  <c r="D567" i="17"/>
  <c r="F567" i="17" s="1"/>
  <c r="D840" i="17"/>
  <c r="F840" i="17" s="1"/>
  <c r="D9" i="17"/>
  <c r="F9" i="17" s="1"/>
  <c r="D4" i="17"/>
  <c r="F4" i="17" s="1"/>
  <c r="D15" i="17"/>
  <c r="F15" i="17" s="1"/>
  <c r="D96" i="17"/>
  <c r="F96" i="17" s="1"/>
  <c r="D851" i="17"/>
  <c r="F851" i="17" s="1"/>
  <c r="D852" i="17"/>
  <c r="F852" i="17" s="1"/>
  <c r="D853" i="17"/>
  <c r="F853" i="17" s="1"/>
  <c r="D854" i="17"/>
  <c r="F854" i="17" s="1"/>
  <c r="D855" i="17"/>
  <c r="F855" i="17" s="1"/>
  <c r="D1043" i="17"/>
  <c r="F1043" i="17" s="1"/>
  <c r="D947" i="17"/>
  <c r="F947" i="17" s="1"/>
  <c r="D585" i="17"/>
  <c r="F585" i="17" s="1"/>
  <c r="D587" i="17"/>
  <c r="F587" i="17" s="1"/>
  <c r="D624" i="17"/>
  <c r="F624" i="17" s="1"/>
  <c r="D625" i="17"/>
  <c r="F625" i="17" s="1"/>
  <c r="D620" i="17"/>
  <c r="F620" i="17" s="1"/>
  <c r="D621" i="17"/>
  <c r="F621" i="17" s="1"/>
  <c r="D600" i="17"/>
  <c r="F600" i="17" s="1"/>
  <c r="D599" i="17"/>
  <c r="F599" i="17" s="1"/>
  <c r="D622" i="17"/>
  <c r="F622" i="17" s="1"/>
  <c r="D623" i="17"/>
  <c r="F623" i="17" s="1"/>
  <c r="D626" i="17"/>
  <c r="F626" i="17" s="1"/>
  <c r="D627" i="17"/>
  <c r="F627" i="17" s="1"/>
  <c r="D586" i="17"/>
  <c r="F586" i="17" s="1"/>
  <c r="D583" i="17"/>
  <c r="F583" i="17" s="1"/>
  <c r="D635" i="17"/>
  <c r="F635" i="17" s="1"/>
  <c r="D636" i="17"/>
  <c r="F636" i="17" s="1"/>
  <c r="D597" i="17"/>
  <c r="F597" i="17" s="1"/>
  <c r="D598" i="17"/>
  <c r="F598" i="17" s="1"/>
  <c r="D109" i="17"/>
  <c r="F109" i="17" s="1"/>
  <c r="D574" i="17"/>
  <c r="F574" i="17" s="1"/>
  <c r="D575" i="17"/>
  <c r="F575" i="17" s="1"/>
  <c r="D580" i="17"/>
  <c r="F580" i="17" s="1"/>
  <c r="D582" i="17"/>
  <c r="F582" i="17" s="1"/>
  <c r="D628" i="17"/>
  <c r="F628" i="17" s="1"/>
  <c r="D629" i="17"/>
  <c r="F629" i="17" s="1"/>
  <c r="D630" i="17"/>
  <c r="F630" i="17" s="1"/>
  <c r="D595" i="17"/>
  <c r="F595" i="17" s="1"/>
  <c r="D596" i="17"/>
  <c r="F596" i="17" s="1"/>
  <c r="D1155" i="17"/>
  <c r="F1155" i="17" s="1"/>
  <c r="D1156" i="17"/>
  <c r="F1156" i="17" s="1"/>
  <c r="D845" i="17"/>
  <c r="F845" i="17" s="1"/>
  <c r="D846" i="17"/>
  <c r="F846" i="17" s="1"/>
  <c r="D843" i="17"/>
  <c r="F843" i="17" s="1"/>
  <c r="D844" i="17"/>
  <c r="F844" i="17" s="1"/>
  <c r="D594" i="17"/>
  <c r="F594" i="17" s="1"/>
  <c r="D631" i="17"/>
  <c r="F631" i="17" s="1"/>
  <c r="D637" i="17"/>
  <c r="F637" i="17" s="1"/>
  <c r="D581" i="17"/>
  <c r="F581" i="17" s="1"/>
  <c r="D584" i="17"/>
  <c r="F584" i="17" s="1"/>
  <c r="D612" i="17"/>
  <c r="F612" i="17" s="1"/>
  <c r="D610" i="17"/>
  <c r="F610" i="17" s="1"/>
  <c r="D616" i="17"/>
  <c r="F616" i="17" s="1"/>
  <c r="D617" i="17"/>
  <c r="F617" i="17" s="1"/>
  <c r="D590" i="17"/>
  <c r="F590" i="17" s="1"/>
  <c r="D606" i="17"/>
  <c r="F606" i="17" s="1"/>
  <c r="D591" i="17"/>
  <c r="F591" i="17" s="1"/>
  <c r="D605" i="17"/>
  <c r="F605" i="17" s="1"/>
  <c r="D601" i="17"/>
  <c r="F601" i="17" s="1"/>
  <c r="D602" i="17"/>
  <c r="F602" i="17" s="1"/>
  <c r="D613" i="17"/>
  <c r="F613" i="17" s="1"/>
  <c r="D607" i="17"/>
  <c r="F607" i="17" s="1"/>
  <c r="D608" i="17"/>
  <c r="F608" i="17" s="1"/>
  <c r="D609" i="17"/>
  <c r="F609" i="17" s="1"/>
  <c r="D618" i="17"/>
  <c r="F618" i="17" s="1"/>
  <c r="D619" i="17"/>
  <c r="F619" i="17" s="1"/>
  <c r="D568" i="17"/>
  <c r="F568" i="17" s="1"/>
  <c r="D535" i="17"/>
  <c r="F535" i="17" s="1"/>
  <c r="D516" i="17"/>
  <c r="F516" i="17" s="1"/>
  <c r="D804" i="17"/>
  <c r="F804" i="17" s="1"/>
  <c r="D802" i="17"/>
  <c r="F802" i="17" s="1"/>
  <c r="D799" i="17"/>
  <c r="F799" i="17" s="1"/>
  <c r="D511" i="17"/>
  <c r="F511" i="17" s="1"/>
  <c r="D512" i="17"/>
  <c r="F512" i="17" s="1"/>
  <c r="D118" i="17"/>
  <c r="F118" i="17" s="1"/>
  <c r="D803" i="17"/>
  <c r="F803" i="17" s="1"/>
  <c r="D800" i="17"/>
  <c r="F800" i="17" s="1"/>
  <c r="D801" i="17"/>
  <c r="F801" i="17" s="1"/>
  <c r="D798" i="17"/>
  <c r="F798" i="17" s="1"/>
  <c r="D776" i="17"/>
  <c r="F776" i="17" s="1"/>
  <c r="D760" i="17"/>
  <c r="F760" i="17" s="1"/>
  <c r="D759" i="17"/>
  <c r="F759" i="17" s="1"/>
  <c r="D764" i="17"/>
  <c r="F764" i="17" s="1"/>
  <c r="D763" i="17"/>
  <c r="F763" i="17" s="1"/>
  <c r="D570" i="17"/>
  <c r="F570" i="17" s="1"/>
  <c r="D571" i="17"/>
  <c r="F571" i="17" s="1"/>
  <c r="D569" i="17"/>
  <c r="F569" i="17" s="1"/>
  <c r="D572" i="17"/>
  <c r="F572" i="17" s="1"/>
  <c r="D573" i="17"/>
  <c r="F573" i="17" s="1"/>
  <c r="D578" i="17"/>
  <c r="F578" i="17" s="1"/>
  <c r="D576" i="17"/>
  <c r="F576" i="17" s="1"/>
  <c r="D577" i="17"/>
  <c r="F577" i="17" s="1"/>
  <c r="D579" i="17"/>
  <c r="F579" i="17" s="1"/>
  <c r="D817" i="17"/>
  <c r="F817" i="17" s="1"/>
  <c r="D818" i="17"/>
  <c r="F818" i="17" s="1"/>
  <c r="D18" i="17"/>
  <c r="F18" i="17" s="1"/>
  <c r="D19" i="17"/>
  <c r="F19" i="17" s="1"/>
  <c r="D20" i="17"/>
  <c r="F20" i="17" s="1"/>
  <c r="D21" i="17"/>
  <c r="F21" i="17" s="1"/>
  <c r="D22" i="17"/>
  <c r="F22" i="17" s="1"/>
  <c r="D23" i="17"/>
  <c r="F23" i="17" s="1"/>
  <c r="D24" i="17"/>
  <c r="F24" i="17" s="1"/>
  <c r="D25" i="17"/>
  <c r="F25" i="17" s="1"/>
  <c r="D26" i="17"/>
  <c r="F26" i="17" s="1"/>
  <c r="D27" i="17"/>
  <c r="F27" i="17" s="1"/>
  <c r="D819" i="17"/>
  <c r="F819" i="17" s="1"/>
  <c r="D767" i="17"/>
  <c r="F767" i="17" s="1"/>
  <c r="D856" i="17"/>
  <c r="F856" i="17" s="1"/>
  <c r="D1154" i="17"/>
  <c r="F1154" i="17" s="1"/>
  <c r="D1153" i="17"/>
  <c r="F1153" i="17" s="1"/>
  <c r="D775" i="17"/>
  <c r="F775" i="17" s="1"/>
  <c r="D513" i="17"/>
  <c r="F513" i="17" s="1"/>
  <c r="D35" i="17"/>
  <c r="F35" i="17" s="1"/>
  <c r="D36" i="17"/>
  <c r="F36" i="17" s="1"/>
  <c r="D37" i="17"/>
  <c r="F37" i="17" s="1"/>
  <c r="D38" i="17"/>
  <c r="F38" i="17" s="1"/>
  <c r="D39" i="17"/>
  <c r="F39" i="17" s="1"/>
  <c r="D40" i="17"/>
  <c r="F40" i="17" s="1"/>
  <c r="D41" i="17"/>
  <c r="F41" i="17" s="1"/>
  <c r="D42" i="17"/>
  <c r="F42" i="17" s="1"/>
  <c r="D43" i="17"/>
  <c r="F43" i="17" s="1"/>
  <c r="D44" i="17"/>
  <c r="F44" i="17" s="1"/>
  <c r="D45" i="17"/>
  <c r="F45" i="17" s="1"/>
  <c r="D46" i="17"/>
  <c r="F46" i="17" s="1"/>
  <c r="D47" i="17"/>
  <c r="F47" i="17" s="1"/>
  <c r="D48" i="17"/>
  <c r="F48" i="17" s="1"/>
  <c r="D49" i="17"/>
  <c r="F49" i="17" s="1"/>
  <c r="D50" i="17"/>
  <c r="F50" i="17" s="1"/>
  <c r="D51" i="17"/>
  <c r="F51" i="17" s="1"/>
  <c r="D52" i="17"/>
  <c r="F52" i="17" s="1"/>
  <c r="D53" i="17"/>
  <c r="F53" i="17" s="1"/>
  <c r="D54" i="17"/>
  <c r="F54" i="17" s="1"/>
  <c r="D55" i="17"/>
  <c r="F55" i="17" s="1"/>
  <c r="D56" i="17"/>
  <c r="F56" i="17" s="1"/>
  <c r="D57" i="17"/>
  <c r="F57" i="17" s="1"/>
  <c r="D58" i="17"/>
  <c r="F58" i="17" s="1"/>
  <c r="D59" i="17"/>
  <c r="F59" i="17" s="1"/>
  <c r="D60" i="17"/>
  <c r="F60" i="17" s="1"/>
  <c r="D589" i="17"/>
  <c r="F589" i="17" s="1"/>
  <c r="D536" i="17"/>
  <c r="F536" i="17" s="1"/>
  <c r="D530" i="17"/>
  <c r="F530" i="17" s="1"/>
  <c r="D1150" i="17"/>
  <c r="F1150" i="17" s="1"/>
  <c r="D531" i="17"/>
  <c r="F531" i="17" s="1"/>
  <c r="D534" i="17"/>
  <c r="F534" i="17" s="1"/>
  <c r="D67" i="17"/>
  <c r="F67" i="17" s="1"/>
  <c r="D68" i="17"/>
  <c r="F68" i="17" s="1"/>
  <c r="D69" i="17"/>
  <c r="F69" i="17" s="1"/>
  <c r="D70" i="17"/>
  <c r="F70" i="17" s="1"/>
  <c r="D71" i="17"/>
  <c r="F71" i="17" s="1"/>
  <c r="D72" i="17"/>
  <c r="F72" i="17" s="1"/>
  <c r="D73" i="17"/>
  <c r="F73" i="17" s="1"/>
  <c r="D74" i="17"/>
  <c r="F74" i="17" s="1"/>
  <c r="D75" i="17"/>
  <c r="F75" i="17" s="1"/>
  <c r="D76" i="17"/>
  <c r="F76" i="17" s="1"/>
  <c r="D77" i="17"/>
  <c r="F77" i="17" s="1"/>
  <c r="D78" i="17"/>
  <c r="F78" i="17" s="1"/>
  <c r="D79" i="17"/>
  <c r="F79" i="17" s="1"/>
  <c r="D80" i="17"/>
  <c r="F80" i="17" s="1"/>
  <c r="D81" i="17"/>
  <c r="F81" i="17" s="1"/>
  <c r="D82" i="17"/>
  <c r="F82" i="17" s="1"/>
  <c r="D83" i="17"/>
  <c r="F83" i="17" s="1"/>
  <c r="D84" i="17"/>
  <c r="F84" i="17" s="1"/>
  <c r="D85" i="17"/>
  <c r="F85" i="17" s="1"/>
  <c r="D86" i="17"/>
  <c r="F86" i="17" s="1"/>
  <c r="D87" i="17"/>
  <c r="F87" i="17" s="1"/>
  <c r="D88" i="17"/>
  <c r="F88" i="17" s="1"/>
  <c r="D89" i="17"/>
  <c r="F89" i="17" s="1"/>
  <c r="D90" i="17"/>
  <c r="F90" i="17" s="1"/>
  <c r="D91" i="17"/>
  <c r="F91" i="17" s="1"/>
  <c r="D92" i="17"/>
  <c r="F92" i="17" s="1"/>
  <c r="D948" i="17"/>
  <c r="F948" i="17" s="1"/>
  <c r="D504" i="17"/>
  <c r="F504" i="17" s="1"/>
  <c r="D820" i="17"/>
  <c r="F820" i="17" s="1"/>
  <c r="D821" i="17"/>
  <c r="F821" i="17" s="1"/>
  <c r="D857" i="17"/>
  <c r="F857" i="17" s="1"/>
  <c r="D858" i="17"/>
  <c r="F858" i="17" s="1"/>
  <c r="D859" i="17"/>
  <c r="F859" i="17" s="1"/>
  <c r="D860" i="17"/>
  <c r="F860" i="17" s="1"/>
  <c r="D861" i="17"/>
  <c r="F861" i="17" s="1"/>
  <c r="D862" i="17"/>
  <c r="F862" i="17" s="1"/>
  <c r="D863" i="17"/>
  <c r="F863" i="17" s="1"/>
  <c r="D864" i="17"/>
  <c r="F864" i="17" s="1"/>
  <c r="D865" i="17"/>
  <c r="F865" i="17" s="1"/>
  <c r="D866" i="17"/>
  <c r="F866" i="17" s="1"/>
  <c r="D867" i="17"/>
  <c r="F867" i="17" s="1"/>
  <c r="D868" i="17"/>
  <c r="F868" i="17" s="1"/>
  <c r="D869" i="17"/>
  <c r="F869" i="17" s="1"/>
  <c r="D870" i="17"/>
  <c r="F870" i="17" s="1"/>
  <c r="D871" i="17"/>
  <c r="F871" i="17" s="1"/>
  <c r="D872" i="17"/>
  <c r="F872" i="17" s="1"/>
  <c r="D873" i="17"/>
  <c r="F873" i="17" s="1"/>
  <c r="D874" i="17"/>
  <c r="F874" i="17" s="1"/>
  <c r="D875" i="17"/>
  <c r="F875" i="17" s="1"/>
  <c r="D876" i="17"/>
  <c r="F876" i="17" s="1"/>
  <c r="D877" i="17"/>
  <c r="F877" i="17" s="1"/>
  <c r="D878" i="17"/>
  <c r="F878" i="17" s="1"/>
  <c r="D879" i="17"/>
  <c r="F879" i="17" s="1"/>
  <c r="D880" i="17"/>
  <c r="F880" i="17" s="1"/>
  <c r="D881" i="17"/>
  <c r="F881" i="17" s="1"/>
  <c r="D882" i="17"/>
  <c r="F882" i="17" s="1"/>
  <c r="D883" i="17"/>
  <c r="F883" i="17" s="1"/>
  <c r="D884" i="17"/>
  <c r="F884" i="17" s="1"/>
  <c r="D885" i="17"/>
  <c r="F885" i="17" s="1"/>
  <c r="D886" i="17"/>
  <c r="F886" i="17" s="1"/>
  <c r="D887" i="17"/>
  <c r="F887" i="17" s="1"/>
  <c r="D888" i="17"/>
  <c r="F888" i="17" s="1"/>
  <c r="D889" i="17"/>
  <c r="F889" i="17" s="1"/>
  <c r="D890" i="17"/>
  <c r="F890" i="17" s="1"/>
  <c r="D891" i="17"/>
  <c r="F891" i="17" s="1"/>
  <c r="D892" i="17"/>
  <c r="F892" i="17" s="1"/>
  <c r="D893" i="17"/>
  <c r="F893" i="17" s="1"/>
  <c r="D894" i="17"/>
  <c r="F894" i="17" s="1"/>
  <c r="D895" i="17"/>
  <c r="F895" i="17" s="1"/>
  <c r="D896" i="17"/>
  <c r="F896" i="17" s="1"/>
  <c r="D897" i="17"/>
  <c r="F897" i="17" s="1"/>
  <c r="D898" i="17"/>
  <c r="F898" i="17" s="1"/>
  <c r="D899" i="17"/>
  <c r="F899" i="17" s="1"/>
  <c r="D900" i="17"/>
  <c r="F900" i="17" s="1"/>
  <c r="D901" i="17"/>
  <c r="F901" i="17" s="1"/>
  <c r="D902" i="17"/>
  <c r="F902" i="17" s="1"/>
  <c r="D903" i="17"/>
  <c r="F903" i="17" s="1"/>
  <c r="D904" i="17"/>
  <c r="F904" i="17" s="1"/>
  <c r="D905" i="17"/>
  <c r="F905" i="17" s="1"/>
  <c r="D906" i="17"/>
  <c r="F906" i="17" s="1"/>
  <c r="D907" i="17"/>
  <c r="F907" i="17" s="1"/>
  <c r="D908" i="17"/>
  <c r="F908" i="17" s="1"/>
  <c r="D909" i="17"/>
  <c r="F909" i="17" s="1"/>
  <c r="D910" i="17"/>
  <c r="F910" i="17" s="1"/>
  <c r="D911" i="17"/>
  <c r="F911" i="17" s="1"/>
  <c r="D912" i="17"/>
  <c r="F912" i="17" s="1"/>
  <c r="D913" i="17"/>
  <c r="F913" i="17" s="1"/>
  <c r="D914" i="17"/>
  <c r="F914" i="17" s="1"/>
  <c r="D915" i="17"/>
  <c r="F915" i="17" s="1"/>
  <c r="D916" i="17"/>
  <c r="F916" i="17" s="1"/>
  <c r="D917" i="17"/>
  <c r="F917" i="17" s="1"/>
  <c r="D918" i="17"/>
  <c r="F918" i="17" s="1"/>
  <c r="D919" i="17"/>
  <c r="F919" i="17" s="1"/>
  <c r="D920" i="17"/>
  <c r="F920" i="17" s="1"/>
  <c r="D921" i="17"/>
  <c r="F921" i="17" s="1"/>
  <c r="D922" i="17"/>
  <c r="F922" i="17" s="1"/>
  <c r="D923" i="17"/>
  <c r="F923" i="17" s="1"/>
  <c r="D924" i="17"/>
  <c r="F924" i="17" s="1"/>
  <c r="D925" i="17"/>
  <c r="F925" i="17" s="1"/>
  <c r="D926" i="17"/>
  <c r="F926" i="17" s="1"/>
  <c r="D927" i="17"/>
  <c r="F927" i="17" s="1"/>
  <c r="D928" i="17"/>
  <c r="F928" i="17" s="1"/>
  <c r="D929" i="17"/>
  <c r="F929" i="17" s="1"/>
  <c r="D930" i="17"/>
  <c r="F930" i="17" s="1"/>
  <c r="D931" i="17"/>
  <c r="F931" i="17" s="1"/>
  <c r="D932" i="17"/>
  <c r="F932" i="17" s="1"/>
  <c r="D933" i="17"/>
  <c r="F933" i="17" s="1"/>
  <c r="D934" i="17"/>
  <c r="F934" i="17" s="1"/>
  <c r="D935" i="17"/>
  <c r="F935" i="17" s="1"/>
  <c r="D936" i="17"/>
  <c r="F936" i="17" s="1"/>
  <c r="D937" i="17"/>
  <c r="F937" i="17" s="1"/>
  <c r="D938" i="17"/>
  <c r="F938" i="17" s="1"/>
  <c r="D939" i="17"/>
  <c r="F939" i="17" s="1"/>
  <c r="D940" i="17"/>
  <c r="F940" i="17" s="1"/>
  <c r="D941" i="17"/>
  <c r="F941" i="17" s="1"/>
  <c r="D942" i="17"/>
  <c r="F942" i="17" s="1"/>
  <c r="D949" i="17"/>
  <c r="F949" i="17" s="1"/>
  <c r="D950" i="17"/>
  <c r="F950" i="17" s="1"/>
  <c r="D951" i="17"/>
  <c r="F951" i="17" s="1"/>
  <c r="D952" i="17"/>
  <c r="F952" i="17" s="1"/>
  <c r="D953" i="17"/>
  <c r="F953" i="17" s="1"/>
  <c r="D954" i="17"/>
  <c r="F954" i="17" s="1"/>
  <c r="D955" i="17"/>
  <c r="F955" i="17" s="1"/>
  <c r="D956" i="17"/>
  <c r="F956" i="17" s="1"/>
  <c r="D957" i="17"/>
  <c r="F957" i="17" s="1"/>
  <c r="D958" i="17"/>
  <c r="F958" i="17" s="1"/>
  <c r="D959" i="17"/>
  <c r="F959" i="17" s="1"/>
  <c r="D960" i="17"/>
  <c r="F960" i="17" s="1"/>
  <c r="D961" i="17"/>
  <c r="F961" i="17" s="1"/>
  <c r="D962" i="17"/>
  <c r="F962" i="17" s="1"/>
  <c r="D963" i="17"/>
  <c r="F963" i="17" s="1"/>
  <c r="D964" i="17"/>
  <c r="F964" i="17" s="1"/>
  <c r="D965" i="17"/>
  <c r="F965" i="17" s="1"/>
  <c r="D966" i="17"/>
  <c r="F966" i="17" s="1"/>
  <c r="D967" i="17"/>
  <c r="F967" i="17" s="1"/>
  <c r="D968" i="17"/>
  <c r="F968" i="17" s="1"/>
  <c r="D969" i="17"/>
  <c r="F969" i="17" s="1"/>
  <c r="D970" i="17"/>
  <c r="F970" i="17" s="1"/>
  <c r="D971" i="17"/>
  <c r="F971" i="17" s="1"/>
  <c r="D972" i="17"/>
  <c r="F972" i="17" s="1"/>
  <c r="D973" i="17"/>
  <c r="F973" i="17" s="1"/>
  <c r="D974" i="17"/>
  <c r="F974" i="17" s="1"/>
  <c r="D975" i="17"/>
  <c r="F975" i="17" s="1"/>
  <c r="D976" i="17"/>
  <c r="F976" i="17" s="1"/>
  <c r="D977" i="17"/>
  <c r="F977" i="17" s="1"/>
  <c r="D978" i="17"/>
  <c r="F978" i="17" s="1"/>
  <c r="D979" i="17"/>
  <c r="F979" i="17" s="1"/>
  <c r="D980" i="17"/>
  <c r="F980" i="17" s="1"/>
  <c r="D981" i="17"/>
  <c r="F981" i="17" s="1"/>
  <c r="D982" i="17"/>
  <c r="F982" i="17" s="1"/>
  <c r="D983" i="17"/>
  <c r="F983" i="17" s="1"/>
  <c r="D984" i="17"/>
  <c r="F984" i="17" s="1"/>
  <c r="D985" i="17"/>
  <c r="F985" i="17" s="1"/>
  <c r="D986" i="17"/>
  <c r="F986" i="17" s="1"/>
  <c r="D987" i="17"/>
  <c r="F987" i="17" s="1"/>
  <c r="D988" i="17"/>
  <c r="F988" i="17" s="1"/>
  <c r="D989" i="17"/>
  <c r="F989" i="17" s="1"/>
  <c r="D990" i="17"/>
  <c r="F990" i="17" s="1"/>
  <c r="D991" i="17"/>
  <c r="F991" i="17" s="1"/>
  <c r="D992" i="17"/>
  <c r="F992" i="17" s="1"/>
  <c r="D993" i="17"/>
  <c r="F993" i="17" s="1"/>
  <c r="D994" i="17"/>
  <c r="F994" i="17" s="1"/>
  <c r="D995" i="17"/>
  <c r="F995" i="17" s="1"/>
  <c r="D996" i="17"/>
  <c r="F996" i="17" s="1"/>
  <c r="D997" i="17"/>
  <c r="F997" i="17" s="1"/>
  <c r="D998" i="17"/>
  <c r="F998" i="17" s="1"/>
  <c r="D999" i="17"/>
  <c r="F999" i="17" s="1"/>
  <c r="D1000" i="17"/>
  <c r="F1000" i="17" s="1"/>
  <c r="D1001" i="17"/>
  <c r="F1001" i="17" s="1"/>
  <c r="D1002" i="17"/>
  <c r="F1002" i="17" s="1"/>
  <c r="D1003" i="17"/>
  <c r="F1003" i="17" s="1"/>
  <c r="D1004" i="17"/>
  <c r="F1004" i="17" s="1"/>
  <c r="D1005" i="17"/>
  <c r="F1005" i="17" s="1"/>
  <c r="D1006" i="17"/>
  <c r="F1006" i="17" s="1"/>
  <c r="D1007" i="17"/>
  <c r="F1007" i="17" s="1"/>
  <c r="D1008" i="17"/>
  <c r="F1008" i="17" s="1"/>
  <c r="D1009" i="17"/>
  <c r="F1009" i="17" s="1"/>
  <c r="D1010" i="17"/>
  <c r="F1010" i="17" s="1"/>
  <c r="D1011" i="17"/>
  <c r="F1011" i="17" s="1"/>
  <c r="D1012" i="17"/>
  <c r="F1012" i="17" s="1"/>
  <c r="D1013" i="17"/>
  <c r="F1013" i="17" s="1"/>
  <c r="D1014" i="17"/>
  <c r="F1014" i="17" s="1"/>
  <c r="D1015" i="17"/>
  <c r="F1015" i="17" s="1"/>
  <c r="D1016" i="17"/>
  <c r="F1016" i="17" s="1"/>
  <c r="D1017" i="17"/>
  <c r="F1017" i="17" s="1"/>
  <c r="D1018" i="17"/>
  <c r="F1018" i="17" s="1"/>
  <c r="D1019" i="17"/>
  <c r="F1019" i="17" s="1"/>
  <c r="D1020" i="17"/>
  <c r="F1020" i="17" s="1"/>
  <c r="D1021" i="17"/>
  <c r="F1021" i="17" s="1"/>
  <c r="D1022" i="17"/>
  <c r="F1022" i="17" s="1"/>
  <c r="D1023" i="17"/>
  <c r="F1023" i="17" s="1"/>
  <c r="D1024" i="17"/>
  <c r="F1024" i="17" s="1"/>
  <c r="D1025" i="17"/>
  <c r="F1025" i="17" s="1"/>
  <c r="D1026" i="17"/>
  <c r="F1026" i="17" s="1"/>
  <c r="D1027" i="17"/>
  <c r="F1027" i="17" s="1"/>
  <c r="D1028" i="17"/>
  <c r="F1028" i="17" s="1"/>
  <c r="D1029" i="17"/>
  <c r="F1029" i="17" s="1"/>
  <c r="D1030" i="17"/>
  <c r="F1030" i="17" s="1"/>
  <c r="D1031" i="17"/>
  <c r="F1031" i="17" s="1"/>
  <c r="D1032" i="17"/>
  <c r="F1032" i="17" s="1"/>
  <c r="D1033" i="17"/>
  <c r="F1033" i="17" s="1"/>
  <c r="D1034" i="17"/>
  <c r="F1034" i="17" s="1"/>
  <c r="D386" i="17"/>
  <c r="F386" i="17" s="1"/>
  <c r="D387" i="17"/>
  <c r="F387" i="17" s="1"/>
  <c r="D388" i="17"/>
  <c r="F388" i="17" s="1"/>
  <c r="D389" i="17"/>
  <c r="F389" i="17" s="1"/>
  <c r="D390" i="17"/>
  <c r="F390" i="17" s="1"/>
  <c r="D391" i="17"/>
  <c r="F391" i="17" s="1"/>
  <c r="D392" i="17"/>
  <c r="F392" i="17" s="1"/>
  <c r="D393" i="17"/>
  <c r="F393" i="17" s="1"/>
  <c r="D394" i="17"/>
  <c r="F394" i="17" s="1"/>
  <c r="D395" i="17"/>
  <c r="F395" i="17" s="1"/>
  <c r="D396" i="17"/>
  <c r="F396" i="17" s="1"/>
  <c r="D397" i="17"/>
  <c r="F397" i="17" s="1"/>
  <c r="D398" i="17"/>
  <c r="F398" i="17" s="1"/>
  <c r="D399" i="17"/>
  <c r="F399" i="17" s="1"/>
  <c r="D400" i="17"/>
  <c r="F400" i="17" s="1"/>
  <c r="D401" i="17"/>
  <c r="F401" i="17" s="1"/>
  <c r="D402" i="17"/>
  <c r="F402" i="17" s="1"/>
  <c r="D403" i="17"/>
  <c r="F403" i="17" s="1"/>
  <c r="D404" i="17"/>
  <c r="F404" i="17" s="1"/>
  <c r="D405" i="17"/>
  <c r="F405" i="17" s="1"/>
  <c r="D406" i="17"/>
  <c r="F406" i="17" s="1"/>
  <c r="D407" i="17"/>
  <c r="F407" i="17" s="1"/>
  <c r="D408" i="17"/>
  <c r="F408" i="17" s="1"/>
  <c r="D409" i="17"/>
  <c r="F409" i="17" s="1"/>
  <c r="D793" i="17"/>
  <c r="F793" i="17" s="1"/>
  <c r="D789" i="17"/>
  <c r="F789" i="17" s="1"/>
  <c r="D791" i="17"/>
  <c r="F791" i="17" s="1"/>
  <c r="D795" i="17"/>
  <c r="F795" i="17" s="1"/>
  <c r="D790" i="17"/>
  <c r="F790" i="17" s="1"/>
  <c r="D794" i="17"/>
  <c r="F794" i="17" s="1"/>
  <c r="D796" i="17"/>
  <c r="F796" i="17" s="1"/>
  <c r="D792" i="17"/>
  <c r="F792" i="17" s="1"/>
  <c r="D410" i="17"/>
  <c r="F410" i="17" s="1"/>
  <c r="D411" i="17"/>
  <c r="F411" i="17" s="1"/>
  <c r="D412" i="17"/>
  <c r="F412" i="17" s="1"/>
  <c r="D413" i="17"/>
  <c r="F413" i="17" s="1"/>
  <c r="D414" i="17"/>
  <c r="F414" i="17" s="1"/>
  <c r="D415" i="17"/>
  <c r="F415" i="17" s="1"/>
  <c r="D416" i="17"/>
  <c r="F416" i="17" s="1"/>
  <c r="D417" i="17"/>
  <c r="F417" i="17" s="1"/>
  <c r="D418" i="17"/>
  <c r="F418" i="17" s="1"/>
  <c r="D419" i="17"/>
  <c r="F419" i="17" s="1"/>
  <c r="D420" i="17"/>
  <c r="F420" i="17" s="1"/>
  <c r="D421" i="17"/>
  <c r="F421" i="17" s="1"/>
  <c r="D422" i="17"/>
  <c r="F422" i="17" s="1"/>
  <c r="D423" i="17"/>
  <c r="F423" i="17" s="1"/>
  <c r="D424" i="17"/>
  <c r="F424" i="17" s="1"/>
  <c r="D425" i="17"/>
  <c r="F425" i="17" s="1"/>
  <c r="D426" i="17"/>
  <c r="F426" i="17" s="1"/>
  <c r="D428" i="17"/>
  <c r="F428" i="17" s="1"/>
  <c r="D429" i="17"/>
  <c r="F429" i="17" s="1"/>
  <c r="D430" i="17"/>
  <c r="F430" i="17" s="1"/>
  <c r="D431" i="17"/>
  <c r="F431" i="17" s="1"/>
  <c r="D432" i="17"/>
  <c r="F432" i="17" s="1"/>
  <c r="D433" i="17"/>
  <c r="F433" i="17" s="1"/>
  <c r="D434" i="17"/>
  <c r="F434" i="17" s="1"/>
  <c r="D427" i="17"/>
  <c r="F427" i="17" s="1"/>
  <c r="D712" i="17"/>
  <c r="F712" i="17" s="1"/>
  <c r="D713" i="17"/>
  <c r="F713" i="17" s="1"/>
  <c r="D714" i="17"/>
  <c r="F714" i="17" s="1"/>
  <c r="D715" i="17"/>
  <c r="F715" i="17" s="1"/>
  <c r="D716" i="17"/>
  <c r="F716" i="17" s="1"/>
  <c r="D717" i="17"/>
  <c r="F717" i="17" s="1"/>
  <c r="D718" i="17"/>
  <c r="F718" i="17" s="1"/>
  <c r="D719" i="17"/>
  <c r="F719" i="17" s="1"/>
  <c r="D720" i="17"/>
  <c r="F720" i="17" s="1"/>
  <c r="D721" i="17"/>
  <c r="F721" i="17" s="1"/>
  <c r="D784" i="17"/>
  <c r="F784" i="17" s="1"/>
  <c r="D785" i="17"/>
  <c r="F785" i="17" s="1"/>
  <c r="D850" i="17"/>
  <c r="F850" i="17" s="1"/>
  <c r="D783" i="17"/>
  <c r="F783" i="17" s="1"/>
  <c r="D777" i="17"/>
  <c r="F777" i="17" s="1"/>
  <c r="D778" i="17"/>
  <c r="F778" i="17" s="1"/>
  <c r="D779" i="17"/>
  <c r="F779" i="17" s="1"/>
  <c r="D780" i="17"/>
  <c r="F780" i="17" s="1"/>
  <c r="D797" i="17"/>
  <c r="F797" i="17" s="1"/>
  <c r="D756" i="17"/>
  <c r="F756" i="17" s="1"/>
  <c r="D1044" i="17"/>
  <c r="F1044" i="17" s="1"/>
  <c r="D1045" i="17"/>
  <c r="F1045" i="17" s="1"/>
  <c r="D1046" i="17"/>
  <c r="F1046" i="17" s="1"/>
  <c r="D1047" i="17"/>
  <c r="F1047" i="17" s="1"/>
  <c r="D1048" i="17"/>
  <c r="F1048" i="17" s="1"/>
  <c r="D1049" i="17"/>
  <c r="F1049" i="17" s="1"/>
  <c r="D1050" i="17"/>
  <c r="F1050" i="17" s="1"/>
  <c r="D1051" i="17"/>
  <c r="F1051" i="17" s="1"/>
  <c r="D1052" i="17"/>
  <c r="F1052" i="17" s="1"/>
  <c r="D1053" i="17"/>
  <c r="F1053" i="17" s="1"/>
  <c r="D1054" i="17"/>
  <c r="F1054" i="17" s="1"/>
  <c r="D1055" i="17"/>
  <c r="F1055" i="17" s="1"/>
  <c r="D1056" i="17"/>
  <c r="F1056" i="17" s="1"/>
  <c r="D1057" i="17"/>
  <c r="F1057" i="17" s="1"/>
  <c r="D1058" i="17"/>
  <c r="F1058" i="17" s="1"/>
  <c r="D1059" i="17"/>
  <c r="F1059" i="17" s="1"/>
  <c r="D436" i="17"/>
  <c r="F436" i="17" s="1"/>
  <c r="D437" i="17"/>
  <c r="F437" i="17" s="1"/>
  <c r="D438" i="17"/>
  <c r="F438" i="17" s="1"/>
  <c r="D439" i="17"/>
  <c r="F439" i="17" s="1"/>
  <c r="D440" i="17"/>
  <c r="F440" i="17" s="1"/>
  <c r="D441" i="17"/>
  <c r="F441" i="17" s="1"/>
  <c r="D435" i="17"/>
  <c r="F435" i="17" s="1"/>
  <c r="D442" i="17"/>
  <c r="F442" i="17" s="1"/>
  <c r="D443" i="17"/>
  <c r="F443" i="17" s="1"/>
  <c r="D444" i="17"/>
  <c r="F444" i="17" s="1"/>
  <c r="D445" i="17"/>
  <c r="F445" i="17" s="1"/>
  <c r="D446" i="17"/>
  <c r="F446" i="17" s="1"/>
  <c r="D447" i="17"/>
  <c r="F447" i="17" s="1"/>
  <c r="D448" i="17"/>
  <c r="F448" i="17" s="1"/>
  <c r="D449" i="17"/>
  <c r="F449" i="17" s="1"/>
  <c r="D450" i="17"/>
  <c r="F450" i="17" s="1"/>
  <c r="D451" i="17"/>
  <c r="F451" i="17" s="1"/>
  <c r="D452" i="17"/>
  <c r="F452" i="17" s="1"/>
  <c r="D453" i="17"/>
  <c r="F453" i="17" s="1"/>
  <c r="D454" i="17"/>
  <c r="F454" i="17" s="1"/>
  <c r="D455" i="17"/>
  <c r="F455" i="17" s="1"/>
  <c r="D456" i="17"/>
  <c r="F456" i="17" s="1"/>
  <c r="D457" i="17"/>
  <c r="F457" i="17" s="1"/>
  <c r="D458" i="17"/>
  <c r="F458" i="17" s="1"/>
  <c r="D459" i="17"/>
  <c r="F459" i="17" s="1"/>
  <c r="D460" i="17"/>
  <c r="F460" i="17" s="1"/>
  <c r="D461" i="17"/>
  <c r="F461" i="17" s="1"/>
  <c r="D462" i="17"/>
  <c r="F462" i="17" s="1"/>
  <c r="D463" i="17"/>
  <c r="F463" i="17" s="1"/>
  <c r="D464" i="17"/>
  <c r="F464" i="17" s="1"/>
  <c r="D465" i="17"/>
  <c r="F465" i="17" s="1"/>
  <c r="D466" i="17"/>
  <c r="F466" i="17" s="1"/>
  <c r="D467" i="17"/>
  <c r="F467" i="17" s="1"/>
  <c r="D639" i="17"/>
  <c r="F639" i="17" s="1"/>
  <c r="D640" i="17"/>
  <c r="F640" i="17" s="1"/>
  <c r="D641" i="17"/>
  <c r="F641" i="17" s="1"/>
  <c r="D642" i="17"/>
  <c r="F642" i="17" s="1"/>
  <c r="D643" i="17"/>
  <c r="F643" i="17" s="1"/>
  <c r="D644" i="17"/>
  <c r="F644" i="17" s="1"/>
  <c r="D645" i="17"/>
  <c r="F645" i="17" s="1"/>
  <c r="D646" i="17"/>
  <c r="F646" i="17" s="1"/>
  <c r="D647" i="17"/>
  <c r="F647" i="17" s="1"/>
  <c r="D648" i="17"/>
  <c r="F648" i="17" s="1"/>
  <c r="D649" i="17"/>
  <c r="F649" i="17" s="1"/>
  <c r="D650" i="17"/>
  <c r="F650" i="17" s="1"/>
  <c r="D651" i="17"/>
  <c r="F651" i="17" s="1"/>
  <c r="D652" i="17"/>
  <c r="F652" i="17" s="1"/>
  <c r="D653" i="17"/>
  <c r="F653" i="17" s="1"/>
  <c r="D468" i="17"/>
  <c r="F468" i="17" s="1"/>
  <c r="D469" i="17"/>
  <c r="F469" i="17" s="1"/>
  <c r="D470" i="17"/>
  <c r="F470" i="17" s="1"/>
  <c r="D471" i="17"/>
  <c r="F471" i="17" s="1"/>
  <c r="D472" i="17"/>
  <c r="F472" i="17" s="1"/>
  <c r="D473" i="17"/>
  <c r="F473" i="17" s="1"/>
  <c r="D500" i="17"/>
  <c r="F500" i="17" s="1"/>
  <c r="D474" i="17"/>
  <c r="F474" i="17" s="1"/>
  <c r="D475" i="17"/>
  <c r="F475" i="17" s="1"/>
  <c r="D476" i="17"/>
  <c r="F476" i="17" s="1"/>
  <c r="D477" i="17"/>
  <c r="F477" i="17" s="1"/>
  <c r="D478" i="17"/>
  <c r="F478" i="17" s="1"/>
  <c r="D479" i="17"/>
  <c r="F479" i="17" s="1"/>
  <c r="D480" i="17"/>
  <c r="F480" i="17" s="1"/>
  <c r="D481" i="17"/>
  <c r="F481" i="17" s="1"/>
  <c r="D482" i="17"/>
  <c r="F482" i="17" s="1"/>
  <c r="D483" i="17"/>
  <c r="F483" i="17" s="1"/>
  <c r="D484" i="17"/>
  <c r="F484" i="17" s="1"/>
  <c r="D485" i="17"/>
  <c r="F485" i="17" s="1"/>
  <c r="D486" i="17"/>
  <c r="F486" i="17" s="1"/>
  <c r="D487" i="17"/>
  <c r="F487" i="17" s="1"/>
  <c r="D488" i="17"/>
  <c r="F488" i="17" s="1"/>
  <c r="D489" i="17"/>
  <c r="F489" i="17" s="1"/>
  <c r="D490" i="17"/>
  <c r="F490" i="17" s="1"/>
  <c r="D491" i="17"/>
  <c r="F491" i="17" s="1"/>
  <c r="D492" i="17"/>
  <c r="F492" i="17" s="1"/>
  <c r="D493" i="17"/>
  <c r="F493" i="17" s="1"/>
  <c r="D494" i="17"/>
  <c r="F494" i="17" s="1"/>
  <c r="D495" i="17"/>
  <c r="F495" i="17" s="1"/>
  <c r="D496" i="17"/>
  <c r="F496" i="17" s="1"/>
  <c r="D497" i="17"/>
  <c r="F497" i="17" s="1"/>
  <c r="D498" i="17"/>
  <c r="F498" i="17" s="1"/>
  <c r="D499" i="17"/>
  <c r="F499" i="17" s="1"/>
  <c r="D1035" i="17"/>
  <c r="F1035" i="17" s="1"/>
  <c r="D1036" i="17"/>
  <c r="F1036" i="17" s="1"/>
  <c r="D1037" i="17"/>
  <c r="F1037" i="17" s="1"/>
  <c r="D1038" i="17"/>
  <c r="F1038" i="17" s="1"/>
  <c r="D633" i="17"/>
  <c r="F633" i="17" s="1"/>
  <c r="D634" i="17"/>
  <c r="F634" i="17" s="1"/>
  <c r="D537" i="17"/>
  <c r="F537" i="17" s="1"/>
  <c r="D538" i="17"/>
  <c r="F538" i="17" s="1"/>
  <c r="D539" i="17"/>
  <c r="F539" i="17" s="1"/>
  <c r="D805" i="17"/>
  <c r="F805" i="17" s="1"/>
  <c r="D638" i="17"/>
  <c r="F638" i="17" s="1"/>
  <c r="D655" i="17"/>
  <c r="F655" i="17" s="1"/>
  <c r="D654" i="17"/>
  <c r="F654" i="17" s="1"/>
  <c r="D722" i="17"/>
  <c r="F722" i="17" s="1"/>
  <c r="D724" i="17"/>
  <c r="F724" i="17" s="1"/>
  <c r="D726" i="17"/>
  <c r="F726" i="17" s="1"/>
  <c r="D728" i="17"/>
  <c r="F728" i="17" s="1"/>
  <c r="D732" i="17"/>
  <c r="F732" i="17" s="1"/>
  <c r="D730" i="17"/>
  <c r="F730" i="17" s="1"/>
  <c r="D734" i="17"/>
  <c r="F734" i="17" s="1"/>
  <c r="D742" i="17"/>
  <c r="F742" i="17" s="1"/>
  <c r="D738" i="17"/>
  <c r="F738" i="17" s="1"/>
  <c r="D746" i="17"/>
  <c r="F746" i="17" s="1"/>
  <c r="D750" i="17"/>
  <c r="F750" i="17" s="1"/>
  <c r="D723" i="17"/>
  <c r="F723" i="17" s="1"/>
  <c r="D725" i="17"/>
  <c r="F725" i="17" s="1"/>
  <c r="D727" i="17"/>
  <c r="F727" i="17" s="1"/>
  <c r="D729" i="17"/>
  <c r="F729" i="17" s="1"/>
  <c r="D733" i="17"/>
  <c r="F733" i="17" s="1"/>
  <c r="D731" i="17"/>
  <c r="F731" i="17" s="1"/>
  <c r="D737" i="17"/>
  <c r="F737" i="17" s="1"/>
  <c r="D745" i="17"/>
  <c r="F745" i="17" s="1"/>
  <c r="D741" i="17"/>
  <c r="F741" i="17" s="1"/>
  <c r="D749" i="17"/>
  <c r="F749" i="17" s="1"/>
  <c r="D753" i="17"/>
  <c r="F753" i="17" s="1"/>
  <c r="D736" i="17"/>
  <c r="F736" i="17" s="1"/>
  <c r="D743" i="17"/>
  <c r="F743" i="17" s="1"/>
  <c r="D740" i="17"/>
  <c r="F740" i="17" s="1"/>
  <c r="D747" i="17"/>
  <c r="F747" i="17" s="1"/>
  <c r="D751" i="17"/>
  <c r="F751" i="17" s="1"/>
  <c r="D735" i="17"/>
  <c r="F735" i="17" s="1"/>
  <c r="D744" i="17"/>
  <c r="F744" i="17" s="1"/>
  <c r="D739" i="17"/>
  <c r="F739" i="17" s="1"/>
  <c r="D748" i="17"/>
  <c r="F748" i="17" s="1"/>
  <c r="D752" i="17"/>
  <c r="F752" i="17" s="1"/>
  <c r="D1063" i="17"/>
  <c r="F1063" i="17" s="1"/>
  <c r="D1064" i="17"/>
  <c r="F1064" i="17" s="1"/>
  <c r="D1065" i="17"/>
  <c r="F1065" i="17" s="1"/>
  <c r="D1066" i="17"/>
  <c r="F1066" i="17" s="1"/>
  <c r="D1067" i="17"/>
  <c r="F1067" i="17" s="1"/>
  <c r="D1068" i="17"/>
  <c r="F1068" i="17" s="1"/>
  <c r="D1069" i="17"/>
  <c r="F1069" i="17" s="1"/>
  <c r="D1070" i="17"/>
  <c r="F1070" i="17" s="1"/>
  <c r="D1071" i="17"/>
  <c r="F1071" i="17" s="1"/>
  <c r="D1072" i="17"/>
  <c r="F1072" i="17" s="1"/>
  <c r="D1073" i="17"/>
  <c r="F1073" i="17" s="1"/>
  <c r="D1074" i="17"/>
  <c r="F1074" i="17" s="1"/>
  <c r="D1075" i="17"/>
  <c r="F1075" i="17" s="1"/>
  <c r="D1076" i="17"/>
  <c r="F1076" i="17" s="1"/>
  <c r="D1077" i="17"/>
  <c r="F1077" i="17" s="1"/>
  <c r="D1083" i="17"/>
  <c r="F1083" i="17" s="1"/>
  <c r="D1084" i="17"/>
  <c r="F1084" i="17" s="1"/>
  <c r="D1085" i="17"/>
  <c r="F1085" i="17" s="1"/>
  <c r="D1086" i="17"/>
  <c r="F1086" i="17" s="1"/>
  <c r="D1087" i="17"/>
  <c r="F1087" i="17" s="1"/>
  <c r="D1088" i="17"/>
  <c r="F1088" i="17" s="1"/>
  <c r="D1089" i="17"/>
  <c r="F1089" i="17" s="1"/>
  <c r="D1090" i="17"/>
  <c r="F1090" i="17" s="1"/>
  <c r="D1091" i="17"/>
  <c r="F1091" i="17" s="1"/>
  <c r="D1092" i="17"/>
  <c r="F1092" i="17" s="1"/>
  <c r="D1093" i="17"/>
  <c r="F1093" i="17" s="1"/>
  <c r="D1094" i="17"/>
  <c r="F1094" i="17" s="1"/>
  <c r="D1095" i="17"/>
  <c r="F1095" i="17" s="1"/>
  <c r="D1096" i="17"/>
  <c r="F1096" i="17" s="1"/>
  <c r="D1097" i="17"/>
  <c r="F1097" i="17" s="1"/>
  <c r="D771" i="17"/>
  <c r="F771" i="17" s="1"/>
  <c r="D772" i="17"/>
  <c r="F772" i="17" s="1"/>
  <c r="D773" i="17"/>
  <c r="F773" i="17" s="1"/>
  <c r="D774" i="17"/>
  <c r="F774" i="17" s="1"/>
  <c r="D520" i="17"/>
  <c r="F520" i="17" s="1"/>
  <c r="D524" i="17"/>
  <c r="F524" i="17" s="1"/>
  <c r="D525" i="17"/>
  <c r="F525" i="17" s="1"/>
  <c r="D526" i="17"/>
  <c r="F526" i="17" s="1"/>
  <c r="D271" i="17"/>
  <c r="F271" i="17" s="1"/>
  <c r="D272" i="17"/>
  <c r="F272" i="17" s="1"/>
  <c r="D273" i="17"/>
  <c r="F273" i="17" s="1"/>
  <c r="D501" i="17"/>
  <c r="F501" i="17" s="1"/>
  <c r="D502" i="17"/>
  <c r="F502" i="17" s="1"/>
  <c r="D281" i="17"/>
  <c r="F281" i="17" s="1"/>
  <c r="D282" i="17"/>
  <c r="F282" i="17" s="1"/>
  <c r="D274" i="17"/>
  <c r="F274" i="17" s="1"/>
  <c r="D275" i="17"/>
  <c r="F275" i="17" s="1"/>
  <c r="D276" i="17"/>
  <c r="F276" i="17" s="1"/>
  <c r="D277" i="17"/>
  <c r="F277" i="17" s="1"/>
  <c r="D278" i="17"/>
  <c r="F278" i="17" s="1"/>
  <c r="D279" i="17"/>
  <c r="F279" i="17" s="1"/>
  <c r="D280" i="17"/>
  <c r="F280" i="17" s="1"/>
  <c r="D528" i="17"/>
  <c r="F528" i="17" s="1"/>
  <c r="D97" i="17"/>
  <c r="F97" i="17" s="1"/>
  <c r="D98" i="17"/>
  <c r="F98" i="17" s="1"/>
  <c r="D101" i="17"/>
  <c r="F101" i="17" s="1"/>
  <c r="D103" i="17"/>
  <c r="F103" i="17" s="1"/>
  <c r="D106" i="17"/>
  <c r="F106" i="17" s="1"/>
  <c r="D107" i="17"/>
  <c r="F107" i="17" s="1"/>
  <c r="D108" i="17"/>
  <c r="F108" i="17" s="1"/>
  <c r="D110" i="17"/>
  <c r="F110" i="17" s="1"/>
  <c r="D111" i="17"/>
  <c r="F111" i="17" s="1"/>
  <c r="D112" i="17"/>
  <c r="F112" i="17" s="1"/>
  <c r="D115" i="17"/>
  <c r="F115" i="17" s="1"/>
  <c r="D116" i="17"/>
  <c r="F116" i="17" s="1"/>
  <c r="D119" i="17"/>
  <c r="F119" i="17" s="1"/>
  <c r="D120" i="17"/>
  <c r="F120" i="17" s="1"/>
  <c r="D121" i="17"/>
  <c r="F121" i="17" s="1"/>
  <c r="D122" i="17"/>
  <c r="F122" i="17" s="1"/>
  <c r="D123" i="17"/>
  <c r="F123" i="17" s="1"/>
  <c r="D124" i="17"/>
  <c r="F124" i="17" s="1"/>
  <c r="D125" i="17"/>
  <c r="F125" i="17" s="1"/>
  <c r="D126" i="17"/>
  <c r="F126" i="17" s="1"/>
  <c r="D127" i="17"/>
  <c r="F127" i="17" s="1"/>
  <c r="D128" i="17"/>
  <c r="F128" i="17" s="1"/>
  <c r="D129" i="17"/>
  <c r="F129" i="17" s="1"/>
  <c r="D130" i="17"/>
  <c r="F130" i="17" s="1"/>
  <c r="D131" i="17"/>
  <c r="F131" i="17" s="1"/>
  <c r="D132" i="17"/>
  <c r="F132" i="17" s="1"/>
  <c r="D133" i="17"/>
  <c r="F133" i="17" s="1"/>
  <c r="D134" i="17"/>
  <c r="F134" i="17" s="1"/>
  <c r="D135" i="17"/>
  <c r="F135" i="17" s="1"/>
  <c r="D136" i="17"/>
  <c r="F136" i="17" s="1"/>
  <c r="D137" i="17"/>
  <c r="F137" i="17" s="1"/>
  <c r="D138" i="17"/>
  <c r="F138" i="17" s="1"/>
  <c r="D139" i="17"/>
  <c r="F139" i="17" s="1"/>
  <c r="D140" i="17"/>
  <c r="F140" i="17" s="1"/>
  <c r="D141" i="17"/>
  <c r="F141" i="17" s="1"/>
  <c r="D142" i="17"/>
  <c r="F142" i="17" s="1"/>
  <c r="D143" i="17"/>
  <c r="F143" i="17" s="1"/>
  <c r="D144" i="17"/>
  <c r="F144" i="17" s="1"/>
  <c r="D145" i="17"/>
  <c r="F145" i="17" s="1"/>
  <c r="D146" i="17"/>
  <c r="F146" i="17" s="1"/>
  <c r="D147" i="17"/>
  <c r="F147" i="17" s="1"/>
  <c r="D148" i="17"/>
  <c r="F148" i="17" s="1"/>
  <c r="D149" i="17"/>
  <c r="F149" i="17" s="1"/>
  <c r="D150" i="17"/>
  <c r="F150" i="17" s="1"/>
  <c r="D152" i="17"/>
  <c r="F152" i="17" s="1"/>
  <c r="D153" i="17"/>
  <c r="F153" i="17" s="1"/>
  <c r="D154" i="17"/>
  <c r="F154" i="17" s="1"/>
  <c r="D155" i="17"/>
  <c r="F155" i="17" s="1"/>
  <c r="D156" i="17"/>
  <c r="F156" i="17" s="1"/>
  <c r="D157" i="17"/>
  <c r="F157" i="17" s="1"/>
  <c r="D158" i="17"/>
  <c r="F158" i="17" s="1"/>
  <c r="D159" i="17"/>
  <c r="F159" i="17" s="1"/>
  <c r="D160" i="17"/>
  <c r="F160" i="17" s="1"/>
  <c r="D161" i="17"/>
  <c r="F161" i="17" s="1"/>
  <c r="D162" i="17"/>
  <c r="F162" i="17" s="1"/>
  <c r="D163" i="17"/>
  <c r="F163" i="17" s="1"/>
  <c r="D164" i="17"/>
  <c r="F164" i="17" s="1"/>
  <c r="D165" i="17"/>
  <c r="F165" i="17" s="1"/>
  <c r="D166" i="17"/>
  <c r="F166" i="17" s="1"/>
  <c r="D167" i="17"/>
  <c r="F167" i="17" s="1"/>
  <c r="D168" i="17"/>
  <c r="F168" i="17" s="1"/>
  <c r="D169" i="17"/>
  <c r="F169" i="17" s="1"/>
  <c r="D170" i="17"/>
  <c r="F170" i="17" s="1"/>
  <c r="D171" i="17"/>
  <c r="F171" i="17" s="1"/>
  <c r="D172" i="17"/>
  <c r="F172" i="17" s="1"/>
  <c r="D173" i="17"/>
  <c r="F173" i="17" s="1"/>
  <c r="D174" i="17"/>
  <c r="F174" i="17" s="1"/>
  <c r="D175" i="17"/>
  <c r="F175" i="17" s="1"/>
  <c r="D176" i="17"/>
  <c r="F176" i="17" s="1"/>
  <c r="D177" i="17"/>
  <c r="F177" i="17" s="1"/>
  <c r="D178" i="17"/>
  <c r="F178" i="17" s="1"/>
  <c r="D179" i="17"/>
  <c r="F179" i="17" s="1"/>
  <c r="D180" i="17"/>
  <c r="F180" i="17" s="1"/>
  <c r="D181" i="17"/>
  <c r="F181" i="17" s="1"/>
  <c r="D182" i="17"/>
  <c r="F182" i="17" s="1"/>
  <c r="D184" i="17"/>
  <c r="F184" i="17" s="1"/>
  <c r="D185" i="17"/>
  <c r="F185" i="17" s="1"/>
  <c r="D186" i="17"/>
  <c r="F186" i="17" s="1"/>
  <c r="D187" i="17"/>
  <c r="F187" i="17" s="1"/>
  <c r="D188" i="17"/>
  <c r="F188" i="17" s="1"/>
  <c r="D189" i="17"/>
  <c r="F189" i="17" s="1"/>
  <c r="D190" i="17"/>
  <c r="F190" i="17" s="1"/>
  <c r="D191" i="17"/>
  <c r="F191" i="17" s="1"/>
  <c r="D192" i="17"/>
  <c r="F192" i="17" s="1"/>
  <c r="D218" i="17"/>
  <c r="F218" i="17" s="1"/>
  <c r="D255" i="17"/>
  <c r="F255" i="17" s="1"/>
  <c r="D207" i="17"/>
  <c r="F207" i="17" s="1"/>
  <c r="D233" i="17"/>
  <c r="F233" i="17" s="1"/>
  <c r="D193" i="17"/>
  <c r="F193" i="17" s="1"/>
  <c r="D219" i="17"/>
  <c r="F219" i="17" s="1"/>
  <c r="D256" i="17"/>
  <c r="F256" i="17" s="1"/>
  <c r="D208" i="17"/>
  <c r="F208" i="17" s="1"/>
  <c r="D234" i="17"/>
  <c r="F234" i="17" s="1"/>
  <c r="D196" i="17"/>
  <c r="F196" i="17" s="1"/>
  <c r="D344" i="17"/>
  <c r="F344" i="17" s="1"/>
  <c r="D226" i="17"/>
  <c r="F226" i="17" s="1"/>
  <c r="D224" i="17"/>
  <c r="F224" i="17" s="1"/>
  <c r="D243" i="17"/>
  <c r="F243" i="17" s="1"/>
  <c r="D249" i="17"/>
  <c r="F249" i="17" s="1"/>
  <c r="D247" i="17"/>
  <c r="F247" i="17" s="1"/>
  <c r="D253" i="17"/>
  <c r="F253" i="17" s="1"/>
  <c r="D263" i="17"/>
  <c r="F263" i="17" s="1"/>
  <c r="D267" i="17"/>
  <c r="F267" i="17" s="1"/>
  <c r="D265" i="17"/>
  <c r="F265" i="17" s="1"/>
  <c r="D197" i="17"/>
  <c r="F197" i="17" s="1"/>
  <c r="D346" i="17"/>
  <c r="F346" i="17" s="1"/>
  <c r="D227" i="17"/>
  <c r="F227" i="17" s="1"/>
  <c r="D225" i="17"/>
  <c r="F225" i="17" s="1"/>
  <c r="D244" i="17"/>
  <c r="F244" i="17" s="1"/>
  <c r="D339" i="17"/>
  <c r="F339" i="17" s="1"/>
  <c r="D250" i="17"/>
  <c r="F250" i="17" s="1"/>
  <c r="D248" i="17"/>
  <c r="F248" i="17" s="1"/>
  <c r="D254" i="17"/>
  <c r="F254" i="17" s="1"/>
  <c r="D264" i="17"/>
  <c r="F264" i="17" s="1"/>
  <c r="D347" i="17"/>
  <c r="F347" i="17" s="1"/>
  <c r="D268" i="17"/>
  <c r="F268" i="17" s="1"/>
  <c r="D266" i="17"/>
  <c r="F266" i="17" s="1"/>
  <c r="D239" i="17"/>
  <c r="F239" i="17" s="1"/>
  <c r="D194" i="17"/>
  <c r="F194" i="17" s="1"/>
  <c r="D222" i="17"/>
  <c r="F222" i="17" s="1"/>
  <c r="D198" i="17"/>
  <c r="F198" i="17" s="1"/>
  <c r="D202" i="17"/>
  <c r="F202" i="17" s="1"/>
  <c r="D209" i="17"/>
  <c r="F209" i="17" s="1"/>
  <c r="D211" i="17"/>
  <c r="F211" i="17" s="1"/>
  <c r="D204" i="17"/>
  <c r="F204" i="17" s="1"/>
  <c r="D228" i="17"/>
  <c r="F228" i="17" s="1"/>
  <c r="D230" i="17"/>
  <c r="F230" i="17" s="1"/>
  <c r="D235" i="17"/>
  <c r="F235" i="17" s="1"/>
  <c r="D241" i="17"/>
  <c r="F241" i="17" s="1"/>
  <c r="D259" i="17"/>
  <c r="F259" i="17" s="1"/>
  <c r="D261" i="17"/>
  <c r="F261" i="17" s="1"/>
  <c r="D251" i="17"/>
  <c r="F251" i="17" s="1"/>
  <c r="D240" i="17"/>
  <c r="F240" i="17" s="1"/>
  <c r="D195" i="17"/>
  <c r="F195" i="17" s="1"/>
  <c r="D223" i="17"/>
  <c r="F223" i="17" s="1"/>
  <c r="D199" i="17"/>
  <c r="F199" i="17" s="1"/>
  <c r="D203" i="17"/>
  <c r="F203" i="17" s="1"/>
  <c r="D210" i="17"/>
  <c r="F210" i="17" s="1"/>
  <c r="D212" i="17"/>
  <c r="F212" i="17" s="1"/>
  <c r="D205" i="17"/>
  <c r="F205" i="17" s="1"/>
  <c r="D206" i="17"/>
  <c r="F206" i="17" s="1"/>
  <c r="D229" i="17"/>
  <c r="F229" i="17" s="1"/>
  <c r="D231" i="17"/>
  <c r="F231" i="17" s="1"/>
  <c r="D236" i="17"/>
  <c r="F236" i="17" s="1"/>
  <c r="D242" i="17"/>
  <c r="F242" i="17" s="1"/>
  <c r="D260" i="17"/>
  <c r="F260" i="17" s="1"/>
  <c r="D262" i="17"/>
  <c r="F262" i="17" s="1"/>
  <c r="D252" i="17"/>
  <c r="F252" i="17" s="1"/>
  <c r="D345" i="17"/>
  <c r="F345" i="17" s="1"/>
  <c r="D200" i="17"/>
  <c r="F200" i="17" s="1"/>
  <c r="D213" i="17"/>
  <c r="F213" i="17" s="1"/>
  <c r="D215" i="17"/>
  <c r="F215" i="17" s="1"/>
  <c r="D220" i="17"/>
  <c r="F220" i="17" s="1"/>
  <c r="D245" i="17"/>
  <c r="F245" i="17" s="1"/>
  <c r="D257" i="17"/>
  <c r="F257" i="17" s="1"/>
  <c r="D201" i="17"/>
  <c r="F201" i="17" s="1"/>
  <c r="D214" i="17"/>
  <c r="F214" i="17" s="1"/>
  <c r="D216" i="17"/>
  <c r="F216" i="17" s="1"/>
  <c r="D221" i="17"/>
  <c r="F221" i="17" s="1"/>
  <c r="D246" i="17"/>
  <c r="F246" i="17" s="1"/>
  <c r="D258" i="17"/>
  <c r="F258" i="17" s="1"/>
  <c r="D310" i="17"/>
  <c r="F310" i="17" s="1"/>
  <c r="D326" i="17"/>
  <c r="F326" i="17" s="1"/>
  <c r="D318" i="17"/>
  <c r="F318" i="17" s="1"/>
  <c r="D321" i="17"/>
  <c r="F321" i="17" s="1"/>
  <c r="D332" i="17"/>
  <c r="F332" i="17" s="1"/>
  <c r="D305" i="17"/>
  <c r="F305" i="17" s="1"/>
  <c r="D307" i="17"/>
  <c r="F307" i="17" s="1"/>
  <c r="D314" i="17"/>
  <c r="F314" i="17" s="1"/>
  <c r="D323" i="17"/>
  <c r="F323" i="17" s="1"/>
  <c r="D290" i="17"/>
  <c r="F290" i="17" s="1"/>
  <c r="D312" i="17"/>
  <c r="F312" i="17" s="1"/>
  <c r="D317" i="17"/>
  <c r="F317" i="17" s="1"/>
  <c r="D320" i="17"/>
  <c r="F320" i="17" s="1"/>
  <c r="D330" i="17"/>
  <c r="F330" i="17" s="1"/>
  <c r="D316" i="17"/>
  <c r="F316" i="17" s="1"/>
  <c r="D306" i="17"/>
  <c r="F306" i="17" s="1"/>
  <c r="D297" i="17"/>
  <c r="F297" i="17" s="1"/>
  <c r="D311" i="17"/>
  <c r="F311" i="17" s="1"/>
  <c r="D336" i="17"/>
  <c r="F336" i="17" s="1"/>
  <c r="D329" i="17"/>
  <c r="F329" i="17" s="1"/>
  <c r="D299" i="17"/>
  <c r="F299" i="17" s="1"/>
  <c r="D232" i="17"/>
  <c r="F232" i="17" s="1"/>
  <c r="D309" i="17"/>
  <c r="F309" i="17" s="1"/>
  <c r="D319" i="17"/>
  <c r="F319" i="17" s="1"/>
  <c r="D217" i="17"/>
  <c r="F217" i="17" s="1"/>
  <c r="D334" i="17"/>
  <c r="F334" i="17" s="1"/>
  <c r="D333" i="17"/>
  <c r="F333" i="17" s="1"/>
  <c r="D302" i="17"/>
  <c r="F302" i="17" s="1"/>
  <c r="D335" i="17"/>
  <c r="F335" i="17" s="1"/>
  <c r="D270" i="17"/>
  <c r="F270" i="17" s="1"/>
  <c r="D287" i="17"/>
  <c r="F287" i="17" s="1"/>
  <c r="D291" i="17"/>
  <c r="F291" i="17" s="1"/>
  <c r="D322" i="17"/>
  <c r="F322" i="17" s="1"/>
  <c r="D298" i="17"/>
  <c r="F298" i="17" s="1"/>
  <c r="D269" i="17"/>
  <c r="F269" i="17" s="1"/>
  <c r="D238" i="17"/>
  <c r="F238" i="17" s="1"/>
  <c r="D237" i="17"/>
  <c r="F237" i="17" s="1"/>
  <c r="D304" i="17"/>
  <c r="F304" i="17" s="1"/>
  <c r="D324" i="17"/>
  <c r="F324" i="17" s="1"/>
  <c r="D292" i="17"/>
  <c r="F292" i="17" s="1"/>
  <c r="D313" i="17"/>
  <c r="F313" i="17" s="1"/>
  <c r="D293" i="17"/>
  <c r="F293" i="17" s="1"/>
  <c r="D295" i="17"/>
  <c r="F295" i="17" s="1"/>
  <c r="D296" i="17"/>
  <c r="F296" i="17" s="1"/>
  <c r="D284" i="17"/>
  <c r="F284" i="17" s="1"/>
  <c r="D308" i="17"/>
  <c r="F308" i="17" s="1"/>
  <c r="D325" i="17"/>
  <c r="F325" i="17" s="1"/>
  <c r="D300" i="17"/>
  <c r="F300" i="17" s="1"/>
  <c r="D327" i="17"/>
  <c r="F327" i="17" s="1"/>
  <c r="D288" i="17"/>
  <c r="F288" i="17" s="1"/>
  <c r="D285" i="17"/>
  <c r="F285" i="17" s="1"/>
  <c r="D286" i="17"/>
  <c r="F286" i="17" s="1"/>
  <c r="D328" i="17"/>
  <c r="F328" i="17" s="1"/>
  <c r="D301" i="17"/>
  <c r="F301" i="17" s="1"/>
  <c r="D338" i="17"/>
  <c r="F338" i="17" s="1"/>
  <c r="D337" i="17"/>
  <c r="F337" i="17" s="1"/>
  <c r="D289" i="17"/>
  <c r="F289" i="17" s="1"/>
  <c r="D331" i="17"/>
  <c r="F331" i="17" s="1"/>
  <c r="D315" i="17"/>
  <c r="F315" i="17" s="1"/>
  <c r="D303" i="17"/>
  <c r="F303" i="17" s="1"/>
  <c r="D294" i="17"/>
  <c r="F294" i="17" s="1"/>
  <c r="D283" i="17"/>
  <c r="F283" i="17" s="1"/>
  <c r="D385" i="17"/>
  <c r="F385" i="17" s="1"/>
  <c r="D340" i="17"/>
  <c r="F340" i="17" s="1"/>
  <c r="D341" i="17"/>
  <c r="F341" i="17" s="1"/>
  <c r="D342" i="17"/>
  <c r="F342" i="17" s="1"/>
  <c r="D343" i="17"/>
  <c r="F343" i="17" s="1"/>
  <c r="D359" i="17"/>
  <c r="F359" i="17" s="1"/>
  <c r="D522" i="17"/>
  <c r="F522" i="17" s="1"/>
  <c r="D361" i="17"/>
  <c r="F361" i="17" s="1"/>
  <c r="D355" i="17"/>
  <c r="F355" i="17" s="1"/>
  <c r="D358" i="17"/>
  <c r="F358" i="17" s="1"/>
  <c r="D354" i="17"/>
  <c r="F354" i="17" s="1"/>
  <c r="D363" i="17"/>
  <c r="F363" i="17" s="1"/>
  <c r="D362" i="17"/>
  <c r="F362" i="17" s="1"/>
  <c r="D356" i="17"/>
  <c r="F356" i="17" s="1"/>
  <c r="D349" i="17"/>
  <c r="F349" i="17" s="1"/>
  <c r="D350" i="17"/>
  <c r="F350" i="17" s="1"/>
  <c r="D351" i="17"/>
  <c r="F351" i="17" s="1"/>
  <c r="D352" i="17"/>
  <c r="F352" i="17" s="1"/>
  <c r="D353" i="17"/>
  <c r="F353" i="17" s="1"/>
  <c r="D373" i="17"/>
  <c r="F373" i="17" s="1"/>
  <c r="D376" i="17"/>
  <c r="F376" i="17" s="1"/>
  <c r="D380" i="17"/>
  <c r="F380" i="17" s="1"/>
  <c r="D367" i="17"/>
  <c r="F367" i="17" s="1"/>
  <c r="D370" i="17"/>
  <c r="F370" i="17" s="1"/>
  <c r="D371" i="17"/>
  <c r="F371" i="17" s="1"/>
  <c r="D360" i="17"/>
  <c r="F360" i="17" s="1"/>
  <c r="D384" i="17"/>
  <c r="F384" i="17" s="1"/>
  <c r="D374" i="17"/>
  <c r="F374" i="17" s="1"/>
  <c r="D377" i="17"/>
  <c r="F377" i="17" s="1"/>
  <c r="D348" i="17"/>
  <c r="F348" i="17" s="1"/>
  <c r="D372" i="17"/>
  <c r="F372" i="17" s="1"/>
  <c r="D378" i="17"/>
  <c r="F378" i="17" s="1"/>
  <c r="D383" i="17"/>
  <c r="F383" i="17" s="1"/>
  <c r="D379" i="17"/>
  <c r="F379" i="17" s="1"/>
  <c r="D368" i="17"/>
  <c r="F368" i="17" s="1"/>
  <c r="D369" i="17"/>
  <c r="F369" i="17" s="1"/>
  <c r="D364" i="17"/>
  <c r="F364" i="17" s="1"/>
  <c r="D365" i="17"/>
  <c r="F365" i="17" s="1"/>
  <c r="D375" i="17"/>
  <c r="F375" i="17" s="1"/>
  <c r="D381" i="17"/>
  <c r="F381" i="17" s="1"/>
  <c r="D382" i="17"/>
  <c r="F382" i="17" s="1"/>
  <c r="D357" i="17"/>
  <c r="F357" i="17" s="1"/>
  <c r="D366" i="17"/>
  <c r="F366" i="17" s="1"/>
  <c r="D807" i="17"/>
  <c r="F807" i="17" s="1"/>
  <c r="D808" i="17"/>
  <c r="F808" i="17" s="1"/>
  <c r="D809" i="17"/>
  <c r="F809" i="17" s="1"/>
  <c r="D810" i="17"/>
  <c r="F810" i="17" s="1"/>
  <c r="D811" i="17"/>
  <c r="F811" i="17" s="1"/>
  <c r="D812" i="17"/>
  <c r="F812" i="17" s="1"/>
  <c r="D813" i="17"/>
  <c r="F813" i="17" s="1"/>
  <c r="D814" i="17"/>
  <c r="F814" i="17" s="1"/>
  <c r="D815" i="17"/>
  <c r="F815" i="17" s="1"/>
  <c r="D816" i="17"/>
  <c r="F816" i="17" s="1"/>
  <c r="D702" i="17"/>
  <c r="F702" i="17" s="1"/>
  <c r="D703" i="17"/>
  <c r="F703" i="17" s="1"/>
  <c r="D704" i="17"/>
  <c r="F704" i="17" s="1"/>
  <c r="D705" i="17"/>
  <c r="F705" i="17" s="1"/>
  <c r="D706" i="17"/>
  <c r="F706" i="17" s="1"/>
  <c r="D707" i="17"/>
  <c r="F707" i="17" s="1"/>
  <c r="D708" i="17"/>
  <c r="F708" i="17" s="1"/>
  <c r="D709" i="17"/>
  <c r="F709" i="17" s="1"/>
  <c r="D710" i="17"/>
  <c r="F710" i="17" s="1"/>
  <c r="D711" i="17"/>
  <c r="F711" i="17" s="1"/>
  <c r="D552" i="17"/>
  <c r="F552" i="17" s="1"/>
  <c r="D553" i="17"/>
  <c r="F553" i="17" s="1"/>
  <c r="D554" i="17"/>
  <c r="F554" i="17" s="1"/>
  <c r="D555" i="17"/>
  <c r="F555" i="17" s="1"/>
  <c r="D556" i="17"/>
  <c r="F556" i="17" s="1"/>
  <c r="D557" i="17"/>
  <c r="F557" i="17" s="1"/>
  <c r="D558" i="17"/>
  <c r="F558" i="17" s="1"/>
  <c r="D559" i="17"/>
  <c r="F559" i="17" s="1"/>
  <c r="D560" i="17"/>
  <c r="F560" i="17" s="1"/>
  <c r="D561" i="17"/>
  <c r="F561" i="17" s="1"/>
  <c r="D562" i="17"/>
  <c r="F562" i="17" s="1"/>
  <c r="D563" i="17"/>
  <c r="F563" i="17" s="1"/>
  <c r="D676" i="17"/>
  <c r="F676" i="17" s="1"/>
  <c r="D677" i="17"/>
  <c r="F677" i="17" s="1"/>
  <c r="D678" i="17"/>
  <c r="F678" i="17" s="1"/>
  <c r="D679" i="17"/>
  <c r="F679" i="17" s="1"/>
  <c r="D680" i="17"/>
  <c r="F680" i="17" s="1"/>
  <c r="D681" i="17"/>
  <c r="F681" i="17" s="1"/>
  <c r="D682" i="17"/>
  <c r="F682" i="17" s="1"/>
  <c r="D683" i="17"/>
  <c r="F683" i="17" s="1"/>
  <c r="D684" i="17"/>
  <c r="F684" i="17" s="1"/>
  <c r="D685" i="17"/>
  <c r="F685" i="17" s="1"/>
  <c r="D686" i="17"/>
  <c r="F686" i="17" s="1"/>
  <c r="D687" i="17"/>
  <c r="F687" i="17" s="1"/>
  <c r="D688" i="17"/>
  <c r="F688" i="17" s="1"/>
  <c r="D689" i="17"/>
  <c r="F689" i="17" s="1"/>
  <c r="D690" i="17"/>
  <c r="F690" i="17" s="1"/>
  <c r="D691" i="17"/>
  <c r="F691" i="17" s="1"/>
  <c r="D692" i="17"/>
  <c r="F692" i="17" s="1"/>
  <c r="D693" i="17"/>
  <c r="F693" i="17" s="1"/>
  <c r="D694" i="17"/>
  <c r="F694" i="17" s="1"/>
  <c r="D695" i="17"/>
  <c r="F695" i="17" s="1"/>
  <c r="D696" i="17"/>
  <c r="F696" i="17" s="1"/>
  <c r="D697" i="17"/>
  <c r="F697" i="17" s="1"/>
  <c r="D698" i="17"/>
  <c r="F698" i="17" s="1"/>
  <c r="D699" i="17"/>
  <c r="F699" i="17" s="1"/>
  <c r="D700" i="17"/>
  <c r="F700" i="17" s="1"/>
  <c r="D701" i="17"/>
  <c r="F701" i="17" s="1"/>
  <c r="D1098" i="17"/>
  <c r="F1098" i="17" s="1"/>
  <c r="D1099" i="17"/>
  <c r="F1099" i="17" s="1"/>
  <c r="D1100" i="17"/>
  <c r="F1100" i="17" s="1"/>
  <c r="D1101" i="17"/>
  <c r="F1101" i="17" s="1"/>
  <c r="D1102" i="17"/>
  <c r="F1102" i="17" s="1"/>
  <c r="D1103" i="17"/>
  <c r="F1103" i="17" s="1"/>
  <c r="D1104" i="17"/>
  <c r="F1104" i="17" s="1"/>
  <c r="D1105" i="17"/>
  <c r="F1105" i="17" s="1"/>
  <c r="D1106" i="17"/>
  <c r="F1106" i="17" s="1"/>
  <c r="D1107" i="17"/>
  <c r="F1107" i="17" s="1"/>
  <c r="D1108" i="17"/>
  <c r="F1108" i="17" s="1"/>
  <c r="D1109" i="17"/>
  <c r="F1109" i="17" s="1"/>
  <c r="D1110" i="17"/>
  <c r="F1110" i="17" s="1"/>
  <c r="D1111" i="17"/>
  <c r="F1111" i="17" s="1"/>
  <c r="D1112" i="17"/>
  <c r="F1112" i="17" s="1"/>
  <c r="D1113" i="17"/>
  <c r="F1113" i="17" s="1"/>
  <c r="D1114" i="17"/>
  <c r="F1114" i="17" s="1"/>
  <c r="D1115" i="17"/>
  <c r="F1115" i="17" s="1"/>
  <c r="D1116" i="17"/>
  <c r="F1116" i="17" s="1"/>
  <c r="D1117" i="17"/>
  <c r="F1117" i="17" s="1"/>
  <c r="D1122" i="17"/>
  <c r="F1122" i="17" s="1"/>
  <c r="D1119" i="17"/>
  <c r="F1119" i="17" s="1"/>
  <c r="D1118" i="17"/>
  <c r="F1118" i="17" s="1"/>
  <c r="D1121" i="17"/>
  <c r="F1121" i="17" s="1"/>
  <c r="D1120" i="17"/>
  <c r="F1120" i="17" s="1"/>
  <c r="D527" i="17"/>
  <c r="F527" i="17" s="1"/>
  <c r="D523" i="17"/>
  <c r="F523" i="17" s="1"/>
  <c r="D656" i="17"/>
  <c r="F656" i="17" s="1"/>
  <c r="D657" i="17"/>
  <c r="F657" i="17" s="1"/>
  <c r="D658" i="17"/>
  <c r="F658" i="17" s="1"/>
  <c r="D659" i="17"/>
  <c r="F659" i="17" s="1"/>
  <c r="D660" i="17"/>
  <c r="F660" i="17" s="1"/>
  <c r="D661" i="17"/>
  <c r="F661" i="17" s="1"/>
  <c r="D662" i="17"/>
  <c r="F662" i="17" s="1"/>
  <c r="D663" i="17"/>
  <c r="F663" i="17" s="1"/>
  <c r="D664" i="17"/>
  <c r="F664" i="17" s="1"/>
  <c r="D665" i="17"/>
  <c r="F665" i="17" s="1"/>
  <c r="D666" i="17"/>
  <c r="F666" i="17" s="1"/>
  <c r="D667" i="17"/>
  <c r="F667" i="17" s="1"/>
  <c r="D668" i="17"/>
  <c r="F668" i="17" s="1"/>
  <c r="D669" i="17"/>
  <c r="F669" i="17" s="1"/>
  <c r="D670" i="17"/>
  <c r="F670" i="17" s="1"/>
  <c r="D671" i="17"/>
  <c r="F671" i="17" s="1"/>
  <c r="D672" i="17"/>
  <c r="F672" i="17" s="1"/>
  <c r="D673" i="17"/>
  <c r="F673" i="17" s="1"/>
  <c r="D674" i="17"/>
  <c r="F674" i="17" s="1"/>
  <c r="D675" i="17"/>
  <c r="F675" i="17" s="1"/>
  <c r="D540" i="17"/>
  <c r="F540" i="17" s="1"/>
  <c r="D541" i="17"/>
  <c r="F541" i="17" s="1"/>
  <c r="D542" i="17"/>
  <c r="F542" i="17" s="1"/>
  <c r="D543" i="17"/>
  <c r="F543" i="17" s="1"/>
  <c r="D544" i="17"/>
  <c r="F544" i="17" s="1"/>
  <c r="D545" i="17"/>
  <c r="F545" i="17" s="1"/>
  <c r="D546" i="17"/>
  <c r="F546" i="17" s="1"/>
  <c r="D547" i="17"/>
  <c r="F547" i="17" s="1"/>
  <c r="D548" i="17"/>
  <c r="F548" i="17" s="1"/>
  <c r="D549" i="17"/>
  <c r="F549" i="17" s="1"/>
  <c r="D550" i="17"/>
  <c r="F550" i="17" s="1"/>
  <c r="D1134" i="17"/>
  <c r="F1134" i="17" s="1"/>
  <c r="D1125" i="17"/>
  <c r="F1125" i="17" s="1"/>
  <c r="D1127" i="17"/>
  <c r="F1127" i="17" s="1"/>
  <c r="D1136" i="17"/>
  <c r="F1136" i="17" s="1"/>
  <c r="D1126" i="17"/>
  <c r="F1126" i="17" s="1"/>
  <c r="D1130" i="17"/>
  <c r="F1130" i="17" s="1"/>
  <c r="D1123" i="17"/>
  <c r="F1123" i="17" s="1"/>
  <c r="D1132" i="17"/>
  <c r="F1132" i="17" s="1"/>
  <c r="D1137" i="17"/>
  <c r="F1137" i="17" s="1"/>
  <c r="D1138" i="17"/>
  <c r="F1138" i="17" s="1"/>
  <c r="D1124" i="17"/>
  <c r="F1124" i="17" s="1"/>
  <c r="D1129" i="17"/>
  <c r="F1129" i="17" s="1"/>
  <c r="D1128" i="17"/>
  <c r="F1128" i="17" s="1"/>
  <c r="D1131" i="17"/>
  <c r="F1131" i="17" s="1"/>
  <c r="D1135" i="17"/>
  <c r="F1135" i="17" s="1"/>
  <c r="D1133" i="17"/>
  <c r="F1133" i="17" s="1"/>
  <c r="D1145" i="17"/>
  <c r="F1145" i="17" s="1"/>
  <c r="D1146" i="17"/>
  <c r="F1146" i="17" s="1"/>
  <c r="D1147" i="17"/>
  <c r="F1147" i="17" s="1"/>
  <c r="D1143" i="17"/>
  <c r="F1143" i="17" s="1"/>
  <c r="D1144" i="17"/>
  <c r="F1144" i="17" s="1"/>
  <c r="D1149" i="17"/>
  <c r="F1149" i="17" s="1"/>
  <c r="D1148" i="17"/>
  <c r="F1148" i="17" s="1"/>
  <c r="D551" i="17"/>
  <c r="F551" i="17" s="1"/>
  <c r="D1139" i="17"/>
  <c r="F1139" i="17" s="1"/>
  <c r="D848" i="17"/>
  <c r="F848" i="17" s="1"/>
  <c r="D849" i="17"/>
  <c r="F849" i="17" s="1"/>
  <c r="D532" i="17"/>
  <c r="F532" i="17" s="1"/>
  <c r="D1151" i="17"/>
  <c r="F1151" i="17" s="1"/>
  <c r="D533" i="17"/>
  <c r="F533" i="17" s="1"/>
  <c r="D1078" i="17"/>
  <c r="F1078" i="17" s="1"/>
  <c r="D1079" i="17"/>
  <c r="F1079" i="17" s="1"/>
  <c r="D1080" i="17"/>
  <c r="F1080" i="17" s="1"/>
  <c r="D1081" i="17"/>
  <c r="F1081" i="17" s="1"/>
  <c r="D1082" i="17"/>
  <c r="F1082" i="17" s="1"/>
  <c r="D1060" i="17"/>
  <c r="F1060" i="17" s="1"/>
  <c r="D1061" i="17"/>
  <c r="F1061" i="17" s="1"/>
  <c r="D1062" i="17"/>
  <c r="F1062" i="17" s="1"/>
  <c r="D1142" i="17"/>
  <c r="F1142" i="17" s="1"/>
  <c r="D1141" i="17"/>
  <c r="F1141" i="17" s="1"/>
  <c r="D1140" i="17"/>
  <c r="F1140" i="17" s="1"/>
  <c r="D603" i="17"/>
  <c r="F603" i="17" s="1"/>
  <c r="D593" i="17"/>
  <c r="F593" i="17" s="1"/>
  <c r="D632" i="17"/>
  <c r="F632" i="17" s="1"/>
  <c r="D806" i="17"/>
  <c r="F806" i="17" s="1"/>
  <c r="D786" i="17"/>
  <c r="F786" i="17" s="1"/>
  <c r="C822" i="17"/>
  <c r="D822" i="17"/>
  <c r="F822" i="17" s="1"/>
  <c r="D827" i="16"/>
  <c r="G822" i="17" s="1"/>
  <c r="D1162" i="16"/>
  <c r="D1163" i="16"/>
  <c r="D1164" i="16"/>
  <c r="D1165" i="16"/>
  <c r="D1166" i="16"/>
  <c r="D1167" i="16"/>
  <c r="D1168" i="16"/>
  <c r="D1169" i="16"/>
  <c r="D1170" i="16"/>
  <c r="D1171" i="16"/>
  <c r="D1172" i="16"/>
  <c r="D1173" i="16"/>
  <c r="D1174" i="16"/>
  <c r="D1175" i="16"/>
  <c r="D1176" i="16"/>
  <c r="D1177" i="16"/>
  <c r="D1178" i="16"/>
  <c r="D1179" i="16"/>
  <c r="D1180" i="16"/>
  <c r="D1181" i="16"/>
  <c r="D1182" i="16"/>
  <c r="D1183" i="16"/>
  <c r="D1184" i="16"/>
  <c r="D1185" i="16"/>
  <c r="D1186" i="16"/>
  <c r="D1187" i="16"/>
  <c r="D1188" i="16"/>
  <c r="D1189" i="16"/>
  <c r="D1190" i="16"/>
  <c r="D1191" i="16"/>
  <c r="D1192" i="16"/>
  <c r="D1193" i="16"/>
  <c r="D1220" i="16"/>
  <c r="D1221" i="16"/>
  <c r="D1222" i="16"/>
  <c r="D1223" i="16"/>
  <c r="D1224" i="16"/>
  <c r="D1225" i="16"/>
  <c r="D1252" i="16"/>
  <c r="D1253" i="16"/>
  <c r="D1254" i="16"/>
  <c r="D1255" i="16"/>
  <c r="D567" i="16"/>
  <c r="G564" i="17" s="1"/>
  <c r="D568" i="16"/>
  <c r="G565" i="17" s="1"/>
  <c r="D569" i="16"/>
  <c r="G566" i="17" s="1"/>
  <c r="D570" i="16"/>
  <c r="G567" i="17" s="1"/>
  <c r="D727" i="16"/>
  <c r="G724" i="17" s="1"/>
  <c r="D757" i="16"/>
  <c r="G754" i="17" s="1"/>
  <c r="D771" i="16"/>
  <c r="G768" i="17" s="1"/>
  <c r="D822" i="16"/>
  <c r="D823" i="16"/>
  <c r="D828" i="16"/>
  <c r="G823" i="17" s="1"/>
  <c r="D829" i="16"/>
  <c r="G824" i="17" s="1"/>
  <c r="D838" i="16"/>
  <c r="G833" i="17" s="1"/>
  <c r="D839" i="16"/>
  <c r="G834" i="17" s="1"/>
  <c r="D948" i="16"/>
  <c r="D949" i="16"/>
  <c r="D1046" i="16"/>
  <c r="G1039" i="17" s="1"/>
  <c r="D1047" i="16"/>
  <c r="G1040" i="17" s="1"/>
  <c r="D1321" i="16"/>
  <c r="D1322" i="16"/>
  <c r="D1323" i="16"/>
  <c r="D1324" i="16"/>
  <c r="D1325" i="16"/>
  <c r="D1326" i="16"/>
  <c r="D1327" i="16"/>
  <c r="D4" i="16"/>
  <c r="D5" i="16"/>
  <c r="G3" i="17" s="1"/>
  <c r="D6" i="16"/>
  <c r="G4" i="17" s="1"/>
  <c r="D7" i="16"/>
  <c r="G5" i="17" s="1"/>
  <c r="D8" i="16"/>
  <c r="G6" i="17" s="1"/>
  <c r="D9" i="16"/>
  <c r="G7" i="17" s="1"/>
  <c r="D10" i="16"/>
  <c r="G8" i="17" s="1"/>
  <c r="D11" i="16"/>
  <c r="G9" i="17" s="1"/>
  <c r="D12" i="16"/>
  <c r="G10" i="17" s="1"/>
  <c r="D13" i="16"/>
  <c r="G11" i="17" s="1"/>
  <c r="D14" i="16"/>
  <c r="G12" i="17" s="1"/>
  <c r="D15" i="16"/>
  <c r="G13" i="17" s="1"/>
  <c r="D16" i="16"/>
  <c r="G14" i="17" s="1"/>
  <c r="D17" i="16"/>
  <c r="G15" i="17" s="1"/>
  <c r="D18" i="16"/>
  <c r="G16" i="17" s="1"/>
  <c r="D19" i="16"/>
  <c r="G17" i="17" s="1"/>
  <c r="D20" i="16"/>
  <c r="G18" i="17" s="1"/>
  <c r="D21" i="16"/>
  <c r="G19" i="17" s="1"/>
  <c r="D22" i="16"/>
  <c r="G20" i="17" s="1"/>
  <c r="D23" i="16"/>
  <c r="G21" i="17" s="1"/>
  <c r="D24" i="16"/>
  <c r="G22" i="17" s="1"/>
  <c r="D25" i="16"/>
  <c r="G23" i="17" s="1"/>
  <c r="D26" i="16"/>
  <c r="G24" i="17" s="1"/>
  <c r="D27" i="16"/>
  <c r="G25" i="17" s="1"/>
  <c r="D28" i="16"/>
  <c r="G26" i="17" s="1"/>
  <c r="D29" i="16"/>
  <c r="G27" i="17" s="1"/>
  <c r="D30" i="16"/>
  <c r="G28" i="17" s="1"/>
  <c r="D31" i="16"/>
  <c r="G29" i="17" s="1"/>
  <c r="D32" i="16"/>
  <c r="G30" i="17" s="1"/>
  <c r="D33" i="16"/>
  <c r="G31" i="17" s="1"/>
  <c r="D34" i="16"/>
  <c r="G32" i="17" s="1"/>
  <c r="D35" i="16"/>
  <c r="G33" i="17" s="1"/>
  <c r="D36" i="16"/>
  <c r="G34" i="17" s="1"/>
  <c r="D63" i="16"/>
  <c r="G61" i="17" s="1"/>
  <c r="D64" i="16"/>
  <c r="G62" i="17" s="1"/>
  <c r="D65" i="16"/>
  <c r="G63" i="17" s="1"/>
  <c r="D66" i="16"/>
  <c r="G64" i="17" s="1"/>
  <c r="D67" i="16"/>
  <c r="G65" i="17" s="1"/>
  <c r="D68" i="16"/>
  <c r="G66" i="17" s="1"/>
  <c r="D95" i="16"/>
  <c r="G93" i="17" s="1"/>
  <c r="D96" i="16"/>
  <c r="G94" i="17" s="1"/>
  <c r="D97" i="16"/>
  <c r="G95" i="17" s="1"/>
  <c r="D98" i="16"/>
  <c r="G96" i="17" s="1"/>
  <c r="D1264" i="16"/>
  <c r="D1274" i="16"/>
  <c r="D1265" i="16"/>
  <c r="D1275" i="16"/>
  <c r="D1266" i="16"/>
  <c r="D1276" i="16"/>
  <c r="D1267" i="16"/>
  <c r="D1277" i="16"/>
  <c r="D1268" i="16"/>
  <c r="D1278" i="16"/>
  <c r="D1279" i="16"/>
  <c r="D1280" i="16"/>
  <c r="D1281" i="16"/>
  <c r="D1282" i="16"/>
  <c r="D1283" i="16"/>
  <c r="D1284" i="16"/>
  <c r="D1285" i="16"/>
  <c r="D1286" i="16"/>
  <c r="D1287" i="16"/>
  <c r="D1288" i="16"/>
  <c r="D1289" i="16"/>
  <c r="D1290" i="16"/>
  <c r="D1272" i="16"/>
  <c r="D1291" i="16"/>
  <c r="D1292" i="16"/>
  <c r="D1293" i="16"/>
  <c r="D1294" i="16"/>
  <c r="D1295" i="16"/>
  <c r="D1296" i="16"/>
  <c r="D1297" i="16"/>
  <c r="D1298" i="16"/>
  <c r="D1299" i="16"/>
  <c r="D1300" i="16"/>
  <c r="D1301" i="16"/>
  <c r="D1302" i="16"/>
  <c r="D1303" i="16"/>
  <c r="D1304" i="16"/>
  <c r="D1305" i="16"/>
  <c r="D1306" i="16"/>
  <c r="D1307" i="16"/>
  <c r="D1308" i="16"/>
  <c r="D1269" i="16"/>
  <c r="D1309" i="16"/>
  <c r="D1270" i="16"/>
  <c r="D1310" i="16"/>
  <c r="D1271" i="16"/>
  <c r="D1311" i="16"/>
  <c r="D1312" i="16"/>
  <c r="D1313" i="16"/>
  <c r="D1314" i="16"/>
  <c r="D1315" i="16"/>
  <c r="D1316" i="16"/>
  <c r="D1317" i="16"/>
  <c r="D1263" i="16"/>
  <c r="D1318" i="16"/>
  <c r="D1329" i="16"/>
  <c r="D1330" i="16"/>
  <c r="D1331" i="16"/>
  <c r="D1332" i="16"/>
  <c r="D1328" i="16"/>
  <c r="D1333" i="16"/>
  <c r="D1334" i="16"/>
  <c r="D1256" i="16"/>
  <c r="G1155" i="17" s="1"/>
  <c r="D1257" i="16"/>
  <c r="G1156" i="17" s="1"/>
  <c r="D1261" i="16"/>
  <c r="D1258" i="16"/>
  <c r="D1259" i="16"/>
  <c r="D1260" i="16"/>
  <c r="D1319" i="16"/>
  <c r="D1320" i="16"/>
  <c r="D1262" i="16"/>
  <c r="D1273" i="16"/>
  <c r="D101" i="16"/>
  <c r="G99" i="17" s="1"/>
  <c r="D102" i="16"/>
  <c r="G100" i="17" s="1"/>
  <c r="D111" i="16"/>
  <c r="G109" i="17" s="1"/>
  <c r="D114" i="16"/>
  <c r="G112" i="17" s="1"/>
  <c r="D105" i="16"/>
  <c r="G103" i="17" s="1"/>
  <c r="D104" i="16"/>
  <c r="G102" i="17" s="1"/>
  <c r="D530" i="16"/>
  <c r="D956" i="16"/>
  <c r="G949" i="17" s="1"/>
  <c r="D957" i="16"/>
  <c r="G950" i="17" s="1"/>
  <c r="D958" i="16"/>
  <c r="G951" i="17" s="1"/>
  <c r="D959" i="16"/>
  <c r="G952" i="17" s="1"/>
  <c r="D960" i="16"/>
  <c r="G953" i="17" s="1"/>
  <c r="D961" i="16"/>
  <c r="G954" i="17" s="1"/>
  <c r="D962" i="16"/>
  <c r="G955" i="17" s="1"/>
  <c r="D963" i="16"/>
  <c r="G956" i="17" s="1"/>
  <c r="D964" i="16"/>
  <c r="G957" i="17" s="1"/>
  <c r="D971" i="16"/>
  <c r="G964" i="17" s="1"/>
  <c r="D972" i="16"/>
  <c r="G965" i="17" s="1"/>
  <c r="D973" i="16"/>
  <c r="G966" i="17" s="1"/>
  <c r="D974" i="16"/>
  <c r="G967" i="17" s="1"/>
  <c r="D975" i="16"/>
  <c r="G968" i="17" s="1"/>
  <c r="D976" i="16"/>
  <c r="G969" i="17" s="1"/>
  <c r="D977" i="16"/>
  <c r="G970" i="17" s="1"/>
  <c r="D978" i="16"/>
  <c r="G971" i="17" s="1"/>
  <c r="D979" i="16"/>
  <c r="G972" i="17" s="1"/>
  <c r="D980" i="16"/>
  <c r="G973" i="17" s="1"/>
  <c r="D987" i="16"/>
  <c r="G980" i="17" s="1"/>
  <c r="D988" i="16"/>
  <c r="G981" i="17" s="1"/>
  <c r="D989" i="16"/>
  <c r="G982" i="17" s="1"/>
  <c r="D990" i="16"/>
  <c r="G983" i="17" s="1"/>
  <c r="D991" i="16"/>
  <c r="G984" i="17" s="1"/>
  <c r="D992" i="16"/>
  <c r="G985" i="17" s="1"/>
  <c r="D993" i="16"/>
  <c r="G986" i="17" s="1"/>
  <c r="D994" i="16"/>
  <c r="G987" i="17" s="1"/>
  <c r="D995" i="16"/>
  <c r="G988" i="17" s="1"/>
  <c r="D996" i="16"/>
  <c r="G989" i="17" s="1"/>
  <c r="D1003" i="16"/>
  <c r="G996" i="17" s="1"/>
  <c r="D1004" i="16"/>
  <c r="G997" i="17" s="1"/>
  <c r="D1005" i="16"/>
  <c r="G998" i="17" s="1"/>
  <c r="D1006" i="16"/>
  <c r="G999" i="17" s="1"/>
  <c r="D1007" i="16"/>
  <c r="G1000" i="17" s="1"/>
  <c r="D1008" i="16"/>
  <c r="G1001" i="17" s="1"/>
  <c r="D1009" i="16"/>
  <c r="G1002" i="17" s="1"/>
  <c r="D1010" i="16"/>
  <c r="G1003" i="17" s="1"/>
  <c r="D1011" i="16"/>
  <c r="G1004" i="17" s="1"/>
  <c r="D1012" i="16"/>
  <c r="G1005" i="17" s="1"/>
  <c r="D1019" i="16"/>
  <c r="G1012" i="17" s="1"/>
  <c r="D1020" i="16"/>
  <c r="G1013" i="17" s="1"/>
  <c r="D1021" i="16"/>
  <c r="G1014" i="17" s="1"/>
  <c r="D1022" i="16"/>
  <c r="G1015" i="17" s="1"/>
  <c r="D1023" i="16"/>
  <c r="G1016" i="17" s="1"/>
  <c r="D1024" i="16"/>
  <c r="G1017" i="17" s="1"/>
  <c r="D1025" i="16"/>
  <c r="G1018" i="17" s="1"/>
  <c r="D1026" i="16"/>
  <c r="G1019" i="17" s="1"/>
  <c r="D1027" i="16"/>
  <c r="G1020" i="17" s="1"/>
  <c r="D1028" i="16"/>
  <c r="G1021" i="17" s="1"/>
  <c r="D1035" i="16"/>
  <c r="G1028" i="17" s="1"/>
  <c r="D1036" i="16"/>
  <c r="G1029" i="17" s="1"/>
  <c r="D1037" i="16"/>
  <c r="G1030" i="17" s="1"/>
  <c r="D1038" i="16"/>
  <c r="G1031" i="17" s="1"/>
  <c r="D1039" i="16"/>
  <c r="G1032" i="17" s="1"/>
  <c r="D1040" i="16"/>
  <c r="G1033" i="17" s="1"/>
  <c r="D1041" i="16"/>
  <c r="G1034" i="17" s="1"/>
  <c r="D965" i="16"/>
  <c r="G958" i="17" s="1"/>
  <c r="D966" i="16"/>
  <c r="G959" i="17" s="1"/>
  <c r="D967" i="16"/>
  <c r="G960" i="17" s="1"/>
  <c r="D968" i="16"/>
  <c r="G961" i="17" s="1"/>
  <c r="D969" i="16"/>
  <c r="G962" i="17" s="1"/>
  <c r="D970" i="16"/>
  <c r="G963" i="17" s="1"/>
  <c r="D981" i="16"/>
  <c r="G974" i="17" s="1"/>
  <c r="D982" i="16"/>
  <c r="G975" i="17" s="1"/>
  <c r="D983" i="16"/>
  <c r="G976" i="17" s="1"/>
  <c r="D984" i="16"/>
  <c r="G977" i="17" s="1"/>
  <c r="D985" i="16"/>
  <c r="G978" i="17" s="1"/>
  <c r="D986" i="16"/>
  <c r="G979" i="17" s="1"/>
  <c r="D997" i="16"/>
  <c r="G990" i="17" s="1"/>
  <c r="D998" i="16"/>
  <c r="G991" i="17" s="1"/>
  <c r="D999" i="16"/>
  <c r="G992" i="17" s="1"/>
  <c r="D1000" i="16"/>
  <c r="G993" i="17" s="1"/>
  <c r="D1001" i="16"/>
  <c r="G994" i="17" s="1"/>
  <c r="D1002" i="16"/>
  <c r="G995" i="17" s="1"/>
  <c r="D1013" i="16"/>
  <c r="G1006" i="17" s="1"/>
  <c r="D1014" i="16"/>
  <c r="G1007" i="17" s="1"/>
  <c r="D1015" i="16"/>
  <c r="G1008" i="17" s="1"/>
  <c r="D1016" i="16"/>
  <c r="G1009" i="17" s="1"/>
  <c r="D1017" i="16"/>
  <c r="G1010" i="17" s="1"/>
  <c r="D1018" i="16"/>
  <c r="G1011" i="17" s="1"/>
  <c r="D1029" i="16"/>
  <c r="G1022" i="17" s="1"/>
  <c r="D1030" i="16"/>
  <c r="G1023" i="17" s="1"/>
  <c r="D1031" i="16"/>
  <c r="G1024" i="17" s="1"/>
  <c r="D1032" i="16"/>
  <c r="G1025" i="17" s="1"/>
  <c r="D1033" i="16"/>
  <c r="G1026" i="17" s="1"/>
  <c r="D1034" i="16"/>
  <c r="G1027" i="17" s="1"/>
  <c r="D1048" i="16"/>
  <c r="G1041" i="17" s="1"/>
  <c r="D1049" i="16"/>
  <c r="G1042" i="17" s="1"/>
  <c r="D1050" i="16"/>
  <c r="G1043" i="17" s="1"/>
  <c r="D1042" i="16"/>
  <c r="G1035" i="17" s="1"/>
  <c r="D1043" i="16"/>
  <c r="G1036" i="17" s="1"/>
  <c r="D1044" i="16"/>
  <c r="G1037" i="17" s="1"/>
  <c r="D1045" i="16"/>
  <c r="G1038" i="17" s="1"/>
  <c r="D862" i="16"/>
  <c r="G857" i="17" s="1"/>
  <c r="D863" i="16"/>
  <c r="G858" i="17" s="1"/>
  <c r="D864" i="16"/>
  <c r="G859" i="17" s="1"/>
  <c r="D865" i="16"/>
  <c r="G860" i="17" s="1"/>
  <c r="D866" i="16"/>
  <c r="G861" i="17" s="1"/>
  <c r="D867" i="16"/>
  <c r="G862" i="17" s="1"/>
  <c r="D868" i="16"/>
  <c r="G863" i="17" s="1"/>
  <c r="D869" i="16"/>
  <c r="G864" i="17" s="1"/>
  <c r="D870" i="16"/>
  <c r="G865" i="17" s="1"/>
  <c r="D877" i="16"/>
  <c r="G872" i="17" s="1"/>
  <c r="D878" i="16"/>
  <c r="G873" i="17" s="1"/>
  <c r="D879" i="16"/>
  <c r="G874" i="17" s="1"/>
  <c r="D880" i="16"/>
  <c r="G875" i="17" s="1"/>
  <c r="D881" i="16"/>
  <c r="G876" i="17" s="1"/>
  <c r="D882" i="16"/>
  <c r="G877" i="17" s="1"/>
  <c r="D883" i="16"/>
  <c r="G878" i="17" s="1"/>
  <c r="D884" i="16"/>
  <c r="G879" i="17" s="1"/>
  <c r="D885" i="16"/>
  <c r="G880" i="17" s="1"/>
  <c r="D886" i="16"/>
  <c r="G881" i="17" s="1"/>
  <c r="D893" i="16"/>
  <c r="G888" i="17" s="1"/>
  <c r="D894" i="16"/>
  <c r="G889" i="17" s="1"/>
  <c r="D895" i="16"/>
  <c r="G890" i="17" s="1"/>
  <c r="D896" i="16"/>
  <c r="G891" i="17" s="1"/>
  <c r="D897" i="16"/>
  <c r="G892" i="17" s="1"/>
  <c r="D898" i="16"/>
  <c r="G893" i="17" s="1"/>
  <c r="D899" i="16"/>
  <c r="G894" i="17" s="1"/>
  <c r="D900" i="16"/>
  <c r="G895" i="17" s="1"/>
  <c r="D901" i="16"/>
  <c r="G896" i="17" s="1"/>
  <c r="D902" i="16"/>
  <c r="G897" i="17" s="1"/>
  <c r="D909" i="16"/>
  <c r="G904" i="17" s="1"/>
  <c r="D910" i="16"/>
  <c r="G905" i="17" s="1"/>
  <c r="D911" i="16"/>
  <c r="G906" i="17" s="1"/>
  <c r="D912" i="16"/>
  <c r="G907" i="17" s="1"/>
  <c r="D913" i="16"/>
  <c r="G908" i="17" s="1"/>
  <c r="D914" i="16"/>
  <c r="G909" i="17" s="1"/>
  <c r="D915" i="16"/>
  <c r="G910" i="17" s="1"/>
  <c r="D916" i="16"/>
  <c r="G911" i="17" s="1"/>
  <c r="D917" i="16"/>
  <c r="G912" i="17" s="1"/>
  <c r="D918" i="16"/>
  <c r="G913" i="17" s="1"/>
  <c r="D925" i="16"/>
  <c r="G920" i="17" s="1"/>
  <c r="D926" i="16"/>
  <c r="G921" i="17" s="1"/>
  <c r="D927" i="16"/>
  <c r="G922" i="17" s="1"/>
  <c r="D928" i="16"/>
  <c r="G923" i="17" s="1"/>
  <c r="D929" i="16"/>
  <c r="G924" i="17" s="1"/>
  <c r="D930" i="16"/>
  <c r="G925" i="17" s="1"/>
  <c r="D931" i="16"/>
  <c r="G926" i="17" s="1"/>
  <c r="D932" i="16"/>
  <c r="G927" i="17" s="1"/>
  <c r="D933" i="16"/>
  <c r="G928" i="17" s="1"/>
  <c r="D934" i="16"/>
  <c r="G929" i="17" s="1"/>
  <c r="D941" i="16"/>
  <c r="G936" i="17" s="1"/>
  <c r="D942" i="16"/>
  <c r="G937" i="17" s="1"/>
  <c r="D943" i="16"/>
  <c r="G938" i="17" s="1"/>
  <c r="D944" i="16"/>
  <c r="G939" i="17" s="1"/>
  <c r="D945" i="16"/>
  <c r="G940" i="17" s="1"/>
  <c r="D946" i="16"/>
  <c r="G941" i="17" s="1"/>
  <c r="D947" i="16"/>
  <c r="G942" i="17" s="1"/>
  <c r="D871" i="16"/>
  <c r="G866" i="17" s="1"/>
  <c r="D872" i="16"/>
  <c r="G867" i="17" s="1"/>
  <c r="D873" i="16"/>
  <c r="G868" i="17" s="1"/>
  <c r="D874" i="16"/>
  <c r="G869" i="17" s="1"/>
  <c r="D875" i="16"/>
  <c r="G870" i="17" s="1"/>
  <c r="D876" i="16"/>
  <c r="G871" i="17" s="1"/>
  <c r="D887" i="16"/>
  <c r="G882" i="17" s="1"/>
  <c r="D888" i="16"/>
  <c r="G883" i="17" s="1"/>
  <c r="D889" i="16"/>
  <c r="G884" i="17" s="1"/>
  <c r="D890" i="16"/>
  <c r="G885" i="17" s="1"/>
  <c r="D891" i="16"/>
  <c r="G886" i="17" s="1"/>
  <c r="D892" i="16"/>
  <c r="G887" i="17" s="1"/>
  <c r="D903" i="16"/>
  <c r="G898" i="17" s="1"/>
  <c r="D904" i="16"/>
  <c r="G899" i="17" s="1"/>
  <c r="D905" i="16"/>
  <c r="G900" i="17" s="1"/>
  <c r="D906" i="16"/>
  <c r="G901" i="17" s="1"/>
  <c r="D907" i="16"/>
  <c r="G902" i="17" s="1"/>
  <c r="D908" i="16"/>
  <c r="G903" i="17" s="1"/>
  <c r="D919" i="16"/>
  <c r="G914" i="17" s="1"/>
  <c r="D920" i="16"/>
  <c r="G915" i="17" s="1"/>
  <c r="D921" i="16"/>
  <c r="G916" i="17" s="1"/>
  <c r="D922" i="16"/>
  <c r="G917" i="17" s="1"/>
  <c r="D923" i="16"/>
  <c r="G918" i="17" s="1"/>
  <c r="D924" i="16"/>
  <c r="G919" i="17" s="1"/>
  <c r="D935" i="16"/>
  <c r="G930" i="17" s="1"/>
  <c r="D936" i="16"/>
  <c r="G931" i="17" s="1"/>
  <c r="D937" i="16"/>
  <c r="G932" i="17" s="1"/>
  <c r="D938" i="16"/>
  <c r="G933" i="17" s="1"/>
  <c r="D939" i="16"/>
  <c r="G934" i="17" s="1"/>
  <c r="D940" i="16"/>
  <c r="G935" i="17" s="1"/>
  <c r="D952" i="16"/>
  <c r="G945" i="17" s="1"/>
  <c r="D953" i="16"/>
  <c r="G946" i="17" s="1"/>
  <c r="D954" i="16"/>
  <c r="G947" i="17" s="1"/>
  <c r="D1226" i="16"/>
  <c r="D1227" i="16"/>
  <c r="D1228" i="16"/>
  <c r="D1229" i="16"/>
  <c r="D1230" i="16"/>
  <c r="D1231" i="16"/>
  <c r="D1232" i="16"/>
  <c r="D1233" i="16"/>
  <c r="D1234" i="16"/>
  <c r="D1235" i="16"/>
  <c r="D1236" i="16"/>
  <c r="D1237" i="16"/>
  <c r="D1238" i="16"/>
  <c r="D1239" i="16"/>
  <c r="D1240" i="16"/>
  <c r="D1241" i="16"/>
  <c r="D1242" i="16"/>
  <c r="D1243" i="16"/>
  <c r="D1244" i="16"/>
  <c r="D1245" i="16"/>
  <c r="D1246" i="16"/>
  <c r="D1247" i="16"/>
  <c r="D1248" i="16"/>
  <c r="D1249" i="16"/>
  <c r="D1250" i="16"/>
  <c r="D1251" i="16"/>
  <c r="D1194" i="16"/>
  <c r="D1195" i="16"/>
  <c r="D1196" i="16"/>
  <c r="D1197" i="16"/>
  <c r="D1198" i="16"/>
  <c r="D1199" i="16"/>
  <c r="D1200" i="16"/>
  <c r="D1201" i="16"/>
  <c r="D1202" i="16"/>
  <c r="D1203" i="16"/>
  <c r="D1204" i="16"/>
  <c r="D1205" i="16"/>
  <c r="D1206" i="16"/>
  <c r="D1207" i="16"/>
  <c r="D1208" i="16"/>
  <c r="D1209" i="16"/>
  <c r="D1210" i="16"/>
  <c r="D1211" i="16"/>
  <c r="D1212" i="16"/>
  <c r="D1213" i="16"/>
  <c r="D1214" i="16"/>
  <c r="D1215" i="16"/>
  <c r="D1216" i="16"/>
  <c r="D1217" i="16"/>
  <c r="D1218" i="16"/>
  <c r="D1219" i="16"/>
  <c r="D69" i="16"/>
  <c r="G67" i="17" s="1"/>
  <c r="D70" i="16"/>
  <c r="G68" i="17" s="1"/>
  <c r="D71" i="16"/>
  <c r="G69" i="17" s="1"/>
  <c r="D72" i="16"/>
  <c r="G70" i="17" s="1"/>
  <c r="D73" i="16"/>
  <c r="G71" i="17" s="1"/>
  <c r="D74" i="16"/>
  <c r="G72" i="17" s="1"/>
  <c r="D75" i="16"/>
  <c r="G73" i="17" s="1"/>
  <c r="D76" i="16"/>
  <c r="G74" i="17" s="1"/>
  <c r="D77" i="16"/>
  <c r="G75" i="17" s="1"/>
  <c r="D78" i="16"/>
  <c r="G76" i="17" s="1"/>
  <c r="D79" i="16"/>
  <c r="G77" i="17" s="1"/>
  <c r="D80" i="16"/>
  <c r="G78" i="17" s="1"/>
  <c r="D81" i="16"/>
  <c r="G79" i="17" s="1"/>
  <c r="D82" i="16"/>
  <c r="G80" i="17" s="1"/>
  <c r="D83" i="16"/>
  <c r="G81" i="17" s="1"/>
  <c r="D84" i="16"/>
  <c r="G82" i="17" s="1"/>
  <c r="D85" i="16"/>
  <c r="G83" i="17" s="1"/>
  <c r="D86" i="16"/>
  <c r="G84" i="17" s="1"/>
  <c r="D87" i="16"/>
  <c r="G85" i="17" s="1"/>
  <c r="D88" i="16"/>
  <c r="G86" i="17" s="1"/>
  <c r="D89" i="16"/>
  <c r="G87" i="17" s="1"/>
  <c r="D90" i="16"/>
  <c r="G88" i="17" s="1"/>
  <c r="D91" i="16"/>
  <c r="G89" i="17" s="1"/>
  <c r="D92" i="16"/>
  <c r="G90" i="17" s="1"/>
  <c r="D93" i="16"/>
  <c r="G91" i="17" s="1"/>
  <c r="D94" i="16"/>
  <c r="G92" i="17" s="1"/>
  <c r="D37" i="16"/>
  <c r="G35" i="17" s="1"/>
  <c r="D38" i="16"/>
  <c r="G36" i="17" s="1"/>
  <c r="D39" i="16"/>
  <c r="G37" i="17" s="1"/>
  <c r="D40" i="16"/>
  <c r="G38" i="17" s="1"/>
  <c r="D41" i="16"/>
  <c r="G39" i="17" s="1"/>
  <c r="D42" i="16"/>
  <c r="G40" i="17" s="1"/>
  <c r="D43" i="16"/>
  <c r="G41" i="17" s="1"/>
  <c r="D44" i="16"/>
  <c r="G42" i="17" s="1"/>
  <c r="D45" i="16"/>
  <c r="G43" i="17" s="1"/>
  <c r="D46" i="16"/>
  <c r="G44" i="17" s="1"/>
  <c r="D47" i="16"/>
  <c r="G45" i="17" s="1"/>
  <c r="D48" i="16"/>
  <c r="G46" i="17" s="1"/>
  <c r="D49" i="16"/>
  <c r="G47" i="17" s="1"/>
  <c r="D50" i="16"/>
  <c r="G48" i="17" s="1"/>
  <c r="D51" i="16"/>
  <c r="G49" i="17" s="1"/>
  <c r="D52" i="16"/>
  <c r="G50" i="17" s="1"/>
  <c r="D53" i="16"/>
  <c r="G51" i="17" s="1"/>
  <c r="D54" i="16"/>
  <c r="G52" i="17" s="1"/>
  <c r="D55" i="16"/>
  <c r="G53" i="17" s="1"/>
  <c r="D56" i="16"/>
  <c r="G54" i="17" s="1"/>
  <c r="D57" i="16"/>
  <c r="G55" i="17" s="1"/>
  <c r="D58" i="16"/>
  <c r="G56" i="17" s="1"/>
  <c r="D59" i="16"/>
  <c r="G57" i="17" s="1"/>
  <c r="D60" i="16"/>
  <c r="G58" i="17" s="1"/>
  <c r="D61" i="16"/>
  <c r="G59" i="17" s="1"/>
  <c r="D62" i="16"/>
  <c r="G60" i="17" s="1"/>
  <c r="C176" i="3"/>
  <c r="E176" i="3"/>
  <c r="I323" i="16" l="1"/>
  <c r="M323" i="16" s="1"/>
  <c r="I1154" i="16"/>
  <c r="I1146" i="16"/>
  <c r="I1138" i="16"/>
  <c r="I1130" i="16"/>
  <c r="I1122" i="16"/>
  <c r="M1122" i="16" s="1"/>
  <c r="I1114" i="16"/>
  <c r="M1114" i="16" s="1"/>
  <c r="I1106" i="16"/>
  <c r="M1106" i="16" s="1"/>
  <c r="I1098" i="16"/>
  <c r="M1098" i="16" s="1"/>
  <c r="I1090" i="16"/>
  <c r="I1082" i="16"/>
  <c r="M1082" i="16" s="1"/>
  <c r="I1074" i="16"/>
  <c r="M1074" i="16" s="1"/>
  <c r="I1066" i="16"/>
  <c r="I1058" i="16"/>
  <c r="M1058" i="16" s="1"/>
  <c r="I856" i="16"/>
  <c r="I848" i="16"/>
  <c r="M848" i="16" s="1"/>
  <c r="I830" i="16"/>
  <c r="I817" i="16"/>
  <c r="M817" i="16" s="1"/>
  <c r="I809" i="16"/>
  <c r="I801" i="16"/>
  <c r="M801" i="16" s="1"/>
  <c r="I793" i="16"/>
  <c r="M793" i="16" s="1"/>
  <c r="I785" i="16"/>
  <c r="I777" i="16"/>
  <c r="I768" i="16"/>
  <c r="I760" i="16"/>
  <c r="M760" i="16" s="1"/>
  <c r="I751" i="16"/>
  <c r="I743" i="16"/>
  <c r="I735" i="16"/>
  <c r="I718" i="16"/>
  <c r="M718" i="16" s="1"/>
  <c r="I710" i="16"/>
  <c r="M710" i="16" s="1"/>
  <c r="I702" i="16"/>
  <c r="M702" i="16" s="1"/>
  <c r="I694" i="16"/>
  <c r="M694" i="16" s="1"/>
  <c r="I686" i="16"/>
  <c r="M686" i="16" s="1"/>
  <c r="I678" i="16"/>
  <c r="I670" i="16"/>
  <c r="M670" i="16" s="1"/>
  <c r="I662" i="16"/>
  <c r="M662" i="16" s="1"/>
  <c r="I654" i="16"/>
  <c r="M654" i="16" s="1"/>
  <c r="I646" i="16"/>
  <c r="M646" i="16" s="1"/>
  <c r="I638" i="16"/>
  <c r="I630" i="16"/>
  <c r="I622" i="16"/>
  <c r="I614" i="16"/>
  <c r="I606" i="16"/>
  <c r="I598" i="16"/>
  <c r="I590" i="16"/>
  <c r="I582" i="16"/>
  <c r="I574" i="16"/>
  <c r="M574" i="16" s="1"/>
  <c r="I562" i="16"/>
  <c r="M562" i="16" s="1"/>
  <c r="I554" i="16"/>
  <c r="I546" i="16"/>
  <c r="M546" i="16" s="1"/>
  <c r="I538" i="16"/>
  <c r="I521" i="16"/>
  <c r="I513" i="16"/>
  <c r="I505" i="16"/>
  <c r="I497" i="16"/>
  <c r="M497" i="16" s="1"/>
  <c r="I489" i="16"/>
  <c r="M489" i="16" s="1"/>
  <c r="I481" i="16"/>
  <c r="M481" i="16" s="1"/>
  <c r="I473" i="16"/>
  <c r="M473" i="16" s="1"/>
  <c r="I465" i="16"/>
  <c r="M465" i="16" s="1"/>
  <c r="I457" i="16"/>
  <c r="M457" i="16" s="1"/>
  <c r="I449" i="16"/>
  <c r="M449" i="16" s="1"/>
  <c r="I441" i="16"/>
  <c r="M441" i="16" s="1"/>
  <c r="I433" i="16"/>
  <c r="M433" i="16" s="1"/>
  <c r="I425" i="16"/>
  <c r="M425" i="16" s="1"/>
  <c r="I417" i="16"/>
  <c r="M417" i="16" s="1"/>
  <c r="I409" i="16"/>
  <c r="M409" i="16" s="1"/>
  <c r="I401" i="16"/>
  <c r="M401" i="16" s="1"/>
  <c r="I393" i="16"/>
  <c r="M393" i="16" s="1"/>
  <c r="I385" i="16"/>
  <c r="M385" i="16" s="1"/>
  <c r="I372" i="16"/>
  <c r="M372" i="16" s="1"/>
  <c r="I353" i="16"/>
  <c r="M353" i="16" s="1"/>
  <c r="I308" i="16"/>
  <c r="M308" i="16" s="1"/>
  <c r="I293" i="16"/>
  <c r="M293" i="16" s="1"/>
  <c r="I212" i="16"/>
  <c r="M212" i="16" s="1"/>
  <c r="I821" i="16"/>
  <c r="I202" i="16"/>
  <c r="M202" i="16" s="1"/>
  <c r="I269" i="16"/>
  <c r="M269" i="16" s="1"/>
  <c r="I259" i="16"/>
  <c r="M259" i="16" s="1"/>
  <c r="I249" i="16"/>
  <c r="M249" i="16" s="1"/>
  <c r="I239" i="16"/>
  <c r="M239" i="16" s="1"/>
  <c r="I198" i="16"/>
  <c r="M198" i="16" s="1"/>
  <c r="I190" i="16"/>
  <c r="M190" i="16" s="1"/>
  <c r="I182" i="16"/>
  <c r="M182" i="16" s="1"/>
  <c r="I174" i="16"/>
  <c r="M174" i="16" s="1"/>
  <c r="I166" i="16"/>
  <c r="M166" i="16" s="1"/>
  <c r="I158" i="16"/>
  <c r="M158" i="16" s="1"/>
  <c r="I150" i="16"/>
  <c r="M150" i="16" s="1"/>
  <c r="I142" i="16"/>
  <c r="M142" i="16" s="1"/>
  <c r="I134" i="16"/>
  <c r="M134" i="16" s="1"/>
  <c r="I126" i="16"/>
  <c r="M126" i="16" s="1"/>
  <c r="I116" i="16"/>
  <c r="M116" i="16" s="1"/>
  <c r="I106" i="16"/>
  <c r="M106" i="16" s="1"/>
  <c r="I369" i="16"/>
  <c r="I346" i="16"/>
  <c r="I338" i="16"/>
  <c r="I285" i="16"/>
  <c r="I1332" i="16"/>
  <c r="M1332" i="16" s="1"/>
  <c r="I1309" i="16"/>
  <c r="M1309" i="16" s="1"/>
  <c r="I1265" i="16"/>
  <c r="M1265" i="16" s="1"/>
  <c r="I103" i="16"/>
  <c r="M103" i="16" s="1"/>
  <c r="I277" i="16"/>
  <c r="I233" i="16"/>
  <c r="I223" i="16"/>
  <c r="I1222" i="16"/>
  <c r="M1222" i="16" s="1"/>
  <c r="I1188" i="16"/>
  <c r="M1188" i="16" s="1"/>
  <c r="I1180" i="16"/>
  <c r="M1180" i="16" s="1"/>
  <c r="I1172" i="16"/>
  <c r="M1172" i="16" s="1"/>
  <c r="I1164" i="16"/>
  <c r="M1164" i="16" s="1"/>
  <c r="I1259" i="16"/>
  <c r="M1259" i="16" s="1"/>
  <c r="I1315" i="16"/>
  <c r="M1315" i="16" s="1"/>
  <c r="I357" i="16"/>
  <c r="M357" i="16" s="1"/>
  <c r="I1302" i="16"/>
  <c r="M1302" i="16" s="1"/>
  <c r="I1294" i="16"/>
  <c r="M1294" i="16" s="1"/>
  <c r="I950" i="16"/>
  <c r="M950" i="16" s="1"/>
  <c r="F176" i="3"/>
  <c r="L1327" i="16"/>
  <c r="K1319" i="16"/>
  <c r="L1319" i="16"/>
  <c r="G144" i="3"/>
  <c r="L1311" i="16"/>
  <c r="G133" i="3"/>
  <c r="L1303" i="16"/>
  <c r="G125" i="3"/>
  <c r="L1295" i="16"/>
  <c r="K1287" i="16"/>
  <c r="L1287" i="16"/>
  <c r="K1279" i="16"/>
  <c r="L1279" i="16"/>
  <c r="G143" i="3"/>
  <c r="L1271" i="16"/>
  <c r="G151" i="3"/>
  <c r="L1263" i="16"/>
  <c r="K1255" i="16"/>
  <c r="L1255" i="16"/>
  <c r="K1247" i="16"/>
  <c r="L1247" i="16"/>
  <c r="K1239" i="16"/>
  <c r="L1239" i="16"/>
  <c r="K1231" i="16"/>
  <c r="L1231" i="16"/>
  <c r="K1223" i="16"/>
  <c r="L1223" i="16"/>
  <c r="K1159" i="16"/>
  <c r="L1159" i="16"/>
  <c r="K1151" i="16"/>
  <c r="L1151" i="16"/>
  <c r="K1143" i="16"/>
  <c r="L1143" i="16"/>
  <c r="K1135" i="16"/>
  <c r="L1135" i="16"/>
  <c r="K1127" i="16"/>
  <c r="L1127" i="16"/>
  <c r="K1119" i="16"/>
  <c r="L1119" i="16"/>
  <c r="K1111" i="16"/>
  <c r="L1111" i="16"/>
  <c r="K1103" i="16"/>
  <c r="L1103" i="16"/>
  <c r="K1095" i="16"/>
  <c r="L1095" i="16"/>
  <c r="K1087" i="16"/>
  <c r="L1087" i="16"/>
  <c r="K1079" i="16"/>
  <c r="L1079" i="16"/>
  <c r="K1071" i="16"/>
  <c r="L1071" i="16"/>
  <c r="K1063" i="16"/>
  <c r="L1063" i="16"/>
  <c r="K1055" i="16"/>
  <c r="L1055" i="16"/>
  <c r="K1031" i="16"/>
  <c r="L1031" i="16"/>
  <c r="K999" i="16"/>
  <c r="L999" i="16"/>
  <c r="K967" i="16"/>
  <c r="L967" i="16"/>
  <c r="K959" i="16"/>
  <c r="L959" i="16"/>
  <c r="K951" i="16"/>
  <c r="L951" i="16"/>
  <c r="K943" i="16"/>
  <c r="L943" i="16"/>
  <c r="K935" i="16"/>
  <c r="L935" i="16"/>
  <c r="K927" i="16"/>
  <c r="L927" i="16"/>
  <c r="K919" i="16"/>
  <c r="L919" i="16"/>
  <c r="K911" i="16"/>
  <c r="L911" i="16"/>
  <c r="K903" i="16"/>
  <c r="L903" i="16"/>
  <c r="K895" i="16"/>
  <c r="L895" i="16"/>
  <c r="K887" i="16"/>
  <c r="L887" i="16"/>
  <c r="K879" i="16"/>
  <c r="L879" i="16"/>
  <c r="K871" i="16"/>
  <c r="L871" i="16"/>
  <c r="K863" i="16"/>
  <c r="L863" i="16"/>
  <c r="K855" i="16"/>
  <c r="L855" i="16"/>
  <c r="K847" i="16"/>
  <c r="L847" i="16"/>
  <c r="K831" i="16"/>
  <c r="L831" i="16"/>
  <c r="K815" i="16"/>
  <c r="L815" i="16"/>
  <c r="K807" i="16"/>
  <c r="L807" i="16"/>
  <c r="K799" i="16"/>
  <c r="L799" i="16"/>
  <c r="K791" i="16"/>
  <c r="L791" i="16"/>
  <c r="K783" i="16"/>
  <c r="L783" i="16"/>
  <c r="K775" i="16"/>
  <c r="L775" i="16"/>
  <c r="K767" i="16"/>
  <c r="L767" i="16"/>
  <c r="K759" i="16"/>
  <c r="L759" i="16"/>
  <c r="K751" i="16"/>
  <c r="L751" i="16"/>
  <c r="K743" i="16"/>
  <c r="L743" i="16"/>
  <c r="K735" i="16"/>
  <c r="L735" i="16"/>
  <c r="K719" i="16"/>
  <c r="L719" i="16"/>
  <c r="K711" i="16"/>
  <c r="L711" i="16"/>
  <c r="K703" i="16"/>
  <c r="L703" i="16"/>
  <c r="K695" i="16"/>
  <c r="L695" i="16"/>
  <c r="K687" i="16"/>
  <c r="L687" i="16"/>
  <c r="K679" i="16"/>
  <c r="L679" i="16"/>
  <c r="K671" i="16"/>
  <c r="L671" i="16"/>
  <c r="K663" i="16"/>
  <c r="L663" i="16"/>
  <c r="K655" i="16"/>
  <c r="L655" i="16"/>
  <c r="K647" i="16"/>
  <c r="L647" i="16"/>
  <c r="K639" i="16"/>
  <c r="L639" i="16"/>
  <c r="K631" i="16"/>
  <c r="L631" i="16"/>
  <c r="K623" i="16"/>
  <c r="L623" i="16"/>
  <c r="K615" i="16"/>
  <c r="L615" i="16"/>
  <c r="K607" i="16"/>
  <c r="L607" i="16"/>
  <c r="K599" i="16"/>
  <c r="L599" i="16"/>
  <c r="K591" i="16"/>
  <c r="L591" i="16"/>
  <c r="K583" i="16"/>
  <c r="L583" i="16"/>
  <c r="K575" i="16"/>
  <c r="L575" i="16"/>
  <c r="K559" i="16"/>
  <c r="L559" i="16"/>
  <c r="K551" i="16"/>
  <c r="L551" i="16"/>
  <c r="K543" i="16"/>
  <c r="L543" i="16"/>
  <c r="K535" i="16"/>
  <c r="L535" i="16"/>
  <c r="K527" i="16"/>
  <c r="L527" i="16"/>
  <c r="K519" i="16"/>
  <c r="L519" i="16"/>
  <c r="K511" i="16"/>
  <c r="L511" i="16"/>
  <c r="K503" i="16"/>
  <c r="L503" i="16"/>
  <c r="K495" i="16"/>
  <c r="L495" i="16"/>
  <c r="K487" i="16"/>
  <c r="L487" i="16"/>
  <c r="K479" i="16"/>
  <c r="L479" i="16"/>
  <c r="K471" i="16"/>
  <c r="L471" i="16"/>
  <c r="K463" i="16"/>
  <c r="L463" i="16"/>
  <c r="K455" i="16"/>
  <c r="L455" i="16"/>
  <c r="K447" i="16"/>
  <c r="L447" i="16"/>
  <c r="K439" i="16"/>
  <c r="L439" i="16"/>
  <c r="K431" i="16"/>
  <c r="L431" i="16"/>
  <c r="K423" i="16"/>
  <c r="L423" i="16"/>
  <c r="K415" i="16"/>
  <c r="L415" i="16"/>
  <c r="K407" i="16"/>
  <c r="L407" i="16"/>
  <c r="K399" i="16"/>
  <c r="L399" i="16"/>
  <c r="K391" i="16"/>
  <c r="L391" i="16"/>
  <c r="K383" i="16"/>
  <c r="L383" i="16"/>
  <c r="K375" i="16"/>
  <c r="L375" i="16"/>
  <c r="K367" i="16"/>
  <c r="L367" i="16"/>
  <c r="K359" i="16"/>
  <c r="L359" i="16"/>
  <c r="K351" i="16"/>
  <c r="L351" i="16"/>
  <c r="K343" i="16"/>
  <c r="L343" i="16"/>
  <c r="K335" i="16"/>
  <c r="L335" i="16"/>
  <c r="K327" i="16"/>
  <c r="L327" i="16"/>
  <c r="K319" i="16"/>
  <c r="L319" i="16"/>
  <c r="K311" i="16"/>
  <c r="L311" i="16"/>
  <c r="K303" i="16"/>
  <c r="L303" i="16"/>
  <c r="K295" i="16"/>
  <c r="L295" i="16"/>
  <c r="K287" i="16"/>
  <c r="L287" i="16"/>
  <c r="K279" i="16"/>
  <c r="L279" i="16"/>
  <c r="K271" i="16"/>
  <c r="L271" i="16"/>
  <c r="K263" i="16"/>
  <c r="L263" i="16"/>
  <c r="K255" i="16"/>
  <c r="L255" i="16"/>
  <c r="K247" i="16"/>
  <c r="L247" i="16"/>
  <c r="K239" i="16"/>
  <c r="L239" i="16"/>
  <c r="K231" i="16"/>
  <c r="L231" i="16"/>
  <c r="K223" i="16"/>
  <c r="L223" i="16"/>
  <c r="K215" i="16"/>
  <c r="L215" i="16"/>
  <c r="K207" i="16"/>
  <c r="L207" i="16"/>
  <c r="K199" i="16"/>
  <c r="L199" i="16"/>
  <c r="K191" i="16"/>
  <c r="L191" i="16"/>
  <c r="K183" i="16"/>
  <c r="L183" i="16"/>
  <c r="K175" i="16"/>
  <c r="L175" i="16"/>
  <c r="K167" i="16"/>
  <c r="L167" i="16"/>
  <c r="K159" i="16"/>
  <c r="L159" i="16"/>
  <c r="K151" i="16"/>
  <c r="L151" i="16"/>
  <c r="K143" i="16"/>
  <c r="L143" i="16"/>
  <c r="K135" i="16"/>
  <c r="L135" i="16"/>
  <c r="K127" i="16"/>
  <c r="L127" i="16"/>
  <c r="K119" i="16"/>
  <c r="L119" i="16"/>
  <c r="K103" i="16"/>
  <c r="L103" i="16"/>
  <c r="I298" i="16"/>
  <c r="I924" i="16"/>
  <c r="M924" i="16" s="1"/>
  <c r="G159" i="3"/>
  <c r="L1334" i="16"/>
  <c r="K1326" i="16"/>
  <c r="L1326" i="16"/>
  <c r="G152" i="3"/>
  <c r="L1318" i="16"/>
  <c r="G142" i="3"/>
  <c r="L1310" i="16"/>
  <c r="K1302" i="16"/>
  <c r="L1302" i="16"/>
  <c r="K1294" i="16"/>
  <c r="L1294" i="16"/>
  <c r="G115" i="3"/>
  <c r="L1286" i="16"/>
  <c r="G107" i="3"/>
  <c r="L1278" i="16"/>
  <c r="G141" i="3"/>
  <c r="L1270" i="16"/>
  <c r="G168" i="3"/>
  <c r="L1262" i="16"/>
  <c r="K1254" i="16"/>
  <c r="L1254" i="16"/>
  <c r="K1246" i="16"/>
  <c r="L1246" i="16"/>
  <c r="K1238" i="16"/>
  <c r="L1238" i="16"/>
  <c r="F72" i="3"/>
  <c r="L1230" i="16"/>
  <c r="F64" i="3"/>
  <c r="L1222" i="16"/>
  <c r="F56" i="3"/>
  <c r="L1214" i="16"/>
  <c r="F48" i="3"/>
  <c r="L1206" i="16"/>
  <c r="K1158" i="16"/>
  <c r="L1158" i="16"/>
  <c r="K1150" i="16"/>
  <c r="L1150" i="16"/>
  <c r="K1142" i="16"/>
  <c r="L1142" i="16"/>
  <c r="K1134" i="16"/>
  <c r="L1134" i="16"/>
  <c r="K1126" i="16"/>
  <c r="L1126" i="16"/>
  <c r="K1118" i="16"/>
  <c r="L1118" i="16"/>
  <c r="K1110" i="16"/>
  <c r="L1110" i="16"/>
  <c r="K1102" i="16"/>
  <c r="L1102" i="16"/>
  <c r="K1094" i="16"/>
  <c r="L1094" i="16"/>
  <c r="K1086" i="16"/>
  <c r="L1086" i="16"/>
  <c r="K1078" i="16"/>
  <c r="L1078" i="16"/>
  <c r="K1070" i="16"/>
  <c r="L1070" i="16"/>
  <c r="K1062" i="16"/>
  <c r="L1062" i="16"/>
  <c r="K1054" i="16"/>
  <c r="L1054" i="16"/>
  <c r="K1030" i="16"/>
  <c r="L1030" i="16"/>
  <c r="K1022" i="16"/>
  <c r="L1022" i="16"/>
  <c r="K958" i="16"/>
  <c r="L958" i="16"/>
  <c r="K950" i="16"/>
  <c r="L950" i="16"/>
  <c r="K942" i="16"/>
  <c r="L942" i="16"/>
  <c r="K934" i="16"/>
  <c r="L934" i="16"/>
  <c r="K926" i="16"/>
  <c r="L926" i="16"/>
  <c r="K918" i="16"/>
  <c r="L918" i="16"/>
  <c r="K910" i="16"/>
  <c r="L910" i="16"/>
  <c r="K902" i="16"/>
  <c r="L902" i="16"/>
  <c r="K894" i="16"/>
  <c r="L894" i="16"/>
  <c r="K886" i="16"/>
  <c r="L886" i="16"/>
  <c r="K878" i="16"/>
  <c r="L878" i="16"/>
  <c r="K870" i="16"/>
  <c r="L870" i="16"/>
  <c r="K862" i="16"/>
  <c r="L862" i="16"/>
  <c r="K854" i="16"/>
  <c r="L854" i="16"/>
  <c r="K846" i="16"/>
  <c r="L846" i="16"/>
  <c r="K830" i="16"/>
  <c r="L830" i="16"/>
  <c r="K814" i="16"/>
  <c r="L814" i="16"/>
  <c r="K806" i="16"/>
  <c r="L806" i="16"/>
  <c r="K798" i="16"/>
  <c r="L798" i="16"/>
  <c r="K790" i="16"/>
  <c r="L790" i="16"/>
  <c r="K782" i="16"/>
  <c r="L782" i="16"/>
  <c r="K774" i="16"/>
  <c r="L774" i="16"/>
  <c r="K766" i="16"/>
  <c r="L766" i="16"/>
  <c r="K758" i="16"/>
  <c r="L758" i="16"/>
  <c r="K750" i="16"/>
  <c r="L750" i="16"/>
  <c r="K742" i="16"/>
  <c r="L742" i="16"/>
  <c r="K734" i="16"/>
  <c r="L734" i="16"/>
  <c r="K726" i="16"/>
  <c r="L726" i="16"/>
  <c r="K718" i="16"/>
  <c r="L718" i="16"/>
  <c r="K710" i="16"/>
  <c r="L710" i="16"/>
  <c r="K702" i="16"/>
  <c r="L702" i="16"/>
  <c r="K694" i="16"/>
  <c r="L694" i="16"/>
  <c r="K686" i="16"/>
  <c r="L686" i="16"/>
  <c r="K678" i="16"/>
  <c r="L678" i="16"/>
  <c r="K670" i="16"/>
  <c r="L670" i="16"/>
  <c r="K662" i="16"/>
  <c r="L662" i="16"/>
  <c r="K654" i="16"/>
  <c r="L654" i="16"/>
  <c r="K646" i="16"/>
  <c r="L646" i="16"/>
  <c r="K638" i="16"/>
  <c r="L638" i="16"/>
  <c r="K630" i="16"/>
  <c r="L630" i="16"/>
  <c r="K622" i="16"/>
  <c r="L622" i="16"/>
  <c r="K614" i="16"/>
  <c r="L614" i="16"/>
  <c r="K606" i="16"/>
  <c r="L606" i="16"/>
  <c r="K598" i="16"/>
  <c r="L598" i="16"/>
  <c r="K590" i="16"/>
  <c r="L590" i="16"/>
  <c r="K582" i="16"/>
  <c r="L582" i="16"/>
  <c r="K574" i="16"/>
  <c r="L574" i="16"/>
  <c r="K566" i="16"/>
  <c r="L566" i="16"/>
  <c r="K558" i="16"/>
  <c r="L558" i="16"/>
  <c r="K550" i="16"/>
  <c r="L550" i="16"/>
  <c r="K542" i="16"/>
  <c r="L542" i="16"/>
  <c r="K534" i="16"/>
  <c r="L534" i="16"/>
  <c r="K526" i="16"/>
  <c r="L526" i="16"/>
  <c r="K518" i="16"/>
  <c r="L518" i="16"/>
  <c r="K510" i="16"/>
  <c r="L510" i="16"/>
  <c r="K502" i="16"/>
  <c r="L502" i="16"/>
  <c r="K494" i="16"/>
  <c r="L494" i="16"/>
  <c r="K486" i="16"/>
  <c r="L486" i="16"/>
  <c r="K478" i="16"/>
  <c r="L478" i="16"/>
  <c r="K470" i="16"/>
  <c r="L470" i="16"/>
  <c r="K462" i="16"/>
  <c r="L462" i="16"/>
  <c r="K454" i="16"/>
  <c r="L454" i="16"/>
  <c r="K446" i="16"/>
  <c r="L446" i="16"/>
  <c r="K438" i="16"/>
  <c r="L438" i="16"/>
  <c r="K430" i="16"/>
  <c r="L430" i="16"/>
  <c r="K422" i="16"/>
  <c r="L422" i="16"/>
  <c r="K414" i="16"/>
  <c r="L414" i="16"/>
  <c r="K406" i="16"/>
  <c r="L406" i="16"/>
  <c r="K398" i="16"/>
  <c r="L398" i="16"/>
  <c r="K390" i="16"/>
  <c r="L390" i="16"/>
  <c r="K382" i="16"/>
  <c r="L382" i="16"/>
  <c r="K374" i="16"/>
  <c r="L374" i="16"/>
  <c r="K366" i="16"/>
  <c r="L366" i="16"/>
  <c r="K358" i="16"/>
  <c r="L358" i="16"/>
  <c r="K350" i="16"/>
  <c r="L350" i="16"/>
  <c r="K342" i="16"/>
  <c r="L342" i="16"/>
  <c r="K334" i="16"/>
  <c r="L334" i="16"/>
  <c r="K326" i="16"/>
  <c r="L326" i="16"/>
  <c r="K318" i="16"/>
  <c r="L318" i="16"/>
  <c r="K310" i="16"/>
  <c r="L310" i="16"/>
  <c r="K302" i="16"/>
  <c r="L302" i="16"/>
  <c r="K294" i="16"/>
  <c r="L294" i="16"/>
  <c r="K286" i="16"/>
  <c r="L286" i="16"/>
  <c r="K278" i="16"/>
  <c r="L278" i="16"/>
  <c r="K270" i="16"/>
  <c r="L270" i="16"/>
  <c r="K262" i="16"/>
  <c r="L262" i="16"/>
  <c r="K254" i="16"/>
  <c r="L254" i="16"/>
  <c r="K246" i="16"/>
  <c r="L246" i="16"/>
  <c r="K238" i="16"/>
  <c r="L238" i="16"/>
  <c r="K230" i="16"/>
  <c r="L230" i="16"/>
  <c r="K222" i="16"/>
  <c r="L222" i="16"/>
  <c r="K214" i="16"/>
  <c r="L214" i="16"/>
  <c r="K206" i="16"/>
  <c r="L206" i="16"/>
  <c r="K198" i="16"/>
  <c r="L198" i="16"/>
  <c r="K190" i="16"/>
  <c r="L190" i="16"/>
  <c r="K182" i="16"/>
  <c r="L182" i="16"/>
  <c r="K174" i="16"/>
  <c r="L174" i="16"/>
  <c r="K166" i="16"/>
  <c r="L166" i="16"/>
  <c r="K158" i="16"/>
  <c r="L158" i="16"/>
  <c r="K150" i="16"/>
  <c r="L150" i="16"/>
  <c r="K142" i="16"/>
  <c r="L142" i="16"/>
  <c r="K134" i="16"/>
  <c r="L134" i="16"/>
  <c r="K126" i="16"/>
  <c r="L126" i="16"/>
  <c r="K118" i="16"/>
  <c r="L118" i="16"/>
  <c r="G158" i="3"/>
  <c r="L1333" i="16"/>
  <c r="K1325" i="16"/>
  <c r="L1325" i="16"/>
  <c r="K1317" i="16"/>
  <c r="L1317" i="16"/>
  <c r="K1309" i="16"/>
  <c r="L1309" i="16"/>
  <c r="G131" i="3"/>
  <c r="L1301" i="16"/>
  <c r="G123" i="3"/>
  <c r="L1293" i="16"/>
  <c r="G114" i="3"/>
  <c r="L1285" i="16"/>
  <c r="K1269" i="16"/>
  <c r="L1269" i="16"/>
  <c r="K1261" i="16"/>
  <c r="L1261" i="16"/>
  <c r="K1253" i="16"/>
  <c r="L1253" i="16"/>
  <c r="K1245" i="16"/>
  <c r="L1245" i="16"/>
  <c r="K1237" i="16"/>
  <c r="L1237" i="16"/>
  <c r="K1221" i="16"/>
  <c r="L1221" i="16"/>
  <c r="K1213" i="16"/>
  <c r="L1213" i="16"/>
  <c r="K1157" i="16"/>
  <c r="L1157" i="16"/>
  <c r="K1149" i="16"/>
  <c r="L1149" i="16"/>
  <c r="K1141" i="16"/>
  <c r="L1141" i="16"/>
  <c r="K1133" i="16"/>
  <c r="L1133" i="16"/>
  <c r="K1125" i="16"/>
  <c r="L1125" i="16"/>
  <c r="K1117" i="16"/>
  <c r="L1117" i="16"/>
  <c r="K1109" i="16"/>
  <c r="L1109" i="16"/>
  <c r="K1101" i="16"/>
  <c r="L1101" i="16"/>
  <c r="K1093" i="16"/>
  <c r="L1093" i="16"/>
  <c r="K1085" i="16"/>
  <c r="L1085" i="16"/>
  <c r="K1077" i="16"/>
  <c r="L1077" i="16"/>
  <c r="K1069" i="16"/>
  <c r="L1069" i="16"/>
  <c r="K1061" i="16"/>
  <c r="L1061" i="16"/>
  <c r="K1053" i="16"/>
  <c r="L1053" i="16"/>
  <c r="K1013" i="16"/>
  <c r="L1013" i="16"/>
  <c r="K941" i="16"/>
  <c r="L941" i="16"/>
  <c r="K933" i="16"/>
  <c r="L933" i="16"/>
  <c r="K925" i="16"/>
  <c r="L925" i="16"/>
  <c r="K917" i="16"/>
  <c r="L917" i="16"/>
  <c r="K909" i="16"/>
  <c r="L909" i="16"/>
  <c r="K901" i="16"/>
  <c r="L901" i="16"/>
  <c r="K893" i="16"/>
  <c r="L893" i="16"/>
  <c r="K885" i="16"/>
  <c r="L885" i="16"/>
  <c r="K877" i="16"/>
  <c r="L877" i="16"/>
  <c r="K869" i="16"/>
  <c r="L869" i="16"/>
  <c r="K861" i="16"/>
  <c r="L861" i="16"/>
  <c r="K853" i="16"/>
  <c r="L853" i="16"/>
  <c r="K845" i="16"/>
  <c r="L845" i="16"/>
  <c r="K837" i="16"/>
  <c r="L837" i="16"/>
  <c r="K821" i="16"/>
  <c r="L821" i="16"/>
  <c r="K813" i="16"/>
  <c r="L813" i="16"/>
  <c r="K805" i="16"/>
  <c r="L805" i="16"/>
  <c r="K797" i="16"/>
  <c r="L797" i="16"/>
  <c r="K789" i="16"/>
  <c r="L789" i="16"/>
  <c r="K781" i="16"/>
  <c r="L781" i="16"/>
  <c r="K773" i="16"/>
  <c r="L773" i="16"/>
  <c r="K765" i="16"/>
  <c r="L765" i="16"/>
  <c r="K749" i="16"/>
  <c r="L749" i="16"/>
  <c r="K741" i="16"/>
  <c r="L741" i="16"/>
  <c r="K733" i="16"/>
  <c r="L733" i="16"/>
  <c r="K725" i="16"/>
  <c r="L725" i="16"/>
  <c r="K717" i="16"/>
  <c r="L717" i="16"/>
  <c r="K709" i="16"/>
  <c r="L709" i="16"/>
  <c r="K701" i="16"/>
  <c r="L701" i="16"/>
  <c r="K693" i="16"/>
  <c r="L693" i="16"/>
  <c r="K685" i="16"/>
  <c r="L685" i="16"/>
  <c r="K677" i="16"/>
  <c r="L677" i="16"/>
  <c r="K669" i="16"/>
  <c r="L669" i="16"/>
  <c r="K661" i="16"/>
  <c r="L661" i="16"/>
  <c r="K653" i="16"/>
  <c r="L653" i="16"/>
  <c r="K645" i="16"/>
  <c r="L645" i="16"/>
  <c r="K637" i="16"/>
  <c r="L637" i="16"/>
  <c r="K629" i="16"/>
  <c r="L629" i="16"/>
  <c r="K621" i="16"/>
  <c r="L621" i="16"/>
  <c r="K613" i="16"/>
  <c r="L613" i="16"/>
  <c r="K605" i="16"/>
  <c r="L605" i="16"/>
  <c r="K597" i="16"/>
  <c r="L597" i="16"/>
  <c r="K589" i="16"/>
  <c r="L589" i="16"/>
  <c r="K581" i="16"/>
  <c r="L581" i="16"/>
  <c r="K573" i="16"/>
  <c r="L573" i="16"/>
  <c r="K565" i="16"/>
  <c r="L565" i="16"/>
  <c r="K557" i="16"/>
  <c r="L557" i="16"/>
  <c r="K549" i="16"/>
  <c r="L549" i="16"/>
  <c r="K541" i="16"/>
  <c r="L541" i="16"/>
  <c r="K533" i="16"/>
  <c r="L533" i="16"/>
  <c r="K525" i="16"/>
  <c r="L525" i="16"/>
  <c r="K517" i="16"/>
  <c r="L517" i="16"/>
  <c r="K509" i="16"/>
  <c r="L509" i="16"/>
  <c r="K501" i="16"/>
  <c r="L501" i="16"/>
  <c r="K493" i="16"/>
  <c r="L493" i="16"/>
  <c r="K485" i="16"/>
  <c r="L485" i="16"/>
  <c r="K477" i="16"/>
  <c r="L477" i="16"/>
  <c r="K469" i="16"/>
  <c r="L469" i="16"/>
  <c r="K461" i="16"/>
  <c r="L461" i="16"/>
  <c r="K453" i="16"/>
  <c r="L453" i="16"/>
  <c r="K445" i="16"/>
  <c r="L445" i="16"/>
  <c r="K437" i="16"/>
  <c r="L437" i="16"/>
  <c r="K429" i="16"/>
  <c r="L429" i="16"/>
  <c r="K421" i="16"/>
  <c r="L421" i="16"/>
  <c r="K413" i="16"/>
  <c r="L413" i="16"/>
  <c r="K405" i="16"/>
  <c r="L405" i="16"/>
  <c r="K397" i="16"/>
  <c r="L397" i="16"/>
  <c r="K389" i="16"/>
  <c r="L389" i="16"/>
  <c r="K381" i="16"/>
  <c r="L381" i="16"/>
  <c r="K373" i="16"/>
  <c r="L373" i="16"/>
  <c r="K365" i="16"/>
  <c r="L365" i="16"/>
  <c r="K357" i="16"/>
  <c r="L357" i="16"/>
  <c r="K349" i="16"/>
  <c r="L349" i="16"/>
  <c r="K341" i="16"/>
  <c r="L341" i="16"/>
  <c r="K333" i="16"/>
  <c r="L333" i="16"/>
  <c r="K325" i="16"/>
  <c r="L325" i="16"/>
  <c r="K317" i="16"/>
  <c r="L317" i="16"/>
  <c r="K309" i="16"/>
  <c r="L309" i="16"/>
  <c r="K301" i="16"/>
  <c r="L301" i="16"/>
  <c r="K293" i="16"/>
  <c r="L293" i="16"/>
  <c r="K285" i="16"/>
  <c r="L285" i="16"/>
  <c r="K277" i="16"/>
  <c r="L277" i="16"/>
  <c r="K269" i="16"/>
  <c r="L269" i="16"/>
  <c r="K261" i="16"/>
  <c r="L261" i="16"/>
  <c r="I997" i="16"/>
  <c r="M997" i="16" s="1"/>
  <c r="K1332" i="16"/>
  <c r="L1332" i="16"/>
  <c r="F173" i="3"/>
  <c r="L1324" i="16"/>
  <c r="G149" i="3"/>
  <c r="L1316" i="16"/>
  <c r="G138" i="3"/>
  <c r="L1308" i="16"/>
  <c r="G130" i="3"/>
  <c r="L1300" i="16"/>
  <c r="G122" i="3"/>
  <c r="L1292" i="16"/>
  <c r="G113" i="3"/>
  <c r="L1284" i="16"/>
  <c r="G103" i="3"/>
  <c r="L1276" i="16"/>
  <c r="G106" i="3"/>
  <c r="L1268" i="16"/>
  <c r="K1260" i="16"/>
  <c r="L1260" i="16"/>
  <c r="F94" i="3"/>
  <c r="L1252" i="16"/>
  <c r="K1244" i="16"/>
  <c r="L1244" i="16"/>
  <c r="K1236" i="16"/>
  <c r="L1236" i="16"/>
  <c r="F70" i="3"/>
  <c r="L1228" i="16"/>
  <c r="K1156" i="16"/>
  <c r="L1156" i="16"/>
  <c r="K1148" i="16"/>
  <c r="L1148" i="16"/>
  <c r="K1140" i="16"/>
  <c r="L1140" i="16"/>
  <c r="K1132" i="16"/>
  <c r="L1132" i="16"/>
  <c r="K1124" i="16"/>
  <c r="L1124" i="16"/>
  <c r="K1116" i="16"/>
  <c r="L1116" i="16"/>
  <c r="K1108" i="16"/>
  <c r="L1108" i="16"/>
  <c r="K1100" i="16"/>
  <c r="L1100" i="16"/>
  <c r="K1092" i="16"/>
  <c r="L1092" i="16"/>
  <c r="K1084" i="16"/>
  <c r="L1084" i="16"/>
  <c r="K1076" i="16"/>
  <c r="L1076" i="16"/>
  <c r="K1068" i="16"/>
  <c r="L1068" i="16"/>
  <c r="K1060" i="16"/>
  <c r="L1060" i="16"/>
  <c r="K1052" i="16"/>
  <c r="L1052" i="16"/>
  <c r="K1044" i="16"/>
  <c r="L1044" i="16"/>
  <c r="K1036" i="16"/>
  <c r="L1036" i="16"/>
  <c r="K980" i="16"/>
  <c r="L980" i="16"/>
  <c r="K972" i="16"/>
  <c r="L972" i="16"/>
  <c r="K940" i="16"/>
  <c r="L940" i="16"/>
  <c r="K932" i="16"/>
  <c r="L932" i="16"/>
  <c r="K924" i="16"/>
  <c r="L924" i="16"/>
  <c r="K916" i="16"/>
  <c r="L916" i="16"/>
  <c r="K908" i="16"/>
  <c r="L908" i="16"/>
  <c r="K900" i="16"/>
  <c r="L900" i="16"/>
  <c r="K892" i="16"/>
  <c r="L892" i="16"/>
  <c r="K884" i="16"/>
  <c r="L884" i="16"/>
  <c r="K876" i="16"/>
  <c r="L876" i="16"/>
  <c r="K868" i="16"/>
  <c r="L868" i="16"/>
  <c r="K860" i="16"/>
  <c r="L860" i="16"/>
  <c r="K852" i="16"/>
  <c r="L852" i="16"/>
  <c r="K844" i="16"/>
  <c r="L844" i="16"/>
  <c r="K836" i="16"/>
  <c r="L836" i="16"/>
  <c r="K820" i="16"/>
  <c r="L820" i="16"/>
  <c r="K812" i="16"/>
  <c r="L812" i="16"/>
  <c r="K804" i="16"/>
  <c r="L804" i="16"/>
  <c r="K796" i="16"/>
  <c r="L796" i="16"/>
  <c r="K788" i="16"/>
  <c r="L788" i="16"/>
  <c r="K780" i="16"/>
  <c r="L780" i="16"/>
  <c r="K772" i="16"/>
  <c r="L772" i="16"/>
  <c r="K764" i="16"/>
  <c r="L764" i="16"/>
  <c r="K756" i="16"/>
  <c r="L756" i="16"/>
  <c r="K748" i="16"/>
  <c r="L748" i="16"/>
  <c r="K740" i="16"/>
  <c r="L740" i="16"/>
  <c r="K732" i="16"/>
  <c r="L732" i="16"/>
  <c r="K724" i="16"/>
  <c r="L724" i="16"/>
  <c r="K716" i="16"/>
  <c r="L716" i="16"/>
  <c r="K708" i="16"/>
  <c r="L708" i="16"/>
  <c r="K700" i="16"/>
  <c r="L700" i="16"/>
  <c r="K692" i="16"/>
  <c r="L692" i="16"/>
  <c r="K684" i="16"/>
  <c r="L684" i="16"/>
  <c r="K676" i="16"/>
  <c r="L676" i="16"/>
  <c r="K668" i="16"/>
  <c r="L668" i="16"/>
  <c r="K660" i="16"/>
  <c r="L660" i="16"/>
  <c r="K652" i="16"/>
  <c r="L652" i="16"/>
  <c r="K644" i="16"/>
  <c r="L644" i="16"/>
  <c r="K636" i="16"/>
  <c r="L636" i="16"/>
  <c r="K628" i="16"/>
  <c r="L628" i="16"/>
  <c r="K620" i="16"/>
  <c r="L620" i="16"/>
  <c r="K612" i="16"/>
  <c r="L612" i="16"/>
  <c r="K604" i="16"/>
  <c r="L604" i="16"/>
  <c r="K596" i="16"/>
  <c r="L596" i="16"/>
  <c r="K588" i="16"/>
  <c r="L588" i="16"/>
  <c r="K580" i="16"/>
  <c r="L580" i="16"/>
  <c r="K572" i="16"/>
  <c r="L572" i="16"/>
  <c r="K564" i="16"/>
  <c r="L564" i="16"/>
  <c r="K556" i="16"/>
  <c r="L556" i="16"/>
  <c r="K548" i="16"/>
  <c r="L548" i="16"/>
  <c r="K540" i="16"/>
  <c r="L540" i="16"/>
  <c r="K532" i="16"/>
  <c r="L532" i="16"/>
  <c r="K524" i="16"/>
  <c r="L524" i="16"/>
  <c r="K516" i="16"/>
  <c r="L516" i="16"/>
  <c r="K508" i="16"/>
  <c r="L508" i="16"/>
  <c r="K500" i="16"/>
  <c r="L500" i="16"/>
  <c r="K492" i="16"/>
  <c r="L492" i="16"/>
  <c r="K484" i="16"/>
  <c r="L484" i="16"/>
  <c r="K476" i="16"/>
  <c r="L476" i="16"/>
  <c r="K468" i="16"/>
  <c r="L468" i="16"/>
  <c r="K460" i="16"/>
  <c r="L460" i="16"/>
  <c r="K452" i="16"/>
  <c r="L452" i="16"/>
  <c r="K444" i="16"/>
  <c r="L444" i="16"/>
  <c r="K436" i="16"/>
  <c r="L436" i="16"/>
  <c r="K428" i="16"/>
  <c r="L428" i="16"/>
  <c r="K420" i="16"/>
  <c r="L420" i="16"/>
  <c r="K412" i="16"/>
  <c r="L412" i="16"/>
  <c r="K404" i="16"/>
  <c r="L404" i="16"/>
  <c r="K396" i="16"/>
  <c r="L396" i="16"/>
  <c r="K388" i="16"/>
  <c r="L388" i="16"/>
  <c r="K380" i="16"/>
  <c r="L380" i="16"/>
  <c r="K372" i="16"/>
  <c r="L372" i="16"/>
  <c r="K364" i="16"/>
  <c r="L364" i="16"/>
  <c r="K356" i="16"/>
  <c r="L356" i="16"/>
  <c r="K348" i="16"/>
  <c r="L348" i="16"/>
  <c r="K340" i="16"/>
  <c r="L340" i="16"/>
  <c r="K332" i="16"/>
  <c r="L332" i="16"/>
  <c r="K324" i="16"/>
  <c r="L324" i="16"/>
  <c r="K316" i="16"/>
  <c r="L316" i="16"/>
  <c r="K308" i="16"/>
  <c r="L308" i="16"/>
  <c r="K300" i="16"/>
  <c r="L300" i="16"/>
  <c r="K292" i="16"/>
  <c r="L292" i="16"/>
  <c r="K284" i="16"/>
  <c r="L284" i="16"/>
  <c r="K276" i="16"/>
  <c r="L276" i="16"/>
  <c r="K268" i="16"/>
  <c r="L268" i="16"/>
  <c r="K260" i="16"/>
  <c r="L260" i="16"/>
  <c r="K252" i="16"/>
  <c r="L252" i="16"/>
  <c r="K244" i="16"/>
  <c r="L244" i="16"/>
  <c r="K236" i="16"/>
  <c r="L236" i="16"/>
  <c r="K228" i="16"/>
  <c r="L228" i="16"/>
  <c r="K220" i="16"/>
  <c r="L220" i="16"/>
  <c r="K212" i="16"/>
  <c r="L212" i="16"/>
  <c r="K204" i="16"/>
  <c r="L204" i="16"/>
  <c r="K196" i="16"/>
  <c r="L196" i="16"/>
  <c r="K188" i="16"/>
  <c r="L188" i="16"/>
  <c r="I1270" i="16"/>
  <c r="M1270" i="16" s="1"/>
  <c r="I1275" i="16"/>
  <c r="M1275" i="16" s="1"/>
  <c r="G155" i="3"/>
  <c r="L1331" i="16"/>
  <c r="F172" i="3"/>
  <c r="L1323" i="16"/>
  <c r="G148" i="3"/>
  <c r="L1315" i="16"/>
  <c r="G137" i="3"/>
  <c r="L1307" i="16"/>
  <c r="G129" i="3"/>
  <c r="L1299" i="16"/>
  <c r="G121" i="3"/>
  <c r="L1291" i="16"/>
  <c r="G112" i="3"/>
  <c r="L1283" i="16"/>
  <c r="G101" i="3"/>
  <c r="L1275" i="16"/>
  <c r="G104" i="3"/>
  <c r="L1267" i="16"/>
  <c r="G164" i="3"/>
  <c r="L1259" i="16"/>
  <c r="K1251" i="16"/>
  <c r="L1251" i="16"/>
  <c r="K1243" i="16"/>
  <c r="L1243" i="16"/>
  <c r="K1235" i="16"/>
  <c r="L1235" i="16"/>
  <c r="K1227" i="16"/>
  <c r="L1227" i="16"/>
  <c r="K1219" i="16"/>
  <c r="L1219" i="16"/>
  <c r="K1211" i="16"/>
  <c r="L1211" i="16"/>
  <c r="K1203" i="16"/>
  <c r="L1203" i="16"/>
  <c r="K1195" i="16"/>
  <c r="L1195" i="16"/>
  <c r="K1163" i="16"/>
  <c r="L1163" i="16"/>
  <c r="K1155" i="16"/>
  <c r="L1155" i="16"/>
  <c r="K1147" i="16"/>
  <c r="L1147" i="16"/>
  <c r="K1139" i="16"/>
  <c r="L1139" i="16"/>
  <c r="K1131" i="16"/>
  <c r="L1131" i="16"/>
  <c r="K1123" i="16"/>
  <c r="L1123" i="16"/>
  <c r="K1115" i="16"/>
  <c r="L1115" i="16"/>
  <c r="K1107" i="16"/>
  <c r="L1107" i="16"/>
  <c r="K1099" i="16"/>
  <c r="L1099" i="16"/>
  <c r="K1091" i="16"/>
  <c r="L1091" i="16"/>
  <c r="K1083" i="16"/>
  <c r="L1083" i="16"/>
  <c r="K1075" i="16"/>
  <c r="L1075" i="16"/>
  <c r="K1067" i="16"/>
  <c r="L1067" i="16"/>
  <c r="K1059" i="16"/>
  <c r="L1059" i="16"/>
  <c r="K1051" i="16"/>
  <c r="L1051" i="16"/>
  <c r="K1043" i="16"/>
  <c r="L1043" i="16"/>
  <c r="K1035" i="16"/>
  <c r="L1035" i="16"/>
  <c r="K955" i="16"/>
  <c r="L955" i="16"/>
  <c r="K947" i="16"/>
  <c r="L947" i="16"/>
  <c r="K939" i="16"/>
  <c r="L939" i="16"/>
  <c r="K931" i="16"/>
  <c r="L931" i="16"/>
  <c r="K923" i="16"/>
  <c r="L923" i="16"/>
  <c r="K915" i="16"/>
  <c r="L915" i="16"/>
  <c r="K907" i="16"/>
  <c r="L907" i="16"/>
  <c r="K899" i="16"/>
  <c r="L899" i="16"/>
  <c r="K891" i="16"/>
  <c r="L891" i="16"/>
  <c r="K883" i="16"/>
  <c r="L883" i="16"/>
  <c r="K875" i="16"/>
  <c r="L875" i="16"/>
  <c r="K867" i="16"/>
  <c r="L867" i="16"/>
  <c r="K859" i="16"/>
  <c r="L859" i="16"/>
  <c r="K851" i="16"/>
  <c r="L851" i="16"/>
  <c r="K843" i="16"/>
  <c r="L843" i="16"/>
  <c r="K835" i="16"/>
  <c r="L835" i="16"/>
  <c r="K819" i="16"/>
  <c r="L819" i="16"/>
  <c r="K811" i="16"/>
  <c r="L811" i="16"/>
  <c r="K803" i="16"/>
  <c r="L803" i="16"/>
  <c r="K795" i="16"/>
  <c r="L795" i="16"/>
  <c r="K787" i="16"/>
  <c r="L787" i="16"/>
  <c r="K779" i="16"/>
  <c r="L779" i="16"/>
  <c r="K763" i="16"/>
  <c r="L763" i="16"/>
  <c r="K755" i="16"/>
  <c r="L755" i="16"/>
  <c r="K747" i="16"/>
  <c r="L747" i="16"/>
  <c r="K739" i="16"/>
  <c r="L739" i="16"/>
  <c r="K731" i="16"/>
  <c r="L731" i="16"/>
  <c r="K723" i="16"/>
  <c r="L723" i="16"/>
  <c r="K715" i="16"/>
  <c r="L715" i="16"/>
  <c r="K707" i="16"/>
  <c r="L707" i="16"/>
  <c r="K699" i="16"/>
  <c r="L699" i="16"/>
  <c r="K691" i="16"/>
  <c r="L691" i="16"/>
  <c r="K683" i="16"/>
  <c r="L683" i="16"/>
  <c r="K675" i="16"/>
  <c r="L675" i="16"/>
  <c r="K667" i="16"/>
  <c r="L667" i="16"/>
  <c r="K659" i="16"/>
  <c r="L659" i="16"/>
  <c r="K651" i="16"/>
  <c r="L651" i="16"/>
  <c r="K643" i="16"/>
  <c r="L643" i="16"/>
  <c r="K635" i="16"/>
  <c r="L635" i="16"/>
  <c r="K627" i="16"/>
  <c r="L627" i="16"/>
  <c r="K619" i="16"/>
  <c r="L619" i="16"/>
  <c r="K611" i="16"/>
  <c r="L611" i="16"/>
  <c r="K603" i="16"/>
  <c r="L603" i="16"/>
  <c r="K595" i="16"/>
  <c r="L595" i="16"/>
  <c r="K587" i="16"/>
  <c r="L587" i="16"/>
  <c r="K579" i="16"/>
  <c r="L579" i="16"/>
  <c r="K571" i="16"/>
  <c r="L571" i="16"/>
  <c r="K563" i="16"/>
  <c r="L563" i="16"/>
  <c r="K555" i="16"/>
  <c r="L555" i="16"/>
  <c r="K547" i="16"/>
  <c r="L547" i="16"/>
  <c r="K539" i="16"/>
  <c r="L539" i="16"/>
  <c r="K531" i="16"/>
  <c r="L531" i="16"/>
  <c r="K523" i="16"/>
  <c r="L523" i="16"/>
  <c r="K515" i="16"/>
  <c r="L515" i="16"/>
  <c r="K507" i="16"/>
  <c r="L507" i="16"/>
  <c r="K499" i="16"/>
  <c r="L499" i="16"/>
  <c r="K491" i="16"/>
  <c r="L491" i="16"/>
  <c r="K483" i="16"/>
  <c r="L483" i="16"/>
  <c r="K475" i="16"/>
  <c r="L475" i="16"/>
  <c r="K467" i="16"/>
  <c r="L467" i="16"/>
  <c r="K459" i="16"/>
  <c r="L459" i="16"/>
  <c r="K451" i="16"/>
  <c r="L451" i="16"/>
  <c r="K443" i="16"/>
  <c r="L443" i="16"/>
  <c r="K435" i="16"/>
  <c r="L435" i="16"/>
  <c r="K427" i="16"/>
  <c r="L427" i="16"/>
  <c r="K419" i="16"/>
  <c r="L419" i="16"/>
  <c r="K411" i="16"/>
  <c r="L411" i="16"/>
  <c r="K403" i="16"/>
  <c r="L403" i="16"/>
  <c r="K395" i="16"/>
  <c r="L395" i="16"/>
  <c r="K387" i="16"/>
  <c r="L387" i="16"/>
  <c r="K379" i="16"/>
  <c r="L379" i="16"/>
  <c r="K371" i="16"/>
  <c r="L371" i="16"/>
  <c r="K363" i="16"/>
  <c r="L363" i="16"/>
  <c r="K355" i="16"/>
  <c r="L355" i="16"/>
  <c r="K347" i="16"/>
  <c r="L347" i="16"/>
  <c r="K339" i="16"/>
  <c r="L339" i="16"/>
  <c r="K331" i="16"/>
  <c r="L331" i="16"/>
  <c r="K323" i="16"/>
  <c r="L323" i="16"/>
  <c r="K315" i="16"/>
  <c r="L315" i="16"/>
  <c r="K307" i="16"/>
  <c r="L307" i="16"/>
  <c r="K299" i="16"/>
  <c r="L299" i="16"/>
  <c r="K291" i="16"/>
  <c r="L291" i="16"/>
  <c r="K283" i="16"/>
  <c r="L283" i="16"/>
  <c r="K275" i="16"/>
  <c r="L275" i="16"/>
  <c r="K267" i="16"/>
  <c r="L267" i="16"/>
  <c r="K259" i="16"/>
  <c r="L259" i="16"/>
  <c r="K251" i="16"/>
  <c r="L251" i="16"/>
  <c r="K243" i="16"/>
  <c r="L243" i="16"/>
  <c r="K235" i="16"/>
  <c r="L235" i="16"/>
  <c r="K227" i="16"/>
  <c r="L227" i="16"/>
  <c r="K219" i="16"/>
  <c r="L219" i="16"/>
  <c r="K211" i="16"/>
  <c r="L211" i="16"/>
  <c r="K203" i="16"/>
  <c r="L203" i="16"/>
  <c r="K195" i="16"/>
  <c r="L195" i="16"/>
  <c r="K187" i="16"/>
  <c r="L187" i="16"/>
  <c r="K179" i="16"/>
  <c r="L179" i="16"/>
  <c r="K171" i="16"/>
  <c r="L171" i="16"/>
  <c r="K163" i="16"/>
  <c r="L163" i="16"/>
  <c r="K155" i="16"/>
  <c r="L155" i="16"/>
  <c r="K147" i="16"/>
  <c r="L147" i="16"/>
  <c r="K139" i="16"/>
  <c r="L139" i="16"/>
  <c r="K131" i="16"/>
  <c r="L131" i="16"/>
  <c r="I1287" i="16"/>
  <c r="M1287" i="16" s="1"/>
  <c r="I1279" i="16"/>
  <c r="M1279" i="16" s="1"/>
  <c r="I67" i="16"/>
  <c r="M67" i="16" s="1"/>
  <c r="I33" i="16"/>
  <c r="M33" i="16" s="1"/>
  <c r="I25" i="16"/>
  <c r="M25" i="16" s="1"/>
  <c r="I17" i="16"/>
  <c r="M17" i="16" s="1"/>
  <c r="I9" i="16"/>
  <c r="M9" i="16" s="1"/>
  <c r="I1043" i="16"/>
  <c r="M1043" i="16" s="1"/>
  <c r="I1031" i="16"/>
  <c r="M1031" i="16" s="1"/>
  <c r="I985" i="16"/>
  <c r="M985" i="16" s="1"/>
  <c r="I967" i="16"/>
  <c r="M967" i="16" s="1"/>
  <c r="I1036" i="16"/>
  <c r="M1036" i="16" s="1"/>
  <c r="I1022" i="16"/>
  <c r="M1022" i="16" s="1"/>
  <c r="I1008" i="16"/>
  <c r="M1008" i="16" s="1"/>
  <c r="I994" i="16"/>
  <c r="M994" i="16" s="1"/>
  <c r="I972" i="16"/>
  <c r="M972" i="16" s="1"/>
  <c r="I958" i="16"/>
  <c r="M958" i="16" s="1"/>
  <c r="I938" i="16"/>
  <c r="M938" i="16" s="1"/>
  <c r="I920" i="16"/>
  <c r="M920" i="16" s="1"/>
  <c r="I892" i="16"/>
  <c r="M892" i="16" s="1"/>
  <c r="I874" i="16"/>
  <c r="M874" i="16" s="1"/>
  <c r="I943" i="16"/>
  <c r="M943" i="16" s="1"/>
  <c r="I929" i="16"/>
  <c r="M929" i="16" s="1"/>
  <c r="I915" i="16"/>
  <c r="M915" i="16" s="1"/>
  <c r="I901" i="16"/>
  <c r="M901" i="16" s="1"/>
  <c r="I879" i="16"/>
  <c r="M879" i="16" s="1"/>
  <c r="I865" i="16"/>
  <c r="M865" i="16" s="1"/>
  <c r="I1247" i="16"/>
  <c r="M1247" i="16" s="1"/>
  <c r="I1239" i="16"/>
  <c r="M1239" i="16" s="1"/>
  <c r="I1231" i="16"/>
  <c r="M1231" i="16" s="1"/>
  <c r="I1217" i="16"/>
  <c r="M1217" i="16" s="1"/>
  <c r="I1209" i="16"/>
  <c r="M1209" i="16" s="1"/>
  <c r="I1201" i="16"/>
  <c r="M1201" i="16" s="1"/>
  <c r="I94" i="16"/>
  <c r="I86" i="16"/>
  <c r="M86" i="16" s="1"/>
  <c r="I78" i="16"/>
  <c r="M78" i="16" s="1"/>
  <c r="I70" i="16"/>
  <c r="M70" i="16" s="1"/>
  <c r="I56" i="16"/>
  <c r="M56" i="16" s="1"/>
  <c r="I48" i="16"/>
  <c r="M48" i="16" s="1"/>
  <c r="I40" i="16"/>
  <c r="M40" i="16" s="1"/>
  <c r="K1330" i="16"/>
  <c r="L1330" i="16"/>
  <c r="F171" i="3"/>
  <c r="L1322" i="16"/>
  <c r="G147" i="3"/>
  <c r="L1314" i="16"/>
  <c r="G136" i="3"/>
  <c r="L1306" i="16"/>
  <c r="G128" i="3"/>
  <c r="L1298" i="16"/>
  <c r="G119" i="3"/>
  <c r="L1290" i="16"/>
  <c r="G111" i="3"/>
  <c r="L1282" i="16"/>
  <c r="G99" i="3"/>
  <c r="L1274" i="16"/>
  <c r="G102" i="3"/>
  <c r="L1266" i="16"/>
  <c r="G163" i="3"/>
  <c r="L1258" i="16"/>
  <c r="F92" i="3"/>
  <c r="L1250" i="16"/>
  <c r="F84" i="3"/>
  <c r="L1242" i="16"/>
  <c r="K1234" i="16"/>
  <c r="L1234" i="16"/>
  <c r="F68" i="3"/>
  <c r="L1226" i="16"/>
  <c r="K1218" i="16"/>
  <c r="L1218" i="16"/>
  <c r="F52" i="3"/>
  <c r="L1210" i="16"/>
  <c r="F44" i="3"/>
  <c r="L1202" i="16"/>
  <c r="F36" i="3"/>
  <c r="L1194" i="16"/>
  <c r="F28" i="3"/>
  <c r="L1186" i="16"/>
  <c r="F20" i="3"/>
  <c r="L1178" i="16"/>
  <c r="F12" i="3"/>
  <c r="L1170" i="16"/>
  <c r="F4" i="3"/>
  <c r="L1162" i="16"/>
  <c r="K1154" i="16"/>
  <c r="L1154" i="16"/>
  <c r="K1146" i="16"/>
  <c r="L1146" i="16"/>
  <c r="K1138" i="16"/>
  <c r="L1138" i="16"/>
  <c r="K1130" i="16"/>
  <c r="L1130" i="16"/>
  <c r="K1122" i="16"/>
  <c r="L1122" i="16"/>
  <c r="K1114" i="16"/>
  <c r="L1114" i="16"/>
  <c r="K1106" i="16"/>
  <c r="L1106" i="16"/>
  <c r="K1098" i="16"/>
  <c r="L1098" i="16"/>
  <c r="K1090" i="16"/>
  <c r="L1090" i="16"/>
  <c r="K1082" i="16"/>
  <c r="L1082" i="16"/>
  <c r="K1074" i="16"/>
  <c r="L1074" i="16"/>
  <c r="K1066" i="16"/>
  <c r="L1066" i="16"/>
  <c r="K1058" i="16"/>
  <c r="L1058" i="16"/>
  <c r="K1050" i="16"/>
  <c r="L1050" i="16"/>
  <c r="D29" i="10"/>
  <c r="L1042" i="16"/>
  <c r="F150" i="3"/>
  <c r="L1034" i="16"/>
  <c r="F143" i="3"/>
  <c r="L1026" i="16"/>
  <c r="F135" i="3"/>
  <c r="L1018" i="16"/>
  <c r="D23" i="10"/>
  <c r="L1010" i="16"/>
  <c r="F129" i="3"/>
  <c r="L1002" i="16"/>
  <c r="K994" i="16"/>
  <c r="L994" i="16"/>
  <c r="F118" i="3"/>
  <c r="L986" i="16"/>
  <c r="F114" i="3"/>
  <c r="L978" i="16"/>
  <c r="F110" i="3"/>
  <c r="L970" i="16"/>
  <c r="F104" i="3"/>
  <c r="L962" i="16"/>
  <c r="K954" i="16"/>
  <c r="L954" i="16"/>
  <c r="K946" i="16"/>
  <c r="L946" i="16"/>
  <c r="K938" i="16"/>
  <c r="L938" i="16"/>
  <c r="K930" i="16"/>
  <c r="L930" i="16"/>
  <c r="K922" i="16"/>
  <c r="L922" i="16"/>
  <c r="K914" i="16"/>
  <c r="L914" i="16"/>
  <c r="K906" i="16"/>
  <c r="L906" i="16"/>
  <c r="K898" i="16"/>
  <c r="L898" i="16"/>
  <c r="K890" i="16"/>
  <c r="L890" i="16"/>
  <c r="K882" i="16"/>
  <c r="L882" i="16"/>
  <c r="K874" i="16"/>
  <c r="L874" i="16"/>
  <c r="K866" i="16"/>
  <c r="L866" i="16"/>
  <c r="K858" i="16"/>
  <c r="L858" i="16"/>
  <c r="K850" i="16"/>
  <c r="L850" i="16"/>
  <c r="K842" i="16"/>
  <c r="L842" i="16"/>
  <c r="K834" i="16"/>
  <c r="L834" i="16"/>
  <c r="K826" i="16"/>
  <c r="L826" i="16"/>
  <c r="K818" i="16"/>
  <c r="L818" i="16"/>
  <c r="K810" i="16"/>
  <c r="L810" i="16"/>
  <c r="K802" i="16"/>
  <c r="L802" i="16"/>
  <c r="K794" i="16"/>
  <c r="L794" i="16"/>
  <c r="K786" i="16"/>
  <c r="L786" i="16"/>
  <c r="K778" i="16"/>
  <c r="L778" i="16"/>
  <c r="K770" i="16"/>
  <c r="L770" i="16"/>
  <c r="K762" i="16"/>
  <c r="L762" i="16"/>
  <c r="K754" i="16"/>
  <c r="L754" i="16"/>
  <c r="K746" i="16"/>
  <c r="L746" i="16"/>
  <c r="K738" i="16"/>
  <c r="L738" i="16"/>
  <c r="K730" i="16"/>
  <c r="L730" i="16"/>
  <c r="K722" i="16"/>
  <c r="L722" i="16"/>
  <c r="K714" i="16"/>
  <c r="L714" i="16"/>
  <c r="K706" i="16"/>
  <c r="L706" i="16"/>
  <c r="K698" i="16"/>
  <c r="L698" i="16"/>
  <c r="K690" i="16"/>
  <c r="L690" i="16"/>
  <c r="K682" i="16"/>
  <c r="L682" i="16"/>
  <c r="K674" i="16"/>
  <c r="L674" i="16"/>
  <c r="K666" i="16"/>
  <c r="L666" i="16"/>
  <c r="K658" i="16"/>
  <c r="L658" i="16"/>
  <c r="K650" i="16"/>
  <c r="L650" i="16"/>
  <c r="K642" i="16"/>
  <c r="L642" i="16"/>
  <c r="K634" i="16"/>
  <c r="L634" i="16"/>
  <c r="K626" i="16"/>
  <c r="L626" i="16"/>
  <c r="K618" i="16"/>
  <c r="L618" i="16"/>
  <c r="K610" i="16"/>
  <c r="L610" i="16"/>
  <c r="K602" i="16"/>
  <c r="L602" i="16"/>
  <c r="K594" i="16"/>
  <c r="L594" i="16"/>
  <c r="K586" i="16"/>
  <c r="L586" i="16"/>
  <c r="K578" i="16"/>
  <c r="L578" i="16"/>
  <c r="K562" i="16"/>
  <c r="L562" i="16"/>
  <c r="K554" i="16"/>
  <c r="L554" i="16"/>
  <c r="K546" i="16"/>
  <c r="L546" i="16"/>
  <c r="K538" i="16"/>
  <c r="L538" i="16"/>
  <c r="K522" i="16"/>
  <c r="L522" i="16"/>
  <c r="K514" i="16"/>
  <c r="L514" i="16"/>
  <c r="K506" i="16"/>
  <c r="L506" i="16"/>
  <c r="K498" i="16"/>
  <c r="L498" i="16"/>
  <c r="K490" i="16"/>
  <c r="L490" i="16"/>
  <c r="K482" i="16"/>
  <c r="L482" i="16"/>
  <c r="K474" i="16"/>
  <c r="L474" i="16"/>
  <c r="K466" i="16"/>
  <c r="L466" i="16"/>
  <c r="K458" i="16"/>
  <c r="L458" i="16"/>
  <c r="K450" i="16"/>
  <c r="L450" i="16"/>
  <c r="K442" i="16"/>
  <c r="L442" i="16"/>
  <c r="K434" i="16"/>
  <c r="L434" i="16"/>
  <c r="K426" i="16"/>
  <c r="L426" i="16"/>
  <c r="K418" i="16"/>
  <c r="L418" i="16"/>
  <c r="K410" i="16"/>
  <c r="L410" i="16"/>
  <c r="K402" i="16"/>
  <c r="L402" i="16"/>
  <c r="K394" i="16"/>
  <c r="L394" i="16"/>
  <c r="K386" i="16"/>
  <c r="L386" i="16"/>
  <c r="K378" i="16"/>
  <c r="L378" i="16"/>
  <c r="K370" i="16"/>
  <c r="L370" i="16"/>
  <c r="K362" i="16"/>
  <c r="L362" i="16"/>
  <c r="K354" i="16"/>
  <c r="L354" i="16"/>
  <c r="K346" i="16"/>
  <c r="L346" i="16"/>
  <c r="K338" i="16"/>
  <c r="L338" i="16"/>
  <c r="K330" i="16"/>
  <c r="L330" i="16"/>
  <c r="K322" i="16"/>
  <c r="L322" i="16"/>
  <c r="K314" i="16"/>
  <c r="L314" i="16"/>
  <c r="K306" i="16"/>
  <c r="L306" i="16"/>
  <c r="K298" i="16"/>
  <c r="L298" i="16"/>
  <c r="K290" i="16"/>
  <c r="L290" i="16"/>
  <c r="K282" i="16"/>
  <c r="L282" i="16"/>
  <c r="K274" i="16"/>
  <c r="L274" i="16"/>
  <c r="K266" i="16"/>
  <c r="L266" i="16"/>
  <c r="K258" i="16"/>
  <c r="L258" i="16"/>
  <c r="K250" i="16"/>
  <c r="L250" i="16"/>
  <c r="G153" i="3"/>
  <c r="L1329" i="16"/>
  <c r="F170" i="3"/>
  <c r="L1321" i="16"/>
  <c r="G146" i="3"/>
  <c r="L1313" i="16"/>
  <c r="G135" i="3"/>
  <c r="L1305" i="16"/>
  <c r="G127" i="3"/>
  <c r="L1297" i="16"/>
  <c r="G118" i="3"/>
  <c r="L1289" i="16"/>
  <c r="G110" i="3"/>
  <c r="L1281" i="16"/>
  <c r="K1161" i="16"/>
  <c r="L1161" i="16"/>
  <c r="K1153" i="16"/>
  <c r="L1153" i="16"/>
  <c r="K1145" i="16"/>
  <c r="L1145" i="16"/>
  <c r="K1137" i="16"/>
  <c r="L1137" i="16"/>
  <c r="K1129" i="16"/>
  <c r="L1129" i="16"/>
  <c r="K1121" i="16"/>
  <c r="L1121" i="16"/>
  <c r="K1113" i="16"/>
  <c r="L1113" i="16"/>
  <c r="K1105" i="16"/>
  <c r="L1105" i="16"/>
  <c r="K1097" i="16"/>
  <c r="L1097" i="16"/>
  <c r="K1089" i="16"/>
  <c r="L1089" i="16"/>
  <c r="K1081" i="16"/>
  <c r="L1081" i="16"/>
  <c r="K1073" i="16"/>
  <c r="L1073" i="16"/>
  <c r="K1065" i="16"/>
  <c r="L1065" i="16"/>
  <c r="K1057" i="16"/>
  <c r="L1057" i="16"/>
  <c r="K1049" i="16"/>
  <c r="L1049" i="16"/>
  <c r="K1041" i="16"/>
  <c r="L1041" i="16"/>
  <c r="K1033" i="16"/>
  <c r="L1033" i="16"/>
  <c r="K953" i="16"/>
  <c r="L953" i="16"/>
  <c r="K945" i="16"/>
  <c r="L945" i="16"/>
  <c r="K937" i="16"/>
  <c r="L937" i="16"/>
  <c r="K929" i="16"/>
  <c r="L929" i="16"/>
  <c r="K921" i="16"/>
  <c r="L921" i="16"/>
  <c r="K913" i="16"/>
  <c r="L913" i="16"/>
  <c r="K905" i="16"/>
  <c r="L905" i="16"/>
  <c r="K897" i="16"/>
  <c r="L897" i="16"/>
  <c r="K889" i="16"/>
  <c r="L889" i="16"/>
  <c r="K881" i="16"/>
  <c r="L881" i="16"/>
  <c r="K873" i="16"/>
  <c r="L873" i="16"/>
  <c r="K865" i="16"/>
  <c r="L865" i="16"/>
  <c r="K857" i="16"/>
  <c r="L857" i="16"/>
  <c r="K849" i="16"/>
  <c r="L849" i="16"/>
  <c r="K841" i="16"/>
  <c r="L841" i="16"/>
  <c r="K833" i="16"/>
  <c r="L833" i="16"/>
  <c r="K825" i="16"/>
  <c r="L825" i="16"/>
  <c r="K817" i="16"/>
  <c r="L817" i="16"/>
  <c r="K809" i="16"/>
  <c r="L809" i="16"/>
  <c r="K801" i="16"/>
  <c r="L801" i="16"/>
  <c r="K793" i="16"/>
  <c r="L793" i="16"/>
  <c r="K785" i="16"/>
  <c r="L785" i="16"/>
  <c r="K777" i="16"/>
  <c r="L777" i="16"/>
  <c r="K769" i="16"/>
  <c r="L769" i="16"/>
  <c r="K761" i="16"/>
  <c r="L761" i="16"/>
  <c r="K753" i="16"/>
  <c r="L753" i="16"/>
  <c r="K745" i="16"/>
  <c r="L745" i="16"/>
  <c r="K737" i="16"/>
  <c r="L737" i="16"/>
  <c r="K729" i="16"/>
  <c r="L729" i="16"/>
  <c r="K721" i="16"/>
  <c r="L721" i="16"/>
  <c r="K713" i="16"/>
  <c r="L713" i="16"/>
  <c r="K705" i="16"/>
  <c r="L705" i="16"/>
  <c r="K697" i="16"/>
  <c r="L697" i="16"/>
  <c r="K689" i="16"/>
  <c r="L689" i="16"/>
  <c r="K681" i="16"/>
  <c r="L681" i="16"/>
  <c r="K673" i="16"/>
  <c r="L673" i="16"/>
  <c r="K665" i="16"/>
  <c r="L665" i="16"/>
  <c r="K657" i="16"/>
  <c r="L657" i="16"/>
  <c r="K649" i="16"/>
  <c r="L649" i="16"/>
  <c r="K641" i="16"/>
  <c r="L641" i="16"/>
  <c r="K633" i="16"/>
  <c r="L633" i="16"/>
  <c r="K625" i="16"/>
  <c r="L625" i="16"/>
  <c r="K617" i="16"/>
  <c r="L617" i="16"/>
  <c r="K609" i="16"/>
  <c r="L609" i="16"/>
  <c r="K601" i="16"/>
  <c r="L601" i="16"/>
  <c r="K593" i="16"/>
  <c r="L593" i="16"/>
  <c r="K585" i="16"/>
  <c r="L585" i="16"/>
  <c r="K577" i="16"/>
  <c r="L577" i="16"/>
  <c r="K561" i="16"/>
  <c r="L561" i="16"/>
  <c r="K553" i="16"/>
  <c r="L553" i="16"/>
  <c r="K545" i="16"/>
  <c r="L545" i="16"/>
  <c r="K537" i="16"/>
  <c r="L537" i="16"/>
  <c r="K529" i="16"/>
  <c r="L529" i="16"/>
  <c r="K521" i="16"/>
  <c r="L521" i="16"/>
  <c r="K513" i="16"/>
  <c r="L513" i="16"/>
  <c r="K505" i="16"/>
  <c r="L505" i="16"/>
  <c r="K497" i="16"/>
  <c r="L497" i="16"/>
  <c r="K489" i="16"/>
  <c r="L489" i="16"/>
  <c r="K481" i="16"/>
  <c r="L481" i="16"/>
  <c r="K473" i="16"/>
  <c r="L473" i="16"/>
  <c r="K465" i="16"/>
  <c r="L465" i="16"/>
  <c r="K457" i="16"/>
  <c r="L457" i="16"/>
  <c r="K449" i="16"/>
  <c r="L449" i="16"/>
  <c r="K441" i="16"/>
  <c r="L441" i="16"/>
  <c r="K433" i="16"/>
  <c r="L433" i="16"/>
  <c r="K425" i="16"/>
  <c r="L425" i="16"/>
  <c r="K417" i="16"/>
  <c r="L417" i="16"/>
  <c r="K409" i="16"/>
  <c r="L409" i="16"/>
  <c r="K401" i="16"/>
  <c r="L401" i="16"/>
  <c r="K393" i="16"/>
  <c r="L393" i="16"/>
  <c r="K385" i="16"/>
  <c r="L385" i="16"/>
  <c r="K377" i="16"/>
  <c r="L377" i="16"/>
  <c r="K369" i="16"/>
  <c r="L369" i="16"/>
  <c r="K361" i="16"/>
  <c r="L361" i="16"/>
  <c r="K353" i="16"/>
  <c r="L353" i="16"/>
  <c r="K345" i="16"/>
  <c r="L345" i="16"/>
  <c r="K337" i="16"/>
  <c r="L337" i="16"/>
  <c r="K329" i="16"/>
  <c r="L329" i="16"/>
  <c r="K321" i="16"/>
  <c r="L321" i="16"/>
  <c r="K313" i="16"/>
  <c r="L313" i="16"/>
  <c r="K305" i="16"/>
  <c r="L305" i="16"/>
  <c r="K297" i="16"/>
  <c r="L297" i="16"/>
  <c r="K289" i="16"/>
  <c r="L289" i="16"/>
  <c r="K281" i="16"/>
  <c r="L281" i="16"/>
  <c r="K273" i="16"/>
  <c r="L273" i="16"/>
  <c r="K265" i="16"/>
  <c r="L265" i="16"/>
  <c r="K257" i="16"/>
  <c r="L257" i="16"/>
  <c r="K249" i="16"/>
  <c r="L249" i="16"/>
  <c r="K241" i="16"/>
  <c r="L241" i="16"/>
  <c r="K233" i="16"/>
  <c r="L233" i="16"/>
  <c r="K225" i="16"/>
  <c r="L225" i="16"/>
  <c r="K217" i="16"/>
  <c r="L217" i="16"/>
  <c r="K209" i="16"/>
  <c r="L209" i="16"/>
  <c r="K201" i="16"/>
  <c r="L201" i="16"/>
  <c r="K193" i="16"/>
  <c r="L193" i="16"/>
  <c r="K185" i="16"/>
  <c r="L185" i="16"/>
  <c r="K177" i="16"/>
  <c r="L177" i="16"/>
  <c r="K169" i="16"/>
  <c r="L169" i="16"/>
  <c r="K161" i="16"/>
  <c r="L161" i="16"/>
  <c r="K153" i="16"/>
  <c r="L153" i="16"/>
  <c r="K145" i="16"/>
  <c r="L145" i="16"/>
  <c r="K137" i="16"/>
  <c r="L137" i="16"/>
  <c r="K129" i="16"/>
  <c r="L129" i="16"/>
  <c r="K121" i="16"/>
  <c r="L121" i="16"/>
  <c r="K113" i="16"/>
  <c r="L113" i="16"/>
  <c r="I1162" i="16"/>
  <c r="I1029" i="16"/>
  <c r="M1029" i="16" s="1"/>
  <c r="I965" i="16"/>
  <c r="M965" i="16" s="1"/>
  <c r="G157" i="3"/>
  <c r="L1328" i="16"/>
  <c r="G167" i="3"/>
  <c r="L1320" i="16"/>
  <c r="G145" i="3"/>
  <c r="L1312" i="16"/>
  <c r="G134" i="3"/>
  <c r="L1304" i="16"/>
  <c r="G126" i="3"/>
  <c r="L1296" i="16"/>
  <c r="G117" i="3"/>
  <c r="L1288" i="16"/>
  <c r="G109" i="3"/>
  <c r="L1280" i="16"/>
  <c r="G120" i="3"/>
  <c r="L1272" i="16"/>
  <c r="G98" i="3"/>
  <c r="L1264" i="16"/>
  <c r="G160" i="3"/>
  <c r="L1256" i="16"/>
  <c r="F90" i="3"/>
  <c r="L1248" i="16"/>
  <c r="F82" i="3"/>
  <c r="L1240" i="16"/>
  <c r="F74" i="3"/>
  <c r="L1232" i="16"/>
  <c r="F66" i="3"/>
  <c r="L1224" i="16"/>
  <c r="F58" i="3"/>
  <c r="L1216" i="16"/>
  <c r="K1200" i="16"/>
  <c r="L1200" i="16"/>
  <c r="K1160" i="16"/>
  <c r="L1160" i="16"/>
  <c r="K1152" i="16"/>
  <c r="L1152" i="16"/>
  <c r="K1144" i="16"/>
  <c r="L1144" i="16"/>
  <c r="K1136" i="16"/>
  <c r="L1136" i="16"/>
  <c r="K1128" i="16"/>
  <c r="L1128" i="16"/>
  <c r="K1120" i="16"/>
  <c r="L1120" i="16"/>
  <c r="K1112" i="16"/>
  <c r="L1112" i="16"/>
  <c r="K1104" i="16"/>
  <c r="L1104" i="16"/>
  <c r="K1096" i="16"/>
  <c r="L1096" i="16"/>
  <c r="K1088" i="16"/>
  <c r="L1088" i="16"/>
  <c r="K1080" i="16"/>
  <c r="L1080" i="16"/>
  <c r="K1072" i="16"/>
  <c r="L1072" i="16"/>
  <c r="K1064" i="16"/>
  <c r="L1064" i="16"/>
  <c r="K1056" i="16"/>
  <c r="L1056" i="16"/>
  <c r="K1048" i="16"/>
  <c r="L1048" i="16"/>
  <c r="K1040" i="16"/>
  <c r="L1040" i="16"/>
  <c r="K1008" i="16"/>
  <c r="L1008" i="16"/>
  <c r="K960" i="16"/>
  <c r="L960" i="16"/>
  <c r="K952" i="16"/>
  <c r="L952" i="16"/>
  <c r="K944" i="16"/>
  <c r="L944" i="16"/>
  <c r="K936" i="16"/>
  <c r="L936" i="16"/>
  <c r="K928" i="16"/>
  <c r="L928" i="16"/>
  <c r="K920" i="16"/>
  <c r="L920" i="16"/>
  <c r="K912" i="16"/>
  <c r="L912" i="16"/>
  <c r="K904" i="16"/>
  <c r="L904" i="16"/>
  <c r="K896" i="16"/>
  <c r="L896" i="16"/>
  <c r="K888" i="16"/>
  <c r="L888" i="16"/>
  <c r="K880" i="16"/>
  <c r="L880" i="16"/>
  <c r="K872" i="16"/>
  <c r="L872" i="16"/>
  <c r="K864" i="16"/>
  <c r="L864" i="16"/>
  <c r="K856" i="16"/>
  <c r="L856" i="16"/>
  <c r="K848" i="16"/>
  <c r="L848" i="16"/>
  <c r="K840" i="16"/>
  <c r="L840" i="16"/>
  <c r="K832" i="16"/>
  <c r="L832" i="16"/>
  <c r="K824" i="16"/>
  <c r="L824" i="16"/>
  <c r="K816" i="16"/>
  <c r="L816" i="16"/>
  <c r="K808" i="16"/>
  <c r="L808" i="16"/>
  <c r="K800" i="16"/>
  <c r="L800" i="16"/>
  <c r="K792" i="16"/>
  <c r="L792" i="16"/>
  <c r="K784" i="16"/>
  <c r="L784" i="16"/>
  <c r="K776" i="16"/>
  <c r="L776" i="16"/>
  <c r="K768" i="16"/>
  <c r="L768" i="16"/>
  <c r="K760" i="16"/>
  <c r="L760" i="16"/>
  <c r="K752" i="16"/>
  <c r="L752" i="16"/>
  <c r="K744" i="16"/>
  <c r="L744" i="16"/>
  <c r="K736" i="16"/>
  <c r="L736" i="16"/>
  <c r="K728" i="16"/>
  <c r="L728" i="16"/>
  <c r="K720" i="16"/>
  <c r="L720" i="16"/>
  <c r="K712" i="16"/>
  <c r="L712" i="16"/>
  <c r="K704" i="16"/>
  <c r="L704" i="16"/>
  <c r="K696" i="16"/>
  <c r="L696" i="16"/>
  <c r="K688" i="16"/>
  <c r="L688" i="16"/>
  <c r="K680" i="16"/>
  <c r="L680" i="16"/>
  <c r="K672" i="16"/>
  <c r="L672" i="16"/>
  <c r="K664" i="16"/>
  <c r="L664" i="16"/>
  <c r="K656" i="16"/>
  <c r="L656" i="16"/>
  <c r="K648" i="16"/>
  <c r="L648" i="16"/>
  <c r="K640" i="16"/>
  <c r="L640" i="16"/>
  <c r="K632" i="16"/>
  <c r="L632" i="16"/>
  <c r="K624" i="16"/>
  <c r="L624" i="16"/>
  <c r="K616" i="16"/>
  <c r="L616" i="16"/>
  <c r="K608" i="16"/>
  <c r="L608" i="16"/>
  <c r="K600" i="16"/>
  <c r="L600" i="16"/>
  <c r="K592" i="16"/>
  <c r="L592" i="16"/>
  <c r="K584" i="16"/>
  <c r="L584" i="16"/>
  <c r="K576" i="16"/>
  <c r="L576" i="16"/>
  <c r="K560" i="16"/>
  <c r="L560" i="16"/>
  <c r="K552" i="16"/>
  <c r="L552" i="16"/>
  <c r="K544" i="16"/>
  <c r="L544" i="16"/>
  <c r="K536" i="16"/>
  <c r="L536" i="16"/>
  <c r="K528" i="16"/>
  <c r="L528" i="16"/>
  <c r="K520" i="16"/>
  <c r="L520" i="16"/>
  <c r="K512" i="16"/>
  <c r="L512" i="16"/>
  <c r="K504" i="16"/>
  <c r="L504" i="16"/>
  <c r="K496" i="16"/>
  <c r="L496" i="16"/>
  <c r="K488" i="16"/>
  <c r="L488" i="16"/>
  <c r="K480" i="16"/>
  <c r="L480" i="16"/>
  <c r="K472" i="16"/>
  <c r="L472" i="16"/>
  <c r="K464" i="16"/>
  <c r="L464" i="16"/>
  <c r="K456" i="16"/>
  <c r="L456" i="16"/>
  <c r="K448" i="16"/>
  <c r="L448" i="16"/>
  <c r="K440" i="16"/>
  <c r="L440" i="16"/>
  <c r="K432" i="16"/>
  <c r="L432" i="16"/>
  <c r="K424" i="16"/>
  <c r="L424" i="16"/>
  <c r="K416" i="16"/>
  <c r="L416" i="16"/>
  <c r="K408" i="16"/>
  <c r="L408" i="16"/>
  <c r="K400" i="16"/>
  <c r="L400" i="16"/>
  <c r="K392" i="16"/>
  <c r="L392" i="16"/>
  <c r="K384" i="16"/>
  <c r="L384" i="16"/>
  <c r="K376" i="16"/>
  <c r="L376" i="16"/>
  <c r="K368" i="16"/>
  <c r="L368" i="16"/>
  <c r="K360" i="16"/>
  <c r="L360" i="16"/>
  <c r="K352" i="16"/>
  <c r="L352" i="16"/>
  <c r="K344" i="16"/>
  <c r="L344" i="16"/>
  <c r="K336" i="16"/>
  <c r="L336" i="16"/>
  <c r="K328" i="16"/>
  <c r="L328" i="16"/>
  <c r="K320" i="16"/>
  <c r="L320" i="16"/>
  <c r="K312" i="16"/>
  <c r="L312" i="16"/>
  <c r="K304" i="16"/>
  <c r="L304" i="16"/>
  <c r="K296" i="16"/>
  <c r="L296" i="16"/>
  <c r="K288" i="16"/>
  <c r="L288" i="16"/>
  <c r="K280" i="16"/>
  <c r="L280" i="16"/>
  <c r="K272" i="16"/>
  <c r="L272" i="16"/>
  <c r="K264" i="16"/>
  <c r="L264" i="16"/>
  <c r="K256" i="16"/>
  <c r="L256" i="16"/>
  <c r="K248" i="16"/>
  <c r="L248" i="16"/>
  <c r="K240" i="16"/>
  <c r="L240" i="16"/>
  <c r="K232" i="16"/>
  <c r="L232" i="16"/>
  <c r="K224" i="16"/>
  <c r="L224" i="16"/>
  <c r="K216" i="16"/>
  <c r="L216" i="16"/>
  <c r="K208" i="16"/>
  <c r="L208" i="16"/>
  <c r="K200" i="16"/>
  <c r="L200" i="16"/>
  <c r="K192" i="16"/>
  <c r="L192" i="16"/>
  <c r="K184" i="16"/>
  <c r="L184" i="16"/>
  <c r="K176" i="16"/>
  <c r="L176" i="16"/>
  <c r="K115" i="16"/>
  <c r="L115" i="16"/>
  <c r="K107" i="16"/>
  <c r="L107" i="16"/>
  <c r="K67" i="16"/>
  <c r="L67" i="16"/>
  <c r="L123" i="16"/>
  <c r="K242" i="16"/>
  <c r="L242" i="16"/>
  <c r="K234" i="16"/>
  <c r="L234" i="16"/>
  <c r="K226" i="16"/>
  <c r="L226" i="16"/>
  <c r="K218" i="16"/>
  <c r="L218" i="16"/>
  <c r="K210" i="16"/>
  <c r="L210" i="16"/>
  <c r="K202" i="16"/>
  <c r="L202" i="16"/>
  <c r="K194" i="16"/>
  <c r="L194" i="16"/>
  <c r="K186" i="16"/>
  <c r="L186" i="16"/>
  <c r="K178" i="16"/>
  <c r="L178" i="16"/>
  <c r="K170" i="16"/>
  <c r="L170" i="16"/>
  <c r="K162" i="16"/>
  <c r="L162" i="16"/>
  <c r="K154" i="16"/>
  <c r="L154" i="16"/>
  <c r="K146" i="16"/>
  <c r="L146" i="16"/>
  <c r="K138" i="16"/>
  <c r="L138" i="16"/>
  <c r="K130" i="16"/>
  <c r="L130" i="16"/>
  <c r="K122" i="16"/>
  <c r="L122" i="16"/>
  <c r="K106" i="16"/>
  <c r="L106" i="16"/>
  <c r="L99" i="16"/>
  <c r="K168" i="16"/>
  <c r="L168" i="16"/>
  <c r="K160" i="16"/>
  <c r="L160" i="16"/>
  <c r="K152" i="16"/>
  <c r="L152" i="16"/>
  <c r="K144" i="16"/>
  <c r="L144" i="16"/>
  <c r="K136" i="16"/>
  <c r="L136" i="16"/>
  <c r="K128" i="16"/>
  <c r="L128" i="16"/>
  <c r="K120" i="16"/>
  <c r="L120" i="16"/>
  <c r="K112" i="16"/>
  <c r="L112" i="16"/>
  <c r="K110" i="16"/>
  <c r="L110" i="16"/>
  <c r="K94" i="16"/>
  <c r="L94" i="16"/>
  <c r="K62" i="16"/>
  <c r="L62" i="16"/>
  <c r="K54" i="16"/>
  <c r="L54" i="16"/>
  <c r="K46" i="16"/>
  <c r="L46" i="16"/>
  <c r="K38" i="16"/>
  <c r="L38" i="16"/>
  <c r="K253" i="16"/>
  <c r="L253" i="16"/>
  <c r="K245" i="16"/>
  <c r="L245" i="16"/>
  <c r="K237" i="16"/>
  <c r="L237" i="16"/>
  <c r="K229" i="16"/>
  <c r="L229" i="16"/>
  <c r="K221" i="16"/>
  <c r="L221" i="16"/>
  <c r="K213" i="16"/>
  <c r="L213" i="16"/>
  <c r="K205" i="16"/>
  <c r="L205" i="16"/>
  <c r="K197" i="16"/>
  <c r="L197" i="16"/>
  <c r="K189" i="16"/>
  <c r="L189" i="16"/>
  <c r="K181" i="16"/>
  <c r="L181" i="16"/>
  <c r="K173" i="16"/>
  <c r="L173" i="16"/>
  <c r="K165" i="16"/>
  <c r="L165" i="16"/>
  <c r="K157" i="16"/>
  <c r="L157" i="16"/>
  <c r="K149" i="16"/>
  <c r="L149" i="16"/>
  <c r="K141" i="16"/>
  <c r="L141" i="16"/>
  <c r="K133" i="16"/>
  <c r="L133" i="16"/>
  <c r="K125" i="16"/>
  <c r="L125" i="16"/>
  <c r="K117" i="16"/>
  <c r="L117" i="16"/>
  <c r="K109" i="16"/>
  <c r="L109" i="16"/>
  <c r="K101" i="16"/>
  <c r="L101" i="16"/>
  <c r="K180" i="16"/>
  <c r="L180" i="16"/>
  <c r="K172" i="16"/>
  <c r="L172" i="16"/>
  <c r="K164" i="16"/>
  <c r="L164" i="16"/>
  <c r="K156" i="16"/>
  <c r="L156" i="16"/>
  <c r="K148" i="16"/>
  <c r="L148" i="16"/>
  <c r="K140" i="16"/>
  <c r="L140" i="16"/>
  <c r="K132" i="16"/>
  <c r="L132" i="16"/>
  <c r="K124" i="16"/>
  <c r="L124" i="16"/>
  <c r="K116" i="16"/>
  <c r="L116" i="16"/>
  <c r="K108" i="16"/>
  <c r="L108" i="16"/>
  <c r="K100" i="16"/>
  <c r="L100" i="16"/>
  <c r="K92" i="16"/>
  <c r="L92" i="16"/>
  <c r="K84" i="16"/>
  <c r="L84" i="16"/>
  <c r="K76" i="16"/>
  <c r="L76" i="16"/>
  <c r="I1158" i="16"/>
  <c r="I1150" i="16"/>
  <c r="I1142" i="16"/>
  <c r="I1134" i="16"/>
  <c r="I1126" i="16"/>
  <c r="I1118" i="16"/>
  <c r="M1118" i="16" s="1"/>
  <c r="I1110" i="16"/>
  <c r="M1110" i="16" s="1"/>
  <c r="I1102" i="16"/>
  <c r="M1102" i="16" s="1"/>
  <c r="I1094" i="16"/>
  <c r="M1094" i="16" s="1"/>
  <c r="I1086" i="16"/>
  <c r="M1086" i="16" s="1"/>
  <c r="I1078" i="16"/>
  <c r="M1078" i="16" s="1"/>
  <c r="I1070" i="16"/>
  <c r="I1062" i="16"/>
  <c r="M1062" i="16" s="1"/>
  <c r="I1054" i="16"/>
  <c r="M1054" i="16" s="1"/>
  <c r="I860" i="16"/>
  <c r="M860" i="16" s="1"/>
  <c r="I852" i="16"/>
  <c r="I844" i="16"/>
  <c r="M844" i="16" s="1"/>
  <c r="I834" i="16"/>
  <c r="M834" i="16" s="1"/>
  <c r="I813" i="16"/>
  <c r="M813" i="16" s="1"/>
  <c r="I805" i="16"/>
  <c r="M805" i="16" s="1"/>
  <c r="I797" i="16"/>
  <c r="M797" i="16" s="1"/>
  <c r="I789" i="16"/>
  <c r="I781" i="16"/>
  <c r="M781" i="16" s="1"/>
  <c r="I773" i="16"/>
  <c r="M773" i="16" s="1"/>
  <c r="I764" i="16"/>
  <c r="I755" i="16"/>
  <c r="I747" i="16"/>
  <c r="I739" i="16"/>
  <c r="I731" i="16"/>
  <c r="I722" i="16"/>
  <c r="M722" i="16" s="1"/>
  <c r="I714" i="16"/>
  <c r="M714" i="16" s="1"/>
  <c r="I706" i="16"/>
  <c r="M706" i="16" s="1"/>
  <c r="I698" i="16"/>
  <c r="M698" i="16" s="1"/>
  <c r="I690" i="16"/>
  <c r="M690" i="16" s="1"/>
  <c r="I682" i="16"/>
  <c r="M682" i="16" s="1"/>
  <c r="I674" i="16"/>
  <c r="M674" i="16" s="1"/>
  <c r="I666" i="16"/>
  <c r="M666" i="16" s="1"/>
  <c r="I658" i="16"/>
  <c r="I650" i="16"/>
  <c r="M650" i="16" s="1"/>
  <c r="I642" i="16"/>
  <c r="I634" i="16"/>
  <c r="I626" i="16"/>
  <c r="M626" i="16" s="1"/>
  <c r="I618" i="16"/>
  <c r="I610" i="16"/>
  <c r="I602" i="16"/>
  <c r="M602" i="16" s="1"/>
  <c r="I594" i="16"/>
  <c r="I586" i="16"/>
  <c r="I578" i="16"/>
  <c r="I558" i="16"/>
  <c r="M558" i="16" s="1"/>
  <c r="I550" i="16"/>
  <c r="M550" i="16" s="1"/>
  <c r="I542" i="16"/>
  <c r="I534" i="16"/>
  <c r="I525" i="16"/>
  <c r="I517" i="16"/>
  <c r="I509" i="16"/>
  <c r="I501" i="16"/>
  <c r="I493" i="16"/>
  <c r="M493" i="16" s="1"/>
  <c r="I485" i="16"/>
  <c r="M485" i="16" s="1"/>
  <c r="I477" i="16"/>
  <c r="M477" i="16" s="1"/>
  <c r="I469" i="16"/>
  <c r="M469" i="16" s="1"/>
  <c r="I461" i="16"/>
  <c r="M461" i="16" s="1"/>
  <c r="I453" i="16"/>
  <c r="M453" i="16" s="1"/>
  <c r="I445" i="16"/>
  <c r="M445" i="16" s="1"/>
  <c r="I437" i="16"/>
  <c r="I429" i="16"/>
  <c r="M429" i="16" s="1"/>
  <c r="I421" i="16"/>
  <c r="M421" i="16" s="1"/>
  <c r="I413" i="16"/>
  <c r="M413" i="16" s="1"/>
  <c r="I405" i="16"/>
  <c r="I397" i="16"/>
  <c r="M397" i="16" s="1"/>
  <c r="I389" i="16"/>
  <c r="M389" i="16" s="1"/>
  <c r="I381" i="16"/>
  <c r="I329" i="16"/>
  <c r="M329" i="16" s="1"/>
  <c r="I312" i="16"/>
  <c r="M312" i="16" s="1"/>
  <c r="I300" i="16"/>
  <c r="M300" i="16" s="1"/>
  <c r="I289" i="16"/>
  <c r="M289" i="16" s="1"/>
  <c r="I253" i="16"/>
  <c r="M253" i="16" s="1"/>
  <c r="I245" i="16"/>
  <c r="M245" i="16" s="1"/>
  <c r="I229" i="16"/>
  <c r="M229" i="16" s="1"/>
  <c r="I194" i="16"/>
  <c r="M194" i="16" s="1"/>
  <c r="I186" i="16"/>
  <c r="M186" i="16" s="1"/>
  <c r="I178" i="16"/>
  <c r="M178" i="16" s="1"/>
  <c r="I170" i="16"/>
  <c r="M170" i="16" s="1"/>
  <c r="I162" i="16"/>
  <c r="M162" i="16" s="1"/>
  <c r="I154" i="16"/>
  <c r="M154" i="16" s="1"/>
  <c r="I146" i="16"/>
  <c r="M146" i="16" s="1"/>
  <c r="I138" i="16"/>
  <c r="M138" i="16" s="1"/>
  <c r="I130" i="16"/>
  <c r="M130" i="16" s="1"/>
  <c r="I122" i="16"/>
  <c r="M122" i="16" s="1"/>
  <c r="I376" i="16"/>
  <c r="I364" i="16"/>
  <c r="I350" i="16"/>
  <c r="I342" i="16"/>
  <c r="I281" i="16"/>
  <c r="I272" i="16"/>
  <c r="I227" i="16"/>
  <c r="I219" i="16"/>
  <c r="I204" i="16"/>
  <c r="I1324" i="16"/>
  <c r="M1324" i="16" s="1"/>
  <c r="I1252" i="16"/>
  <c r="I1192" i="16"/>
  <c r="M1192" i="16" s="1"/>
  <c r="I1184" i="16"/>
  <c r="M1184" i="16" s="1"/>
  <c r="I1176" i="16"/>
  <c r="I1168" i="16"/>
  <c r="M1168" i="16" s="1"/>
  <c r="I1256" i="16"/>
  <c r="I1306" i="16"/>
  <c r="M1306" i="16" s="1"/>
  <c r="I1298" i="16"/>
  <c r="M1298" i="16" s="1"/>
  <c r="I1272" i="16"/>
  <c r="I1283" i="16"/>
  <c r="M1283" i="16" s="1"/>
  <c r="I97" i="16"/>
  <c r="M97" i="16" s="1"/>
  <c r="I29" i="16"/>
  <c r="I21" i="16"/>
  <c r="M21" i="16" s="1"/>
  <c r="I13" i="16"/>
  <c r="M13" i="16" s="1"/>
  <c r="I5" i="16"/>
  <c r="M5" i="16" s="1"/>
  <c r="I1017" i="16"/>
  <c r="M1017" i="16" s="1"/>
  <c r="I999" i="16"/>
  <c r="M999" i="16" s="1"/>
  <c r="I1040" i="16"/>
  <c r="M1040" i="16" s="1"/>
  <c r="I1026" i="16"/>
  <c r="M1026" i="16" s="1"/>
  <c r="I1004" i="16"/>
  <c r="M1004" i="16" s="1"/>
  <c r="I990" i="16"/>
  <c r="M990" i="16" s="1"/>
  <c r="I976" i="16"/>
  <c r="M976" i="16" s="1"/>
  <c r="I962" i="16"/>
  <c r="M962" i="16" s="1"/>
  <c r="I953" i="16"/>
  <c r="M953" i="16" s="1"/>
  <c r="I906" i="16"/>
  <c r="M906" i="16" s="1"/>
  <c r="I888" i="16"/>
  <c r="M888" i="16" s="1"/>
  <c r="I947" i="16"/>
  <c r="I933" i="16"/>
  <c r="M933" i="16" s="1"/>
  <c r="I911" i="16"/>
  <c r="M911" i="16" s="1"/>
  <c r="I897" i="16"/>
  <c r="M897" i="16" s="1"/>
  <c r="I883" i="16"/>
  <c r="M883" i="16" s="1"/>
  <c r="I869" i="16"/>
  <c r="M869" i="16" s="1"/>
  <c r="I1243" i="16"/>
  <c r="M1243" i="16" s="1"/>
  <c r="I1235" i="16"/>
  <c r="M1235" i="16" s="1"/>
  <c r="I1227" i="16"/>
  <c r="M1227" i="16" s="1"/>
  <c r="I1213" i="16"/>
  <c r="M1213" i="16" s="1"/>
  <c r="I1205" i="16"/>
  <c r="M1205" i="16" s="1"/>
  <c r="I1197" i="16"/>
  <c r="M1197" i="16" s="1"/>
  <c r="I90" i="16"/>
  <c r="M90" i="16" s="1"/>
  <c r="I82" i="16"/>
  <c r="M82" i="16" s="1"/>
  <c r="I74" i="16"/>
  <c r="M74" i="16" s="1"/>
  <c r="I60" i="16"/>
  <c r="M60" i="16" s="1"/>
  <c r="I52" i="16"/>
  <c r="M52" i="16" s="1"/>
  <c r="I44" i="16"/>
  <c r="M44" i="16" s="1"/>
  <c r="I331" i="16"/>
  <c r="I1328" i="16"/>
  <c r="I955" i="16"/>
  <c r="I840" i="16"/>
  <c r="M840" i="16" s="1"/>
  <c r="I726" i="16"/>
  <c r="M726" i="16" s="1"/>
  <c r="I529" i="16"/>
  <c r="I360" i="16"/>
  <c r="I264" i="16"/>
  <c r="I99" i="16"/>
  <c r="I1047" i="16"/>
  <c r="I823" i="16"/>
  <c r="I567" i="16"/>
  <c r="I111" i="16"/>
  <c r="M111" i="16" s="1"/>
  <c r="I1013" i="16"/>
  <c r="M1013" i="16" s="1"/>
  <c r="I980" i="16"/>
  <c r="M980" i="16" s="1"/>
  <c r="I1160" i="16"/>
  <c r="I1152" i="16"/>
  <c r="I1144" i="16"/>
  <c r="I1136" i="16"/>
  <c r="I1128" i="16"/>
  <c r="I1120" i="16"/>
  <c r="M1120" i="16" s="1"/>
  <c r="I1112" i="16"/>
  <c r="M1112" i="16" s="1"/>
  <c r="I1104" i="16"/>
  <c r="I1096" i="16"/>
  <c r="M1096" i="16" s="1"/>
  <c r="I1088" i="16"/>
  <c r="M1088" i="16" s="1"/>
  <c r="I1080" i="16"/>
  <c r="M1080" i="16" s="1"/>
  <c r="I1072" i="16"/>
  <c r="M1072" i="16" s="1"/>
  <c r="I1064" i="16"/>
  <c r="M1064" i="16" s="1"/>
  <c r="I1056" i="16"/>
  <c r="M1056" i="16" s="1"/>
  <c r="I854" i="16"/>
  <c r="I846" i="16"/>
  <c r="M846" i="16" s="1"/>
  <c r="I836" i="16"/>
  <c r="M836" i="16" s="1"/>
  <c r="I825" i="16"/>
  <c r="I815" i="16"/>
  <c r="M815" i="16" s="1"/>
  <c r="I807" i="16"/>
  <c r="I799" i="16"/>
  <c r="M799" i="16" s="1"/>
  <c r="I791" i="16"/>
  <c r="I783" i="16"/>
  <c r="I775" i="16"/>
  <c r="M775" i="16" s="1"/>
  <c r="I766" i="16"/>
  <c r="I758" i="16"/>
  <c r="I749" i="16"/>
  <c r="I741" i="16"/>
  <c r="M741" i="16" s="1"/>
  <c r="I733" i="16"/>
  <c r="I724" i="16"/>
  <c r="I716" i="16"/>
  <c r="M716" i="16" s="1"/>
  <c r="I708" i="16"/>
  <c r="M708" i="16" s="1"/>
  <c r="I700" i="16"/>
  <c r="M700" i="16" s="1"/>
  <c r="I692" i="16"/>
  <c r="M692" i="16" s="1"/>
  <c r="I684" i="16"/>
  <c r="M684" i="16" s="1"/>
  <c r="I676" i="16"/>
  <c r="M676" i="16" s="1"/>
  <c r="I668" i="16"/>
  <c r="M668" i="16" s="1"/>
  <c r="I660" i="16"/>
  <c r="M660" i="16" s="1"/>
  <c r="I652" i="16"/>
  <c r="M652" i="16" s="1"/>
  <c r="I644" i="16"/>
  <c r="M644" i="16" s="1"/>
  <c r="I636" i="16"/>
  <c r="I628" i="16"/>
  <c r="I620" i="16"/>
  <c r="I612" i="16"/>
  <c r="I604" i="16"/>
  <c r="M604" i="16" s="1"/>
  <c r="I596" i="16"/>
  <c r="M596" i="16" s="1"/>
  <c r="I588" i="16"/>
  <c r="M588" i="16" s="1"/>
  <c r="I580" i="16"/>
  <c r="M580" i="16" s="1"/>
  <c r="I572" i="16"/>
  <c r="I560" i="16"/>
  <c r="M560" i="16" s="1"/>
  <c r="I552" i="16"/>
  <c r="M552" i="16" s="1"/>
  <c r="I544" i="16"/>
  <c r="M544" i="16" s="1"/>
  <c r="I536" i="16"/>
  <c r="I527" i="16"/>
  <c r="M527" i="16" s="1"/>
  <c r="I519" i="16"/>
  <c r="I511" i="16"/>
  <c r="I503" i="16"/>
  <c r="I495" i="16"/>
  <c r="M495" i="16" s="1"/>
  <c r="I487" i="16"/>
  <c r="M487" i="16" s="1"/>
  <c r="I479" i="16"/>
  <c r="M479" i="16" s="1"/>
  <c r="I471" i="16"/>
  <c r="M471" i="16" s="1"/>
  <c r="I463" i="16"/>
  <c r="M463" i="16" s="1"/>
  <c r="I455" i="16"/>
  <c r="M455" i="16" s="1"/>
  <c r="I447" i="16"/>
  <c r="M447" i="16" s="1"/>
  <c r="I439" i="16"/>
  <c r="M439" i="16" s="1"/>
  <c r="I431" i="16"/>
  <c r="M431" i="16" s="1"/>
  <c r="I423" i="16"/>
  <c r="M423" i="16" s="1"/>
  <c r="I415" i="16"/>
  <c r="M415" i="16" s="1"/>
  <c r="I407" i="16"/>
  <c r="M407" i="16" s="1"/>
  <c r="I399" i="16"/>
  <c r="M399" i="16" s="1"/>
  <c r="I391" i="16"/>
  <c r="M391" i="16" s="1"/>
  <c r="I383" i="16"/>
  <c r="M383" i="16" s="1"/>
  <c r="I333" i="16"/>
  <c r="M333" i="16" s="1"/>
  <c r="I317" i="16"/>
  <c r="M317" i="16" s="1"/>
  <c r="I304" i="16"/>
  <c r="M304" i="16" s="1"/>
  <c r="I291" i="16"/>
  <c r="M291" i="16" s="1"/>
  <c r="I267" i="16"/>
  <c r="M267" i="16" s="1"/>
  <c r="I255" i="16"/>
  <c r="M255" i="16" s="1"/>
  <c r="I247" i="16"/>
  <c r="M247" i="16" s="1"/>
  <c r="I235" i="16"/>
  <c r="M235" i="16" s="1"/>
  <c r="I206" i="16"/>
  <c r="M206" i="16" s="1"/>
  <c r="I196" i="16"/>
  <c r="M196" i="16" s="1"/>
  <c r="I188" i="16"/>
  <c r="M188" i="16" s="1"/>
  <c r="I180" i="16"/>
  <c r="M180" i="16" s="1"/>
  <c r="I172" i="16"/>
  <c r="M172" i="16" s="1"/>
  <c r="I164" i="16"/>
  <c r="M164" i="16" s="1"/>
  <c r="I156" i="16"/>
  <c r="M156" i="16" s="1"/>
  <c r="I148" i="16"/>
  <c r="M148" i="16" s="1"/>
  <c r="I140" i="16"/>
  <c r="M140" i="16" s="1"/>
  <c r="I132" i="16"/>
  <c r="M132" i="16" s="1"/>
  <c r="I124" i="16"/>
  <c r="M124" i="16" s="1"/>
  <c r="I113" i="16"/>
  <c r="M113" i="16" s="1"/>
  <c r="I366" i="16"/>
  <c r="I355" i="16"/>
  <c r="I344" i="16"/>
  <c r="I336" i="16"/>
  <c r="I320" i="16"/>
  <c r="I302" i="16"/>
  <c r="I283" i="16"/>
  <c r="I274" i="16"/>
  <c r="I231" i="16"/>
  <c r="I221" i="16"/>
  <c r="I208" i="16"/>
  <c r="I1326" i="16"/>
  <c r="M1326" i="16" s="1"/>
  <c r="I771" i="16"/>
  <c r="I1254" i="16"/>
  <c r="M1254" i="16" s="1"/>
  <c r="I1220" i="16"/>
  <c r="I1186" i="16"/>
  <c r="I1178" i="16"/>
  <c r="M1178" i="16" s="1"/>
  <c r="I1170" i="16"/>
  <c r="M1170" i="16" s="1"/>
  <c r="I1261" i="16"/>
  <c r="M1261" i="16" s="1"/>
  <c r="I1330" i="16"/>
  <c r="M1330" i="16" s="1"/>
  <c r="I1313" i="16"/>
  <c r="M1313" i="16" s="1"/>
  <c r="I1300" i="16"/>
  <c r="M1300" i="16" s="1"/>
  <c r="I1292" i="16"/>
  <c r="M1292" i="16" s="1"/>
  <c r="I1285" i="16"/>
  <c r="M1285" i="16" s="1"/>
  <c r="I1268" i="16"/>
  <c r="M1268" i="16" s="1"/>
  <c r="I65" i="16"/>
  <c r="M65" i="16" s="1"/>
  <c r="I31" i="16"/>
  <c r="M31" i="16" s="1"/>
  <c r="I23" i="16"/>
  <c r="M23" i="16" s="1"/>
  <c r="I15" i="16"/>
  <c r="M15" i="16" s="1"/>
  <c r="I7" i="16"/>
  <c r="M7" i="16" s="1"/>
  <c r="I1050" i="16"/>
  <c r="I1001" i="16"/>
  <c r="M1001" i="16" s="1"/>
  <c r="I983" i="16"/>
  <c r="M983" i="16" s="1"/>
  <c r="I1020" i="16"/>
  <c r="M1020" i="16" s="1"/>
  <c r="I1006" i="16"/>
  <c r="M1006" i="16" s="1"/>
  <c r="I992" i="16"/>
  <c r="M992" i="16" s="1"/>
  <c r="I978" i="16"/>
  <c r="M978" i="16" s="1"/>
  <c r="I936" i="16"/>
  <c r="M936" i="16" s="1"/>
  <c r="I908" i="16"/>
  <c r="M908" i="16" s="1"/>
  <c r="I890" i="16"/>
  <c r="M890" i="16" s="1"/>
  <c r="I872" i="16"/>
  <c r="M872" i="16" s="1"/>
  <c r="I941" i="16"/>
  <c r="M941" i="16" s="1"/>
  <c r="I927" i="16"/>
  <c r="M927" i="16" s="1"/>
  <c r="I913" i="16"/>
  <c r="M913" i="16" s="1"/>
  <c r="I899" i="16"/>
  <c r="M899" i="16" s="1"/>
  <c r="I885" i="16"/>
  <c r="M885" i="16" s="1"/>
  <c r="I877" i="16"/>
  <c r="M877" i="16" s="1"/>
  <c r="I863" i="16"/>
  <c r="M863" i="16" s="1"/>
  <c r="I1245" i="16"/>
  <c r="M1245" i="16" s="1"/>
  <c r="I1237" i="16"/>
  <c r="M1237" i="16" s="1"/>
  <c r="I1229" i="16"/>
  <c r="M1229" i="16" s="1"/>
  <c r="I1215" i="16"/>
  <c r="M1215" i="16" s="1"/>
  <c r="I1207" i="16"/>
  <c r="M1207" i="16" s="1"/>
  <c r="I1199" i="16"/>
  <c r="M1199" i="16" s="1"/>
  <c r="I92" i="16"/>
  <c r="M92" i="16" s="1"/>
  <c r="I84" i="16"/>
  <c r="M84" i="16" s="1"/>
  <c r="I76" i="16"/>
  <c r="M76" i="16" s="1"/>
  <c r="I62" i="16"/>
  <c r="I54" i="16"/>
  <c r="M54" i="16" s="1"/>
  <c r="I46" i="16"/>
  <c r="M46" i="16" s="1"/>
  <c r="I38" i="16"/>
  <c r="M38" i="16" s="1"/>
  <c r="I1156" i="16"/>
  <c r="I1148" i="16"/>
  <c r="M1148" i="16" s="1"/>
  <c r="I1140" i="16"/>
  <c r="I1132" i="16"/>
  <c r="I1124" i="16"/>
  <c r="I1116" i="16"/>
  <c r="M1116" i="16" s="1"/>
  <c r="I1108" i="16"/>
  <c r="M1108" i="16" s="1"/>
  <c r="I1100" i="16"/>
  <c r="M1100" i="16" s="1"/>
  <c r="I1092" i="16"/>
  <c r="M1092" i="16" s="1"/>
  <c r="I1084" i="16"/>
  <c r="I1076" i="16"/>
  <c r="M1076" i="16" s="1"/>
  <c r="I1068" i="16"/>
  <c r="I1060" i="16"/>
  <c r="M1060" i="16" s="1"/>
  <c r="I1052" i="16"/>
  <c r="M1052" i="16" s="1"/>
  <c r="I858" i="16"/>
  <c r="I850" i="16"/>
  <c r="M850" i="16" s="1"/>
  <c r="I842" i="16"/>
  <c r="M842" i="16" s="1"/>
  <c r="I832" i="16"/>
  <c r="M832" i="16" s="1"/>
  <c r="I819" i="16"/>
  <c r="I811" i="16"/>
  <c r="M811" i="16" s="1"/>
  <c r="I803" i="16"/>
  <c r="M803" i="16" s="1"/>
  <c r="I795" i="16"/>
  <c r="M795" i="16" s="1"/>
  <c r="I787" i="16"/>
  <c r="I779" i="16"/>
  <c r="I762" i="16"/>
  <c r="I753" i="16"/>
  <c r="I745" i="16"/>
  <c r="I737" i="16"/>
  <c r="M737" i="16" s="1"/>
  <c r="I729" i="16"/>
  <c r="I720" i="16"/>
  <c r="M720" i="16" s="1"/>
  <c r="I712" i="16"/>
  <c r="M712" i="16" s="1"/>
  <c r="I704" i="16"/>
  <c r="I696" i="16"/>
  <c r="M696" i="16" s="1"/>
  <c r="I688" i="16"/>
  <c r="M688" i="16" s="1"/>
  <c r="I680" i="16"/>
  <c r="M680" i="16" s="1"/>
  <c r="I672" i="16"/>
  <c r="M672" i="16" s="1"/>
  <c r="I664" i="16"/>
  <c r="M664" i="16" s="1"/>
  <c r="I656" i="16"/>
  <c r="I648" i="16"/>
  <c r="M648" i="16" s="1"/>
  <c r="I640" i="16"/>
  <c r="I632" i="16"/>
  <c r="M632" i="16" s="1"/>
  <c r="I624" i="16"/>
  <c r="M624" i="16" s="1"/>
  <c r="I616" i="16"/>
  <c r="I608" i="16"/>
  <c r="I600" i="16"/>
  <c r="M600" i="16" s="1"/>
  <c r="I592" i="16"/>
  <c r="I584" i="16"/>
  <c r="I576" i="16"/>
  <c r="I564" i="16"/>
  <c r="M564" i="16" s="1"/>
  <c r="I556" i="16"/>
  <c r="M556" i="16" s="1"/>
  <c r="I548" i="16"/>
  <c r="M548" i="16" s="1"/>
  <c r="I540" i="16"/>
  <c r="I532" i="16"/>
  <c r="I523" i="16"/>
  <c r="I515" i="16"/>
  <c r="I507" i="16"/>
  <c r="I499" i="16"/>
  <c r="M499" i="16" s="1"/>
  <c r="I491" i="16"/>
  <c r="M491" i="16" s="1"/>
  <c r="I483" i="16"/>
  <c r="M483" i="16" s="1"/>
  <c r="I475" i="16"/>
  <c r="M475" i="16" s="1"/>
  <c r="I467" i="16"/>
  <c r="M467" i="16" s="1"/>
  <c r="I459" i="16"/>
  <c r="M459" i="16" s="1"/>
  <c r="I451" i="16"/>
  <c r="M451" i="16" s="1"/>
  <c r="I443" i="16"/>
  <c r="M443" i="16" s="1"/>
  <c r="I435" i="16"/>
  <c r="M435" i="16" s="1"/>
  <c r="I427" i="16"/>
  <c r="M427" i="16" s="1"/>
  <c r="I419" i="16"/>
  <c r="M419" i="16" s="1"/>
  <c r="I411" i="16"/>
  <c r="I403" i="16"/>
  <c r="M403" i="16" s="1"/>
  <c r="I395" i="16"/>
  <c r="M395" i="16" s="1"/>
  <c r="I387" i="16"/>
  <c r="I379" i="16"/>
  <c r="I327" i="16"/>
  <c r="M327" i="16" s="1"/>
  <c r="I310" i="16"/>
  <c r="M310" i="16" s="1"/>
  <c r="I295" i="16"/>
  <c r="M295" i="16" s="1"/>
  <c r="I287" i="16"/>
  <c r="M287" i="16" s="1"/>
  <c r="I261" i="16"/>
  <c r="M261" i="16" s="1"/>
  <c r="I251" i="16"/>
  <c r="M251" i="16" s="1"/>
  <c r="I241" i="16"/>
  <c r="M241" i="16" s="1"/>
  <c r="I214" i="16"/>
  <c r="M214" i="16" s="1"/>
  <c r="I200" i="16"/>
  <c r="M200" i="16" s="1"/>
  <c r="I192" i="16"/>
  <c r="M192" i="16" s="1"/>
  <c r="I184" i="16"/>
  <c r="M184" i="16" s="1"/>
  <c r="I176" i="16"/>
  <c r="M176" i="16" s="1"/>
  <c r="I168" i="16"/>
  <c r="M168" i="16" s="1"/>
  <c r="I160" i="16"/>
  <c r="M160" i="16" s="1"/>
  <c r="I152" i="16"/>
  <c r="M152" i="16" s="1"/>
  <c r="I144" i="16"/>
  <c r="M144" i="16" s="1"/>
  <c r="I136" i="16"/>
  <c r="M136" i="16" s="1"/>
  <c r="I128" i="16"/>
  <c r="M128" i="16" s="1"/>
  <c r="I118" i="16"/>
  <c r="M118" i="16" s="1"/>
  <c r="I108" i="16"/>
  <c r="M108" i="16" s="1"/>
  <c r="I374" i="16"/>
  <c r="I362" i="16"/>
  <c r="I348" i="16"/>
  <c r="I340" i="16"/>
  <c r="I315" i="16"/>
  <c r="I279" i="16"/>
  <c r="I225" i="16"/>
  <c r="I217" i="16"/>
  <c r="I120" i="16"/>
  <c r="I1322" i="16"/>
  <c r="M1322" i="16" s="1"/>
  <c r="I569" i="16"/>
  <c r="M569" i="16" s="1"/>
  <c r="I1224" i="16"/>
  <c r="M1224" i="16" s="1"/>
  <c r="I1190" i="16"/>
  <c r="M1190" i="16" s="1"/>
  <c r="I1182" i="16"/>
  <c r="M1182" i="16" s="1"/>
  <c r="I1174" i="16"/>
  <c r="M1174" i="16" s="1"/>
  <c r="I1166" i="16"/>
  <c r="M1166" i="16" s="1"/>
  <c r="I1319" i="16"/>
  <c r="I1317" i="16"/>
  <c r="M1317" i="16" s="1"/>
  <c r="I1304" i="16"/>
  <c r="M1304" i="16" s="1"/>
  <c r="I1296" i="16"/>
  <c r="M1296" i="16" s="1"/>
  <c r="I1289" i="16"/>
  <c r="M1289" i="16" s="1"/>
  <c r="I1281" i="16"/>
  <c r="M1281" i="16" s="1"/>
  <c r="I35" i="16"/>
  <c r="M35" i="16" s="1"/>
  <c r="I27" i="16"/>
  <c r="M27" i="16" s="1"/>
  <c r="I19" i="16"/>
  <c r="I11" i="16"/>
  <c r="M11" i="16" s="1"/>
  <c r="I1045" i="16"/>
  <c r="I1033" i="16"/>
  <c r="M1033" i="16" s="1"/>
  <c r="I1015" i="16"/>
  <c r="M1015" i="16" s="1"/>
  <c r="I969" i="16"/>
  <c r="M969" i="16" s="1"/>
  <c r="I1038" i="16"/>
  <c r="M1038" i="16" s="1"/>
  <c r="I1024" i="16"/>
  <c r="M1024" i="16" s="1"/>
  <c r="I1010" i="16"/>
  <c r="M1010" i="16" s="1"/>
  <c r="I988" i="16"/>
  <c r="M988" i="16" s="1"/>
  <c r="I974" i="16"/>
  <c r="M974" i="16" s="1"/>
  <c r="I960" i="16"/>
  <c r="M960" i="16" s="1"/>
  <c r="I922" i="16"/>
  <c r="M922" i="16" s="1"/>
  <c r="I904" i="16"/>
  <c r="M904" i="16" s="1"/>
  <c r="I945" i="16"/>
  <c r="M945" i="16" s="1"/>
  <c r="I931" i="16"/>
  <c r="M931" i="16" s="1"/>
  <c r="I917" i="16"/>
  <c r="M917" i="16" s="1"/>
  <c r="I895" i="16"/>
  <c r="M895" i="16" s="1"/>
  <c r="I881" i="16"/>
  <c r="M881" i="16" s="1"/>
  <c r="I867" i="16"/>
  <c r="M867" i="16" s="1"/>
  <c r="I1249" i="16"/>
  <c r="M1249" i="16" s="1"/>
  <c r="I1241" i="16"/>
  <c r="M1241" i="16" s="1"/>
  <c r="I1233" i="16"/>
  <c r="M1233" i="16" s="1"/>
  <c r="I1211" i="16"/>
  <c r="M1211" i="16" s="1"/>
  <c r="I1203" i="16"/>
  <c r="M1203" i="16" s="1"/>
  <c r="I1195" i="16"/>
  <c r="M1195" i="16" s="1"/>
  <c r="I88" i="16"/>
  <c r="M88" i="16" s="1"/>
  <c r="I80" i="16"/>
  <c r="M80" i="16" s="1"/>
  <c r="I72" i="16"/>
  <c r="M72" i="16" s="1"/>
  <c r="I58" i="16"/>
  <c r="M58" i="16" s="1"/>
  <c r="I50" i="16"/>
  <c r="M50" i="16" s="1"/>
  <c r="I42" i="16"/>
  <c r="M42" i="16" s="1"/>
  <c r="I566" i="16"/>
  <c r="I359" i="16"/>
  <c r="M359" i="16" s="1"/>
  <c r="I263" i="16"/>
  <c r="M263" i="16" s="1"/>
  <c r="I110" i="16"/>
  <c r="M110" i="16" s="1"/>
  <c r="I334" i="16"/>
  <c r="I318" i="16"/>
  <c r="I242" i="16"/>
  <c r="I839" i="16"/>
  <c r="M839" i="16" s="1"/>
  <c r="I727" i="16"/>
  <c r="M727" i="16" s="1"/>
  <c r="I530" i="16"/>
  <c r="I1262" i="16"/>
  <c r="I1318" i="16"/>
  <c r="I1311" i="16"/>
  <c r="M1311" i="16" s="1"/>
  <c r="I770" i="16"/>
  <c r="I296" i="16"/>
  <c r="I270" i="16"/>
  <c r="I236" i="16"/>
  <c r="I829" i="16"/>
  <c r="M829" i="16" s="1"/>
  <c r="I105" i="16"/>
  <c r="M105" i="16" s="1"/>
  <c r="I1333" i="16"/>
  <c r="M1333" i="16" s="1"/>
  <c r="I1310" i="16"/>
  <c r="M1310" i="16" s="1"/>
  <c r="I1266" i="16"/>
  <c r="M1266" i="16" s="1"/>
  <c r="I95" i="16"/>
  <c r="M94" i="16" s="1"/>
  <c r="I1155" i="16"/>
  <c r="I1147" i="16"/>
  <c r="M1147" i="16" s="1"/>
  <c r="I1139" i="16"/>
  <c r="I1131" i="16"/>
  <c r="I1123" i="16"/>
  <c r="M1123" i="16" s="1"/>
  <c r="I1115" i="16"/>
  <c r="M1115" i="16" s="1"/>
  <c r="I1107" i="16"/>
  <c r="M1107" i="16" s="1"/>
  <c r="I1099" i="16"/>
  <c r="M1099" i="16" s="1"/>
  <c r="I1091" i="16"/>
  <c r="M1091" i="16" s="1"/>
  <c r="I1083" i="16"/>
  <c r="M1083" i="16" s="1"/>
  <c r="I1075" i="16"/>
  <c r="M1075" i="16" s="1"/>
  <c r="I1067" i="16"/>
  <c r="I1059" i="16"/>
  <c r="M1059" i="16" s="1"/>
  <c r="I1051" i="16"/>
  <c r="I857" i="16"/>
  <c r="M857" i="16" s="1"/>
  <c r="I849" i="16"/>
  <c r="M849" i="16" s="1"/>
  <c r="I841" i="16"/>
  <c r="M841" i="16" s="1"/>
  <c r="I831" i="16"/>
  <c r="I818" i="16"/>
  <c r="M818" i="16" s="1"/>
  <c r="I810" i="16"/>
  <c r="I802" i="16"/>
  <c r="M802" i="16" s="1"/>
  <c r="I794" i="16"/>
  <c r="M794" i="16" s="1"/>
  <c r="I786" i="16"/>
  <c r="I778" i="16"/>
  <c r="I769" i="16"/>
  <c r="I761" i="16"/>
  <c r="I752" i="16"/>
  <c r="I744" i="16"/>
  <c r="I736" i="16"/>
  <c r="I728" i="16"/>
  <c r="I719" i="16"/>
  <c r="M719" i="16" s="1"/>
  <c r="I711" i="16"/>
  <c r="M711" i="16" s="1"/>
  <c r="I703" i="16"/>
  <c r="M703" i="16" s="1"/>
  <c r="I695" i="16"/>
  <c r="M695" i="16" s="1"/>
  <c r="I687" i="16"/>
  <c r="M687" i="16" s="1"/>
  <c r="I679" i="16"/>
  <c r="I671" i="16"/>
  <c r="M671" i="16" s="1"/>
  <c r="I663" i="16"/>
  <c r="M663" i="16" s="1"/>
  <c r="I655" i="16"/>
  <c r="M655" i="16" s="1"/>
  <c r="I647" i="16"/>
  <c r="M647" i="16" s="1"/>
  <c r="I639" i="16"/>
  <c r="I631" i="16"/>
  <c r="I623" i="16"/>
  <c r="I615" i="16"/>
  <c r="M615" i="16" s="1"/>
  <c r="I607" i="16"/>
  <c r="I599" i="16"/>
  <c r="M599" i="16" s="1"/>
  <c r="I591" i="16"/>
  <c r="I583" i="16"/>
  <c r="I575" i="16"/>
  <c r="I563" i="16"/>
  <c r="M563" i="16" s="1"/>
  <c r="I555" i="16"/>
  <c r="I547" i="16"/>
  <c r="M547" i="16" s="1"/>
  <c r="I539" i="16"/>
  <c r="I531" i="16"/>
  <c r="I522" i="16"/>
  <c r="I514" i="16"/>
  <c r="M514" i="16" s="1"/>
  <c r="I506" i="16"/>
  <c r="I498" i="16"/>
  <c r="M498" i="16" s="1"/>
  <c r="I490" i="16"/>
  <c r="M490" i="16" s="1"/>
  <c r="I482" i="16"/>
  <c r="M482" i="16" s="1"/>
  <c r="I474" i="16"/>
  <c r="M474" i="16" s="1"/>
  <c r="I466" i="16"/>
  <c r="M466" i="16" s="1"/>
  <c r="I458" i="16"/>
  <c r="M458" i="16" s="1"/>
  <c r="I450" i="16"/>
  <c r="M450" i="16" s="1"/>
  <c r="I442" i="16"/>
  <c r="M442" i="16" s="1"/>
  <c r="I434" i="16"/>
  <c r="M434" i="16" s="1"/>
  <c r="I426" i="16"/>
  <c r="M426" i="16" s="1"/>
  <c r="I418" i="16"/>
  <c r="M418" i="16" s="1"/>
  <c r="I410" i="16"/>
  <c r="M410" i="16" s="1"/>
  <c r="I402" i="16"/>
  <c r="M402" i="16" s="1"/>
  <c r="I394" i="16"/>
  <c r="M394" i="16" s="1"/>
  <c r="I386" i="16"/>
  <c r="I378" i="16"/>
  <c r="I354" i="16"/>
  <c r="M354" i="16" s="1"/>
  <c r="I326" i="16"/>
  <c r="M326" i="16" s="1"/>
  <c r="I309" i="16"/>
  <c r="M309" i="16" s="1"/>
  <c r="I294" i="16"/>
  <c r="M294" i="16" s="1"/>
  <c r="I276" i="16"/>
  <c r="M276" i="16" s="1"/>
  <c r="I324" i="16"/>
  <c r="I307" i="16"/>
  <c r="I211" i="16"/>
  <c r="M211" i="16" s="1"/>
  <c r="I893" i="16"/>
  <c r="M893" i="16" s="1"/>
  <c r="I370" i="16"/>
  <c r="M370" i="16" s="1"/>
  <c r="I100" i="16"/>
  <c r="M100" i="16" s="1"/>
  <c r="I256" i="16"/>
  <c r="I949" i="16"/>
  <c r="M949" i="16" s="1"/>
  <c r="I101" i="16"/>
  <c r="M101" i="16" s="1"/>
  <c r="I1308" i="16"/>
  <c r="M1308" i="16" s="1"/>
  <c r="I1264" i="16"/>
  <c r="M1264" i="16" s="1"/>
  <c r="I1028" i="16"/>
  <c r="M1028" i="16" s="1"/>
  <c r="I964" i="16"/>
  <c r="M964" i="16" s="1"/>
  <c r="I956" i="16"/>
  <c r="I1267" i="16"/>
  <c r="M1267" i="16" s="1"/>
  <c r="I63" i="16"/>
  <c r="I1048" i="16"/>
  <c r="I981" i="16"/>
  <c r="M981" i="16" s="1"/>
  <c r="I1012" i="16"/>
  <c r="M1012" i="16" s="1"/>
  <c r="I925" i="16"/>
  <c r="M925" i="16" s="1"/>
  <c r="I1251" i="16"/>
  <c r="I996" i="16"/>
  <c r="M996" i="16" s="1"/>
  <c r="I940" i="16"/>
  <c r="M940" i="16" s="1"/>
  <c r="I876" i="16"/>
  <c r="M876" i="16" s="1"/>
  <c r="I909" i="16"/>
  <c r="M909" i="16" s="1"/>
  <c r="I1219" i="16"/>
  <c r="I260" i="16"/>
  <c r="M260" i="16" s="1"/>
  <c r="I250" i="16"/>
  <c r="M250" i="16" s="1"/>
  <c r="I240" i="16"/>
  <c r="M240" i="16" s="1"/>
  <c r="I213" i="16"/>
  <c r="M213" i="16" s="1"/>
  <c r="I199" i="16"/>
  <c r="M199" i="16" s="1"/>
  <c r="I191" i="16"/>
  <c r="M191" i="16" s="1"/>
  <c r="I183" i="16"/>
  <c r="M183" i="16" s="1"/>
  <c r="I175" i="16"/>
  <c r="M175" i="16" s="1"/>
  <c r="I167" i="16"/>
  <c r="M167" i="16" s="1"/>
  <c r="I159" i="16"/>
  <c r="M159" i="16" s="1"/>
  <c r="I151" i="16"/>
  <c r="M151" i="16" s="1"/>
  <c r="I143" i="16"/>
  <c r="M143" i="16" s="1"/>
  <c r="I135" i="16"/>
  <c r="M135" i="16" s="1"/>
  <c r="I127" i="16"/>
  <c r="M127" i="16" s="1"/>
  <c r="I117" i="16"/>
  <c r="M117" i="16" s="1"/>
  <c r="I107" i="16"/>
  <c r="M107" i="16" s="1"/>
  <c r="I373" i="16"/>
  <c r="I361" i="16"/>
  <c r="I347" i="16"/>
  <c r="I339" i="16"/>
  <c r="I325" i="16"/>
  <c r="I314" i="16"/>
  <c r="M314" i="16" s="1"/>
  <c r="I286" i="16"/>
  <c r="I278" i="16"/>
  <c r="I265" i="16"/>
  <c r="I234" i="16"/>
  <c r="I224" i="16"/>
  <c r="I216" i="16"/>
  <c r="I119" i="16"/>
  <c r="I1321" i="16"/>
  <c r="I828" i="16"/>
  <c r="I568" i="16"/>
  <c r="M568" i="16" s="1"/>
  <c r="I1223" i="16"/>
  <c r="M1223" i="16" s="1"/>
  <c r="I1189" i="16"/>
  <c r="M1189" i="16" s="1"/>
  <c r="I1181" i="16"/>
  <c r="M1181" i="16" s="1"/>
  <c r="I1173" i="16"/>
  <c r="M1173" i="16" s="1"/>
  <c r="I1165" i="16"/>
  <c r="M1165" i="16" s="1"/>
  <c r="I114" i="16"/>
  <c r="M114" i="16" s="1"/>
  <c r="I1260" i="16"/>
  <c r="M1260" i="16" s="1"/>
  <c r="I1316" i="16"/>
  <c r="M1316" i="16" s="1"/>
  <c r="I1303" i="16"/>
  <c r="M1303" i="16" s="1"/>
  <c r="I1295" i="16"/>
  <c r="M1295" i="16" s="1"/>
  <c r="I1288" i="16"/>
  <c r="M1288" i="16" s="1"/>
  <c r="I1280" i="16"/>
  <c r="M1280" i="16" s="1"/>
  <c r="I68" i="16"/>
  <c r="I34" i="16"/>
  <c r="M34" i="16" s="1"/>
  <c r="I26" i="16"/>
  <c r="M26" i="16" s="1"/>
  <c r="I18" i="16"/>
  <c r="M18" i="16" s="1"/>
  <c r="I10" i="16"/>
  <c r="M10" i="16" s="1"/>
  <c r="I1044" i="16"/>
  <c r="M1044" i="16" s="1"/>
  <c r="I1032" i="16"/>
  <c r="M1032" i="16" s="1"/>
  <c r="I1014" i="16"/>
  <c r="M1014" i="16" s="1"/>
  <c r="I986" i="16"/>
  <c r="M986" i="16" s="1"/>
  <c r="I968" i="16"/>
  <c r="M968" i="16" s="1"/>
  <c r="I1037" i="16"/>
  <c r="M1037" i="16" s="1"/>
  <c r="I1023" i="16"/>
  <c r="M1023" i="16" s="1"/>
  <c r="I1009" i="16"/>
  <c r="M1009" i="16" s="1"/>
  <c r="I995" i="16"/>
  <c r="M995" i="16" s="1"/>
  <c r="I987" i="16"/>
  <c r="M987" i="16" s="1"/>
  <c r="I973" i="16"/>
  <c r="M973" i="16" s="1"/>
  <c r="I959" i="16"/>
  <c r="M959" i="16" s="1"/>
  <c r="I939" i="16"/>
  <c r="M939" i="16" s="1"/>
  <c r="I921" i="16"/>
  <c r="M921" i="16" s="1"/>
  <c r="I903" i="16"/>
  <c r="M903" i="16" s="1"/>
  <c r="I875" i="16"/>
  <c r="M875" i="16" s="1"/>
  <c r="I944" i="16"/>
  <c r="M944" i="16" s="1"/>
  <c r="I930" i="16"/>
  <c r="M930" i="16" s="1"/>
  <c r="I916" i="16"/>
  <c r="M916" i="16" s="1"/>
  <c r="I902" i="16"/>
  <c r="M902" i="16" s="1"/>
  <c r="I894" i="16"/>
  <c r="M894" i="16" s="1"/>
  <c r="I880" i="16"/>
  <c r="M880" i="16" s="1"/>
  <c r="I866" i="16"/>
  <c r="M866" i="16" s="1"/>
  <c r="I1248" i="16"/>
  <c r="M1248" i="16" s="1"/>
  <c r="I1240" i="16"/>
  <c r="M1240" i="16" s="1"/>
  <c r="I1232" i="16"/>
  <c r="M1232" i="16" s="1"/>
  <c r="I1218" i="16"/>
  <c r="M1218" i="16" s="1"/>
  <c r="I1210" i="16"/>
  <c r="M1210" i="16" s="1"/>
  <c r="I1202" i="16"/>
  <c r="M1202" i="16" s="1"/>
  <c r="I1194" i="16"/>
  <c r="I87" i="16"/>
  <c r="M87" i="16" s="1"/>
  <c r="I79" i="16"/>
  <c r="M79" i="16" s="1"/>
  <c r="I71" i="16"/>
  <c r="M71" i="16" s="1"/>
  <c r="I57" i="16"/>
  <c r="M57" i="16" s="1"/>
  <c r="I49" i="16"/>
  <c r="M49" i="16" s="1"/>
  <c r="I41" i="16"/>
  <c r="M41" i="16" s="1"/>
  <c r="I1161" i="16"/>
  <c r="M1161" i="16" s="1"/>
  <c r="I1153" i="16"/>
  <c r="M1153" i="16" s="1"/>
  <c r="I1145" i="16"/>
  <c r="M1145" i="16" s="1"/>
  <c r="I1159" i="16"/>
  <c r="I1151" i="16"/>
  <c r="I1143" i="16"/>
  <c r="I1135" i="16"/>
  <c r="I1127" i="16"/>
  <c r="I1119" i="16"/>
  <c r="M1119" i="16" s="1"/>
  <c r="I1111" i="16"/>
  <c r="M1111" i="16" s="1"/>
  <c r="I1103" i="16"/>
  <c r="M1103" i="16" s="1"/>
  <c r="I1095" i="16"/>
  <c r="M1095" i="16" s="1"/>
  <c r="I1087" i="16"/>
  <c r="M1087" i="16" s="1"/>
  <c r="I1079" i="16"/>
  <c r="M1079" i="16" s="1"/>
  <c r="I1071" i="16"/>
  <c r="M1071" i="16" s="1"/>
  <c r="I1063" i="16"/>
  <c r="M1063" i="16" s="1"/>
  <c r="I1055" i="16"/>
  <c r="M1055" i="16" s="1"/>
  <c r="I861" i="16"/>
  <c r="I853" i="16"/>
  <c r="I845" i="16"/>
  <c r="M845" i="16" s="1"/>
  <c r="I835" i="16"/>
  <c r="M835" i="16" s="1"/>
  <c r="I824" i="16"/>
  <c r="I814" i="16"/>
  <c r="M814" i="16" s="1"/>
  <c r="I806" i="16"/>
  <c r="M806" i="16" s="1"/>
  <c r="I798" i="16"/>
  <c r="M798" i="16" s="1"/>
  <c r="I790" i="16"/>
  <c r="I782" i="16"/>
  <c r="M782" i="16" s="1"/>
  <c r="I774" i="16"/>
  <c r="M774" i="16" s="1"/>
  <c r="I765" i="16"/>
  <c r="I756" i="16"/>
  <c r="I748" i="16"/>
  <c r="I740" i="16"/>
  <c r="I732" i="16"/>
  <c r="I723" i="16"/>
  <c r="M723" i="16" s="1"/>
  <c r="I715" i="16"/>
  <c r="M715" i="16" s="1"/>
  <c r="I707" i="16"/>
  <c r="M707" i="16" s="1"/>
  <c r="I699" i="16"/>
  <c r="M699" i="16" s="1"/>
  <c r="I691" i="16"/>
  <c r="M691" i="16" s="1"/>
  <c r="I683" i="16"/>
  <c r="M683" i="16" s="1"/>
  <c r="I675" i="16"/>
  <c r="M675" i="16" s="1"/>
  <c r="I667" i="16"/>
  <c r="M667" i="16" s="1"/>
  <c r="I659" i="16"/>
  <c r="I651" i="16"/>
  <c r="M651" i="16" s="1"/>
  <c r="I643" i="16"/>
  <c r="M643" i="16" s="1"/>
  <c r="I635" i="16"/>
  <c r="M635" i="16" s="1"/>
  <c r="I627" i="16"/>
  <c r="M627" i="16" s="1"/>
  <c r="I619" i="16"/>
  <c r="I611" i="16"/>
  <c r="I603" i="16"/>
  <c r="M603" i="16" s="1"/>
  <c r="I595" i="16"/>
  <c r="M595" i="16" s="1"/>
  <c r="I587" i="16"/>
  <c r="I579" i="16"/>
  <c r="I571" i="16"/>
  <c r="M571" i="16" s="1"/>
  <c r="I559" i="16"/>
  <c r="M559" i="16" s="1"/>
  <c r="I551" i="16"/>
  <c r="M551" i="16" s="1"/>
  <c r="I543" i="16"/>
  <c r="I535" i="16"/>
  <c r="I526" i="16"/>
  <c r="I518" i="16"/>
  <c r="I510" i="16"/>
  <c r="I502" i="16"/>
  <c r="M502" i="16" s="1"/>
  <c r="I494" i="16"/>
  <c r="M494" i="16" s="1"/>
  <c r="I486" i="16"/>
  <c r="M486" i="16" s="1"/>
  <c r="I478" i="16"/>
  <c r="M478" i="16" s="1"/>
  <c r="I470" i="16"/>
  <c r="M470" i="16" s="1"/>
  <c r="I462" i="16"/>
  <c r="M462" i="16" s="1"/>
  <c r="I454" i="16"/>
  <c r="M454" i="16" s="1"/>
  <c r="I446" i="16"/>
  <c r="M446" i="16" s="1"/>
  <c r="I438" i="16"/>
  <c r="M438" i="16" s="1"/>
  <c r="I430" i="16"/>
  <c r="M430" i="16" s="1"/>
  <c r="I422" i="16"/>
  <c r="M422" i="16" s="1"/>
  <c r="I414" i="16"/>
  <c r="M414" i="16" s="1"/>
  <c r="I406" i="16"/>
  <c r="M406" i="16" s="1"/>
  <c r="I398" i="16"/>
  <c r="M398" i="16" s="1"/>
  <c r="I390" i="16"/>
  <c r="M390" i="16" s="1"/>
  <c r="I382" i="16"/>
  <c r="I367" i="16"/>
  <c r="M367" i="16" s="1"/>
  <c r="I330" i="16"/>
  <c r="M330" i="16" s="1"/>
  <c r="I313" i="16"/>
  <c r="M313" i="16" s="1"/>
  <c r="I303" i="16"/>
  <c r="M303" i="16" s="1"/>
  <c r="I290" i="16"/>
  <c r="M290" i="16" s="1"/>
  <c r="I266" i="16"/>
  <c r="M266" i="16" s="1"/>
  <c r="I254" i="16"/>
  <c r="M254" i="16" s="1"/>
  <c r="I246" i="16"/>
  <c r="M246" i="16" s="1"/>
  <c r="I230" i="16"/>
  <c r="M230" i="16" s="1"/>
  <c r="I1157" i="16"/>
  <c r="I1149" i="16"/>
  <c r="I1141" i="16"/>
  <c r="I1133" i="16"/>
  <c r="I1125" i="16"/>
  <c r="I1117" i="16"/>
  <c r="M1117" i="16" s="1"/>
  <c r="I1109" i="16"/>
  <c r="M1109" i="16" s="1"/>
  <c r="I1101" i="16"/>
  <c r="M1101" i="16" s="1"/>
  <c r="I1093" i="16"/>
  <c r="M1093" i="16" s="1"/>
  <c r="I1085" i="16"/>
  <c r="I1077" i="16"/>
  <c r="M1077" i="16" s="1"/>
  <c r="I1069" i="16"/>
  <c r="I1061" i="16"/>
  <c r="M1061" i="16" s="1"/>
  <c r="I1053" i="16"/>
  <c r="M1053" i="16" s="1"/>
  <c r="I859" i="16"/>
  <c r="I851" i="16"/>
  <c r="M851" i="16" s="1"/>
  <c r="I843" i="16"/>
  <c r="M843" i="16" s="1"/>
  <c r="I833" i="16"/>
  <c r="M833" i="16" s="1"/>
  <c r="I820" i="16"/>
  <c r="M820" i="16" s="1"/>
  <c r="I812" i="16"/>
  <c r="M812" i="16" s="1"/>
  <c r="I804" i="16"/>
  <c r="M804" i="16" s="1"/>
  <c r="I796" i="16"/>
  <c r="M796" i="16" s="1"/>
  <c r="I788" i="16"/>
  <c r="I780" i="16"/>
  <c r="I772" i="16"/>
  <c r="I763" i="16"/>
  <c r="I754" i="16"/>
  <c r="I746" i="16"/>
  <c r="I738" i="16"/>
  <c r="I730" i="16"/>
  <c r="I721" i="16"/>
  <c r="M721" i="16" s="1"/>
  <c r="I713" i="16"/>
  <c r="M713" i="16" s="1"/>
  <c r="I705" i="16"/>
  <c r="I697" i="16"/>
  <c r="M697" i="16" s="1"/>
  <c r="I689" i="16"/>
  <c r="M689" i="16" s="1"/>
  <c r="I681" i="16"/>
  <c r="M681" i="16" s="1"/>
  <c r="I673" i="16"/>
  <c r="M673" i="16" s="1"/>
  <c r="I665" i="16"/>
  <c r="M665" i="16" s="1"/>
  <c r="I657" i="16"/>
  <c r="I649" i="16"/>
  <c r="M649" i="16" s="1"/>
  <c r="I641" i="16"/>
  <c r="I633" i="16"/>
  <c r="I625" i="16"/>
  <c r="M625" i="16" s="1"/>
  <c r="I617" i="16"/>
  <c r="I609" i="16"/>
  <c r="I601" i="16"/>
  <c r="M601" i="16" s="1"/>
  <c r="I593" i="16"/>
  <c r="I585" i="16"/>
  <c r="I577" i="16"/>
  <c r="I565" i="16"/>
  <c r="M565" i="16" s="1"/>
  <c r="I557" i="16"/>
  <c r="M557" i="16" s="1"/>
  <c r="I549" i="16"/>
  <c r="M549" i="16" s="1"/>
  <c r="I541" i="16"/>
  <c r="M541" i="16" s="1"/>
  <c r="I533" i="16"/>
  <c r="I524" i="16"/>
  <c r="I516" i="16"/>
  <c r="M516" i="16" s="1"/>
  <c r="I508" i="16"/>
  <c r="I500" i="16"/>
  <c r="M500" i="16" s="1"/>
  <c r="I492" i="16"/>
  <c r="M492" i="16" s="1"/>
  <c r="I484" i="16"/>
  <c r="M484" i="16" s="1"/>
  <c r="I476" i="16"/>
  <c r="M476" i="16" s="1"/>
  <c r="I468" i="16"/>
  <c r="M468" i="16" s="1"/>
  <c r="I460" i="16"/>
  <c r="M460" i="16" s="1"/>
  <c r="I452" i="16"/>
  <c r="M452" i="16" s="1"/>
  <c r="I444" i="16"/>
  <c r="M444" i="16" s="1"/>
  <c r="I436" i="16"/>
  <c r="I428" i="16"/>
  <c r="M428" i="16" s="1"/>
  <c r="I420" i="16"/>
  <c r="M420" i="16" s="1"/>
  <c r="I412" i="16"/>
  <c r="I404" i="16"/>
  <c r="I396" i="16"/>
  <c r="M396" i="16" s="1"/>
  <c r="I388" i="16"/>
  <c r="M388" i="16" s="1"/>
  <c r="I380" i="16"/>
  <c r="I358" i="16"/>
  <c r="M358" i="16" s="1"/>
  <c r="I328" i="16"/>
  <c r="M328" i="16" s="1"/>
  <c r="I311" i="16"/>
  <c r="M311" i="16" s="1"/>
  <c r="I1137" i="16"/>
  <c r="M1137" i="16" s="1"/>
  <c r="I1129" i="16"/>
  <c r="I1121" i="16"/>
  <c r="M1121" i="16" s="1"/>
  <c r="I1113" i="16"/>
  <c r="M1113" i="16" s="1"/>
  <c r="I1105" i="16"/>
  <c r="I1097" i="16"/>
  <c r="M1097" i="16" s="1"/>
  <c r="I1089" i="16"/>
  <c r="M1089" i="16" s="1"/>
  <c r="I1081" i="16"/>
  <c r="M1081" i="16" s="1"/>
  <c r="I1073" i="16"/>
  <c r="M1073" i="16" s="1"/>
  <c r="I1065" i="16"/>
  <c r="M1065" i="16" s="1"/>
  <c r="I1057" i="16"/>
  <c r="M1057" i="16" s="1"/>
  <c r="I951" i="16"/>
  <c r="I855" i="16"/>
  <c r="M855" i="16" s="1"/>
  <c r="I847" i="16"/>
  <c r="M847" i="16" s="1"/>
  <c r="I837" i="16"/>
  <c r="M837" i="16" s="1"/>
  <c r="I826" i="16"/>
  <c r="I816" i="16"/>
  <c r="M816" i="16" s="1"/>
  <c r="I808" i="16"/>
  <c r="M808" i="16" s="1"/>
  <c r="I800" i="16"/>
  <c r="M800" i="16" s="1"/>
  <c r="I792" i="16"/>
  <c r="I784" i="16"/>
  <c r="M784" i="16" s="1"/>
  <c r="I776" i="16"/>
  <c r="M776" i="16" s="1"/>
  <c r="I767" i="16"/>
  <c r="I759" i="16"/>
  <c r="M759" i="16" s="1"/>
  <c r="I750" i="16"/>
  <c r="M750" i="16" s="1"/>
  <c r="I742" i="16"/>
  <c r="M742" i="16" s="1"/>
  <c r="I734" i="16"/>
  <c r="M734" i="16" s="1"/>
  <c r="I725" i="16"/>
  <c r="M725" i="16" s="1"/>
  <c r="I717" i="16"/>
  <c r="M717" i="16" s="1"/>
  <c r="I709" i="16"/>
  <c r="M709" i="16" s="1"/>
  <c r="I701" i="16"/>
  <c r="M701" i="16" s="1"/>
  <c r="I693" i="16"/>
  <c r="M693" i="16" s="1"/>
  <c r="I685" i="16"/>
  <c r="M685" i="16" s="1"/>
  <c r="I677" i="16"/>
  <c r="M677" i="16" s="1"/>
  <c r="I669" i="16"/>
  <c r="M669" i="16" s="1"/>
  <c r="I661" i="16"/>
  <c r="M661" i="16" s="1"/>
  <c r="I653" i="16"/>
  <c r="M653" i="16" s="1"/>
  <c r="I645" i="16"/>
  <c r="M645" i="16" s="1"/>
  <c r="I637" i="16"/>
  <c r="M637" i="16" s="1"/>
  <c r="I629" i="16"/>
  <c r="M629" i="16" s="1"/>
  <c r="I621" i="16"/>
  <c r="M621" i="16" s="1"/>
  <c r="I613" i="16"/>
  <c r="M613" i="16" s="1"/>
  <c r="I605" i="16"/>
  <c r="M605" i="16" s="1"/>
  <c r="I597" i="16"/>
  <c r="M597" i="16" s="1"/>
  <c r="I589" i="16"/>
  <c r="I581" i="16"/>
  <c r="M581" i="16" s="1"/>
  <c r="I573" i="16"/>
  <c r="M573" i="16" s="1"/>
  <c r="I561" i="16"/>
  <c r="M561" i="16" s="1"/>
  <c r="I553" i="16"/>
  <c r="M553" i="16" s="1"/>
  <c r="I545" i="16"/>
  <c r="M545" i="16" s="1"/>
  <c r="I537" i="16"/>
  <c r="M537" i="16" s="1"/>
  <c r="I528" i="16"/>
  <c r="M528" i="16" s="1"/>
  <c r="I520" i="16"/>
  <c r="M520" i="16" s="1"/>
  <c r="I512" i="16"/>
  <c r="I504" i="16"/>
  <c r="M504" i="16" s="1"/>
  <c r="I496" i="16"/>
  <c r="M496" i="16" s="1"/>
  <c r="I488" i="16"/>
  <c r="M488" i="16" s="1"/>
  <c r="I480" i="16"/>
  <c r="M480" i="16" s="1"/>
  <c r="I472" i="16"/>
  <c r="M472" i="16" s="1"/>
  <c r="I464" i="16"/>
  <c r="M464" i="16" s="1"/>
  <c r="I456" i="16"/>
  <c r="M456" i="16" s="1"/>
  <c r="I448" i="16"/>
  <c r="M448" i="16" s="1"/>
  <c r="I440" i="16"/>
  <c r="M440" i="16" s="1"/>
  <c r="I432" i="16"/>
  <c r="M432" i="16" s="1"/>
  <c r="I424" i="16"/>
  <c r="M424" i="16" s="1"/>
  <c r="I416" i="16"/>
  <c r="M416" i="16" s="1"/>
  <c r="I408" i="16"/>
  <c r="M408" i="16" s="1"/>
  <c r="I400" i="16"/>
  <c r="M400" i="16" s="1"/>
  <c r="I392" i="16"/>
  <c r="M392" i="16" s="1"/>
  <c r="I384" i="16"/>
  <c r="M384" i="16" s="1"/>
  <c r="I371" i="16"/>
  <c r="M371" i="16" s="1"/>
  <c r="I352" i="16"/>
  <c r="M352" i="16" s="1"/>
  <c r="I322" i="16"/>
  <c r="M322" i="16" s="1"/>
  <c r="I305" i="16"/>
  <c r="M305" i="16" s="1"/>
  <c r="I292" i="16"/>
  <c r="M292" i="16" s="1"/>
  <c r="I268" i="16"/>
  <c r="M268" i="16" s="1"/>
  <c r="I258" i="16"/>
  <c r="M258" i="16" s="1"/>
  <c r="I248" i="16"/>
  <c r="M248" i="16" s="1"/>
  <c r="I238" i="16"/>
  <c r="M238" i="16" s="1"/>
  <c r="I209" i="16"/>
  <c r="M209" i="16" s="1"/>
  <c r="I197" i="16"/>
  <c r="M197" i="16" s="1"/>
  <c r="I189" i="16"/>
  <c r="M189" i="16" s="1"/>
  <c r="I181" i="16"/>
  <c r="M181" i="16" s="1"/>
  <c r="I173" i="16"/>
  <c r="M173" i="16" s="1"/>
  <c r="I165" i="16"/>
  <c r="M165" i="16" s="1"/>
  <c r="I205" i="16"/>
  <c r="M205" i="16" s="1"/>
  <c r="I195" i="16"/>
  <c r="M195" i="16" s="1"/>
  <c r="I187" i="16"/>
  <c r="M187" i="16" s="1"/>
  <c r="I179" i="16"/>
  <c r="M179" i="16" s="1"/>
  <c r="I171" i="16"/>
  <c r="M171" i="16" s="1"/>
  <c r="I163" i="16"/>
  <c r="M163" i="16" s="1"/>
  <c r="I155" i="16"/>
  <c r="M155" i="16" s="1"/>
  <c r="I147" i="16"/>
  <c r="M147" i="16" s="1"/>
  <c r="I139" i="16"/>
  <c r="M139" i="16" s="1"/>
  <c r="I131" i="16"/>
  <c r="M131" i="16" s="1"/>
  <c r="I123" i="16"/>
  <c r="M123" i="16" s="1"/>
  <c r="I112" i="16"/>
  <c r="M112" i="16" s="1"/>
  <c r="I377" i="16"/>
  <c r="I365" i="16"/>
  <c r="M365" i="16" s="1"/>
  <c r="I351" i="16"/>
  <c r="I343" i="16"/>
  <c r="M343" i="16" s="1"/>
  <c r="I335" i="16"/>
  <c r="M335" i="16" s="1"/>
  <c r="I319" i="16"/>
  <c r="M319" i="16" s="1"/>
  <c r="I301" i="16"/>
  <c r="M301" i="16" s="1"/>
  <c r="I282" i="16"/>
  <c r="M282" i="16" s="1"/>
  <c r="I273" i="16"/>
  <c r="M273" i="16" s="1"/>
  <c r="I243" i="16"/>
  <c r="I228" i="16"/>
  <c r="M228" i="16" s="1"/>
  <c r="I220" i="16"/>
  <c r="I207" i="16"/>
  <c r="I1325" i="16"/>
  <c r="M1325" i="16" s="1"/>
  <c r="I948" i="16"/>
  <c r="M948" i="16" s="1"/>
  <c r="I757" i="16"/>
  <c r="I1253" i="16"/>
  <c r="M1253" i="16" s="1"/>
  <c r="I1193" i="16"/>
  <c r="I1185" i="16"/>
  <c r="M1185" i="16" s="1"/>
  <c r="I1177" i="16"/>
  <c r="I1169" i="16"/>
  <c r="M1169" i="16" s="1"/>
  <c r="I827" i="16"/>
  <c r="I1273" i="16"/>
  <c r="I1257" i="16"/>
  <c r="M1257" i="16" s="1"/>
  <c r="I1329" i="16"/>
  <c r="M1329" i="16" s="1"/>
  <c r="I1312" i="16"/>
  <c r="M1312" i="16" s="1"/>
  <c r="I1307" i="16"/>
  <c r="M1307" i="16" s="1"/>
  <c r="I1299" i="16"/>
  <c r="M1299" i="16" s="1"/>
  <c r="I1291" i="16"/>
  <c r="M1291" i="16" s="1"/>
  <c r="I1284" i="16"/>
  <c r="M1284" i="16" s="1"/>
  <c r="I1277" i="16"/>
  <c r="M1277" i="16" s="1"/>
  <c r="I98" i="16"/>
  <c r="I64" i="16"/>
  <c r="M64" i="16" s="1"/>
  <c r="I30" i="16"/>
  <c r="I22" i="16"/>
  <c r="M22" i="16" s="1"/>
  <c r="I14" i="16"/>
  <c r="M14" i="16" s="1"/>
  <c r="I6" i="16"/>
  <c r="M6" i="16" s="1"/>
  <c r="I1049" i="16"/>
  <c r="M1049" i="16" s="1"/>
  <c r="I1018" i="16"/>
  <c r="M1018" i="16" s="1"/>
  <c r="I1000" i="16"/>
  <c r="M1000" i="16" s="1"/>
  <c r="I982" i="16"/>
  <c r="M982" i="16" s="1"/>
  <c r="I1041" i="16"/>
  <c r="M1041" i="16" s="1"/>
  <c r="I1027" i="16"/>
  <c r="M1027" i="16" s="1"/>
  <c r="I1019" i="16"/>
  <c r="M1019" i="16" s="1"/>
  <c r="I1005" i="16"/>
  <c r="M1005" i="16" s="1"/>
  <c r="I991" i="16"/>
  <c r="M991" i="16" s="1"/>
  <c r="I977" i="16"/>
  <c r="M977" i="16" s="1"/>
  <c r="I963" i="16"/>
  <c r="M963" i="16" s="1"/>
  <c r="I954" i="16"/>
  <c r="M954" i="16" s="1"/>
  <c r="I935" i="16"/>
  <c r="M935" i="16" s="1"/>
  <c r="I907" i="16"/>
  <c r="M907" i="16" s="1"/>
  <c r="I889" i="16"/>
  <c r="M889" i="16" s="1"/>
  <c r="I871" i="16"/>
  <c r="M871" i="16" s="1"/>
  <c r="I934" i="16"/>
  <c r="M934" i="16" s="1"/>
  <c r="I926" i="16"/>
  <c r="M926" i="16" s="1"/>
  <c r="I912" i="16"/>
  <c r="M912" i="16" s="1"/>
  <c r="I898" i="16"/>
  <c r="M898" i="16" s="1"/>
  <c r="I884" i="16"/>
  <c r="M884" i="16" s="1"/>
  <c r="I870" i="16"/>
  <c r="M870" i="16" s="1"/>
  <c r="I862" i="16"/>
  <c r="I1244" i="16"/>
  <c r="M1244" i="16" s="1"/>
  <c r="I1236" i="16"/>
  <c r="M1236" i="16" s="1"/>
  <c r="I1228" i="16"/>
  <c r="M1228" i="16" s="1"/>
  <c r="I1214" i="16"/>
  <c r="M1214" i="16" s="1"/>
  <c r="I1206" i="16"/>
  <c r="M1206" i="16" s="1"/>
  <c r="I1198" i="16"/>
  <c r="M1198" i="16" s="1"/>
  <c r="I91" i="16"/>
  <c r="M91" i="16" s="1"/>
  <c r="I83" i="16"/>
  <c r="M83" i="16" s="1"/>
  <c r="I75" i="16"/>
  <c r="M75" i="16" s="1"/>
  <c r="I61" i="16"/>
  <c r="M61" i="16" s="1"/>
  <c r="I53" i="16"/>
  <c r="M53" i="16" s="1"/>
  <c r="I45" i="16"/>
  <c r="M45" i="16" s="1"/>
  <c r="I37" i="16"/>
  <c r="I299" i="16"/>
  <c r="M299" i="16" s="1"/>
  <c r="I288" i="16"/>
  <c r="M288" i="16" s="1"/>
  <c r="I262" i="16"/>
  <c r="M262" i="16" s="1"/>
  <c r="I252" i="16"/>
  <c r="M252" i="16" s="1"/>
  <c r="I244" i="16"/>
  <c r="M244" i="16" s="1"/>
  <c r="I215" i="16"/>
  <c r="M215" i="16" s="1"/>
  <c r="I201" i="16"/>
  <c r="M201" i="16" s="1"/>
  <c r="I193" i="16"/>
  <c r="M193" i="16" s="1"/>
  <c r="I185" i="16"/>
  <c r="M185" i="16" s="1"/>
  <c r="I177" i="16"/>
  <c r="M177" i="16" s="1"/>
  <c r="I169" i="16"/>
  <c r="M169" i="16" s="1"/>
  <c r="I161" i="16"/>
  <c r="M161" i="16" s="1"/>
  <c r="I153" i="16"/>
  <c r="M153" i="16" s="1"/>
  <c r="I145" i="16"/>
  <c r="M145" i="16" s="1"/>
  <c r="I137" i="16"/>
  <c r="M137" i="16" s="1"/>
  <c r="I129" i="16"/>
  <c r="M129" i="16" s="1"/>
  <c r="I121" i="16"/>
  <c r="M121" i="16" s="1"/>
  <c r="I109" i="16"/>
  <c r="M109" i="16" s="1"/>
  <c r="I375" i="16"/>
  <c r="I363" i="16"/>
  <c r="I349" i="16"/>
  <c r="I341" i="16"/>
  <c r="I332" i="16"/>
  <c r="I316" i="16"/>
  <c r="I297" i="16"/>
  <c r="M297" i="16" s="1"/>
  <c r="I280" i="16"/>
  <c r="I271" i="16"/>
  <c r="I237" i="16"/>
  <c r="I226" i="16"/>
  <c r="I218" i="16"/>
  <c r="I203" i="16"/>
  <c r="I1323" i="16"/>
  <c r="M1323" i="16" s="1"/>
  <c r="I838" i="16"/>
  <c r="M838" i="16" s="1"/>
  <c r="I570" i="16"/>
  <c r="M570" i="16" s="1"/>
  <c r="I1225" i="16"/>
  <c r="I1191" i="16"/>
  <c r="M1191" i="16" s="1"/>
  <c r="I1183" i="16"/>
  <c r="M1183" i="16" s="1"/>
  <c r="I1175" i="16"/>
  <c r="M1175" i="16" s="1"/>
  <c r="I1167" i="16"/>
  <c r="M1167" i="16" s="1"/>
  <c r="I104" i="16"/>
  <c r="M104" i="16" s="1"/>
  <c r="I1320" i="16"/>
  <c r="I1334" i="16"/>
  <c r="M1334" i="16" s="1"/>
  <c r="I1263" i="16"/>
  <c r="I1271" i="16"/>
  <c r="M1271" i="16" s="1"/>
  <c r="I1305" i="16"/>
  <c r="M1305" i="16" s="1"/>
  <c r="I1297" i="16"/>
  <c r="M1297" i="16" s="1"/>
  <c r="I1290" i="16"/>
  <c r="M1290" i="16" s="1"/>
  <c r="I1282" i="16"/>
  <c r="M1282" i="16" s="1"/>
  <c r="I1276" i="16"/>
  <c r="M1276" i="16" s="1"/>
  <c r="I96" i="16"/>
  <c r="M96" i="16" s="1"/>
  <c r="I36" i="16"/>
  <c r="I28" i="16"/>
  <c r="M28" i="16" s="1"/>
  <c r="I1034" i="16"/>
  <c r="M1034" i="16" s="1"/>
  <c r="I998" i="16"/>
  <c r="M998" i="16" s="1"/>
  <c r="I970" i="16"/>
  <c r="M970" i="16" s="1"/>
  <c r="I1025" i="16"/>
  <c r="M1025" i="16" s="1"/>
  <c r="I989" i="16"/>
  <c r="M989" i="16" s="1"/>
  <c r="I961" i="16"/>
  <c r="M961" i="16" s="1"/>
  <c r="I905" i="16"/>
  <c r="M905" i="16" s="1"/>
  <c r="I946" i="16"/>
  <c r="M946" i="16" s="1"/>
  <c r="I932" i="16"/>
  <c r="M932" i="16" s="1"/>
  <c r="I918" i="16"/>
  <c r="M918" i="16" s="1"/>
  <c r="I910" i="16"/>
  <c r="M910" i="16" s="1"/>
  <c r="I882" i="16"/>
  <c r="M882" i="16" s="1"/>
  <c r="I868" i="16"/>
  <c r="M868" i="16" s="1"/>
  <c r="I1250" i="16"/>
  <c r="M1250" i="16" s="1"/>
  <c r="I1242" i="16"/>
  <c r="M1242" i="16" s="1"/>
  <c r="I1234" i="16"/>
  <c r="M1234" i="16" s="1"/>
  <c r="I1226" i="16"/>
  <c r="I1212" i="16"/>
  <c r="M1212" i="16" s="1"/>
  <c r="I1204" i="16"/>
  <c r="M1204" i="16" s="1"/>
  <c r="I1196" i="16"/>
  <c r="M1196" i="16" s="1"/>
  <c r="I157" i="16"/>
  <c r="M157" i="16" s="1"/>
  <c r="I149" i="16"/>
  <c r="M149" i="16" s="1"/>
  <c r="I141" i="16"/>
  <c r="M141" i="16" s="1"/>
  <c r="I133" i="16"/>
  <c r="M133" i="16" s="1"/>
  <c r="I125" i="16"/>
  <c r="M125" i="16" s="1"/>
  <c r="I115" i="16"/>
  <c r="M115" i="16" s="1"/>
  <c r="I368" i="16"/>
  <c r="I356" i="16"/>
  <c r="M356" i="16" s="1"/>
  <c r="I345" i="16"/>
  <c r="M345" i="16" s="1"/>
  <c r="I337" i="16"/>
  <c r="M337" i="16" s="1"/>
  <c r="I321" i="16"/>
  <c r="I306" i="16"/>
  <c r="I284" i="16"/>
  <c r="I275" i="16"/>
  <c r="M275" i="16" s="1"/>
  <c r="I257" i="16"/>
  <c r="I232" i="16"/>
  <c r="M232" i="16" s="1"/>
  <c r="I222" i="16"/>
  <c r="M222" i="16" s="1"/>
  <c r="I210" i="16"/>
  <c r="I1327" i="16"/>
  <c r="I1046" i="16"/>
  <c r="I822" i="16"/>
  <c r="I1255" i="16"/>
  <c r="I1221" i="16"/>
  <c r="M1221" i="16" s="1"/>
  <c r="I1187" i="16"/>
  <c r="M1187" i="16" s="1"/>
  <c r="I1179" i="16"/>
  <c r="M1179" i="16" s="1"/>
  <c r="I1171" i="16"/>
  <c r="M1171" i="16" s="1"/>
  <c r="I1163" i="16"/>
  <c r="M1163" i="16" s="1"/>
  <c r="I102" i="16"/>
  <c r="M102" i="16" s="1"/>
  <c r="I1258" i="16"/>
  <c r="M1258" i="16" s="1"/>
  <c r="I1331" i="16"/>
  <c r="M1331" i="16" s="1"/>
  <c r="I1314" i="16"/>
  <c r="M1314" i="16" s="1"/>
  <c r="I1269" i="16"/>
  <c r="M1269" i="16" s="1"/>
  <c r="I1301" i="16"/>
  <c r="M1301" i="16" s="1"/>
  <c r="I1293" i="16"/>
  <c r="M1293" i="16" s="1"/>
  <c r="I1286" i="16"/>
  <c r="M1286" i="16" s="1"/>
  <c r="I1278" i="16"/>
  <c r="M1278" i="16" s="1"/>
  <c r="I1274" i="16"/>
  <c r="I66" i="16"/>
  <c r="M66" i="16" s="1"/>
  <c r="I32" i="16"/>
  <c r="M32" i="16" s="1"/>
  <c r="I24" i="16"/>
  <c r="M24" i="16" s="1"/>
  <c r="I16" i="16"/>
  <c r="M16" i="16" s="1"/>
  <c r="I8" i="16"/>
  <c r="M8" i="16" s="1"/>
  <c r="I1042" i="16"/>
  <c r="M1042" i="16" s="1"/>
  <c r="I1030" i="16"/>
  <c r="M1030" i="16" s="1"/>
  <c r="I1002" i="16"/>
  <c r="M1002" i="16" s="1"/>
  <c r="I984" i="16"/>
  <c r="M984" i="16" s="1"/>
  <c r="I966" i="16"/>
  <c r="M966" i="16" s="1"/>
  <c r="I1035" i="16"/>
  <c r="M1035" i="16" s="1"/>
  <c r="I1021" i="16"/>
  <c r="M1021" i="16" s="1"/>
  <c r="I1007" i="16"/>
  <c r="M1007" i="16" s="1"/>
  <c r="I993" i="16"/>
  <c r="M993" i="16" s="1"/>
  <c r="I957" i="16"/>
  <c r="M957" i="16" s="1"/>
  <c r="I937" i="16"/>
  <c r="M937" i="16" s="1"/>
  <c r="I873" i="16"/>
  <c r="M873" i="16" s="1"/>
  <c r="I942" i="16"/>
  <c r="M942" i="16" s="1"/>
  <c r="I914" i="16"/>
  <c r="M914" i="16" s="1"/>
  <c r="I900" i="16"/>
  <c r="M900" i="16" s="1"/>
  <c r="I886" i="16"/>
  <c r="M886" i="16" s="1"/>
  <c r="I878" i="16"/>
  <c r="M878" i="16" s="1"/>
  <c r="I1246" i="16"/>
  <c r="M1246" i="16" s="1"/>
  <c r="I1238" i="16"/>
  <c r="M1238" i="16" s="1"/>
  <c r="I1230" i="16"/>
  <c r="M1230" i="16" s="1"/>
  <c r="I1216" i="16"/>
  <c r="M1216" i="16" s="1"/>
  <c r="I1208" i="16"/>
  <c r="M1208" i="16" s="1"/>
  <c r="I1200" i="16"/>
  <c r="M1200" i="16" s="1"/>
  <c r="I20" i="16"/>
  <c r="I12" i="16"/>
  <c r="M12" i="16" s="1"/>
  <c r="I4" i="16"/>
  <c r="I1016" i="16"/>
  <c r="M1016" i="16" s="1"/>
  <c r="I1039" i="16"/>
  <c r="M1039" i="16" s="1"/>
  <c r="I1011" i="16"/>
  <c r="M1011" i="16" s="1"/>
  <c r="I1003" i="16"/>
  <c r="M1003" i="16" s="1"/>
  <c r="I975" i="16"/>
  <c r="M975" i="16" s="1"/>
  <c r="I952" i="16"/>
  <c r="I923" i="16"/>
  <c r="M923" i="16" s="1"/>
  <c r="I887" i="16"/>
  <c r="M887" i="16" s="1"/>
  <c r="I896" i="16"/>
  <c r="M896" i="16" s="1"/>
  <c r="I89" i="16"/>
  <c r="M89" i="16" s="1"/>
  <c r="I81" i="16"/>
  <c r="M81" i="16" s="1"/>
  <c r="I73" i="16"/>
  <c r="M73" i="16" s="1"/>
  <c r="I59" i="16"/>
  <c r="M59" i="16" s="1"/>
  <c r="I51" i="16"/>
  <c r="M51" i="16" s="1"/>
  <c r="I43" i="16"/>
  <c r="M43" i="16" s="1"/>
  <c r="I979" i="16"/>
  <c r="M979" i="16" s="1"/>
  <c r="I971" i="16"/>
  <c r="M971" i="16" s="1"/>
  <c r="I919" i="16"/>
  <c r="M919" i="16" s="1"/>
  <c r="I891" i="16"/>
  <c r="M891" i="16" s="1"/>
  <c r="I928" i="16"/>
  <c r="M928" i="16" s="1"/>
  <c r="I864" i="16"/>
  <c r="M864" i="16" s="1"/>
  <c r="I93" i="16"/>
  <c r="M93" i="16" s="1"/>
  <c r="I85" i="16"/>
  <c r="M85" i="16" s="1"/>
  <c r="I77" i="16"/>
  <c r="M77" i="16" s="1"/>
  <c r="I69" i="16"/>
  <c r="M69" i="16" s="1"/>
  <c r="I55" i="16"/>
  <c r="M55" i="16" s="1"/>
  <c r="I47" i="16"/>
  <c r="M47" i="16" s="1"/>
  <c r="I39" i="16"/>
  <c r="M39" i="16" s="1"/>
  <c r="F40" i="3"/>
  <c r="K1198" i="16"/>
  <c r="F32" i="3"/>
  <c r="K1190" i="16"/>
  <c r="F24" i="3"/>
  <c r="K1182" i="16"/>
  <c r="F16" i="3"/>
  <c r="K1174" i="16"/>
  <c r="F8" i="3"/>
  <c r="K1166" i="16"/>
  <c r="F168" i="3"/>
  <c r="K1046" i="16"/>
  <c r="F152" i="3"/>
  <c r="K1038" i="16"/>
  <c r="F133" i="3"/>
  <c r="K1014" i="16"/>
  <c r="D20" i="10"/>
  <c r="K1006" i="16"/>
  <c r="F125" i="3"/>
  <c r="K998" i="16"/>
  <c r="F120" i="3"/>
  <c r="K990" i="16"/>
  <c r="F116" i="3"/>
  <c r="K982" i="16"/>
  <c r="F112" i="3"/>
  <c r="K974" i="16"/>
  <c r="F108" i="3"/>
  <c r="K966" i="16"/>
  <c r="F164" i="3"/>
  <c r="K838" i="16"/>
  <c r="F160" i="3"/>
  <c r="K822" i="16"/>
  <c r="G171" i="3"/>
  <c r="K102" i="16"/>
  <c r="G85" i="3"/>
  <c r="K86" i="16"/>
  <c r="G77" i="3"/>
  <c r="K78" i="16"/>
  <c r="G69" i="3"/>
  <c r="K70" i="16"/>
  <c r="G29" i="3"/>
  <c r="K30" i="16"/>
  <c r="G21" i="3"/>
  <c r="K22" i="16"/>
  <c r="G13" i="3"/>
  <c r="K14" i="16"/>
  <c r="G5" i="3"/>
  <c r="K6" i="16"/>
  <c r="K1333" i="16"/>
  <c r="K1301" i="16"/>
  <c r="K1293" i="16"/>
  <c r="K1285" i="16"/>
  <c r="K1276" i="16"/>
  <c r="K1266" i="16"/>
  <c r="K1230" i="16"/>
  <c r="K1210" i="16"/>
  <c r="K1026" i="16"/>
  <c r="K962" i="16"/>
  <c r="G105" i="3"/>
  <c r="K1277" i="16"/>
  <c r="F71" i="3"/>
  <c r="K1229" i="16"/>
  <c r="F47" i="3"/>
  <c r="K1205" i="16"/>
  <c r="F39" i="3"/>
  <c r="K1197" i="16"/>
  <c r="F31" i="3"/>
  <c r="K1189" i="16"/>
  <c r="F23" i="3"/>
  <c r="K1181" i="16"/>
  <c r="F15" i="3"/>
  <c r="K1173" i="16"/>
  <c r="F7" i="3"/>
  <c r="K1165" i="16"/>
  <c r="D30" i="10"/>
  <c r="K1045" i="16"/>
  <c r="F151" i="3"/>
  <c r="K1037" i="16"/>
  <c r="F146" i="3"/>
  <c r="K1029" i="16"/>
  <c r="F138" i="3"/>
  <c r="K1021" i="16"/>
  <c r="F130" i="3"/>
  <c r="K1005" i="16"/>
  <c r="F124" i="3"/>
  <c r="K997" i="16"/>
  <c r="D14" i="10"/>
  <c r="K989" i="16"/>
  <c r="D10" i="10"/>
  <c r="K981" i="16"/>
  <c r="D6" i="10"/>
  <c r="K973" i="16"/>
  <c r="F107" i="3"/>
  <c r="K965" i="16"/>
  <c r="F99" i="3"/>
  <c r="K957" i="16"/>
  <c r="F167" i="3"/>
  <c r="K949" i="16"/>
  <c r="F163" i="3"/>
  <c r="K829" i="16"/>
  <c r="F158" i="3"/>
  <c r="K757" i="16"/>
  <c r="G92" i="3"/>
  <c r="K93" i="16"/>
  <c r="G84" i="3"/>
  <c r="K85" i="16"/>
  <c r="G76" i="3"/>
  <c r="K77" i="16"/>
  <c r="G68" i="3"/>
  <c r="K69" i="16"/>
  <c r="G60" i="3"/>
  <c r="K61" i="16"/>
  <c r="G52" i="3"/>
  <c r="K53" i="16"/>
  <c r="G44" i="3"/>
  <c r="K45" i="16"/>
  <c r="G36" i="3"/>
  <c r="K37" i="16"/>
  <c r="G28" i="3"/>
  <c r="K29" i="16"/>
  <c r="G20" i="3"/>
  <c r="K21" i="16"/>
  <c r="G12" i="3"/>
  <c r="K13" i="16"/>
  <c r="G4" i="3"/>
  <c r="K5" i="16"/>
  <c r="K1324" i="16"/>
  <c r="K1316" i="16"/>
  <c r="K1308" i="16"/>
  <c r="K1300" i="16"/>
  <c r="K1292" i="16"/>
  <c r="K1284" i="16"/>
  <c r="K1275" i="16"/>
  <c r="K1264" i="16"/>
  <c r="K1228" i="16"/>
  <c r="K1206" i="16"/>
  <c r="K1018" i="16"/>
  <c r="F62" i="3"/>
  <c r="K1220" i="16"/>
  <c r="F54" i="3"/>
  <c r="K1212" i="16"/>
  <c r="F46" i="3"/>
  <c r="K1204" i="16"/>
  <c r="F38" i="3"/>
  <c r="K1196" i="16"/>
  <c r="F30" i="3"/>
  <c r="K1188" i="16"/>
  <c r="F22" i="3"/>
  <c r="K1180" i="16"/>
  <c r="F14" i="3"/>
  <c r="K1172" i="16"/>
  <c r="F6" i="3"/>
  <c r="K1164" i="16"/>
  <c r="F145" i="3"/>
  <c r="K1028" i="16"/>
  <c r="F137" i="3"/>
  <c r="K1020" i="16"/>
  <c r="D24" i="10"/>
  <c r="K1012" i="16"/>
  <c r="D19" i="10"/>
  <c r="K1004" i="16"/>
  <c r="D17" i="10"/>
  <c r="K996" i="16"/>
  <c r="F119" i="3"/>
  <c r="K988" i="16"/>
  <c r="F106" i="3"/>
  <c r="K964" i="16"/>
  <c r="F98" i="3"/>
  <c r="K956" i="16"/>
  <c r="F166" i="3"/>
  <c r="K948" i="16"/>
  <c r="F162" i="3"/>
  <c r="K828" i="16"/>
  <c r="G67" i="3"/>
  <c r="K68" i="16"/>
  <c r="G59" i="3"/>
  <c r="K60" i="16"/>
  <c r="G51" i="3"/>
  <c r="K52" i="16"/>
  <c r="G43" i="3"/>
  <c r="K44" i="16"/>
  <c r="G35" i="3"/>
  <c r="K36" i="16"/>
  <c r="G27" i="3"/>
  <c r="K28" i="16"/>
  <c r="G19" i="3"/>
  <c r="K20" i="16"/>
  <c r="G11" i="3"/>
  <c r="K12" i="16"/>
  <c r="G3" i="3"/>
  <c r="K4" i="16"/>
  <c r="K1331" i="16"/>
  <c r="K1323" i="16"/>
  <c r="K1315" i="16"/>
  <c r="K1307" i="16"/>
  <c r="K1299" i="16"/>
  <c r="K1291" i="16"/>
  <c r="K1283" i="16"/>
  <c r="K1274" i="16"/>
  <c r="K1263" i="16"/>
  <c r="K1252" i="16"/>
  <c r="K1242" i="16"/>
  <c r="K1226" i="16"/>
  <c r="K1202" i="16"/>
  <c r="K1010" i="16"/>
  <c r="F29" i="3"/>
  <c r="K1187" i="16"/>
  <c r="F21" i="3"/>
  <c r="K1179" i="16"/>
  <c r="F13" i="3"/>
  <c r="K1171" i="16"/>
  <c r="F144" i="3"/>
  <c r="K1027" i="16"/>
  <c r="F136" i="3"/>
  <c r="K1019" i="16"/>
  <c r="F132" i="3"/>
  <c r="K1011" i="16"/>
  <c r="D18" i="10"/>
  <c r="K1003" i="16"/>
  <c r="F123" i="3"/>
  <c r="K995" i="16"/>
  <c r="D13" i="10"/>
  <c r="K987" i="16"/>
  <c r="D9" i="10"/>
  <c r="K979" i="16"/>
  <c r="D5" i="10"/>
  <c r="K971" i="16"/>
  <c r="F105" i="3"/>
  <c r="K963" i="16"/>
  <c r="F3" i="3"/>
  <c r="K827" i="16"/>
  <c r="F159" i="3"/>
  <c r="K771" i="16"/>
  <c r="G90" i="3"/>
  <c r="K91" i="16"/>
  <c r="G82" i="3"/>
  <c r="K83" i="16"/>
  <c r="G74" i="3"/>
  <c r="K75" i="16"/>
  <c r="G58" i="3"/>
  <c r="K59" i="16"/>
  <c r="G50" i="3"/>
  <c r="K51" i="16"/>
  <c r="G42" i="3"/>
  <c r="K43" i="16"/>
  <c r="G34" i="3"/>
  <c r="K35" i="16"/>
  <c r="G26" i="3"/>
  <c r="K27" i="16"/>
  <c r="G18" i="3"/>
  <c r="K19" i="16"/>
  <c r="G10" i="3"/>
  <c r="K11" i="16"/>
  <c r="K1322" i="16"/>
  <c r="K1314" i="16"/>
  <c r="K1306" i="16"/>
  <c r="K1298" i="16"/>
  <c r="K1290" i="16"/>
  <c r="K1282" i="16"/>
  <c r="K1272" i="16"/>
  <c r="K1262" i="16"/>
  <c r="K1240" i="16"/>
  <c r="K1224" i="16"/>
  <c r="K1194" i="16"/>
  <c r="K1002" i="16"/>
  <c r="F156" i="3"/>
  <c r="K570" i="16"/>
  <c r="G176" i="3"/>
  <c r="I176" i="3" s="1"/>
  <c r="K530" i="16"/>
  <c r="G173" i="3"/>
  <c r="K114" i="16"/>
  <c r="G97" i="3"/>
  <c r="K98" i="16"/>
  <c r="G89" i="3"/>
  <c r="K90" i="16"/>
  <c r="G81" i="3"/>
  <c r="K82" i="16"/>
  <c r="G73" i="3"/>
  <c r="K74" i="16"/>
  <c r="G65" i="3"/>
  <c r="K66" i="16"/>
  <c r="G57" i="3"/>
  <c r="K58" i="16"/>
  <c r="G49" i="3"/>
  <c r="K50" i="16"/>
  <c r="G41" i="3"/>
  <c r="K42" i="16"/>
  <c r="G33" i="3"/>
  <c r="K34" i="16"/>
  <c r="G25" i="3"/>
  <c r="K26" i="16"/>
  <c r="G17" i="3"/>
  <c r="K18" i="16"/>
  <c r="G9" i="3"/>
  <c r="K10" i="16"/>
  <c r="K1329" i="16"/>
  <c r="K1321" i="16"/>
  <c r="K1313" i="16"/>
  <c r="K1305" i="16"/>
  <c r="K1297" i="16"/>
  <c r="K1289" i="16"/>
  <c r="K1281" i="16"/>
  <c r="K1271" i="16"/>
  <c r="K1250" i="16"/>
  <c r="K1222" i="16"/>
  <c r="K1186" i="16"/>
  <c r="G169" i="3"/>
  <c r="K1273" i="16"/>
  <c r="G100" i="3"/>
  <c r="K1265" i="16"/>
  <c r="G161" i="3"/>
  <c r="K1257" i="16"/>
  <c r="F91" i="3"/>
  <c r="K1249" i="16"/>
  <c r="F83" i="3"/>
  <c r="K1241" i="16"/>
  <c r="F75" i="3"/>
  <c r="K1233" i="16"/>
  <c r="F67" i="3"/>
  <c r="K1225" i="16"/>
  <c r="F59" i="3"/>
  <c r="K1217" i="16"/>
  <c r="F51" i="3"/>
  <c r="K1209" i="16"/>
  <c r="F43" i="3"/>
  <c r="K1201" i="16"/>
  <c r="F35" i="3"/>
  <c r="K1193" i="16"/>
  <c r="F27" i="3"/>
  <c r="K1185" i="16"/>
  <c r="F19" i="3"/>
  <c r="K1177" i="16"/>
  <c r="F11" i="3"/>
  <c r="K1169" i="16"/>
  <c r="F142" i="3"/>
  <c r="K1025" i="16"/>
  <c r="F134" i="3"/>
  <c r="K1017" i="16"/>
  <c r="D22" i="10"/>
  <c r="K1009" i="16"/>
  <c r="F128" i="3"/>
  <c r="K1001" i="16"/>
  <c r="F122" i="3"/>
  <c r="K993" i="16"/>
  <c r="D12" i="10"/>
  <c r="K985" i="16"/>
  <c r="D8" i="10"/>
  <c r="K977" i="16"/>
  <c r="D4" i="10"/>
  <c r="K969" i="16"/>
  <c r="F103" i="3"/>
  <c r="K961" i="16"/>
  <c r="F155" i="3"/>
  <c r="K569" i="16"/>
  <c r="G174" i="3"/>
  <c r="K105" i="16"/>
  <c r="G96" i="3"/>
  <c r="K97" i="16"/>
  <c r="G88" i="3"/>
  <c r="K89" i="16"/>
  <c r="G80" i="3"/>
  <c r="K81" i="16"/>
  <c r="G72" i="3"/>
  <c r="K73" i="16"/>
  <c r="G64" i="3"/>
  <c r="K65" i="16"/>
  <c r="G56" i="3"/>
  <c r="K57" i="16"/>
  <c r="G48" i="3"/>
  <c r="K49" i="16"/>
  <c r="G40" i="3"/>
  <c r="K41" i="16"/>
  <c r="G32" i="3"/>
  <c r="K33" i="16"/>
  <c r="G24" i="3"/>
  <c r="K25" i="16"/>
  <c r="G16" i="3"/>
  <c r="K17" i="16"/>
  <c r="G8" i="3"/>
  <c r="K9" i="16"/>
  <c r="K1328" i="16"/>
  <c r="K1320" i="16"/>
  <c r="K1312" i="16"/>
  <c r="K1304" i="16"/>
  <c r="K1296" i="16"/>
  <c r="K1288" i="16"/>
  <c r="K1280" i="16"/>
  <c r="K1270" i="16"/>
  <c r="K1259" i="16"/>
  <c r="K1248" i="16"/>
  <c r="K1178" i="16"/>
  <c r="K986" i="16"/>
  <c r="F50" i="3"/>
  <c r="K1208" i="16"/>
  <c r="F34" i="3"/>
  <c r="K1192" i="16"/>
  <c r="F26" i="3"/>
  <c r="K1184" i="16"/>
  <c r="F18" i="3"/>
  <c r="K1176" i="16"/>
  <c r="F10" i="3"/>
  <c r="K1168" i="16"/>
  <c r="F149" i="3"/>
  <c r="K1032" i="16"/>
  <c r="F141" i="3"/>
  <c r="K1024" i="16"/>
  <c r="D27" i="10"/>
  <c r="K1016" i="16"/>
  <c r="F127" i="3"/>
  <c r="K1000" i="16"/>
  <c r="D15" i="10"/>
  <c r="K992" i="16"/>
  <c r="F117" i="3"/>
  <c r="K984" i="16"/>
  <c r="F113" i="3"/>
  <c r="K976" i="16"/>
  <c r="F109" i="3"/>
  <c r="K968" i="16"/>
  <c r="F154" i="3"/>
  <c r="K568" i="16"/>
  <c r="G175" i="3"/>
  <c r="K104" i="16"/>
  <c r="G95" i="3"/>
  <c r="K96" i="16"/>
  <c r="G87" i="3"/>
  <c r="K88" i="16"/>
  <c r="G79" i="3"/>
  <c r="K80" i="16"/>
  <c r="G71" i="3"/>
  <c r="K72" i="16"/>
  <c r="G63" i="3"/>
  <c r="K64" i="16"/>
  <c r="G55" i="3"/>
  <c r="K56" i="16"/>
  <c r="G47" i="3"/>
  <c r="K48" i="16"/>
  <c r="G39" i="3"/>
  <c r="K40" i="16"/>
  <c r="G31" i="3"/>
  <c r="K32" i="16"/>
  <c r="G23" i="3"/>
  <c r="K24" i="16"/>
  <c r="G15" i="3"/>
  <c r="K16" i="16"/>
  <c r="G7" i="3"/>
  <c r="K8" i="16"/>
  <c r="K1327" i="16"/>
  <c r="K1311" i="16"/>
  <c r="K1303" i="16"/>
  <c r="K1295" i="16"/>
  <c r="K1268" i="16"/>
  <c r="K1258" i="16"/>
  <c r="K1216" i="16"/>
  <c r="K1170" i="16"/>
  <c r="K1042" i="16"/>
  <c r="K978" i="16"/>
  <c r="F57" i="3"/>
  <c r="K1215" i="16"/>
  <c r="F49" i="3"/>
  <c r="K1207" i="16"/>
  <c r="F41" i="3"/>
  <c r="K1199" i="16"/>
  <c r="F33" i="3"/>
  <c r="K1191" i="16"/>
  <c r="F25" i="3"/>
  <c r="K1183" i="16"/>
  <c r="F17" i="3"/>
  <c r="K1175" i="16"/>
  <c r="F9" i="3"/>
  <c r="K1167" i="16"/>
  <c r="F169" i="3"/>
  <c r="K1047" i="16"/>
  <c r="D28" i="10"/>
  <c r="K1039" i="16"/>
  <c r="F140" i="3"/>
  <c r="K1023" i="16"/>
  <c r="D26" i="10"/>
  <c r="K1015" i="16"/>
  <c r="D21" i="10"/>
  <c r="K1007" i="16"/>
  <c r="F121" i="3"/>
  <c r="K991" i="16"/>
  <c r="D11" i="10"/>
  <c r="K983" i="16"/>
  <c r="D7" i="10"/>
  <c r="K975" i="16"/>
  <c r="F165" i="3"/>
  <c r="K839" i="16"/>
  <c r="F161" i="3"/>
  <c r="K823" i="16"/>
  <c r="F157" i="3"/>
  <c r="K727" i="16"/>
  <c r="F153" i="3"/>
  <c r="K567" i="16"/>
  <c r="G172" i="3"/>
  <c r="K111" i="16"/>
  <c r="G94" i="3"/>
  <c r="K95" i="16"/>
  <c r="G86" i="3"/>
  <c r="K87" i="16"/>
  <c r="G78" i="3"/>
  <c r="K79" i="16"/>
  <c r="G70" i="3"/>
  <c r="K71" i="16"/>
  <c r="G62" i="3"/>
  <c r="K63" i="16"/>
  <c r="G54" i="3"/>
  <c r="K55" i="16"/>
  <c r="G46" i="3"/>
  <c r="K47" i="16"/>
  <c r="G38" i="3"/>
  <c r="K39" i="16"/>
  <c r="G30" i="3"/>
  <c r="K31" i="16"/>
  <c r="G22" i="3"/>
  <c r="K23" i="16"/>
  <c r="G14" i="3"/>
  <c r="K15" i="16"/>
  <c r="G6" i="3"/>
  <c r="K7" i="16"/>
  <c r="K1334" i="16"/>
  <c r="K1318" i="16"/>
  <c r="K1310" i="16"/>
  <c r="K1286" i="16"/>
  <c r="K1278" i="16"/>
  <c r="K1267" i="16"/>
  <c r="K1256" i="16"/>
  <c r="K1232" i="16"/>
  <c r="K1214" i="16"/>
  <c r="K1162" i="16"/>
  <c r="K1034" i="16"/>
  <c r="K970" i="16"/>
  <c r="F102" i="3"/>
  <c r="F73" i="3"/>
  <c r="F101" i="3"/>
  <c r="F69" i="3"/>
  <c r="F37" i="3"/>
  <c r="G156" i="3"/>
  <c r="F93" i="3"/>
  <c r="F5" i="3"/>
  <c r="F115" i="3"/>
  <c r="F147" i="3"/>
  <c r="F111" i="3"/>
  <c r="F60" i="3"/>
  <c r="F78" i="3"/>
  <c r="G165" i="3"/>
  <c r="G93" i="3"/>
  <c r="F175" i="3"/>
  <c r="F148" i="3"/>
  <c r="F139" i="3"/>
  <c r="F65" i="3"/>
  <c r="G166" i="3"/>
  <c r="G139" i="3"/>
  <c r="G37" i="3"/>
  <c r="F174" i="3"/>
  <c r="F55" i="3"/>
  <c r="G91" i="3"/>
  <c r="G83" i="3"/>
  <c r="G75" i="3"/>
  <c r="F100" i="3"/>
  <c r="F81" i="3"/>
  <c r="F63" i="3"/>
  <c r="F45" i="3"/>
  <c r="G66" i="3"/>
  <c r="F126" i="3"/>
  <c r="F89" i="3"/>
  <c r="F80" i="3"/>
  <c r="F53" i="3"/>
  <c r="G154" i="3"/>
  <c r="G108" i="3"/>
  <c r="D16" i="10"/>
  <c r="F97" i="3"/>
  <c r="F88" i="3"/>
  <c r="F79" i="3"/>
  <c r="F61" i="3"/>
  <c r="G162" i="3"/>
  <c r="G116" i="3"/>
  <c r="F96" i="3"/>
  <c r="F87" i="3"/>
  <c r="G170" i="3"/>
  <c r="G124" i="3"/>
  <c r="G61" i="3"/>
  <c r="D25" i="10"/>
  <c r="F42" i="3"/>
  <c r="F95" i="3"/>
  <c r="F86" i="3"/>
  <c r="F77" i="3"/>
  <c r="G150" i="3"/>
  <c r="G132" i="3"/>
  <c r="G53" i="3"/>
  <c r="D3" i="10"/>
  <c r="F131" i="3"/>
  <c r="F85" i="3"/>
  <c r="F76" i="3"/>
  <c r="G140" i="3"/>
  <c r="G45" i="3"/>
  <c r="K176" i="3"/>
  <c r="C3" i="3"/>
  <c r="E102" i="3"/>
  <c r="C28" i="10"/>
  <c r="Q28" i="10" s="1"/>
  <c r="M280" i="16" l="1"/>
  <c r="M307" i="16"/>
  <c r="M284" i="16"/>
  <c r="M767" i="16"/>
  <c r="M1105" i="16"/>
  <c r="M1129" i="16"/>
  <c r="M368" i="16"/>
  <c r="M512" i="16"/>
  <c r="M589" i="16"/>
  <c r="M792" i="16"/>
  <c r="M226" i="16"/>
  <c r="M375" i="16"/>
  <c r="M862" i="16"/>
  <c r="M1157" i="16"/>
  <c r="M952" i="16"/>
  <c r="M20" i="16"/>
  <c r="M585" i="16"/>
  <c r="M780" i="16"/>
  <c r="M218" i="16"/>
  <c r="M341" i="16"/>
  <c r="M617" i="16"/>
  <c r="M746" i="16"/>
  <c r="M1069" i="16"/>
  <c r="M1133" i="16"/>
  <c r="M531" i="16"/>
  <c r="M728" i="16"/>
  <c r="M822" i="16"/>
  <c r="M349" i="16"/>
  <c r="M1141" i="16"/>
  <c r="M543" i="16"/>
  <c r="M611" i="16"/>
  <c r="M740" i="16"/>
  <c r="M4" i="16"/>
  <c r="M1046" i="16"/>
  <c r="M306" i="16"/>
  <c r="M207" i="16"/>
  <c r="M436" i="16"/>
  <c r="M633" i="16"/>
  <c r="M763" i="16"/>
  <c r="M619" i="16"/>
  <c r="M748" i="16"/>
  <c r="M1135" i="16"/>
  <c r="M339" i="16"/>
  <c r="M679" i="16"/>
  <c r="M744" i="16"/>
  <c r="M224" i="16"/>
  <c r="M1139" i="16"/>
  <c r="M765" i="16"/>
  <c r="M1255" i="16"/>
  <c r="M1274" i="16"/>
  <c r="M1226" i="16"/>
  <c r="M234" i="16"/>
  <c r="M1320" i="16"/>
  <c r="M30" i="16"/>
  <c r="M524" i="16"/>
  <c r="M593" i="16"/>
  <c r="M657" i="16"/>
  <c r="M788" i="16"/>
  <c r="M859" i="16"/>
  <c r="M382" i="16"/>
  <c r="M510" i="16"/>
  <c r="M579" i="16"/>
  <c r="M1159" i="16"/>
  <c r="M373" i="16"/>
  <c r="M378" i="16"/>
  <c r="M506" i="16"/>
  <c r="M575" i="16"/>
  <c r="M639" i="16"/>
  <c r="M404" i="16"/>
  <c r="M533" i="16"/>
  <c r="M518" i="16"/>
  <c r="M587" i="16"/>
  <c r="M853" i="16"/>
  <c r="M119" i="16"/>
  <c r="M361" i="16"/>
  <c r="M257" i="16"/>
  <c r="M203" i="16"/>
  <c r="M332" i="16"/>
  <c r="M98" i="16"/>
  <c r="M757" i="16"/>
  <c r="M412" i="16"/>
  <c r="M609" i="16"/>
  <c r="M738" i="16"/>
  <c r="M1125" i="16"/>
  <c r="M526" i="16"/>
  <c r="M659" i="16"/>
  <c r="M790" i="16"/>
  <c r="M1194" i="16"/>
  <c r="M828" i="16"/>
  <c r="M522" i="16"/>
  <c r="M591" i="16"/>
  <c r="M1321" i="16"/>
  <c r="M1051" i="16"/>
  <c r="M286" i="16"/>
  <c r="M786" i="16"/>
  <c r="M770" i="16"/>
  <c r="M535" i="16"/>
  <c r="M732" i="16"/>
  <c r="M754" i="16"/>
  <c r="M1127" i="16"/>
  <c r="M539" i="16"/>
  <c r="M607" i="16"/>
  <c r="M736" i="16"/>
  <c r="M237" i="16"/>
  <c r="M1085" i="16"/>
  <c r="M216" i="16"/>
  <c r="M810" i="16"/>
  <c r="M1067" i="16"/>
  <c r="M1131" i="16"/>
  <c r="M363" i="16"/>
  <c r="M1149" i="16"/>
  <c r="M1327" i="16"/>
  <c r="M36" i="16"/>
  <c r="M1263" i="16"/>
  <c r="M271" i="16"/>
  <c r="M1177" i="16"/>
  <c r="M220" i="16"/>
  <c r="M380" i="16"/>
  <c r="M508" i="16"/>
  <c r="M577" i="16"/>
  <c r="M641" i="16"/>
  <c r="M705" i="16"/>
  <c r="M772" i="16"/>
  <c r="M347" i="16"/>
  <c r="M1251" i="16"/>
  <c r="M210" i="16"/>
  <c r="M566" i="16"/>
  <c r="M316" i="16"/>
  <c r="M37" i="16"/>
  <c r="M377" i="16"/>
  <c r="M730" i="16"/>
  <c r="M386" i="16"/>
  <c r="M583" i="16"/>
  <c r="M778" i="16"/>
  <c r="M827" i="16"/>
  <c r="M321" i="16"/>
  <c r="M1143" i="16"/>
  <c r="M555" i="16"/>
  <c r="M623" i="16"/>
  <c r="M752" i="16"/>
  <c r="M831" i="16"/>
  <c r="M1193" i="16"/>
  <c r="M278" i="16"/>
  <c r="M1219" i="16"/>
  <c r="M325" i="16"/>
  <c r="M769" i="16"/>
  <c r="M824" i="16"/>
  <c r="M351" i="16"/>
  <c r="M1151" i="16"/>
  <c r="M631" i="16"/>
  <c r="M761" i="16"/>
  <c r="M1155" i="16"/>
  <c r="M861" i="16"/>
  <c r="M1048" i="16"/>
  <c r="M324" i="16"/>
  <c r="M318" i="16"/>
  <c r="M279" i="16"/>
  <c r="M753" i="16"/>
  <c r="M1084" i="16"/>
  <c r="M1050" i="16"/>
  <c r="M1220" i="16"/>
  <c r="M283" i="16"/>
  <c r="M620" i="16"/>
  <c r="M749" i="16"/>
  <c r="M1144" i="16"/>
  <c r="M1047" i="16"/>
  <c r="M1328" i="16"/>
  <c r="M1256" i="16"/>
  <c r="M219" i="16"/>
  <c r="M437" i="16"/>
  <c r="M501" i="16"/>
  <c r="M578" i="16"/>
  <c r="M642" i="16"/>
  <c r="M852" i="16"/>
  <c r="M298" i="16"/>
  <c r="M369" i="16"/>
  <c r="M598" i="16"/>
  <c r="M735" i="16"/>
  <c r="M856" i="16"/>
  <c r="M1273" i="16"/>
  <c r="M826" i="16"/>
  <c r="M63" i="16"/>
  <c r="M334" i="16"/>
  <c r="M315" i="16"/>
  <c r="M762" i="16"/>
  <c r="M1156" i="16"/>
  <c r="M302" i="16"/>
  <c r="M628" i="16"/>
  <c r="M758" i="16"/>
  <c r="M825" i="16"/>
  <c r="M1152" i="16"/>
  <c r="M99" i="16"/>
  <c r="M331" i="16"/>
  <c r="M227" i="16"/>
  <c r="M381" i="16"/>
  <c r="M509" i="16"/>
  <c r="M586" i="16"/>
  <c r="M505" i="16"/>
  <c r="M606" i="16"/>
  <c r="M743" i="16"/>
  <c r="M1066" i="16"/>
  <c r="M68" i="16"/>
  <c r="M256" i="16"/>
  <c r="M1318" i="16"/>
  <c r="M340" i="16"/>
  <c r="M379" i="16"/>
  <c r="M507" i="16"/>
  <c r="M576" i="16"/>
  <c r="M640" i="16"/>
  <c r="M704" i="16"/>
  <c r="M779" i="16"/>
  <c r="M771" i="16"/>
  <c r="M320" i="16"/>
  <c r="M503" i="16"/>
  <c r="M572" i="16"/>
  <c r="M636" i="16"/>
  <c r="M766" i="16"/>
  <c r="M1160" i="16"/>
  <c r="M264" i="16"/>
  <c r="M29" i="16"/>
  <c r="M1176" i="16"/>
  <c r="M272" i="16"/>
  <c r="M517" i="16"/>
  <c r="M594" i="16"/>
  <c r="M658" i="16"/>
  <c r="M789" i="16"/>
  <c r="M223" i="16"/>
  <c r="M513" i="16"/>
  <c r="M614" i="16"/>
  <c r="M751" i="16"/>
  <c r="M1090" i="16"/>
  <c r="M956" i="16"/>
  <c r="M1262" i="16"/>
  <c r="M1045" i="16"/>
  <c r="M348" i="16"/>
  <c r="M387" i="16"/>
  <c r="M515" i="16"/>
  <c r="M584" i="16"/>
  <c r="M787" i="16"/>
  <c r="M858" i="16"/>
  <c r="M336" i="16"/>
  <c r="M511" i="16"/>
  <c r="M1104" i="16"/>
  <c r="M360" i="16"/>
  <c r="M947" i="16"/>
  <c r="M281" i="16"/>
  <c r="M525" i="16"/>
  <c r="M731" i="16"/>
  <c r="M1126" i="16"/>
  <c r="M233" i="16"/>
  <c r="M521" i="16"/>
  <c r="M1162" i="16"/>
  <c r="M768" i="16"/>
  <c r="M1130" i="16"/>
  <c r="M1225" i="16"/>
  <c r="M756" i="16"/>
  <c r="M530" i="16"/>
  <c r="M362" i="16"/>
  <c r="M523" i="16"/>
  <c r="M592" i="16"/>
  <c r="M656" i="16"/>
  <c r="M208" i="16"/>
  <c r="M344" i="16"/>
  <c r="M519" i="16"/>
  <c r="M783" i="16"/>
  <c r="M854" i="16"/>
  <c r="M529" i="16"/>
  <c r="M342" i="16"/>
  <c r="M405" i="16"/>
  <c r="M534" i="16"/>
  <c r="M610" i="16"/>
  <c r="M739" i="16"/>
  <c r="M1070" i="16"/>
  <c r="M1134" i="16"/>
  <c r="M277" i="16"/>
  <c r="M538" i="16"/>
  <c r="M622" i="16"/>
  <c r="M777" i="16"/>
  <c r="M1138" i="16"/>
  <c r="M951" i="16"/>
  <c r="M236" i="16"/>
  <c r="M19" i="16"/>
  <c r="M1319" i="16"/>
  <c r="M120" i="16"/>
  <c r="M374" i="16"/>
  <c r="M532" i="16"/>
  <c r="M729" i="16"/>
  <c r="M1124" i="16"/>
  <c r="M62" i="16"/>
  <c r="M221" i="16"/>
  <c r="M355" i="16"/>
  <c r="M724" i="16"/>
  <c r="M791" i="16"/>
  <c r="M1272" i="16"/>
  <c r="M1252" i="16"/>
  <c r="M350" i="16"/>
  <c r="M542" i="16"/>
  <c r="M618" i="16"/>
  <c r="M747" i="16"/>
  <c r="M1142" i="16"/>
  <c r="M285" i="16"/>
  <c r="M554" i="16"/>
  <c r="M630" i="16"/>
  <c r="M785" i="16"/>
  <c r="M1146" i="16"/>
  <c r="M243" i="16"/>
  <c r="M265" i="16"/>
  <c r="M270" i="16"/>
  <c r="M217" i="16"/>
  <c r="M411" i="16"/>
  <c r="M540" i="16"/>
  <c r="M608" i="16"/>
  <c r="M1068" i="16"/>
  <c r="M1132" i="16"/>
  <c r="M231" i="16"/>
  <c r="M366" i="16"/>
  <c r="M536" i="16"/>
  <c r="M733" i="16"/>
  <c r="M1128" i="16"/>
  <c r="M567" i="16"/>
  <c r="M364" i="16"/>
  <c r="M755" i="16"/>
  <c r="M1150" i="16"/>
  <c r="M338" i="16"/>
  <c r="M582" i="16"/>
  <c r="M638" i="16"/>
  <c r="M809" i="16"/>
  <c r="M1154" i="16"/>
  <c r="M95" i="16"/>
  <c r="M296" i="16"/>
  <c r="M242" i="16"/>
  <c r="M225" i="16"/>
  <c r="M616" i="16"/>
  <c r="M745" i="16"/>
  <c r="M819" i="16"/>
  <c r="M1140" i="16"/>
  <c r="M1186" i="16"/>
  <c r="M274" i="16"/>
  <c r="M612" i="16"/>
  <c r="M807" i="16"/>
  <c r="M1136" i="16"/>
  <c r="M823" i="16"/>
  <c r="M955" i="16"/>
  <c r="M204" i="16"/>
  <c r="M376" i="16"/>
  <c r="M634" i="16"/>
  <c r="M764" i="16"/>
  <c r="M1158" i="16"/>
  <c r="M346" i="16"/>
  <c r="M590" i="16"/>
  <c r="M678" i="16"/>
  <c r="M830" i="16"/>
  <c r="M821" i="16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4" i="3"/>
  <c r="C5" i="3"/>
  <c r="C6" i="3"/>
  <c r="C7" i="3"/>
  <c r="C8" i="3"/>
  <c r="C9" i="3"/>
  <c r="C10" i="3"/>
  <c r="C11" i="3"/>
  <c r="C12" i="3"/>
  <c r="C19" i="3"/>
  <c r="C20" i="3"/>
  <c r="C21" i="3"/>
  <c r="C22" i="3"/>
  <c r="C23" i="3"/>
  <c r="C24" i="3"/>
  <c r="C25" i="3"/>
  <c r="C26" i="3"/>
  <c r="C27" i="3"/>
  <c r="C28" i="3"/>
  <c r="C35" i="3"/>
  <c r="C36" i="3"/>
  <c r="C37" i="3"/>
  <c r="C38" i="3"/>
  <c r="C39" i="3"/>
  <c r="C40" i="3"/>
  <c r="C41" i="3"/>
  <c r="C42" i="3"/>
  <c r="C43" i="3"/>
  <c r="C44" i="3"/>
  <c r="C51" i="3"/>
  <c r="C52" i="3"/>
  <c r="C53" i="3"/>
  <c r="C54" i="3"/>
  <c r="C55" i="3"/>
  <c r="C56" i="3"/>
  <c r="C57" i="3"/>
  <c r="C58" i="3"/>
  <c r="C59" i="3"/>
  <c r="C60" i="3"/>
  <c r="C67" i="3"/>
  <c r="C68" i="3"/>
  <c r="C69" i="3"/>
  <c r="C70" i="3"/>
  <c r="C71" i="3"/>
  <c r="C72" i="3"/>
  <c r="C73" i="3"/>
  <c r="C74" i="3"/>
  <c r="C75" i="3"/>
  <c r="C76" i="3"/>
  <c r="C83" i="3"/>
  <c r="C84" i="3"/>
  <c r="C85" i="3"/>
  <c r="C86" i="3"/>
  <c r="C87" i="3"/>
  <c r="C88" i="3"/>
  <c r="C89" i="3"/>
  <c r="C90" i="3"/>
  <c r="C91" i="3"/>
  <c r="C92" i="3"/>
  <c r="C13" i="3"/>
  <c r="C14" i="3"/>
  <c r="C15" i="3"/>
  <c r="C16" i="3"/>
  <c r="C17" i="3"/>
  <c r="C18" i="3"/>
  <c r="C29" i="3"/>
  <c r="C30" i="3"/>
  <c r="C31" i="3"/>
  <c r="C32" i="3"/>
  <c r="C33" i="3"/>
  <c r="C34" i="3"/>
  <c r="C45" i="3"/>
  <c r="C46" i="3"/>
  <c r="C47" i="3"/>
  <c r="C48" i="3"/>
  <c r="C49" i="3"/>
  <c r="C50" i="3"/>
  <c r="C61" i="3"/>
  <c r="C62" i="3"/>
  <c r="C63" i="3"/>
  <c r="C64" i="3"/>
  <c r="C65" i="3"/>
  <c r="C66" i="3"/>
  <c r="C77" i="3"/>
  <c r="C78" i="3"/>
  <c r="C79" i="3"/>
  <c r="C80" i="3"/>
  <c r="C81" i="3"/>
  <c r="C82" i="3"/>
  <c r="C93" i="3"/>
  <c r="C94" i="3"/>
  <c r="C95" i="3"/>
  <c r="C96" i="3"/>
  <c r="C97" i="3"/>
  <c r="C151" i="3"/>
  <c r="C98" i="3"/>
  <c r="C100" i="3"/>
  <c r="C102" i="3"/>
  <c r="K102" i="3" s="1"/>
  <c r="C104" i="3"/>
  <c r="C106" i="3"/>
  <c r="C139" i="3"/>
  <c r="C141" i="3"/>
  <c r="C143" i="3"/>
  <c r="C120" i="3"/>
  <c r="C99" i="3"/>
  <c r="C101" i="3"/>
  <c r="C103" i="3"/>
  <c r="C105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40" i="3"/>
  <c r="C142" i="3"/>
  <c r="C144" i="3"/>
  <c r="C145" i="3"/>
  <c r="C146" i="3"/>
  <c r="C147" i="3"/>
  <c r="C148" i="3"/>
  <c r="C149" i="3"/>
  <c r="C150" i="3"/>
  <c r="C152" i="3"/>
  <c r="C170" i="3"/>
  <c r="C171" i="3"/>
  <c r="C175" i="3"/>
  <c r="C174" i="3"/>
  <c r="C172" i="3"/>
  <c r="C173" i="3"/>
  <c r="C160" i="3"/>
  <c r="C161" i="3"/>
  <c r="C163" i="3"/>
  <c r="C164" i="3"/>
  <c r="C165" i="3"/>
  <c r="C162" i="3"/>
  <c r="C168" i="3"/>
  <c r="C169" i="3"/>
  <c r="C166" i="3"/>
  <c r="C167" i="3"/>
  <c r="C157" i="3"/>
  <c r="C153" i="3"/>
  <c r="C154" i="3"/>
  <c r="C155" i="3"/>
  <c r="C156" i="3"/>
  <c r="C158" i="3"/>
  <c r="C159" i="3"/>
  <c r="E4" i="3"/>
  <c r="E5" i="3"/>
  <c r="E6" i="3"/>
  <c r="E7" i="3"/>
  <c r="E8" i="3"/>
  <c r="E9" i="3"/>
  <c r="E10" i="3"/>
  <c r="E11" i="3"/>
  <c r="E12" i="3"/>
  <c r="E19" i="3"/>
  <c r="E20" i="3"/>
  <c r="E21" i="3"/>
  <c r="E22" i="3"/>
  <c r="E23" i="3"/>
  <c r="E24" i="3"/>
  <c r="E25" i="3"/>
  <c r="E26" i="3"/>
  <c r="E27" i="3"/>
  <c r="E28" i="3"/>
  <c r="E35" i="3"/>
  <c r="E36" i="3"/>
  <c r="E37" i="3"/>
  <c r="E38" i="3"/>
  <c r="E39" i="3"/>
  <c r="E40" i="3"/>
  <c r="E41" i="3"/>
  <c r="E42" i="3"/>
  <c r="E43" i="3"/>
  <c r="E44" i="3"/>
  <c r="E51" i="3"/>
  <c r="E52" i="3"/>
  <c r="E53" i="3"/>
  <c r="E54" i="3"/>
  <c r="E55" i="3"/>
  <c r="E56" i="3"/>
  <c r="E57" i="3"/>
  <c r="E58" i="3"/>
  <c r="E59" i="3"/>
  <c r="E60" i="3"/>
  <c r="E67" i="3"/>
  <c r="E68" i="3"/>
  <c r="E69" i="3"/>
  <c r="E70" i="3"/>
  <c r="E71" i="3"/>
  <c r="E72" i="3"/>
  <c r="E73" i="3"/>
  <c r="E74" i="3"/>
  <c r="E75" i="3"/>
  <c r="E76" i="3"/>
  <c r="E83" i="3"/>
  <c r="E84" i="3"/>
  <c r="E85" i="3"/>
  <c r="E86" i="3"/>
  <c r="E87" i="3"/>
  <c r="E88" i="3"/>
  <c r="E89" i="3"/>
  <c r="E90" i="3"/>
  <c r="E91" i="3"/>
  <c r="E92" i="3"/>
  <c r="E13" i="3"/>
  <c r="E14" i="3"/>
  <c r="E15" i="3"/>
  <c r="E16" i="3"/>
  <c r="E17" i="3"/>
  <c r="E18" i="3"/>
  <c r="E29" i="3"/>
  <c r="E30" i="3"/>
  <c r="E31" i="3"/>
  <c r="E32" i="3"/>
  <c r="E33" i="3"/>
  <c r="E34" i="3"/>
  <c r="E45" i="3"/>
  <c r="E46" i="3"/>
  <c r="E47" i="3"/>
  <c r="E48" i="3"/>
  <c r="E49" i="3"/>
  <c r="E50" i="3"/>
  <c r="E61" i="3"/>
  <c r="E62" i="3"/>
  <c r="E63" i="3"/>
  <c r="E64" i="3"/>
  <c r="E65" i="3"/>
  <c r="E66" i="3"/>
  <c r="E77" i="3"/>
  <c r="E78" i="3"/>
  <c r="E79" i="3"/>
  <c r="E80" i="3"/>
  <c r="E81" i="3"/>
  <c r="E82" i="3"/>
  <c r="E93" i="3"/>
  <c r="E94" i="3"/>
  <c r="E95" i="3"/>
  <c r="E96" i="3"/>
  <c r="E97" i="3"/>
  <c r="E151" i="3"/>
  <c r="E98" i="3"/>
  <c r="E100" i="3"/>
  <c r="E104" i="3"/>
  <c r="E106" i="3"/>
  <c r="E139" i="3"/>
  <c r="E141" i="3"/>
  <c r="E143" i="3"/>
  <c r="E120" i="3"/>
  <c r="E99" i="3"/>
  <c r="E101" i="3"/>
  <c r="E103" i="3"/>
  <c r="E105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40" i="3"/>
  <c r="E142" i="3"/>
  <c r="E144" i="3"/>
  <c r="E145" i="3"/>
  <c r="E146" i="3"/>
  <c r="E147" i="3"/>
  <c r="E148" i="3"/>
  <c r="E149" i="3"/>
  <c r="E150" i="3"/>
  <c r="E152" i="3"/>
  <c r="E170" i="3"/>
  <c r="E171" i="3"/>
  <c r="E175" i="3"/>
  <c r="E174" i="3"/>
  <c r="E172" i="3"/>
  <c r="E173" i="3"/>
  <c r="E160" i="3"/>
  <c r="E161" i="3"/>
  <c r="E163" i="3"/>
  <c r="E164" i="3"/>
  <c r="E165" i="3"/>
  <c r="E162" i="3"/>
  <c r="E168" i="3"/>
  <c r="E169" i="3"/>
  <c r="E166" i="3"/>
  <c r="E167" i="3"/>
  <c r="E157" i="3"/>
  <c r="E153" i="3"/>
  <c r="E154" i="3"/>
  <c r="E155" i="3"/>
  <c r="E156" i="3"/>
  <c r="E158" i="3"/>
  <c r="E159" i="3"/>
  <c r="E3" i="3"/>
  <c r="K3" i="3" s="1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C3" i="10"/>
  <c r="Q3" i="10" s="1"/>
  <c r="C4" i="10"/>
  <c r="Q4" i="10" s="1"/>
  <c r="C5" i="10"/>
  <c r="Q5" i="10" s="1"/>
  <c r="C6" i="10"/>
  <c r="Q6" i="10" s="1"/>
  <c r="C7" i="10"/>
  <c r="Q7" i="10" s="1"/>
  <c r="C8" i="10"/>
  <c r="Q8" i="10" s="1"/>
  <c r="C9" i="10"/>
  <c r="Q9" i="10" s="1"/>
  <c r="C10" i="10"/>
  <c r="Q10" i="10" s="1"/>
  <c r="C11" i="10"/>
  <c r="Q11" i="10" s="1"/>
  <c r="C12" i="10"/>
  <c r="Q12" i="10" s="1"/>
  <c r="C13" i="10"/>
  <c r="Q13" i="10" s="1"/>
  <c r="C14" i="10"/>
  <c r="Q14" i="10" s="1"/>
  <c r="C15" i="10"/>
  <c r="Q15" i="10" s="1"/>
  <c r="C16" i="10"/>
  <c r="Q16" i="10" s="1"/>
  <c r="C17" i="10"/>
  <c r="Q17" i="10" s="1"/>
  <c r="C18" i="10"/>
  <c r="Q18" i="10" s="1"/>
  <c r="C19" i="10"/>
  <c r="Q19" i="10" s="1"/>
  <c r="C20" i="10"/>
  <c r="Q20" i="10" s="1"/>
  <c r="C21" i="10"/>
  <c r="Q21" i="10" s="1"/>
  <c r="C22" i="10"/>
  <c r="Q22" i="10" s="1"/>
  <c r="C23" i="10"/>
  <c r="Q23" i="10" s="1"/>
  <c r="C24" i="10"/>
  <c r="Q24" i="10" s="1"/>
  <c r="C25" i="10"/>
  <c r="Q25" i="10" s="1"/>
  <c r="C26" i="10"/>
  <c r="Q26" i="10" s="1"/>
  <c r="C27" i="10"/>
  <c r="Q27" i="10" s="1"/>
  <c r="C29" i="10"/>
  <c r="Q29" i="10" s="1"/>
  <c r="C30" i="10"/>
  <c r="Q30" i="10" s="1"/>
  <c r="E3" i="6"/>
  <c r="E4" i="6"/>
  <c r="E5" i="6"/>
  <c r="E6" i="6"/>
  <c r="E7" i="6"/>
  <c r="E8" i="6"/>
  <c r="E9" i="6"/>
  <c r="E10" i="6"/>
  <c r="E11" i="6"/>
  <c r="E59" i="6"/>
  <c r="E60" i="6"/>
  <c r="E61" i="6"/>
  <c r="E62" i="6"/>
  <c r="E63" i="6"/>
  <c r="E64" i="6"/>
  <c r="E12" i="6"/>
  <c r="E13" i="6"/>
  <c r="E14" i="6"/>
  <c r="E15" i="6"/>
  <c r="E16" i="6"/>
  <c r="E17" i="6"/>
  <c r="E18" i="6"/>
  <c r="E19" i="6"/>
  <c r="E20" i="6"/>
  <c r="E21" i="6"/>
  <c r="E65" i="6"/>
  <c r="E66" i="6"/>
  <c r="E67" i="6"/>
  <c r="E68" i="6"/>
  <c r="E69" i="6"/>
  <c r="E70" i="6"/>
  <c r="E22" i="6"/>
  <c r="E23" i="6"/>
  <c r="E24" i="6"/>
  <c r="E25" i="6"/>
  <c r="E26" i="6"/>
  <c r="E27" i="6"/>
  <c r="E28" i="6"/>
  <c r="E29" i="6"/>
  <c r="E30" i="6"/>
  <c r="E31" i="6"/>
  <c r="E71" i="6"/>
  <c r="E72" i="6"/>
  <c r="E73" i="6"/>
  <c r="E74" i="6"/>
  <c r="E75" i="6"/>
  <c r="E76" i="6"/>
  <c r="E32" i="6"/>
  <c r="E33" i="6"/>
  <c r="E34" i="6"/>
  <c r="E35" i="6"/>
  <c r="E36" i="6"/>
  <c r="E37" i="6"/>
  <c r="E38" i="6"/>
  <c r="E39" i="6"/>
  <c r="E40" i="6"/>
  <c r="E41" i="6"/>
  <c r="E77" i="6"/>
  <c r="E78" i="6"/>
  <c r="E79" i="6"/>
  <c r="E80" i="6"/>
  <c r="E81" i="6"/>
  <c r="E82" i="6"/>
  <c r="E42" i="6"/>
  <c r="E43" i="6"/>
  <c r="E44" i="6"/>
  <c r="E45" i="6"/>
  <c r="E46" i="6"/>
  <c r="E47" i="6"/>
  <c r="E48" i="6"/>
  <c r="E49" i="6"/>
  <c r="E50" i="6"/>
  <c r="E51" i="6"/>
  <c r="E83" i="6"/>
  <c r="E84" i="6"/>
  <c r="E85" i="6"/>
  <c r="E86" i="6"/>
  <c r="E87" i="6"/>
  <c r="E88" i="6"/>
  <c r="E52" i="6"/>
  <c r="E53" i="6"/>
  <c r="E54" i="6"/>
  <c r="E55" i="6"/>
  <c r="E56" i="6"/>
  <c r="E57" i="6"/>
  <c r="E58" i="6"/>
  <c r="E92" i="6"/>
  <c r="E93" i="6"/>
  <c r="E94" i="6"/>
  <c r="E95" i="6"/>
  <c r="E89" i="6"/>
  <c r="E90" i="6"/>
  <c r="E91" i="6"/>
  <c r="C3" i="6"/>
  <c r="F3" i="6" s="1"/>
  <c r="C4" i="6"/>
  <c r="F4" i="6" s="1"/>
  <c r="C5" i="6"/>
  <c r="F5" i="6" s="1"/>
  <c r="C6" i="6"/>
  <c r="F6" i="6" s="1"/>
  <c r="C7" i="6"/>
  <c r="F7" i="6" s="1"/>
  <c r="C8" i="6"/>
  <c r="F8" i="6" s="1"/>
  <c r="C9" i="6"/>
  <c r="C10" i="6"/>
  <c r="F10" i="6" s="1"/>
  <c r="C11" i="6"/>
  <c r="F11" i="6" s="1"/>
  <c r="C59" i="6"/>
  <c r="F59" i="6" s="1"/>
  <c r="C60" i="6"/>
  <c r="F60" i="6" s="1"/>
  <c r="C61" i="6"/>
  <c r="F61" i="6" s="1"/>
  <c r="C62" i="6"/>
  <c r="F62" i="6" s="1"/>
  <c r="C63" i="6"/>
  <c r="F63" i="6" s="1"/>
  <c r="C64" i="6"/>
  <c r="C12" i="6"/>
  <c r="F12" i="6" s="1"/>
  <c r="C13" i="6"/>
  <c r="F13" i="6" s="1"/>
  <c r="C14" i="6"/>
  <c r="F14" i="6" s="1"/>
  <c r="C15" i="6"/>
  <c r="F15" i="6" s="1"/>
  <c r="C16" i="6"/>
  <c r="F16" i="6" s="1"/>
  <c r="C17" i="6"/>
  <c r="F17" i="6" s="1"/>
  <c r="C18" i="6"/>
  <c r="F18" i="6" s="1"/>
  <c r="C19" i="6"/>
  <c r="C20" i="6"/>
  <c r="F20" i="6" s="1"/>
  <c r="C21" i="6"/>
  <c r="F21" i="6" s="1"/>
  <c r="C65" i="6"/>
  <c r="F65" i="6" s="1"/>
  <c r="C66" i="6"/>
  <c r="F66" i="6" s="1"/>
  <c r="C67" i="6"/>
  <c r="F67" i="6" s="1"/>
  <c r="C68" i="6"/>
  <c r="F68" i="6" s="1"/>
  <c r="C69" i="6"/>
  <c r="F69" i="6" s="1"/>
  <c r="C70" i="6"/>
  <c r="C22" i="6"/>
  <c r="F22" i="6" s="1"/>
  <c r="C23" i="6"/>
  <c r="F23" i="6" s="1"/>
  <c r="C24" i="6"/>
  <c r="F24" i="6" s="1"/>
  <c r="C25" i="6"/>
  <c r="F25" i="6" s="1"/>
  <c r="C26" i="6"/>
  <c r="F26" i="6" s="1"/>
  <c r="C27" i="6"/>
  <c r="F27" i="6" s="1"/>
  <c r="C28" i="6"/>
  <c r="F28" i="6" s="1"/>
  <c r="C29" i="6"/>
  <c r="C30" i="6"/>
  <c r="F30" i="6" s="1"/>
  <c r="C31" i="6"/>
  <c r="F31" i="6" s="1"/>
  <c r="C71" i="6"/>
  <c r="F71" i="6" s="1"/>
  <c r="C72" i="6"/>
  <c r="F72" i="6" s="1"/>
  <c r="C73" i="6"/>
  <c r="F73" i="6" s="1"/>
  <c r="C74" i="6"/>
  <c r="F74" i="6" s="1"/>
  <c r="C75" i="6"/>
  <c r="F75" i="6" s="1"/>
  <c r="C76" i="6"/>
  <c r="C32" i="6"/>
  <c r="F32" i="6" s="1"/>
  <c r="C33" i="6"/>
  <c r="F33" i="6" s="1"/>
  <c r="C34" i="6"/>
  <c r="F34" i="6" s="1"/>
  <c r="C35" i="6"/>
  <c r="F35" i="6" s="1"/>
  <c r="C36" i="6"/>
  <c r="F36" i="6" s="1"/>
  <c r="C37" i="6"/>
  <c r="F37" i="6" s="1"/>
  <c r="C38" i="6"/>
  <c r="F38" i="6" s="1"/>
  <c r="C39" i="6"/>
  <c r="C40" i="6"/>
  <c r="F40" i="6" s="1"/>
  <c r="C41" i="6"/>
  <c r="F41" i="6" s="1"/>
  <c r="C77" i="6"/>
  <c r="F77" i="6" s="1"/>
  <c r="C78" i="6"/>
  <c r="F78" i="6" s="1"/>
  <c r="C79" i="6"/>
  <c r="F79" i="6" s="1"/>
  <c r="C80" i="6"/>
  <c r="F80" i="6" s="1"/>
  <c r="C81" i="6"/>
  <c r="F81" i="6" s="1"/>
  <c r="C82" i="6"/>
  <c r="C42" i="6"/>
  <c r="F42" i="6" s="1"/>
  <c r="C43" i="6"/>
  <c r="F43" i="6" s="1"/>
  <c r="C44" i="6"/>
  <c r="F44" i="6" s="1"/>
  <c r="C45" i="6"/>
  <c r="F45" i="6" s="1"/>
  <c r="C46" i="6"/>
  <c r="F46" i="6" s="1"/>
  <c r="C47" i="6"/>
  <c r="F47" i="6" s="1"/>
  <c r="C48" i="6"/>
  <c r="F48" i="6" s="1"/>
  <c r="C49" i="6"/>
  <c r="C50" i="6"/>
  <c r="F50" i="6" s="1"/>
  <c r="C51" i="6"/>
  <c r="F51" i="6" s="1"/>
  <c r="C83" i="6"/>
  <c r="F83" i="6" s="1"/>
  <c r="C84" i="6"/>
  <c r="F84" i="6" s="1"/>
  <c r="C85" i="6"/>
  <c r="F85" i="6" s="1"/>
  <c r="C86" i="6"/>
  <c r="F86" i="6" s="1"/>
  <c r="C87" i="6"/>
  <c r="F87" i="6" s="1"/>
  <c r="C88" i="6"/>
  <c r="C52" i="6"/>
  <c r="F52" i="6" s="1"/>
  <c r="C53" i="6"/>
  <c r="F53" i="6" s="1"/>
  <c r="C54" i="6"/>
  <c r="F54" i="6" s="1"/>
  <c r="C55" i="6"/>
  <c r="F55" i="6" s="1"/>
  <c r="C56" i="6"/>
  <c r="F56" i="6" s="1"/>
  <c r="C57" i="6"/>
  <c r="F57" i="6" s="1"/>
  <c r="C58" i="6"/>
  <c r="F58" i="6" s="1"/>
  <c r="C92" i="6"/>
  <c r="C93" i="6"/>
  <c r="F93" i="6" s="1"/>
  <c r="C94" i="6"/>
  <c r="F94" i="6" s="1"/>
  <c r="C95" i="6"/>
  <c r="F95" i="6" s="1"/>
  <c r="C89" i="6"/>
  <c r="F89" i="6" s="1"/>
  <c r="C90" i="6"/>
  <c r="F90" i="6" s="1"/>
  <c r="C91" i="6"/>
  <c r="F91" i="6" s="1"/>
  <c r="F92" i="6" l="1"/>
  <c r="F88" i="6"/>
  <c r="F49" i="6"/>
  <c r="F82" i="6"/>
  <c r="F39" i="6"/>
  <c r="F76" i="6"/>
  <c r="F29" i="6"/>
  <c r="F70" i="6"/>
  <c r="F19" i="6"/>
  <c r="F64" i="6"/>
  <c r="F9" i="6"/>
  <c r="F3" i="13"/>
  <c r="K155" i="3"/>
  <c r="K162" i="3"/>
  <c r="K174" i="3"/>
  <c r="K147" i="3"/>
  <c r="K136" i="3"/>
  <c r="K128" i="3"/>
  <c r="K119" i="3"/>
  <c r="K111" i="3"/>
  <c r="K99" i="3"/>
  <c r="K100" i="3"/>
  <c r="K82" i="3"/>
  <c r="K64" i="3"/>
  <c r="K46" i="3"/>
  <c r="K167" i="3"/>
  <c r="K161" i="3"/>
  <c r="K152" i="3"/>
  <c r="K142" i="3"/>
  <c r="K132" i="3"/>
  <c r="K124" i="3"/>
  <c r="K115" i="3"/>
  <c r="K107" i="3"/>
  <c r="K139" i="3"/>
  <c r="K96" i="3"/>
  <c r="K78" i="3"/>
  <c r="K50" i="3"/>
  <c r="K32" i="3"/>
  <c r="K14" i="3"/>
  <c r="K86" i="3"/>
  <c r="K72" i="3"/>
  <c r="K58" i="3"/>
  <c r="K44" i="3"/>
  <c r="K36" i="3"/>
  <c r="K22" i="3"/>
  <c r="K8" i="3"/>
  <c r="K159" i="3"/>
  <c r="K166" i="3"/>
  <c r="K160" i="3"/>
  <c r="K150" i="3"/>
  <c r="K140" i="3"/>
  <c r="K131" i="3"/>
  <c r="K123" i="3"/>
  <c r="K114" i="3"/>
  <c r="K105" i="3"/>
  <c r="K106" i="3"/>
  <c r="K95" i="3"/>
  <c r="K77" i="3"/>
  <c r="K49" i="3"/>
  <c r="K31" i="3"/>
  <c r="K13" i="3"/>
  <c r="K85" i="3"/>
  <c r="K71" i="3"/>
  <c r="K57" i="3"/>
  <c r="K43" i="3"/>
  <c r="K35" i="3"/>
  <c r="K21" i="3"/>
  <c r="K7" i="3"/>
  <c r="K158" i="3"/>
  <c r="K169" i="3"/>
  <c r="K173" i="3"/>
  <c r="K149" i="3"/>
  <c r="K138" i="3"/>
  <c r="K130" i="3"/>
  <c r="K122" i="3"/>
  <c r="K113" i="3"/>
  <c r="K103" i="3"/>
  <c r="K104" i="3"/>
  <c r="K94" i="3"/>
  <c r="K66" i="3"/>
  <c r="K48" i="3"/>
  <c r="K30" i="3"/>
  <c r="K92" i="3"/>
  <c r="K84" i="3"/>
  <c r="K70" i="3"/>
  <c r="K56" i="3"/>
  <c r="K42" i="3"/>
  <c r="K28" i="3"/>
  <c r="K20" i="3"/>
  <c r="K6" i="3"/>
  <c r="K156" i="3"/>
  <c r="K168" i="3"/>
  <c r="K172" i="3"/>
  <c r="K148" i="3"/>
  <c r="K137" i="3"/>
  <c r="K129" i="3"/>
  <c r="K121" i="3"/>
  <c r="K112" i="3"/>
  <c r="K101" i="3"/>
  <c r="K93" i="3"/>
  <c r="K65" i="3"/>
  <c r="K47" i="3"/>
  <c r="K29" i="3"/>
  <c r="K91" i="3"/>
  <c r="K83" i="3"/>
  <c r="K69" i="3"/>
  <c r="K55" i="3"/>
  <c r="K41" i="3"/>
  <c r="K27" i="3"/>
  <c r="K19" i="3"/>
  <c r="K5" i="3"/>
  <c r="K18" i="3"/>
  <c r="K90" i="3"/>
  <c r="K76" i="3"/>
  <c r="K68" i="3"/>
  <c r="K54" i="3"/>
  <c r="K40" i="3"/>
  <c r="K26" i="3"/>
  <c r="K12" i="3"/>
  <c r="K4" i="3"/>
  <c r="K154" i="3"/>
  <c r="K165" i="3"/>
  <c r="K175" i="3"/>
  <c r="K146" i="3"/>
  <c r="K135" i="3"/>
  <c r="K127" i="3"/>
  <c r="K118" i="3"/>
  <c r="K110" i="3"/>
  <c r="K120" i="3"/>
  <c r="K98" i="3"/>
  <c r="K81" i="3"/>
  <c r="K63" i="3"/>
  <c r="K45" i="3"/>
  <c r="K17" i="3"/>
  <c r="K89" i="3"/>
  <c r="K75" i="3"/>
  <c r="K67" i="3"/>
  <c r="K53" i="3"/>
  <c r="K39" i="3"/>
  <c r="K25" i="3"/>
  <c r="K11" i="3"/>
  <c r="K153" i="3"/>
  <c r="K164" i="3"/>
  <c r="K171" i="3"/>
  <c r="K145" i="3"/>
  <c r="K134" i="3"/>
  <c r="K126" i="3"/>
  <c r="K117" i="3"/>
  <c r="K109" i="3"/>
  <c r="K143" i="3"/>
  <c r="K151" i="3"/>
  <c r="K80" i="3"/>
  <c r="K62" i="3"/>
  <c r="K34" i="3"/>
  <c r="K16" i="3"/>
  <c r="K88" i="3"/>
  <c r="K74" i="3"/>
  <c r="K60" i="3"/>
  <c r="K52" i="3"/>
  <c r="K38" i="3"/>
  <c r="K24" i="3"/>
  <c r="K10" i="3"/>
  <c r="K157" i="3"/>
  <c r="K163" i="3"/>
  <c r="K170" i="3"/>
  <c r="K144" i="3"/>
  <c r="K133" i="3"/>
  <c r="K125" i="3"/>
  <c r="K116" i="3"/>
  <c r="K108" i="3"/>
  <c r="K141" i="3"/>
  <c r="K97" i="3"/>
  <c r="K79" i="3"/>
  <c r="K61" i="3"/>
  <c r="K33" i="3"/>
  <c r="K15" i="3"/>
  <c r="K87" i="3"/>
  <c r="K73" i="3"/>
  <c r="K59" i="3"/>
  <c r="K51" i="3"/>
  <c r="K37" i="3"/>
  <c r="K23" i="3"/>
  <c r="K9" i="3"/>
  <c r="F5" i="13"/>
  <c r="F7" i="13"/>
  <c r="F9" i="13"/>
  <c r="F11" i="13"/>
  <c r="F13" i="13"/>
  <c r="F15" i="13"/>
  <c r="F17" i="13"/>
  <c r="F19" i="13"/>
  <c r="F21" i="13"/>
  <c r="F23" i="13"/>
  <c r="F25" i="13"/>
  <c r="F27" i="13"/>
  <c r="F47" i="13"/>
  <c r="F39" i="13"/>
  <c r="F31" i="13"/>
  <c r="F54" i="13"/>
  <c r="F46" i="13"/>
  <c r="F38" i="13"/>
  <c r="F30" i="13"/>
  <c r="F53" i="13"/>
  <c r="F45" i="13"/>
  <c r="F37" i="13"/>
  <c r="F29" i="13"/>
  <c r="F52" i="13"/>
  <c r="F44" i="13"/>
  <c r="F36" i="13"/>
  <c r="F4" i="13"/>
  <c r="F6" i="13"/>
  <c r="F8" i="13"/>
  <c r="F10" i="13"/>
  <c r="F12" i="13"/>
  <c r="F14" i="13"/>
  <c r="F16" i="13"/>
  <c r="F18" i="13"/>
  <c r="F20" i="13"/>
  <c r="F22" i="13"/>
  <c r="F24" i="13"/>
  <c r="F26" i="13"/>
  <c r="F28" i="13"/>
  <c r="F51" i="13"/>
  <c r="F43" i="13"/>
  <c r="F35" i="13"/>
  <c r="F50" i="13"/>
  <c r="F42" i="13"/>
  <c r="F34" i="13"/>
  <c r="F49" i="13"/>
  <c r="F41" i="13"/>
  <c r="F33" i="13"/>
  <c r="F48" i="13"/>
  <c r="F40" i="13"/>
  <c r="F32" i="13"/>
  <c r="N29" i="10"/>
  <c r="N21" i="10"/>
  <c r="N13" i="10"/>
  <c r="N5" i="10"/>
  <c r="N12" i="10"/>
  <c r="N4" i="10"/>
  <c r="N27" i="10"/>
  <c r="N19" i="10"/>
  <c r="N11" i="10"/>
  <c r="N3" i="10"/>
  <c r="N20" i="10"/>
  <c r="N10" i="10"/>
  <c r="N25" i="10"/>
  <c r="N17" i="10"/>
  <c r="N9" i="10"/>
  <c r="N18" i="10"/>
  <c r="N24" i="10"/>
  <c r="N16" i="10"/>
  <c r="N8" i="10"/>
  <c r="N28" i="10"/>
  <c r="N26" i="10"/>
  <c r="N23" i="10"/>
  <c r="N15" i="10"/>
  <c r="N7" i="10"/>
  <c r="N30" i="10"/>
  <c r="N22" i="10"/>
  <c r="N14" i="10"/>
  <c r="N6" i="10"/>
  <c r="M25" i="10"/>
  <c r="M17" i="10"/>
  <c r="M9" i="10"/>
  <c r="M24" i="10"/>
  <c r="M16" i="10"/>
  <c r="M8" i="10"/>
  <c r="M23" i="10"/>
  <c r="M15" i="10"/>
  <c r="M7" i="10"/>
  <c r="M30" i="10"/>
  <c r="M22" i="10"/>
  <c r="M14" i="10"/>
  <c r="M6" i="10"/>
  <c r="M29" i="10"/>
  <c r="M21" i="10"/>
  <c r="M13" i="10"/>
  <c r="M5" i="10"/>
  <c r="M28" i="10"/>
  <c r="M20" i="10"/>
  <c r="M12" i="10"/>
  <c r="M4" i="10"/>
  <c r="M27" i="10"/>
  <c r="M19" i="10"/>
  <c r="M11" i="10"/>
  <c r="M3" i="10"/>
  <c r="M26" i="10"/>
  <c r="M18" i="10"/>
  <c r="M10" i="10"/>
  <c r="F25" i="10"/>
  <c r="F9" i="10"/>
  <c r="H29" i="10"/>
  <c r="H5" i="10"/>
  <c r="F15" i="10"/>
  <c r="H27" i="10"/>
  <c r="H3" i="10"/>
  <c r="H13" i="10"/>
  <c r="F24" i="10"/>
  <c r="H20" i="10"/>
  <c r="H19" i="10"/>
  <c r="F30" i="10"/>
  <c r="K22" i="10"/>
  <c r="J22" i="10" s="1"/>
  <c r="K14" i="10"/>
  <c r="J14" i="10" s="1"/>
  <c r="K6" i="10"/>
  <c r="J6" i="10" s="1"/>
  <c r="H26" i="10"/>
  <c r="H18" i="10"/>
  <c r="H10" i="10"/>
  <c r="H21" i="10"/>
  <c r="F16" i="10"/>
  <c r="H12" i="10"/>
  <c r="K29" i="10"/>
  <c r="J29" i="10" s="1"/>
  <c r="F21" i="10"/>
  <c r="K13" i="10"/>
  <c r="J13" i="10" s="1"/>
  <c r="K5" i="10"/>
  <c r="J5" i="10" s="1"/>
  <c r="H25" i="10"/>
  <c r="H17" i="10"/>
  <c r="H9" i="10"/>
  <c r="F17" i="10"/>
  <c r="F8" i="10"/>
  <c r="H11" i="10"/>
  <c r="K28" i="10"/>
  <c r="J28" i="10" s="1"/>
  <c r="K20" i="10"/>
  <c r="J20" i="10" s="1"/>
  <c r="F12" i="10"/>
  <c r="F4" i="10"/>
  <c r="H24" i="10"/>
  <c r="H16" i="10"/>
  <c r="H8" i="10"/>
  <c r="H28" i="10"/>
  <c r="F23" i="10"/>
  <c r="F27" i="10"/>
  <c r="F19" i="10"/>
  <c r="F11" i="10"/>
  <c r="H23" i="10"/>
  <c r="H15" i="10"/>
  <c r="H7" i="10"/>
  <c r="H4" i="10"/>
  <c r="F7" i="10"/>
  <c r="F26" i="10"/>
  <c r="F18" i="10"/>
  <c r="F10" i="10"/>
  <c r="H30" i="10"/>
  <c r="H22" i="10"/>
  <c r="H14" i="10"/>
  <c r="H6" i="10"/>
  <c r="I158" i="3"/>
  <c r="I169" i="3"/>
  <c r="I150" i="3"/>
  <c r="I140" i="3"/>
  <c r="I131" i="3"/>
  <c r="I123" i="3"/>
  <c r="I114" i="3"/>
  <c r="I105" i="3"/>
  <c r="I106" i="3"/>
  <c r="I95" i="3"/>
  <c r="I77" i="3"/>
  <c r="I49" i="3"/>
  <c r="I31" i="3"/>
  <c r="I13" i="3"/>
  <c r="I85" i="3"/>
  <c r="I71" i="3"/>
  <c r="I57" i="3"/>
  <c r="I43" i="3"/>
  <c r="I35" i="3"/>
  <c r="I21" i="3"/>
  <c r="I7" i="3"/>
  <c r="F3" i="10"/>
  <c r="I159" i="3"/>
  <c r="I166" i="3"/>
  <c r="I160" i="3"/>
  <c r="I152" i="3"/>
  <c r="I142" i="3"/>
  <c r="I132" i="3"/>
  <c r="I124" i="3"/>
  <c r="I115" i="3"/>
  <c r="I107" i="3"/>
  <c r="I139" i="3"/>
  <c r="I96" i="3"/>
  <c r="I78" i="3"/>
  <c r="I50" i="3"/>
  <c r="I32" i="3"/>
  <c r="I14" i="3"/>
  <c r="I86" i="3"/>
  <c r="I72" i="3"/>
  <c r="I58" i="3"/>
  <c r="I44" i="3"/>
  <c r="I36" i="3"/>
  <c r="I22" i="3"/>
  <c r="I8" i="3"/>
  <c r="I156" i="3"/>
  <c r="I168" i="3"/>
  <c r="I173" i="3"/>
  <c r="I149" i="3"/>
  <c r="I138" i="3"/>
  <c r="I130" i="3"/>
  <c r="I122" i="3"/>
  <c r="I113" i="3"/>
  <c r="I103" i="3"/>
  <c r="I104" i="3"/>
  <c r="I94" i="3"/>
  <c r="I66" i="3"/>
  <c r="I48" i="3"/>
  <c r="I30" i="3"/>
  <c r="I92" i="3"/>
  <c r="I84" i="3"/>
  <c r="I70" i="3"/>
  <c r="I56" i="3"/>
  <c r="I42" i="3"/>
  <c r="I28" i="3"/>
  <c r="I20" i="3"/>
  <c r="I6" i="3"/>
  <c r="I155" i="3"/>
  <c r="I162" i="3"/>
  <c r="I172" i="3"/>
  <c r="I148" i="3"/>
  <c r="I137" i="3"/>
  <c r="I129" i="3"/>
  <c r="I121" i="3"/>
  <c r="I112" i="3"/>
  <c r="I101" i="3"/>
  <c r="I102" i="3"/>
  <c r="I93" i="3"/>
  <c r="I65" i="3"/>
  <c r="I47" i="3"/>
  <c r="I29" i="3"/>
  <c r="I91" i="3"/>
  <c r="I83" i="3"/>
  <c r="I69" i="3"/>
  <c r="I55" i="3"/>
  <c r="I41" i="3"/>
  <c r="I27" i="3"/>
  <c r="I19" i="3"/>
  <c r="I5" i="3"/>
  <c r="I154" i="3"/>
  <c r="I165" i="3"/>
  <c r="I174" i="3"/>
  <c r="I147" i="3"/>
  <c r="I136" i="3"/>
  <c r="I128" i="3"/>
  <c r="I119" i="3"/>
  <c r="I111" i="3"/>
  <c r="I99" i="3"/>
  <c r="I100" i="3"/>
  <c r="I82" i="3"/>
  <c r="I64" i="3"/>
  <c r="I46" i="3"/>
  <c r="I18" i="3"/>
  <c r="I90" i="3"/>
  <c r="I76" i="3"/>
  <c r="I68" i="3"/>
  <c r="I54" i="3"/>
  <c r="I40" i="3"/>
  <c r="I26" i="3"/>
  <c r="I12" i="3"/>
  <c r="I4" i="3"/>
  <c r="I153" i="3"/>
  <c r="I164" i="3"/>
  <c r="I175" i="3"/>
  <c r="I146" i="3"/>
  <c r="I135" i="3"/>
  <c r="I127" i="3"/>
  <c r="I118" i="3"/>
  <c r="I110" i="3"/>
  <c r="I120" i="3"/>
  <c r="I98" i="3"/>
  <c r="I81" i="3"/>
  <c r="I63" i="3"/>
  <c r="I45" i="3"/>
  <c r="I17" i="3"/>
  <c r="I89" i="3"/>
  <c r="I75" i="3"/>
  <c r="I67" i="3"/>
  <c r="I53" i="3"/>
  <c r="I39" i="3"/>
  <c r="I25" i="3"/>
  <c r="I11" i="3"/>
  <c r="I3" i="3"/>
  <c r="I157" i="3"/>
  <c r="I163" i="3"/>
  <c r="I171" i="3"/>
  <c r="I145" i="3"/>
  <c r="I134" i="3"/>
  <c r="I126" i="3"/>
  <c r="I117" i="3"/>
  <c r="I109" i="3"/>
  <c r="I143" i="3"/>
  <c r="I151" i="3"/>
  <c r="I80" i="3"/>
  <c r="I62" i="3"/>
  <c r="I34" i="3"/>
  <c r="I16" i="3"/>
  <c r="I88" i="3"/>
  <c r="I74" i="3"/>
  <c r="I60" i="3"/>
  <c r="I52" i="3"/>
  <c r="I38" i="3"/>
  <c r="I24" i="3"/>
  <c r="I10" i="3"/>
  <c r="I167" i="3"/>
  <c r="I161" i="3"/>
  <c r="I170" i="3"/>
  <c r="I144" i="3"/>
  <c r="I133" i="3"/>
  <c r="I125" i="3"/>
  <c r="I116" i="3"/>
  <c r="I108" i="3"/>
  <c r="I141" i="3"/>
  <c r="I97" i="3"/>
  <c r="I79" i="3"/>
  <c r="I61" i="3"/>
  <c r="I33" i="3"/>
  <c r="I15" i="3"/>
  <c r="I87" i="3"/>
  <c r="I73" i="3"/>
  <c r="I59" i="3"/>
  <c r="I51" i="3"/>
  <c r="I37" i="3"/>
  <c r="I23" i="3"/>
  <c r="I9" i="3"/>
  <c r="K21" i="10"/>
  <c r="J21" i="10" s="1"/>
  <c r="K12" i="10"/>
  <c r="J12" i="10" s="1"/>
  <c r="K4" i="10"/>
  <c r="J4" i="10" s="1"/>
  <c r="K30" i="10"/>
  <c r="J30" i="10" s="1"/>
  <c r="K27" i="10"/>
  <c r="J27" i="10" s="1"/>
  <c r="K19" i="10"/>
  <c r="J19" i="10" s="1"/>
  <c r="K11" i="10"/>
  <c r="J11" i="10" s="1"/>
  <c r="K3" i="10"/>
  <c r="K26" i="10"/>
  <c r="J26" i="10" s="1"/>
  <c r="K18" i="10"/>
  <c r="J18" i="10" s="1"/>
  <c r="K10" i="10"/>
  <c r="J10" i="10" s="1"/>
  <c r="K25" i="10"/>
  <c r="J25" i="10" s="1"/>
  <c r="K17" i="10"/>
  <c r="J17" i="10" s="1"/>
  <c r="K9" i="10"/>
  <c r="J9" i="10" s="1"/>
  <c r="K24" i="10"/>
  <c r="J24" i="10" s="1"/>
  <c r="K16" i="10"/>
  <c r="J16" i="10" s="1"/>
  <c r="K8" i="10"/>
  <c r="J8" i="10" s="1"/>
  <c r="K23" i="10"/>
  <c r="J23" i="10" s="1"/>
  <c r="K15" i="10"/>
  <c r="J15" i="10" s="1"/>
  <c r="K7" i="10"/>
  <c r="J7" i="10" s="1"/>
  <c r="F22" i="10"/>
  <c r="F14" i="10"/>
  <c r="F6" i="10"/>
  <c r="F29" i="10"/>
  <c r="F13" i="10"/>
  <c r="F5" i="10"/>
  <c r="F28" i="10"/>
  <c r="F20" i="10"/>
  <c r="H145" i="3" l="1"/>
  <c r="J145" i="3" s="1"/>
  <c r="H53" i="3"/>
  <c r="J53" i="3" s="1"/>
  <c r="H98" i="3"/>
  <c r="J98" i="3" s="1"/>
  <c r="H164" i="3"/>
  <c r="J164" i="3" s="1"/>
  <c r="H68" i="3"/>
  <c r="J68" i="3" s="1"/>
  <c r="H99" i="3"/>
  <c r="J99" i="3" s="1"/>
  <c r="H154" i="3"/>
  <c r="J154" i="3" s="1"/>
  <c r="H24" i="3"/>
  <c r="J24" i="3" s="1"/>
  <c r="H55" i="3"/>
  <c r="J55" i="3" s="1"/>
  <c r="H102" i="3"/>
  <c r="J102" i="3" s="1"/>
  <c r="H162" i="3"/>
  <c r="J162" i="3" s="1"/>
  <c r="H150" i="3"/>
  <c r="H28" i="3"/>
  <c r="J28" i="3" s="1"/>
  <c r="H66" i="3"/>
  <c r="J66" i="3" s="1"/>
  <c r="H149" i="3"/>
  <c r="J149" i="3" s="1"/>
  <c r="H105" i="3"/>
  <c r="J105" i="3" s="1"/>
  <c r="H36" i="3"/>
  <c r="J36" i="3" s="1"/>
  <c r="H78" i="3"/>
  <c r="J78" i="3" s="1"/>
  <c r="H152" i="3"/>
  <c r="J152" i="3" s="1"/>
  <c r="H59" i="3"/>
  <c r="J59" i="3" s="1"/>
  <c r="H141" i="3"/>
  <c r="J141" i="3" s="1"/>
  <c r="H167" i="3"/>
  <c r="J167" i="3" s="1"/>
  <c r="H171" i="3"/>
  <c r="J171" i="3" s="1"/>
  <c r="H67" i="3"/>
  <c r="J67" i="3" s="1"/>
  <c r="H120" i="3"/>
  <c r="J120" i="3" s="1"/>
  <c r="H153" i="3"/>
  <c r="J153" i="3" s="1"/>
  <c r="H76" i="3"/>
  <c r="J76" i="3" s="1"/>
  <c r="H111" i="3"/>
  <c r="H35" i="3"/>
  <c r="J35" i="3" s="1"/>
  <c r="H88" i="3"/>
  <c r="J88" i="3" s="1"/>
  <c r="H69" i="3"/>
  <c r="J69" i="3" s="1"/>
  <c r="H101" i="3"/>
  <c r="J101" i="3" s="1"/>
  <c r="H155" i="3"/>
  <c r="J155" i="3" s="1"/>
  <c r="H158" i="3"/>
  <c r="J158" i="3" s="1"/>
  <c r="H42" i="3"/>
  <c r="J42" i="3" s="1"/>
  <c r="H94" i="3"/>
  <c r="J94" i="3" s="1"/>
  <c r="H173" i="3"/>
  <c r="J173" i="3" s="1"/>
  <c r="H131" i="3"/>
  <c r="H44" i="3"/>
  <c r="J44" i="3" s="1"/>
  <c r="H96" i="3"/>
  <c r="J96" i="3" s="1"/>
  <c r="H160" i="3"/>
  <c r="J160" i="3" s="1"/>
  <c r="H73" i="3"/>
  <c r="J73" i="3" s="1"/>
  <c r="H108" i="3"/>
  <c r="H10" i="3"/>
  <c r="J10" i="3" s="1"/>
  <c r="H75" i="3"/>
  <c r="J75" i="3" s="1"/>
  <c r="H110" i="3"/>
  <c r="H38" i="3"/>
  <c r="J38" i="3" s="1"/>
  <c r="H90" i="3"/>
  <c r="J90" i="3" s="1"/>
  <c r="H119" i="3"/>
  <c r="H71" i="3"/>
  <c r="J71" i="3" s="1"/>
  <c r="H151" i="3"/>
  <c r="H83" i="3"/>
  <c r="J83" i="3" s="1"/>
  <c r="H112" i="3"/>
  <c r="H21" i="3"/>
  <c r="J21" i="3" s="1"/>
  <c r="H60" i="3"/>
  <c r="J60" i="3" s="1"/>
  <c r="H56" i="3"/>
  <c r="J56" i="3" s="1"/>
  <c r="H104" i="3"/>
  <c r="J104" i="3" s="1"/>
  <c r="H168" i="3"/>
  <c r="J168" i="3" s="1"/>
  <c r="H74" i="3"/>
  <c r="J74" i="3" s="1"/>
  <c r="H58" i="3"/>
  <c r="J58" i="3" s="1"/>
  <c r="H139" i="3"/>
  <c r="J139" i="3" s="1"/>
  <c r="H166" i="3"/>
  <c r="J166" i="3" s="1"/>
  <c r="H87" i="3"/>
  <c r="J87" i="3" s="1"/>
  <c r="H116" i="3"/>
  <c r="H16" i="3"/>
  <c r="J16" i="3" s="1"/>
  <c r="H89" i="3"/>
  <c r="J89" i="3" s="1"/>
  <c r="H118" i="3"/>
  <c r="H4" i="3"/>
  <c r="J4" i="3" s="1"/>
  <c r="H18" i="3"/>
  <c r="J18" i="3" s="1"/>
  <c r="H128" i="3"/>
  <c r="J128" i="3" s="1"/>
  <c r="H31" i="3"/>
  <c r="J31" i="3" s="1"/>
  <c r="H134" i="3"/>
  <c r="J134" i="3" s="1"/>
  <c r="H91" i="3"/>
  <c r="J91" i="3" s="1"/>
  <c r="H121" i="3"/>
  <c r="H43" i="3"/>
  <c r="J43" i="3" s="1"/>
  <c r="H62" i="3"/>
  <c r="J62" i="3" s="1"/>
  <c r="H70" i="3"/>
  <c r="J70" i="3" s="1"/>
  <c r="H103" i="3"/>
  <c r="H156" i="3"/>
  <c r="J156" i="3" s="1"/>
  <c r="H80" i="3"/>
  <c r="J80" i="3" s="1"/>
  <c r="H72" i="3"/>
  <c r="J72" i="3" s="1"/>
  <c r="H107" i="3"/>
  <c r="J107" i="3" s="1"/>
  <c r="H159" i="3"/>
  <c r="J159" i="3" s="1"/>
  <c r="H15" i="3"/>
  <c r="J15" i="3" s="1"/>
  <c r="H125" i="3"/>
  <c r="J125" i="3" s="1"/>
  <c r="H143" i="3"/>
  <c r="J143" i="3" s="1"/>
  <c r="H17" i="3"/>
  <c r="J17" i="3" s="1"/>
  <c r="H127" i="3"/>
  <c r="J127" i="3" s="1"/>
  <c r="H12" i="3"/>
  <c r="J12" i="3" s="1"/>
  <c r="H46" i="3"/>
  <c r="J46" i="3" s="1"/>
  <c r="H136" i="3"/>
  <c r="J136" i="3" s="1"/>
  <c r="H95" i="3"/>
  <c r="J95" i="3" s="1"/>
  <c r="H5" i="3"/>
  <c r="J5" i="3" s="1"/>
  <c r="H29" i="3"/>
  <c r="J29" i="3" s="1"/>
  <c r="H129" i="3"/>
  <c r="H85" i="3"/>
  <c r="J85" i="3" s="1"/>
  <c r="H117" i="3"/>
  <c r="H84" i="3"/>
  <c r="J84" i="3" s="1"/>
  <c r="H113" i="3"/>
  <c r="H7" i="3"/>
  <c r="J7" i="3" s="1"/>
  <c r="H126" i="3"/>
  <c r="J126" i="3" s="1"/>
  <c r="H86" i="3"/>
  <c r="J86" i="3" s="1"/>
  <c r="H115" i="3"/>
  <c r="H9" i="3"/>
  <c r="J9" i="3" s="1"/>
  <c r="H33" i="3"/>
  <c r="J33" i="3" s="1"/>
  <c r="H133" i="3"/>
  <c r="J3" i="10"/>
  <c r="H176" i="3"/>
  <c r="J176" i="3" s="1"/>
  <c r="H3" i="3"/>
  <c r="J3" i="3" s="1"/>
  <c r="H11" i="3"/>
  <c r="J11" i="3" s="1"/>
  <c r="H45" i="3"/>
  <c r="J45" i="3" s="1"/>
  <c r="H135" i="3"/>
  <c r="J135" i="3" s="1"/>
  <c r="H26" i="3"/>
  <c r="J26" i="3" s="1"/>
  <c r="H64" i="3"/>
  <c r="J64" i="3" s="1"/>
  <c r="H147" i="3"/>
  <c r="J147" i="3" s="1"/>
  <c r="H114" i="3"/>
  <c r="H19" i="3"/>
  <c r="J19" i="3" s="1"/>
  <c r="H47" i="3"/>
  <c r="J47" i="3" s="1"/>
  <c r="H137" i="3"/>
  <c r="J137" i="3" s="1"/>
  <c r="H49" i="3"/>
  <c r="J49" i="3" s="1"/>
  <c r="H163" i="3"/>
  <c r="J163" i="3" s="1"/>
  <c r="H92" i="3"/>
  <c r="J92" i="3" s="1"/>
  <c r="H122" i="3"/>
  <c r="H57" i="3"/>
  <c r="J57" i="3" s="1"/>
  <c r="H157" i="3"/>
  <c r="J157" i="3" s="1"/>
  <c r="H14" i="3"/>
  <c r="J14" i="3" s="1"/>
  <c r="H124" i="3"/>
  <c r="J124" i="3" s="1"/>
  <c r="H23" i="3"/>
  <c r="J23" i="3" s="1"/>
  <c r="H61" i="3"/>
  <c r="J61" i="3" s="1"/>
  <c r="H144" i="3"/>
  <c r="J144" i="3" s="1"/>
  <c r="H52" i="3"/>
  <c r="J52" i="3" s="1"/>
  <c r="H25" i="3"/>
  <c r="J25" i="3" s="1"/>
  <c r="H63" i="3"/>
  <c r="J63" i="3" s="1"/>
  <c r="H146" i="3"/>
  <c r="J146" i="3" s="1"/>
  <c r="H40" i="3"/>
  <c r="J40" i="3" s="1"/>
  <c r="H82" i="3"/>
  <c r="J82" i="3" s="1"/>
  <c r="H174" i="3"/>
  <c r="J174" i="3" s="1"/>
  <c r="H140" i="3"/>
  <c r="J140" i="3" s="1"/>
  <c r="H27" i="3"/>
  <c r="J27" i="3" s="1"/>
  <c r="H65" i="3"/>
  <c r="J65" i="3" s="1"/>
  <c r="H148" i="3"/>
  <c r="J148" i="3" s="1"/>
  <c r="H106" i="3"/>
  <c r="J106" i="3" s="1"/>
  <c r="H6" i="3"/>
  <c r="J6" i="3" s="1"/>
  <c r="H30" i="3"/>
  <c r="J30" i="3" s="1"/>
  <c r="H130" i="3"/>
  <c r="H13" i="3"/>
  <c r="J13" i="3" s="1"/>
  <c r="H8" i="3"/>
  <c r="J8" i="3" s="1"/>
  <c r="H32" i="3"/>
  <c r="J32" i="3" s="1"/>
  <c r="H132" i="3"/>
  <c r="H37" i="3"/>
  <c r="J37" i="3" s="1"/>
  <c r="H79" i="3"/>
  <c r="J79" i="3" s="1"/>
  <c r="H170" i="3"/>
  <c r="J170" i="3" s="1"/>
  <c r="H34" i="3"/>
  <c r="J34" i="3" s="1"/>
  <c r="H39" i="3"/>
  <c r="J39" i="3" s="1"/>
  <c r="H81" i="3"/>
  <c r="J81" i="3" s="1"/>
  <c r="H175" i="3"/>
  <c r="J175" i="3" s="1"/>
  <c r="H54" i="3"/>
  <c r="J54" i="3" s="1"/>
  <c r="H100" i="3"/>
  <c r="J100" i="3" s="1"/>
  <c r="H165" i="3"/>
  <c r="J165" i="3" s="1"/>
  <c r="H169" i="3"/>
  <c r="J169" i="3" s="1"/>
  <c r="H41" i="3"/>
  <c r="J41" i="3" s="1"/>
  <c r="H93" i="3"/>
  <c r="J93" i="3" s="1"/>
  <c r="H172" i="3"/>
  <c r="J172" i="3" s="1"/>
  <c r="H123" i="3"/>
  <c r="H20" i="3"/>
  <c r="J20" i="3" s="1"/>
  <c r="H48" i="3"/>
  <c r="J48" i="3" s="1"/>
  <c r="H138" i="3"/>
  <c r="J138" i="3" s="1"/>
  <c r="H77" i="3"/>
  <c r="J77" i="3" s="1"/>
  <c r="H22" i="3"/>
  <c r="J22" i="3" s="1"/>
  <c r="H50" i="3"/>
  <c r="J50" i="3" s="1"/>
  <c r="H142" i="3"/>
  <c r="J142" i="3" s="1"/>
  <c r="H51" i="3"/>
  <c r="J51" i="3" s="1"/>
  <c r="H97" i="3"/>
  <c r="J97" i="3" s="1"/>
  <c r="H161" i="3"/>
  <c r="J161" i="3" s="1"/>
  <c r="H109" i="3"/>
  <c r="O10" i="10"/>
  <c r="O19" i="10"/>
  <c r="O30" i="10"/>
  <c r="O26" i="10"/>
  <c r="O25" i="10"/>
  <c r="O24" i="10"/>
  <c r="O15" i="10"/>
  <c r="O17" i="10"/>
  <c r="O16" i="10"/>
  <c r="O11" i="10"/>
  <c r="O9" i="10"/>
  <c r="O8" i="10"/>
  <c r="O7" i="10"/>
  <c r="O22" i="10"/>
  <c r="O21" i="10"/>
  <c r="O3" i="10"/>
  <c r="O14" i="10"/>
  <c r="O13" i="10"/>
  <c r="O12" i="10"/>
  <c r="O20" i="10"/>
  <c r="O6" i="10"/>
  <c r="O5" i="10"/>
  <c r="O4" i="10"/>
  <c r="O27" i="10"/>
  <c r="O23" i="10"/>
  <c r="O18" i="10"/>
  <c r="O29" i="10"/>
  <c r="O28" i="10"/>
  <c r="J116" i="3" l="1"/>
  <c r="L11" i="10"/>
  <c r="P11" i="10" s="1"/>
  <c r="J109" i="3"/>
  <c r="L4" i="10"/>
  <c r="P4" i="10" s="1"/>
  <c r="J115" i="3"/>
  <c r="L10" i="10"/>
  <c r="P10" i="10" s="1"/>
  <c r="J129" i="3"/>
  <c r="L19" i="10"/>
  <c r="P19" i="10" s="1"/>
  <c r="L18" i="10"/>
  <c r="P18" i="10" s="1"/>
  <c r="J103" i="3"/>
  <c r="L28" i="10"/>
  <c r="P28" i="10" s="1"/>
  <c r="J110" i="3"/>
  <c r="L5" i="10"/>
  <c r="P5" i="10" s="1"/>
  <c r="J131" i="3"/>
  <c r="L23" i="10"/>
  <c r="P23" i="10" s="1"/>
  <c r="L22" i="10"/>
  <c r="P22" i="10" s="1"/>
  <c r="J132" i="3"/>
  <c r="L24" i="10"/>
  <c r="P24" i="10" s="1"/>
  <c r="L25" i="10"/>
  <c r="P25" i="10" s="1"/>
  <c r="J112" i="3"/>
  <c r="L7" i="10"/>
  <c r="P7" i="10" s="1"/>
  <c r="J114" i="3"/>
  <c r="L9" i="10"/>
  <c r="P9" i="10" s="1"/>
  <c r="J111" i="3"/>
  <c r="L6" i="10"/>
  <c r="P6" i="10" s="1"/>
  <c r="J150" i="3"/>
  <c r="L29" i="10"/>
  <c r="P29" i="10" s="1"/>
  <c r="J122" i="3"/>
  <c r="L16" i="10"/>
  <c r="P16" i="10" s="1"/>
  <c r="J113" i="3"/>
  <c r="L8" i="10"/>
  <c r="P8" i="10" s="1"/>
  <c r="J118" i="3"/>
  <c r="L13" i="10"/>
  <c r="P13" i="10" s="1"/>
  <c r="J151" i="3"/>
  <c r="L30" i="10"/>
  <c r="P30" i="10" s="1"/>
  <c r="J108" i="3"/>
  <c r="L3" i="10"/>
  <c r="P3" i="10" s="1"/>
  <c r="J123" i="3"/>
  <c r="L17" i="10"/>
  <c r="P17" i="10" s="1"/>
  <c r="J133" i="3"/>
  <c r="L27" i="10"/>
  <c r="P27" i="10" s="1"/>
  <c r="L26" i="10"/>
  <c r="P26" i="10" s="1"/>
  <c r="J121" i="3"/>
  <c r="L15" i="10"/>
  <c r="P15" i="10" s="1"/>
  <c r="J130" i="3"/>
  <c r="L20" i="10"/>
  <c r="P20" i="10" s="1"/>
  <c r="L21" i="10"/>
  <c r="P21" i="10" s="1"/>
  <c r="J117" i="3"/>
  <c r="L12" i="10"/>
  <c r="P12" i="10" s="1"/>
  <c r="J119" i="3"/>
  <c r="L14" i="10"/>
  <c r="P14" i="10" s="1"/>
</calcChain>
</file>

<file path=xl/sharedStrings.xml><?xml version="1.0" encoding="utf-8"?>
<sst xmlns="http://schemas.openxmlformats.org/spreadsheetml/2006/main" count="9729" uniqueCount="2905">
  <si>
    <t>ｳﾞ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</si>
  <si>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</si>
  <si>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</si>
  <si>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</si>
  <si>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</si>
  <si>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</si>
  <si>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</si>
  <si>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</si>
  <si>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</si>
  <si>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</si>
  <si>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</si>
  <si>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</si>
  <si>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</si>
  <si>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</si>
  <si>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</si>
  <si>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</si>
  <si>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</si>
  <si>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</si>
  <si>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</si>
  <si>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</si>
  <si>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</si>
  <si>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</si>
  <si>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</si>
  <si>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</si>
  <si>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</si>
  <si>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</si>
  <si>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</si>
  <si>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FF61</t>
  </si>
  <si>
    <t>FF62</t>
  </si>
  <si>
    <t>FF63</t>
  </si>
  <si>
    <t>FF64</t>
  </si>
  <si>
    <t>FF65</t>
  </si>
  <si>
    <t>FF66</t>
  </si>
  <si>
    <t>FF67</t>
  </si>
  <si>
    <t>FF68</t>
  </si>
  <si>
    <t>FF69</t>
  </si>
  <si>
    <t>FF6A</t>
  </si>
  <si>
    <t>FF6B</t>
  </si>
  <si>
    <t>FF6C</t>
  </si>
  <si>
    <t>FF6D</t>
  </si>
  <si>
    <t>FF6E</t>
  </si>
  <si>
    <t>FF6F</t>
  </si>
  <si>
    <t>FF70</t>
  </si>
  <si>
    <t>FF71</t>
  </si>
  <si>
    <t>FF72</t>
  </si>
  <si>
    <t>FF73</t>
  </si>
  <si>
    <t>FF74</t>
  </si>
  <si>
    <t>FF75</t>
  </si>
  <si>
    <t>FF76</t>
  </si>
  <si>
    <t>FF77</t>
  </si>
  <si>
    <t>FF78</t>
  </si>
  <si>
    <t>FF79</t>
  </si>
  <si>
    <t>FF7A</t>
  </si>
  <si>
    <t>FF7B</t>
  </si>
  <si>
    <t>FF7C</t>
  </si>
  <si>
    <t>FF7D</t>
  </si>
  <si>
    <t>FF7E</t>
  </si>
  <si>
    <t>FF7F</t>
  </si>
  <si>
    <t>FF80</t>
  </si>
  <si>
    <t>FF81</t>
  </si>
  <si>
    <t>FF82</t>
  </si>
  <si>
    <t>FF83</t>
  </si>
  <si>
    <t>FF84</t>
  </si>
  <si>
    <t>FF85</t>
  </si>
  <si>
    <t>FF86</t>
  </si>
  <si>
    <t>FF87</t>
  </si>
  <si>
    <t>FF88</t>
  </si>
  <si>
    <t>FF89</t>
  </si>
  <si>
    <t>FF8A</t>
  </si>
  <si>
    <t>FF8B</t>
  </si>
  <si>
    <t>FF8C</t>
  </si>
  <si>
    <t>FF8D</t>
  </si>
  <si>
    <t>FF8E</t>
  </si>
  <si>
    <t>FF8F</t>
  </si>
  <si>
    <t>FF90</t>
  </si>
  <si>
    <t>FF91</t>
  </si>
  <si>
    <t>FF92</t>
  </si>
  <si>
    <t>FF93</t>
  </si>
  <si>
    <t>FF94</t>
  </si>
  <si>
    <t>FF95</t>
  </si>
  <si>
    <t>FF96</t>
  </si>
  <si>
    <t>FF97</t>
  </si>
  <si>
    <t>FF98</t>
  </si>
  <si>
    <t>FF99</t>
  </si>
  <si>
    <t>FF9A</t>
  </si>
  <si>
    <t>FF9B</t>
  </si>
  <si>
    <t>FF9C</t>
  </si>
  <si>
    <t>FF9D</t>
  </si>
  <si>
    <t>FF9E</t>
  </si>
  <si>
    <t>FF9F</t>
  </si>
  <si>
    <t>FFE0</t>
  </si>
  <si>
    <t>FFE1</t>
  </si>
  <si>
    <t>FFE2</t>
  </si>
  <si>
    <t>FFE3</t>
  </si>
  <si>
    <t>FFE4</t>
  </si>
  <si>
    <t>FFE5</t>
  </si>
  <si>
    <t>FFE6</t>
  </si>
  <si>
    <t>FFE8</t>
  </si>
  <si>
    <t>FFE9</t>
  </si>
  <si>
    <t>FFEA</t>
  </si>
  <si>
    <t>FFEB</t>
  </si>
  <si>
    <t>FFEC</t>
  </si>
  <si>
    <t>FFED</t>
  </si>
  <si>
    <t>FFEE</t>
  </si>
  <si>
    <t>WIDE</t>
  </si>
  <si>
    <t>NARROW</t>
    <phoneticPr fontId="1"/>
  </si>
  <si>
    <t>2502</t>
  </si>
  <si>
    <t>2190</t>
  </si>
  <si>
    <t>2191</t>
  </si>
  <si>
    <t>2192</t>
  </si>
  <si>
    <t>2193</t>
  </si>
  <si>
    <t>25A0</t>
  </si>
  <si>
    <t>25CB</t>
  </si>
  <si>
    <t>00A2</t>
  </si>
  <si>
    <t>00A3</t>
  </si>
  <si>
    <t>00AC</t>
  </si>
  <si>
    <t>00AF</t>
  </si>
  <si>
    <t>00A6</t>
  </si>
  <si>
    <t>00A5</t>
  </si>
  <si>
    <t>20A9</t>
  </si>
  <si>
    <t>3002</t>
  </si>
  <si>
    <t>300C</t>
  </si>
  <si>
    <t>300D</t>
  </si>
  <si>
    <t>3001</t>
  </si>
  <si>
    <t>30FB</t>
  </si>
  <si>
    <t>30F2</t>
  </si>
  <si>
    <t>30A1</t>
  </si>
  <si>
    <t>30A3</t>
  </si>
  <si>
    <t>30A5</t>
  </si>
  <si>
    <t>30A7</t>
  </si>
  <si>
    <t>30A9</t>
  </si>
  <si>
    <t>30E3</t>
  </si>
  <si>
    <t>30E5</t>
  </si>
  <si>
    <t>30E7</t>
  </si>
  <si>
    <t>30C3</t>
  </si>
  <si>
    <t>30FC</t>
  </si>
  <si>
    <t>30A2</t>
  </si>
  <si>
    <t>30A4</t>
  </si>
  <si>
    <t>30A6</t>
  </si>
  <si>
    <t>30A8</t>
  </si>
  <si>
    <t>30AA</t>
  </si>
  <si>
    <t>30AB</t>
  </si>
  <si>
    <t>30AD</t>
  </si>
  <si>
    <t>30AF</t>
  </si>
  <si>
    <t>30B1</t>
  </si>
  <si>
    <t>30B3</t>
  </si>
  <si>
    <t>30B5</t>
  </si>
  <si>
    <t>30B7</t>
  </si>
  <si>
    <t>30B9</t>
  </si>
  <si>
    <t>30BB</t>
  </si>
  <si>
    <t>30BD</t>
  </si>
  <si>
    <t>30BF</t>
  </si>
  <si>
    <t>30C1</t>
  </si>
  <si>
    <t>30C4</t>
  </si>
  <si>
    <t>30C6</t>
  </si>
  <si>
    <t>30C8</t>
  </si>
  <si>
    <t>30CA</t>
  </si>
  <si>
    <t>30CB</t>
  </si>
  <si>
    <t>30CC</t>
  </si>
  <si>
    <t>30CD</t>
  </si>
  <si>
    <t>30CE</t>
  </si>
  <si>
    <t>30CF</t>
  </si>
  <si>
    <t>30D2</t>
  </si>
  <si>
    <t>30D5</t>
  </si>
  <si>
    <t>30D8</t>
  </si>
  <si>
    <t>30DB</t>
  </si>
  <si>
    <t>30DE</t>
  </si>
  <si>
    <t>30DF</t>
  </si>
  <si>
    <t>30E0</t>
  </si>
  <si>
    <t>30E1</t>
  </si>
  <si>
    <t>30E2</t>
  </si>
  <si>
    <t>30E4</t>
  </si>
  <si>
    <t>30E6</t>
  </si>
  <si>
    <t>30E8</t>
  </si>
  <si>
    <t>30E9</t>
  </si>
  <si>
    <t>30EA</t>
  </si>
  <si>
    <t>30EB</t>
  </si>
  <si>
    <t>30EC</t>
  </si>
  <si>
    <t>30ED</t>
  </si>
  <si>
    <t>30EF</t>
  </si>
  <si>
    <t>30F3</t>
  </si>
  <si>
    <t>3099</t>
  </si>
  <si>
    <t>309A</t>
  </si>
  <si>
    <t>IDEOGRAPHIC_FULL_STOP</t>
  </si>
  <si>
    <t>LEFT_CORNER_BRACKET</t>
  </si>
  <si>
    <t>RIGHT_CORNER_BRACKET</t>
  </si>
  <si>
    <t>IDEOGRAPHIC_COMMA</t>
  </si>
  <si>
    <t>KATAKANA_MIDDLE_DOT</t>
  </si>
  <si>
    <t>KATAKANA_VOICED_SOUND_MARK</t>
  </si>
  <si>
    <t>KATAKANA_SEMI-VOICED_SOUND_MARK</t>
  </si>
  <si>
    <t>CENT_SIGN</t>
  </si>
  <si>
    <t>POUND_SIGN</t>
  </si>
  <si>
    <t>NOT_SIGN</t>
  </si>
  <si>
    <t>MACRON</t>
  </si>
  <si>
    <t>BROKEN_BAR</t>
  </si>
  <si>
    <t>YEN_SIGN</t>
  </si>
  <si>
    <t>WON_SIGN</t>
  </si>
  <si>
    <t>FORMS_LIGHT_VERTICAL</t>
  </si>
  <si>
    <t>LEFTWARDS_ARROW</t>
  </si>
  <si>
    <t>UPWARDS_ARROW</t>
  </si>
  <si>
    <t>RIGHTWARDS_ARROW</t>
  </si>
  <si>
    <t>DOWNWARDS_ARROW</t>
  </si>
  <si>
    <t>BLACK_SQUARE</t>
  </si>
  <si>
    <t>WHITE_CIRCLE</t>
  </si>
  <si>
    <t>記号</t>
    <rPh sb="0" eb="2">
      <t>キゴウ</t>
    </rPh>
    <phoneticPr fontId="1"/>
  </si>
  <si>
    <t>カタカナ</t>
    <phoneticPr fontId="1"/>
  </si>
  <si>
    <t>FF01</t>
  </si>
  <si>
    <t>FF02</t>
  </si>
  <si>
    <t>FF03</t>
  </si>
  <si>
    <t>FF04</t>
  </si>
  <si>
    <t>FF05</t>
  </si>
  <si>
    <t>FF06</t>
  </si>
  <si>
    <t>FF07</t>
  </si>
  <si>
    <t>FF08</t>
  </si>
  <si>
    <t>FF09</t>
  </si>
  <si>
    <t>FF0A</t>
  </si>
  <si>
    <t>FF0B</t>
  </si>
  <si>
    <t>FF0C</t>
  </si>
  <si>
    <t>FF0D</t>
  </si>
  <si>
    <t>FF0E</t>
  </si>
  <si>
    <t>FF0F</t>
  </si>
  <si>
    <t>FF10</t>
  </si>
  <si>
    <t>FF11</t>
  </si>
  <si>
    <t>FF12</t>
  </si>
  <si>
    <t>FF13</t>
  </si>
  <si>
    <t>FF14</t>
  </si>
  <si>
    <t>FF15</t>
  </si>
  <si>
    <t>FF16</t>
  </si>
  <si>
    <t>FF17</t>
  </si>
  <si>
    <t>FF18</t>
  </si>
  <si>
    <t>FF19</t>
  </si>
  <si>
    <t>FF1A</t>
  </si>
  <si>
    <t>FF1B</t>
  </si>
  <si>
    <t>FF1C</t>
  </si>
  <si>
    <t>FF1D</t>
  </si>
  <si>
    <t>FF1E</t>
  </si>
  <si>
    <t>FF1F</t>
  </si>
  <si>
    <t>FF20</t>
  </si>
  <si>
    <t>FF21</t>
  </si>
  <si>
    <t>FF22</t>
  </si>
  <si>
    <t>FF23</t>
  </si>
  <si>
    <t>FF24</t>
  </si>
  <si>
    <t>FF25</t>
  </si>
  <si>
    <t>FF26</t>
  </si>
  <si>
    <t>FF27</t>
  </si>
  <si>
    <t>FF28</t>
  </si>
  <si>
    <t>FF29</t>
  </si>
  <si>
    <t>FF2A</t>
  </si>
  <si>
    <t>FF2B</t>
  </si>
  <si>
    <t>FF2C</t>
  </si>
  <si>
    <t>FF2D</t>
  </si>
  <si>
    <t>FF2E</t>
  </si>
  <si>
    <t>FF2F</t>
  </si>
  <si>
    <t>FF30</t>
  </si>
  <si>
    <t>FF31</t>
  </si>
  <si>
    <t>FF32</t>
  </si>
  <si>
    <t>FF33</t>
  </si>
  <si>
    <t>FF34</t>
  </si>
  <si>
    <t>FF35</t>
  </si>
  <si>
    <t>FF36</t>
  </si>
  <si>
    <t>FF37</t>
  </si>
  <si>
    <t>FF38</t>
  </si>
  <si>
    <t>FF39</t>
  </si>
  <si>
    <t>FF3A</t>
  </si>
  <si>
    <t>FF3B</t>
  </si>
  <si>
    <t>FF3C</t>
  </si>
  <si>
    <t>FF3D</t>
  </si>
  <si>
    <t>FF3E</t>
  </si>
  <si>
    <t>FF3F</t>
  </si>
  <si>
    <t>FF40</t>
  </si>
  <si>
    <t>FF41</t>
  </si>
  <si>
    <t>FF42</t>
  </si>
  <si>
    <t>FF43</t>
  </si>
  <si>
    <t>FF44</t>
  </si>
  <si>
    <t>FF45</t>
  </si>
  <si>
    <t>FF46</t>
  </si>
  <si>
    <t>FF47</t>
  </si>
  <si>
    <t>FF48</t>
  </si>
  <si>
    <t>FF49</t>
  </si>
  <si>
    <t>FF4A</t>
  </si>
  <si>
    <t>FF4B</t>
  </si>
  <si>
    <t>FF4C</t>
  </si>
  <si>
    <t>FF4D</t>
  </si>
  <si>
    <t>FF4E</t>
  </si>
  <si>
    <t>FF4F</t>
  </si>
  <si>
    <t>FF50</t>
  </si>
  <si>
    <t>FF51</t>
  </si>
  <si>
    <t>FF52</t>
  </si>
  <si>
    <t>FF53</t>
  </si>
  <si>
    <t>FF54</t>
  </si>
  <si>
    <t>FF55</t>
  </si>
  <si>
    <t>FF56</t>
  </si>
  <si>
    <t>FF57</t>
  </si>
  <si>
    <t>FF58</t>
  </si>
  <si>
    <t>FF59</t>
  </si>
  <si>
    <t>FF5A</t>
  </si>
  <si>
    <t>FF5B</t>
  </si>
  <si>
    <t>FF5C</t>
  </si>
  <si>
    <t>FF5D</t>
  </si>
  <si>
    <t>FF5E</t>
  </si>
  <si>
    <t>FF5F</t>
  </si>
  <si>
    <t>FF60</t>
  </si>
  <si>
    <t>ASCII</t>
    <phoneticPr fontId="1"/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</si>
  <si>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</si>
  <si>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</si>
  <si>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</si>
  <si>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</si>
  <si>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</si>
  <si>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</si>
  <si>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</si>
  <si>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</si>
  <si>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</si>
  <si>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</si>
  <si>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</si>
  <si>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</si>
  <si>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</si>
  <si>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</si>
  <si>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</si>
  <si>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</si>
  <si>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</si>
  <si>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</si>
  <si>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</si>
  <si>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</si>
  <si>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</si>
  <si>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</si>
  <si>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</si>
  <si>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</si>
  <si>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</si>
  <si>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</si>
  <si>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</si>
  <si>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</si>
  <si>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</si>
  <si>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</si>
  <si>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</si>
  <si>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</si>
  <si>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</si>
  <si>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</si>
  <si>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</si>
  <si>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</si>
  <si>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</si>
  <si>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</si>
  <si>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</si>
  <si>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</si>
  <si>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</si>
  <si>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</si>
  <si>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</si>
  <si>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</si>
  <si>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</si>
  <si>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</si>
  <si>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</si>
  <si>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</si>
  <si>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</si>
  <si>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</si>
  <si>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</si>
  <si>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</si>
  <si>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</si>
  <si>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</si>
  <si>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</si>
  <si>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</si>
  <si>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</si>
  <si>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</si>
  <si>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</si>
  <si>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</si>
  <si>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</si>
  <si>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</si>
  <si>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</si>
  <si>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</si>
  <si>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</si>
  <si>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</si>
  <si>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</si>
  <si>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</si>
  <si>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</si>
  <si>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</si>
  <si>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</si>
  <si>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</si>
  <si>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</si>
  <si>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</si>
  <si>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</si>
  <si>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</si>
  <si>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</si>
  <si>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</si>
  <si>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</si>
  <si>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</si>
  <si>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</si>
  <si>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</si>
  <si>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</si>
  <si>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</si>
  <si>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</si>
  <si>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</si>
  <si>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</si>
  <si>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</si>
  <si>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</si>
  <si>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</si>
  <si>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</si>
  <si>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</si>
  <si>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</si>
  <si>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</si>
  <si>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2985</t>
  </si>
  <si>
    <t>2986</t>
  </si>
  <si>
    <t>EXCLAMATION_MARK</t>
  </si>
  <si>
    <t>QUOTATION_MARK</t>
  </si>
  <si>
    <t>NUMBER_SIGN</t>
  </si>
  <si>
    <t>DOLLAR_SIGN</t>
  </si>
  <si>
    <t>PERCENT_SIGN</t>
  </si>
  <si>
    <t>AMPERSAND</t>
  </si>
  <si>
    <t>APOSTROPHE</t>
  </si>
  <si>
    <t>LEFT_PARENTHESIS</t>
  </si>
  <si>
    <t>RIGHT_PARENTHESIS</t>
  </si>
  <si>
    <t>ASTERISK</t>
  </si>
  <si>
    <t>PLUS_SIGN</t>
  </si>
  <si>
    <t>COMMA</t>
  </si>
  <si>
    <t>HYPHEN-MINUS</t>
  </si>
  <si>
    <t>FULL_STOP</t>
  </si>
  <si>
    <t>SOLIDUS</t>
  </si>
  <si>
    <t>COLON</t>
  </si>
  <si>
    <t>SEMICOLON</t>
  </si>
  <si>
    <t>LESS-THAN_SIGN</t>
  </si>
  <si>
    <t>EQUALS_SIGN</t>
  </si>
  <si>
    <t>GREATER-THAN_SIGN</t>
  </si>
  <si>
    <t>QUESTION_MARK</t>
  </si>
  <si>
    <t>COMMERCIAL_AT</t>
  </si>
  <si>
    <t>LEFT_SQUARE_BRACKET</t>
  </si>
  <si>
    <t>REVERSE_SOLIDUS</t>
  </si>
  <si>
    <t>RIGHT_SQUARE_BRACKET</t>
  </si>
  <si>
    <t>CIRCUMFLEX_ACCENT</t>
  </si>
  <si>
    <t>LOW_LINE</t>
  </si>
  <si>
    <t>GRAVE_ACCENT</t>
  </si>
  <si>
    <t>LEFT_CURLY_BRACKET</t>
  </si>
  <si>
    <t>VERTICAL_LINE</t>
  </si>
  <si>
    <t>RIGHT_CURLY_BRACKET</t>
  </si>
  <si>
    <t>TILDE</t>
  </si>
  <si>
    <t>LEFT_WHITE_PARENTHESIS</t>
  </si>
  <si>
    <t>RIGHT_WHITE_PARENTHESIS</t>
  </si>
  <si>
    <t>備考</t>
    <rPh sb="0" eb="2">
      <t>ビコウ</t>
    </rPh>
    <phoneticPr fontId="1"/>
  </si>
  <si>
    <t>304A</t>
  </si>
  <si>
    <t>304B</t>
  </si>
  <si>
    <t>304C</t>
  </si>
  <si>
    <t>304D</t>
  </si>
  <si>
    <t>304E</t>
  </si>
  <si>
    <t>304F</t>
  </si>
  <si>
    <t>305A</t>
  </si>
  <si>
    <t>305B</t>
  </si>
  <si>
    <t>305C</t>
  </si>
  <si>
    <t>305D</t>
  </si>
  <si>
    <t>305E</t>
  </si>
  <si>
    <t>305F</t>
  </si>
  <si>
    <t>306A</t>
  </si>
  <si>
    <t>306B</t>
  </si>
  <si>
    <t>306C</t>
  </si>
  <si>
    <t>306D</t>
  </si>
  <si>
    <t>306E</t>
  </si>
  <si>
    <t>306F</t>
  </si>
  <si>
    <t>307A</t>
  </si>
  <si>
    <t>307B</t>
  </si>
  <si>
    <t>307C</t>
  </si>
  <si>
    <t>307D</t>
  </si>
  <si>
    <t>307E</t>
  </si>
  <si>
    <t>307F</t>
  </si>
  <si>
    <t>308A</t>
  </si>
  <si>
    <t>308B</t>
  </si>
  <si>
    <t>308C</t>
  </si>
  <si>
    <t>308D</t>
  </si>
  <si>
    <t>308E</t>
  </si>
  <si>
    <t>308F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</si>
  <si>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</si>
  <si>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</si>
  <si>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</si>
  <si>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</si>
  <si>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</si>
  <si>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</si>
  <si>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</si>
  <si>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</si>
  <si>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</si>
  <si>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</si>
  <si>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</si>
  <si>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</si>
  <si>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</si>
  <si>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</si>
  <si>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</si>
  <si>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</si>
  <si>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</si>
  <si>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</si>
  <si>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</si>
  <si>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</si>
  <si>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</si>
  <si>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</si>
  <si>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</si>
  <si>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</si>
  <si>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</si>
  <si>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</si>
  <si>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</si>
  <si>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</si>
  <si>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</si>
  <si>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</si>
  <si>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</si>
  <si>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</si>
  <si>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</si>
  <si>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</si>
  <si>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</si>
  <si>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</si>
  <si>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</si>
  <si>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</si>
  <si>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</si>
  <si>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</si>
  <si>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</si>
  <si>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</si>
  <si>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</si>
  <si>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</si>
  <si>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</si>
  <si>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</si>
  <si>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</si>
  <si>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</si>
  <si>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</si>
  <si>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</si>
  <si>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</si>
  <si>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</si>
  <si>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</si>
  <si>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</si>
  <si>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</si>
  <si>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</si>
  <si>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309D</t>
  </si>
  <si>
    <t>309E</t>
  </si>
  <si>
    <t>309F</t>
  </si>
  <si>
    <t>30AC</t>
  </si>
  <si>
    <t>30AE</t>
  </si>
  <si>
    <t>30B0</t>
  </si>
  <si>
    <t>30B2</t>
  </si>
  <si>
    <t>30B4</t>
  </si>
  <si>
    <t>30B6</t>
  </si>
  <si>
    <t>30B8</t>
  </si>
  <si>
    <t>30BA</t>
  </si>
  <si>
    <t>30BC</t>
  </si>
  <si>
    <t>30BE</t>
  </si>
  <si>
    <t>30C0</t>
  </si>
  <si>
    <t>30C2</t>
  </si>
  <si>
    <t>30C5</t>
  </si>
  <si>
    <t>30C7</t>
  </si>
  <si>
    <t>30C9</t>
  </si>
  <si>
    <t>30D0</t>
  </si>
  <si>
    <t>30D1</t>
  </si>
  <si>
    <t>30D3</t>
  </si>
  <si>
    <t>30D4</t>
  </si>
  <si>
    <t>30D6</t>
  </si>
  <si>
    <t>30D7</t>
  </si>
  <si>
    <t>30D9</t>
  </si>
  <si>
    <t>30DA</t>
  </si>
  <si>
    <t>30DC</t>
  </si>
  <si>
    <t>30DD</t>
  </si>
  <si>
    <t>30EE</t>
  </si>
  <si>
    <t>30F0</t>
  </si>
  <si>
    <t>30F1</t>
  </si>
  <si>
    <t>30F4</t>
  </si>
  <si>
    <t>30F5</t>
  </si>
  <si>
    <t>30F6</t>
  </si>
  <si>
    <t>30F7</t>
  </si>
  <si>
    <t>30F8</t>
  </si>
  <si>
    <t>30F9</t>
  </si>
  <si>
    <t>30FA</t>
  </si>
  <si>
    <t>30FD</t>
  </si>
  <si>
    <t>30FE</t>
  </si>
  <si>
    <t>30FF</t>
  </si>
  <si>
    <t>SMALL_A</t>
  </si>
  <si>
    <t>SMALL_I</t>
  </si>
  <si>
    <t>SMALL_U</t>
  </si>
  <si>
    <t>SMALL_E</t>
  </si>
  <si>
    <t>SMALL_O</t>
  </si>
  <si>
    <t>KA</t>
  </si>
  <si>
    <t>GA</t>
  </si>
  <si>
    <t>KI</t>
  </si>
  <si>
    <t>GI</t>
  </si>
  <si>
    <t>KU</t>
  </si>
  <si>
    <t>GU</t>
  </si>
  <si>
    <t>KE</t>
  </si>
  <si>
    <t>GE</t>
  </si>
  <si>
    <t>KO</t>
  </si>
  <si>
    <t>GO</t>
  </si>
  <si>
    <t>SA</t>
  </si>
  <si>
    <t>ZA</t>
  </si>
  <si>
    <t>SI</t>
  </si>
  <si>
    <t>ZI</t>
  </si>
  <si>
    <t>SU</t>
  </si>
  <si>
    <t>ZU</t>
  </si>
  <si>
    <t>SE</t>
  </si>
  <si>
    <t>ZE</t>
  </si>
  <si>
    <t>SO</t>
  </si>
  <si>
    <t>ZO</t>
  </si>
  <si>
    <t>TA</t>
  </si>
  <si>
    <t>DA</t>
  </si>
  <si>
    <t>TI</t>
  </si>
  <si>
    <t>DI</t>
  </si>
  <si>
    <t>SMALL_TU</t>
  </si>
  <si>
    <t>TU</t>
  </si>
  <si>
    <t>DU</t>
  </si>
  <si>
    <t>TE</t>
  </si>
  <si>
    <t>DE</t>
  </si>
  <si>
    <t>TO</t>
  </si>
  <si>
    <t>DO</t>
  </si>
  <si>
    <t>NA</t>
  </si>
  <si>
    <t>NI</t>
  </si>
  <si>
    <t>NU</t>
  </si>
  <si>
    <t>NE</t>
  </si>
  <si>
    <t>NO</t>
  </si>
  <si>
    <t>HA</t>
  </si>
  <si>
    <t>BA</t>
  </si>
  <si>
    <t>PA</t>
  </si>
  <si>
    <t>HI</t>
  </si>
  <si>
    <t>BI</t>
  </si>
  <si>
    <t>PI</t>
  </si>
  <si>
    <t>HU</t>
  </si>
  <si>
    <t>BU</t>
  </si>
  <si>
    <t>PU</t>
  </si>
  <si>
    <t>HE</t>
  </si>
  <si>
    <t>BE</t>
  </si>
  <si>
    <t>PE</t>
  </si>
  <si>
    <t>HO</t>
  </si>
  <si>
    <t>BO</t>
  </si>
  <si>
    <t>PO</t>
  </si>
  <si>
    <t>MA</t>
  </si>
  <si>
    <t>MI</t>
  </si>
  <si>
    <t>MU</t>
  </si>
  <si>
    <t>ME</t>
  </si>
  <si>
    <t>MO</t>
  </si>
  <si>
    <t>SMALL_YA</t>
  </si>
  <si>
    <t>YA</t>
  </si>
  <si>
    <t>SMALL_YU</t>
  </si>
  <si>
    <t>YU</t>
  </si>
  <si>
    <t>SMALL_YO</t>
  </si>
  <si>
    <t>YO</t>
  </si>
  <si>
    <t>RA</t>
  </si>
  <si>
    <t>RI</t>
  </si>
  <si>
    <t>RU</t>
  </si>
  <si>
    <t>RE</t>
  </si>
  <si>
    <t>RO</t>
  </si>
  <si>
    <t>SMALL_WA</t>
  </si>
  <si>
    <t>WA</t>
  </si>
  <si>
    <t>WI</t>
  </si>
  <si>
    <t>WE</t>
  </si>
  <si>
    <t>WO</t>
  </si>
  <si>
    <t>VU</t>
  </si>
  <si>
    <t>SMALL_KA</t>
  </si>
  <si>
    <t>SMALL_KE</t>
  </si>
  <si>
    <t>0020</t>
    <phoneticPr fontId="1"/>
  </si>
  <si>
    <t>3000</t>
    <phoneticPr fontId="1"/>
  </si>
  <si>
    <t>表示(半)</t>
    <rPh sb="3" eb="4">
      <t>ハン</t>
    </rPh>
    <phoneticPr fontId="1"/>
  </si>
  <si>
    <t>表示(全)</t>
    <rPh sb="3" eb="4">
      <t>ゼン</t>
    </rPh>
    <phoneticPr fontId="1"/>
  </si>
  <si>
    <t>Code(半)</t>
    <rPh sb="5" eb="6">
      <t>ハン</t>
    </rPh>
    <phoneticPr fontId="1"/>
  </si>
  <si>
    <t>Code(全)</t>
    <rPh sb="5" eb="6">
      <t>ゼン</t>
    </rPh>
    <phoneticPr fontId="1"/>
  </si>
  <si>
    <t>SYMBOL</t>
    <phoneticPr fontId="1"/>
  </si>
  <si>
    <t>KATAKANA</t>
    <phoneticPr fontId="1"/>
  </si>
  <si>
    <t>コード(平)</t>
    <rPh sb="4" eb="5">
      <t>ヒラ</t>
    </rPh>
    <phoneticPr fontId="1"/>
  </si>
  <si>
    <t>表示(平)</t>
    <rPh sb="3" eb="4">
      <t>ヒラ</t>
    </rPh>
    <phoneticPr fontId="1"/>
  </si>
  <si>
    <t>コード(片)</t>
    <rPh sb="4" eb="5">
      <t>カタ</t>
    </rPh>
    <phoneticPr fontId="1"/>
  </si>
  <si>
    <t>表示(片)</t>
    <rPh sb="3" eb="4">
      <t>カタ</t>
    </rPh>
    <phoneticPr fontId="1"/>
  </si>
  <si>
    <t>VA</t>
  </si>
  <si>
    <t>VO</t>
  </si>
  <si>
    <t>ｶﾞ</t>
  </si>
  <si>
    <t>ｷﾞ</t>
  </si>
  <si>
    <t>ｸﾞ</t>
  </si>
  <si>
    <t>ｹﾞ</t>
  </si>
  <si>
    <t>ｺﾞ</t>
  </si>
  <si>
    <t>ｻﾞ</t>
  </si>
  <si>
    <t>ｽﾞ</t>
  </si>
  <si>
    <t>ｾﾞ</t>
  </si>
  <si>
    <t>ｿﾞ</t>
  </si>
  <si>
    <t>ﾀﾞ</t>
  </si>
  <si>
    <t>ﾁﾞ</t>
  </si>
  <si>
    <t>ﾂﾞ</t>
  </si>
  <si>
    <t>ﾃﾞ</t>
  </si>
  <si>
    <t>ﾄﾞ</t>
  </si>
  <si>
    <t>ﾊﾞ</t>
  </si>
  <si>
    <t>ﾊﾟ</t>
  </si>
  <si>
    <t>ﾋﾞ</t>
  </si>
  <si>
    <t>ﾋﾟ</t>
  </si>
  <si>
    <t>ﾌﾞ</t>
  </si>
  <si>
    <t>ﾌﾟ</t>
  </si>
  <si>
    <t>ﾍﾞ</t>
  </si>
  <si>
    <t>ﾍﾟ</t>
  </si>
  <si>
    <t>ﾎﾞ</t>
  </si>
  <si>
    <t>ﾎﾟ</t>
  </si>
  <si>
    <t>ﾜﾞ</t>
  </si>
  <si>
    <t>ｦﾞ</t>
  </si>
  <si>
    <t>Code1</t>
    <phoneticPr fontId="1"/>
  </si>
  <si>
    <t>Code2</t>
    <phoneticPr fontId="1"/>
  </si>
  <si>
    <t>表示1</t>
    <rPh sb="0" eb="2">
      <t>ヒョウジ</t>
    </rPh>
    <phoneticPr fontId="1"/>
  </si>
  <si>
    <t>表示2</t>
    <rPh sb="0" eb="2">
      <t>ヒョウジ</t>
    </rPh>
    <phoneticPr fontId="1"/>
  </si>
  <si>
    <t>表示(大)</t>
    <rPh sb="3" eb="4">
      <t>ダイ</t>
    </rPh>
    <phoneticPr fontId="1"/>
  </si>
  <si>
    <t>コード(大)</t>
    <rPh sb="4" eb="5">
      <t>ダイ</t>
    </rPh>
    <phoneticPr fontId="1"/>
  </si>
  <si>
    <t>表示(小)</t>
    <rPh sb="3" eb="4">
      <t>ショウ</t>
    </rPh>
    <phoneticPr fontId="1"/>
  </si>
  <si>
    <t>コード(小)</t>
    <rPh sb="4" eb="5">
      <t>ショウ</t>
    </rPh>
    <phoneticPr fontId="1"/>
  </si>
  <si>
    <t>これはなに？</t>
    <phoneticPr fontId="1"/>
  </si>
  <si>
    <t>○ひらがな・カタカナ</t>
    <phoneticPr fontId="1"/>
  </si>
  <si>
    <t>○半角・全角</t>
    <rPh sb="1" eb="3">
      <t>ハンカク</t>
    </rPh>
    <rPh sb="4" eb="6">
      <t>ゼンカク</t>
    </rPh>
    <phoneticPr fontId="1"/>
  </si>
  <si>
    <t>○大文字・小文字</t>
    <rPh sb="1" eb="4">
      <t>オオモジ</t>
    </rPh>
    <rPh sb="5" eb="8">
      <t>コモジ</t>
    </rPh>
    <phoneticPr fontId="1"/>
  </si>
  <si>
    <t>UnitTestで使用する試験値生成にも使用している。</t>
  </si>
  <si>
    <t>参考</t>
    <rPh sb="0" eb="2">
      <t>サンコウ</t>
    </rPh>
    <phoneticPr fontId="1"/>
  </si>
  <si>
    <t>このファイルを作成するにあたって下記のサイトを活用した。</t>
    <rPh sb="7" eb="9">
      <t>サクセイ</t>
    </rPh>
    <rPh sb="16" eb="18">
      <t>カキ</t>
    </rPh>
    <rPh sb="23" eb="25">
      <t>カツヨウ</t>
    </rPh>
    <phoneticPr fontId="1"/>
  </si>
  <si>
    <t>http://www.asahi-net.or.jp/~ax2s-kmtn/ref/unicode/index.html</t>
  </si>
  <si>
    <t>図書館員のコンピュータ基礎講座</t>
    <phoneticPr fontId="1"/>
  </si>
  <si>
    <t>UnitTest</t>
    <phoneticPr fontId="1"/>
  </si>
  <si>
    <t>半角</t>
    <rPh sb="0" eb="2">
      <t>ハンカク</t>
    </rPh>
    <phoneticPr fontId="1"/>
  </si>
  <si>
    <t>全角</t>
    <rPh sb="0" eb="2">
      <t>ゼンカク</t>
    </rPh>
    <phoneticPr fontId="1"/>
  </si>
  <si>
    <t>変数名（半）</t>
    <rPh sb="0" eb="3">
      <t>ヘンスウメイ</t>
    </rPh>
    <rPh sb="4" eb="5">
      <t>ハン</t>
    </rPh>
    <phoneticPr fontId="1"/>
  </si>
  <si>
    <t>変数名（全）</t>
    <rPh sb="0" eb="3">
      <t>ヘンスウメイ</t>
    </rPh>
    <rPh sb="4" eb="5">
      <t>ゼン</t>
    </rPh>
    <phoneticPr fontId="1"/>
  </si>
  <si>
    <t>FFFF</t>
    <phoneticPr fontId="1"/>
  </si>
  <si>
    <t>ｼﾞ</t>
    <phoneticPr fontId="1"/>
  </si>
  <si>
    <t>Code3</t>
    <phoneticPr fontId="1"/>
  </si>
  <si>
    <t>表示3</t>
    <rPh sb="0" eb="2">
      <t>ヒョウジ</t>
    </rPh>
    <phoneticPr fontId="1"/>
  </si>
  <si>
    <t>match（半→全）</t>
  </si>
  <si>
    <t>match（半→全）</t>
    <phoneticPr fontId="1"/>
  </si>
  <si>
    <t>match（全→半）</t>
  </si>
  <si>
    <t>match（全→半）</t>
    <phoneticPr fontId="1"/>
  </si>
  <si>
    <t>記号名</t>
    <rPh sb="0" eb="2">
      <t>キゴウ</t>
    </rPh>
    <rPh sb="2" eb="3">
      <t>メイ</t>
    </rPh>
    <phoneticPr fontId="1"/>
  </si>
  <si>
    <t>元の音（半）</t>
    <rPh sb="0" eb="1">
      <t>モト</t>
    </rPh>
    <rPh sb="2" eb="3">
      <t>オト</t>
    </rPh>
    <phoneticPr fontId="1"/>
  </si>
  <si>
    <t>濁音有</t>
    <rPh sb="0" eb="2">
      <t>ダクオン</t>
    </rPh>
    <rPh sb="2" eb="3">
      <t>ア</t>
    </rPh>
    <phoneticPr fontId="1"/>
  </si>
  <si>
    <t>元の音（全）</t>
    <rPh sb="0" eb="1">
      <t>モト</t>
    </rPh>
    <rPh sb="2" eb="3">
      <t>オト</t>
    </rPh>
    <rPh sb="4" eb="5">
      <t>ゼン</t>
    </rPh>
    <phoneticPr fontId="1"/>
  </si>
  <si>
    <t>UnitTest</t>
    <phoneticPr fontId="1"/>
  </si>
  <si>
    <t>UnitTest</t>
  </si>
  <si>
    <t>また、表の内容を元にコードとしてrsファイルにコピペ出来る文字列生成と、</t>
    <rPh sb="3" eb="4">
      <t>ヒョウ</t>
    </rPh>
    <rPh sb="5" eb="7">
      <t>ナイヨウ</t>
    </rPh>
    <rPh sb="8" eb="9">
      <t>モト</t>
    </rPh>
    <rPh sb="26" eb="28">
      <t>デキ</t>
    </rPh>
    <rPh sb="29" eb="32">
      <t>モジレツ</t>
    </rPh>
    <rPh sb="32" eb="34">
      <t>セイセイ</t>
    </rPh>
    <phoneticPr fontId="1"/>
  </si>
  <si>
    <t>Unicode</t>
    <phoneticPr fontId="1"/>
  </si>
  <si>
    <t>Category</t>
    <phoneticPr fontId="1"/>
  </si>
  <si>
    <t>SubCategory</t>
    <phoneticPr fontId="1"/>
  </si>
  <si>
    <t>Width</t>
    <phoneticPr fontId="1"/>
  </si>
  <si>
    <t>Unichar</t>
    <phoneticPr fontId="1"/>
  </si>
  <si>
    <t>ASCII</t>
  </si>
  <si>
    <t>NARROW</t>
  </si>
  <si>
    <t>WIDE</t>
    <phoneticPr fontId="1"/>
  </si>
  <si>
    <t>HIRAGANA</t>
    <phoneticPr fontId="1"/>
  </si>
  <si>
    <t>KANA</t>
    <phoneticPr fontId="1"/>
  </si>
  <si>
    <t>0020</t>
  </si>
  <si>
    <t>SYMBOL</t>
  </si>
  <si>
    <t>Name</t>
    <phoneticPr fontId="1"/>
  </si>
  <si>
    <t>ITERATION_MARK</t>
  </si>
  <si>
    <t>VOICED_ITERATION_MARK</t>
  </si>
  <si>
    <t>DIGRAPH_YORI</t>
  </si>
  <si>
    <t>VI</t>
  </si>
  <si>
    <t>VE</t>
  </si>
  <si>
    <t>SPACE</t>
  </si>
  <si>
    <t>PROLONGED_SOUND_MARK</t>
  </si>
  <si>
    <t>3000</t>
  </si>
  <si>
    <t>002c</t>
  </si>
  <si>
    <t>002e</t>
  </si>
  <si>
    <t>30fb</t>
  </si>
  <si>
    <t>003a</t>
  </si>
  <si>
    <t>003b</t>
  </si>
  <si>
    <t>003f</t>
  </si>
  <si>
    <t>309b</t>
  </si>
  <si>
    <t>309c</t>
  </si>
  <si>
    <t>00b4</t>
  </si>
  <si>
    <t>00a8</t>
  </si>
  <si>
    <t>005e</t>
  </si>
  <si>
    <t>203e</t>
  </si>
  <si>
    <t>005f</t>
  </si>
  <si>
    <t>30fd</t>
  </si>
  <si>
    <t>30fe</t>
  </si>
  <si>
    <t>309d</t>
  </si>
  <si>
    <t>309e</t>
  </si>
  <si>
    <t>4edd</t>
  </si>
  <si>
    <t>30fc</t>
  </si>
  <si>
    <t>002f</t>
  </si>
  <si>
    <t>005c</t>
  </si>
  <si>
    <t>301c</t>
  </si>
  <si>
    <t>007c</t>
  </si>
  <si>
    <t>201c</t>
  </si>
  <si>
    <t>201d</t>
  </si>
  <si>
    <t>005b</t>
  </si>
  <si>
    <t>005d</t>
  </si>
  <si>
    <t>007b</t>
  </si>
  <si>
    <t>007d</t>
  </si>
  <si>
    <t>300a</t>
  </si>
  <si>
    <t>300b</t>
  </si>
  <si>
    <t>300c</t>
  </si>
  <si>
    <t>300d</t>
  </si>
  <si>
    <t>300e</t>
  </si>
  <si>
    <t>300f</t>
  </si>
  <si>
    <t>002b</t>
  </si>
  <si>
    <t>00b1</t>
  </si>
  <si>
    <t>00d7</t>
  </si>
  <si>
    <t>00f7</t>
  </si>
  <si>
    <t>003d</t>
  </si>
  <si>
    <t>003c</t>
  </si>
  <si>
    <t>003e</t>
  </si>
  <si>
    <t>221e</t>
  </si>
  <si>
    <t>00b0</t>
  </si>
  <si>
    <t>00a5</t>
  </si>
  <si>
    <t>00a2</t>
  </si>
  <si>
    <t>00a3</t>
  </si>
  <si>
    <t>002a</t>
  </si>
  <si>
    <t>00a7</t>
  </si>
  <si>
    <t>25cb</t>
  </si>
  <si>
    <t>25cf</t>
  </si>
  <si>
    <t>25ce</t>
  </si>
  <si>
    <t>25c7</t>
  </si>
  <si>
    <t>25c6</t>
  </si>
  <si>
    <t>25a1</t>
  </si>
  <si>
    <t>25a0</t>
  </si>
  <si>
    <t>25b3</t>
  </si>
  <si>
    <t>25b2</t>
  </si>
  <si>
    <t>25bd</t>
  </si>
  <si>
    <t>25bc</t>
  </si>
  <si>
    <t>203b</t>
  </si>
  <si>
    <t>002d</t>
  </si>
  <si>
    <t>007e</t>
  </si>
  <si>
    <t>303B</t>
  </si>
  <si>
    <t>303C</t>
  </si>
  <si>
    <t>220b</t>
  </si>
  <si>
    <t>222a</t>
  </si>
  <si>
    <t>228a</t>
  </si>
  <si>
    <t>228b</t>
  </si>
  <si>
    <t>00ac</t>
  </si>
  <si>
    <t>21d2</t>
  </si>
  <si>
    <t>21d4</t>
  </si>
  <si>
    <t>ff5f</t>
  </si>
  <si>
    <t>ff60</t>
  </si>
  <si>
    <t>22a5</t>
  </si>
  <si>
    <t>226a</t>
  </si>
  <si>
    <t>226b</t>
  </si>
  <si>
    <t>221a</t>
  </si>
  <si>
    <t>223d</t>
  </si>
  <si>
    <t>221d</t>
  </si>
  <si>
    <t>222b</t>
  </si>
  <si>
    <t>222c</t>
  </si>
  <si>
    <t>212b</t>
  </si>
  <si>
    <t>266f</t>
  </si>
  <si>
    <t>266d</t>
  </si>
  <si>
    <t>266a</t>
  </si>
  <si>
    <t>00b6</t>
  </si>
  <si>
    <t>266e</t>
  </si>
  <si>
    <t>266b</t>
  </si>
  <si>
    <t>266c</t>
  </si>
  <si>
    <t>25ef</t>
  </si>
  <si>
    <t>25b7</t>
  </si>
  <si>
    <t>25b6</t>
  </si>
  <si>
    <t>25c1</t>
  </si>
  <si>
    <t>25c0</t>
  </si>
  <si>
    <t>21c4</t>
  </si>
  <si>
    <t>29bf</t>
  </si>
  <si>
    <t>25c9</t>
  </si>
  <si>
    <t>303d</t>
  </si>
  <si>
    <t>fe46</t>
  </si>
  <si>
    <t>fe45</t>
  </si>
  <si>
    <t>210f</t>
  </si>
  <si>
    <t>33cb</t>
  </si>
  <si>
    <t>30a0</t>
  </si>
  <si>
    <t>29fa</t>
  </si>
  <si>
    <t>29fb</t>
  </si>
  <si>
    <t>039a</t>
  </si>
  <si>
    <t>039b</t>
  </si>
  <si>
    <t>039c</t>
  </si>
  <si>
    <t>039d</t>
  </si>
  <si>
    <t>039e</t>
  </si>
  <si>
    <t>039f</t>
  </si>
  <si>
    <t>03a0</t>
  </si>
  <si>
    <t>03a1</t>
  </si>
  <si>
    <t>03a3</t>
  </si>
  <si>
    <t>03a4</t>
  </si>
  <si>
    <t>03a5</t>
  </si>
  <si>
    <t>03a6</t>
  </si>
  <si>
    <t>03a7</t>
  </si>
  <si>
    <t>03a8</t>
  </si>
  <si>
    <t>03a9</t>
  </si>
  <si>
    <t>03b1</t>
  </si>
  <si>
    <t>03b2</t>
  </si>
  <si>
    <t>03b3</t>
  </si>
  <si>
    <t>03b4</t>
  </si>
  <si>
    <t>03b5</t>
  </si>
  <si>
    <t>03b6</t>
  </si>
  <si>
    <t>03b7</t>
  </si>
  <si>
    <t>03b8</t>
  </si>
  <si>
    <t>03b9</t>
  </si>
  <si>
    <t>03ba</t>
  </si>
  <si>
    <t>03bb</t>
  </si>
  <si>
    <t>03bc</t>
  </si>
  <si>
    <t>03bd</t>
  </si>
  <si>
    <t>03be</t>
  </si>
  <si>
    <t>03bf</t>
  </si>
  <si>
    <t>03c0</t>
  </si>
  <si>
    <t>03c1</t>
  </si>
  <si>
    <t>03c3</t>
  </si>
  <si>
    <t>03c4</t>
  </si>
  <si>
    <t>03c5</t>
  </si>
  <si>
    <t>03c6</t>
  </si>
  <si>
    <t>03c7</t>
  </si>
  <si>
    <t>03c8</t>
  </si>
  <si>
    <t>03c9</t>
  </si>
  <si>
    <t>03c2</t>
  </si>
  <si>
    <t>24f5</t>
  </si>
  <si>
    <t>24f6</t>
  </si>
  <si>
    <t>24f7</t>
  </si>
  <si>
    <t>24f8</t>
  </si>
  <si>
    <t>24f9</t>
  </si>
  <si>
    <t>24fa</t>
  </si>
  <si>
    <t>24fb</t>
  </si>
  <si>
    <t>24fc</t>
  </si>
  <si>
    <t>24fd</t>
  </si>
  <si>
    <t>24fe</t>
  </si>
  <si>
    <t>260e</t>
  </si>
  <si>
    <t>25b1</t>
  </si>
  <si>
    <t>041a</t>
  </si>
  <si>
    <t>041b</t>
  </si>
  <si>
    <t>041c</t>
  </si>
  <si>
    <t>041d</t>
  </si>
  <si>
    <t>041e</t>
  </si>
  <si>
    <t>041f</t>
  </si>
  <si>
    <t>042a</t>
  </si>
  <si>
    <t>042b</t>
  </si>
  <si>
    <t>042c</t>
  </si>
  <si>
    <t>042d</t>
  </si>
  <si>
    <t>042e</t>
  </si>
  <si>
    <t>042f</t>
  </si>
  <si>
    <t>23be</t>
  </si>
  <si>
    <t>23bf</t>
  </si>
  <si>
    <t>23c0</t>
  </si>
  <si>
    <t>23c1</t>
  </si>
  <si>
    <t>23c2</t>
  </si>
  <si>
    <t>23c3</t>
  </si>
  <si>
    <t>23c4</t>
  </si>
  <si>
    <t>23c5</t>
  </si>
  <si>
    <t>23c6</t>
  </si>
  <si>
    <t>23c7</t>
  </si>
  <si>
    <t>23c8</t>
  </si>
  <si>
    <t>23c9</t>
  </si>
  <si>
    <t>23ca</t>
  </si>
  <si>
    <t>23cb</t>
  </si>
  <si>
    <t>23cc</t>
  </si>
  <si>
    <t>043a</t>
  </si>
  <si>
    <t>043b</t>
  </si>
  <si>
    <t>043c</t>
  </si>
  <si>
    <t>043d</t>
  </si>
  <si>
    <t>043e</t>
  </si>
  <si>
    <t>043f</t>
  </si>
  <si>
    <t>044a</t>
  </si>
  <si>
    <t>044b</t>
  </si>
  <si>
    <t>044c</t>
  </si>
  <si>
    <t>044d</t>
  </si>
  <si>
    <t>044e</t>
  </si>
  <si>
    <t>044f</t>
  </si>
  <si>
    <t>22da</t>
  </si>
  <si>
    <t>22db</t>
  </si>
  <si>
    <t>23ce</t>
  </si>
  <si>
    <t>250c</t>
  </si>
  <si>
    <t>251c</t>
  </si>
  <si>
    <t>252c</t>
  </si>
  <si>
    <t>253c</t>
  </si>
  <si>
    <t>250f</t>
  </si>
  <si>
    <t>251b</t>
  </si>
  <si>
    <t>252b</t>
  </si>
  <si>
    <t>253b</t>
  </si>
  <si>
    <t>254b</t>
  </si>
  <si>
    <t>252f</t>
  </si>
  <si>
    <t>253f</t>
  </si>
  <si>
    <t>251d</t>
  </si>
  <si>
    <t>325a</t>
  </si>
  <si>
    <t>325b</t>
  </si>
  <si>
    <t>325c</t>
  </si>
  <si>
    <t>325d</t>
  </si>
  <si>
    <t>325e</t>
  </si>
  <si>
    <t>325f</t>
  </si>
  <si>
    <t>32b1</t>
  </si>
  <si>
    <t>32b2</t>
  </si>
  <si>
    <t>32b3</t>
  </si>
  <si>
    <t>32b4</t>
  </si>
  <si>
    <t>32b5</t>
  </si>
  <si>
    <t>32b6</t>
  </si>
  <si>
    <t>32b7</t>
  </si>
  <si>
    <t>32b8</t>
  </si>
  <si>
    <t>32b9</t>
  </si>
  <si>
    <t>32ba</t>
  </si>
  <si>
    <t>32bb</t>
  </si>
  <si>
    <t>32bc</t>
  </si>
  <si>
    <t>32bd</t>
  </si>
  <si>
    <t>32be</t>
  </si>
  <si>
    <t>32bf</t>
  </si>
  <si>
    <t>25d0</t>
  </si>
  <si>
    <t>25d1</t>
  </si>
  <si>
    <t>25d2</t>
  </si>
  <si>
    <t>25d3</t>
  </si>
  <si>
    <t>203c</t>
  </si>
  <si>
    <t>01cd</t>
  </si>
  <si>
    <t>01ce</t>
  </si>
  <si>
    <t>01d0</t>
  </si>
  <si>
    <t>1e3e</t>
  </si>
  <si>
    <t>1e3f</t>
  </si>
  <si>
    <t>01f8</t>
  </si>
  <si>
    <t>01f9</t>
  </si>
  <si>
    <t>01d1</t>
  </si>
  <si>
    <t>01d2</t>
  </si>
  <si>
    <t>01d4</t>
  </si>
  <si>
    <t>01d6</t>
  </si>
  <si>
    <t>01d8</t>
  </si>
  <si>
    <t>01da</t>
  </si>
  <si>
    <t>01dc</t>
  </si>
  <si>
    <t>20ac</t>
  </si>
  <si>
    <t>00a0</t>
  </si>
  <si>
    <t>00a1</t>
  </si>
  <si>
    <t>00a4</t>
  </si>
  <si>
    <t>00a6</t>
  </si>
  <si>
    <t>00a9</t>
  </si>
  <si>
    <t>00aa</t>
  </si>
  <si>
    <t>00ab</t>
  </si>
  <si>
    <t>00ad</t>
  </si>
  <si>
    <t>00ae</t>
  </si>
  <si>
    <t>00af</t>
  </si>
  <si>
    <t>00b2</t>
  </si>
  <si>
    <t>00b3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</si>
  <si>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</si>
  <si>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</si>
  <si>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</si>
  <si>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</si>
  <si>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</si>
  <si>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</si>
  <si>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</si>
  <si>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</si>
  <si>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</si>
  <si>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</si>
  <si>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</si>
  <si>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</si>
  <si>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</si>
  <si>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</si>
  <si>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</si>
  <si>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</si>
  <si>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</si>
  <si>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</si>
  <si>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</si>
  <si>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</si>
  <si>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</si>
  <si>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</si>
  <si>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</si>
  <si>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</si>
  <si>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</si>
  <si>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</si>
  <si>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</si>
  <si>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</si>
  <si>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</si>
  <si>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</si>
  <si>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</si>
  <si>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</si>
  <si>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00d8</t>
  </si>
  <si>
    <t>00d9</t>
  </si>
  <si>
    <t>00da</t>
  </si>
  <si>
    <t>00db</t>
  </si>
  <si>
    <t>00dc</t>
  </si>
  <si>
    <t>00dd</t>
  </si>
  <si>
    <t>00de</t>
  </si>
  <si>
    <t>00df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</si>
  <si>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</si>
  <si>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</si>
  <si>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</si>
  <si>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</si>
  <si>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</si>
  <si>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</si>
  <si>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</si>
  <si>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</si>
  <si>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</si>
  <si>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</si>
  <si>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</si>
  <si>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</si>
  <si>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</si>
  <si>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00f8</t>
  </si>
  <si>
    <t>00f9</t>
  </si>
  <si>
    <t>00fa</t>
  </si>
  <si>
    <t>00fb</t>
  </si>
  <si>
    <t>00fc</t>
  </si>
  <si>
    <t>00fd</t>
  </si>
  <si>
    <t>00fe</t>
  </si>
  <si>
    <t>00ff</t>
  </si>
  <si>
    <t>012a</t>
  </si>
  <si>
    <t>016a</t>
  </si>
  <si>
    <t>014c</t>
  </si>
  <si>
    <t>012b</t>
  </si>
  <si>
    <t>016b</t>
  </si>
  <si>
    <t>014d</t>
  </si>
  <si>
    <t>02d8</t>
  </si>
  <si>
    <t>013d</t>
  </si>
  <si>
    <t>015a</t>
  </si>
  <si>
    <t>015e</t>
  </si>
  <si>
    <t>017d</t>
  </si>
  <si>
    <t>017b</t>
  </si>
  <si>
    <t>02db</t>
  </si>
  <si>
    <t>013e</t>
  </si>
  <si>
    <t>015b</t>
  </si>
  <si>
    <t>02c7</t>
  </si>
  <si>
    <t>015f</t>
  </si>
  <si>
    <t>017a</t>
  </si>
  <si>
    <t>02dd</t>
  </si>
  <si>
    <t>017e</t>
  </si>
  <si>
    <t>017c</t>
  </si>
  <si>
    <t>010c</t>
  </si>
  <si>
    <t>011a</t>
  </si>
  <si>
    <t>010e</t>
  </si>
  <si>
    <t>016e</t>
  </si>
  <si>
    <t>013a</t>
  </si>
  <si>
    <t>010d</t>
  </si>
  <si>
    <t>011b</t>
  </si>
  <si>
    <t>010f</t>
  </si>
  <si>
    <t>016f</t>
  </si>
  <si>
    <t>02d9</t>
  </si>
  <si>
    <t>011c</t>
  </si>
  <si>
    <t>015c</t>
  </si>
  <si>
    <t>016c</t>
  </si>
  <si>
    <t>011d</t>
  </si>
  <si>
    <t>015d</t>
  </si>
  <si>
    <t>016d</t>
  </si>
  <si>
    <t>028b</t>
  </si>
  <si>
    <t>027e</t>
  </si>
  <si>
    <t>026c</t>
  </si>
  <si>
    <t>026e</t>
  </si>
  <si>
    <t>027d</t>
  </si>
  <si>
    <t>027b</t>
  </si>
  <si>
    <t>026d</t>
  </si>
  <si>
    <t>025f</t>
  </si>
  <si>
    <t>029d</t>
  </si>
  <si>
    <t>028e</t>
  </si>
  <si>
    <t>014b</t>
  </si>
  <si>
    <t>01c2</t>
  </si>
  <si>
    <t>025c</t>
  </si>
  <si>
    <t>025e</t>
  </si>
  <si>
    <t>026f</t>
  </si>
  <si>
    <t>028a</t>
  </si>
  <si>
    <t>028c</t>
  </si>
  <si>
    <t>028d</t>
  </si>
  <si>
    <t>02a2</t>
  </si>
  <si>
    <t>02a1</t>
  </si>
  <si>
    <t>027a</t>
  </si>
  <si>
    <t>025a</t>
  </si>
  <si>
    <t>01fd</t>
  </si>
  <si>
    <t>02c8</t>
  </si>
  <si>
    <t>02cc</t>
  </si>
  <si>
    <t>02d0</t>
  </si>
  <si>
    <t>02d1</t>
  </si>
  <si>
    <t>203F</t>
  </si>
  <si>
    <t>030b</t>
  </si>
  <si>
    <t>030f</t>
  </si>
  <si>
    <t>030c</t>
  </si>
  <si>
    <t>032c</t>
  </si>
  <si>
    <t>031c</t>
  </si>
  <si>
    <t>031f</t>
  </si>
  <si>
    <t>033d</t>
  </si>
  <si>
    <t>032f</t>
  </si>
  <si>
    <t>02de</t>
  </si>
  <si>
    <t>033c</t>
  </si>
  <si>
    <t>031d</t>
  </si>
  <si>
    <t>031e</t>
  </si>
  <si>
    <t>032a</t>
  </si>
  <si>
    <t>033a</t>
  </si>
  <si>
    <t>033b</t>
  </si>
  <si>
    <t>031a</t>
  </si>
  <si>
    <t>277a</t>
  </si>
  <si>
    <t>277b</t>
  </si>
  <si>
    <t>277c</t>
  </si>
  <si>
    <t>277d</t>
  </si>
  <si>
    <t>277e</t>
  </si>
  <si>
    <t>277f</t>
  </si>
  <si>
    <t>24eb</t>
  </si>
  <si>
    <t>24ec</t>
  </si>
  <si>
    <t>24ed</t>
  </si>
  <si>
    <t>24ee</t>
  </si>
  <si>
    <t>24ef</t>
  </si>
  <si>
    <t>24f0</t>
  </si>
  <si>
    <t>24f1</t>
  </si>
  <si>
    <t>24f2</t>
  </si>
  <si>
    <t>24f3</t>
  </si>
  <si>
    <t>24f4</t>
  </si>
  <si>
    <t>217a</t>
  </si>
  <si>
    <t>217b</t>
  </si>
  <si>
    <t>24d0</t>
  </si>
  <si>
    <t>24d1</t>
  </si>
  <si>
    <t>24d2</t>
  </si>
  <si>
    <t>24d3</t>
  </si>
  <si>
    <t>24d4</t>
  </si>
  <si>
    <t>24d5</t>
  </si>
  <si>
    <t>24d6</t>
  </si>
  <si>
    <t>24d7</t>
  </si>
  <si>
    <t>24d8</t>
  </si>
  <si>
    <t>24d9</t>
  </si>
  <si>
    <t>24da</t>
  </si>
  <si>
    <t>24db</t>
  </si>
  <si>
    <t>24dc</t>
  </si>
  <si>
    <t>24dd</t>
  </si>
  <si>
    <t>24de</t>
  </si>
  <si>
    <t>24df</t>
  </si>
  <si>
    <t>32d0</t>
  </si>
  <si>
    <t>32d1</t>
  </si>
  <si>
    <t>32d2</t>
  </si>
  <si>
    <t>32d3</t>
  </si>
  <si>
    <t>32d4</t>
  </si>
  <si>
    <t>32d5</t>
  </si>
  <si>
    <t>32d6</t>
  </si>
  <si>
    <t>32d7</t>
  </si>
  <si>
    <t>32d8</t>
  </si>
  <si>
    <t>32d9</t>
  </si>
  <si>
    <t>32da</t>
  </si>
  <si>
    <t>32db</t>
  </si>
  <si>
    <t>32dc</t>
  </si>
  <si>
    <t>32dd</t>
  </si>
  <si>
    <t>32de</t>
  </si>
  <si>
    <t>32df</t>
  </si>
  <si>
    <t>32fa</t>
  </si>
  <si>
    <t>32ed</t>
  </si>
  <si>
    <t>32ec</t>
  </si>
  <si>
    <t>246a</t>
  </si>
  <si>
    <t>246b</t>
  </si>
  <si>
    <t>246c</t>
  </si>
  <si>
    <t>246d</t>
  </si>
  <si>
    <t>246e</t>
  </si>
  <si>
    <t>246f</t>
  </si>
  <si>
    <t>216a</t>
  </si>
  <si>
    <t>334d</t>
  </si>
  <si>
    <t>330d</t>
  </si>
  <si>
    <t>332b</t>
  </si>
  <si>
    <t>334a</t>
  </si>
  <si>
    <t>333b</t>
  </si>
  <si>
    <t>339c</t>
  </si>
  <si>
    <t>339d</t>
  </si>
  <si>
    <t>339e</t>
  </si>
  <si>
    <t>338e</t>
  </si>
  <si>
    <t>338f</t>
  </si>
  <si>
    <t>33c4</t>
  </si>
  <si>
    <t>33a1</t>
  </si>
  <si>
    <t>216b</t>
  </si>
  <si>
    <t>337b</t>
  </si>
  <si>
    <t>301d</t>
  </si>
  <si>
    <t>301f</t>
  </si>
  <si>
    <t>33cd</t>
  </si>
  <si>
    <t>32a4</t>
  </si>
  <si>
    <t>32a5</t>
  </si>
  <si>
    <t>32a6</t>
  </si>
  <si>
    <t>32a7</t>
  </si>
  <si>
    <t>32a8</t>
  </si>
  <si>
    <t>337e</t>
  </si>
  <si>
    <t>337d</t>
  </si>
  <si>
    <t>337c</t>
  </si>
  <si>
    <t>222e</t>
  </si>
  <si>
    <t>221f</t>
  </si>
  <si>
    <t>22bf</t>
  </si>
  <si>
    <t>261e</t>
  </si>
  <si>
    <t>3003</t>
  </si>
  <si>
    <t>3005</t>
  </si>
  <si>
    <t>3006</t>
  </si>
  <si>
    <t>3007</t>
  </si>
  <si>
    <t>2014</t>
  </si>
  <si>
    <t>2010</t>
  </si>
  <si>
    <t>2016</t>
  </si>
  <si>
    <t>2026</t>
  </si>
  <si>
    <t>2025</t>
  </si>
  <si>
    <t>2018</t>
  </si>
  <si>
    <t>2019</t>
  </si>
  <si>
    <t>3014</t>
  </si>
  <si>
    <t>3015</t>
  </si>
  <si>
    <t>3008</t>
  </si>
  <si>
    <t>3009</t>
  </si>
  <si>
    <t>3010</t>
  </si>
  <si>
    <t>3011</t>
  </si>
  <si>
    <t>2212</t>
  </si>
  <si>
    <t>2260</t>
  </si>
  <si>
    <t>2266</t>
  </si>
  <si>
    <t>2267</t>
  </si>
  <si>
    <t>2234</t>
  </si>
  <si>
    <t>2642</t>
  </si>
  <si>
    <t>2640</t>
  </si>
  <si>
    <t>2032</t>
  </si>
  <si>
    <t>2033</t>
  </si>
  <si>
    <t>2103</t>
  </si>
  <si>
    <t>2606</t>
  </si>
  <si>
    <t>2605</t>
  </si>
  <si>
    <t>3012</t>
  </si>
  <si>
    <t>3013</t>
  </si>
  <si>
    <t>3033</t>
  </si>
  <si>
    <t>3034</t>
  </si>
  <si>
    <t>3035</t>
  </si>
  <si>
    <t>2208</t>
  </si>
  <si>
    <t>2286</t>
  </si>
  <si>
    <t>2287</t>
  </si>
  <si>
    <t>2282</t>
  </si>
  <si>
    <t>2283</t>
  </si>
  <si>
    <t>2229</t>
  </si>
  <si>
    <t>2284</t>
  </si>
  <si>
    <t>2285</t>
  </si>
  <si>
    <t>2209</t>
  </si>
  <si>
    <t>2205</t>
  </si>
  <si>
    <t>2305</t>
  </si>
  <si>
    <t>2306</t>
  </si>
  <si>
    <t>2227</t>
  </si>
  <si>
    <t>2228</t>
  </si>
  <si>
    <t>2200</t>
  </si>
  <si>
    <t>2203</t>
  </si>
  <si>
    <t>2295</t>
  </si>
  <si>
    <t>2296</t>
  </si>
  <si>
    <t>2297</t>
  </si>
  <si>
    <t>2225</t>
  </si>
  <si>
    <t>2226</t>
  </si>
  <si>
    <t>3018</t>
  </si>
  <si>
    <t>3019</t>
  </si>
  <si>
    <t>3016</t>
  </si>
  <si>
    <t>3017</t>
  </si>
  <si>
    <t>2220</t>
  </si>
  <si>
    <t>2312</t>
  </si>
  <si>
    <t>2202</t>
  </si>
  <si>
    <t>2207</t>
  </si>
  <si>
    <t>2261</t>
  </si>
  <si>
    <t>2252</t>
  </si>
  <si>
    <t>2235</t>
  </si>
  <si>
    <t>2262</t>
  </si>
  <si>
    <t>2243</t>
  </si>
  <si>
    <t>2245</t>
  </si>
  <si>
    <t>2248</t>
  </si>
  <si>
    <t>2276</t>
  </si>
  <si>
    <t>2277</t>
  </si>
  <si>
    <t>2194</t>
  </si>
  <si>
    <t>2030</t>
  </si>
  <si>
    <t>2020</t>
  </si>
  <si>
    <t>2021</t>
  </si>
  <si>
    <t>2669</t>
  </si>
  <si>
    <t>2197</t>
  </si>
  <si>
    <t>2198</t>
  </si>
  <si>
    <t>2196</t>
  </si>
  <si>
    <t>2199</t>
  </si>
  <si>
    <t>21e8</t>
  </si>
  <si>
    <t>21e6</t>
  </si>
  <si>
    <t>21e7</t>
  </si>
  <si>
    <t>21e9</t>
  </si>
  <si>
    <t>2934</t>
  </si>
  <si>
    <t>2935</t>
  </si>
  <si>
    <t>25e6</t>
  </si>
  <si>
    <t>2022</t>
  </si>
  <si>
    <t>2213</t>
  </si>
  <si>
    <t>2135</t>
  </si>
  <si>
    <t>2113</t>
  </si>
  <si>
    <t>2127</t>
  </si>
  <si>
    <t>2013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</si>
  <si>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</si>
  <si>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</si>
  <si>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</si>
  <si>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</si>
  <si>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</si>
  <si>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</si>
  <si>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</si>
  <si>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</si>
  <si>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</si>
  <si>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2664</t>
  </si>
  <si>
    <t>2660</t>
  </si>
  <si>
    <t>2662</t>
  </si>
  <si>
    <t>2666</t>
  </si>
  <si>
    <t>2661</t>
  </si>
  <si>
    <t>2665</t>
  </si>
  <si>
    <t>2667</t>
  </si>
  <si>
    <t>2663</t>
  </si>
  <si>
    <t>2616</t>
  </si>
  <si>
    <t>2617</t>
  </si>
  <si>
    <t>3020</t>
  </si>
  <si>
    <t>2600</t>
  </si>
  <si>
    <t>2601</t>
  </si>
  <si>
    <t>2602</t>
  </si>
  <si>
    <t>2603</t>
  </si>
  <si>
    <t>2668</t>
  </si>
  <si>
    <t>0410</t>
  </si>
  <si>
    <t>0411</t>
  </si>
  <si>
    <t>0412</t>
  </si>
  <si>
    <t>0413</t>
  </si>
  <si>
    <t>0414</t>
  </si>
  <si>
    <t>0415</t>
  </si>
  <si>
    <t>0401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</si>
  <si>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</si>
  <si>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</si>
  <si>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</si>
  <si>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</si>
  <si>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</si>
  <si>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</si>
  <si>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</si>
  <si>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</si>
  <si>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</si>
  <si>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</si>
  <si>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</si>
  <si>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</si>
  <si>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</si>
  <si>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</si>
  <si>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</si>
  <si>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</si>
  <si>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</si>
  <si>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</si>
  <si>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</si>
  <si>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</si>
  <si>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0451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</si>
  <si>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</si>
  <si>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</si>
  <si>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</si>
  <si>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</si>
  <si>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</si>
  <si>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</si>
  <si>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</si>
  <si>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</si>
  <si>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</si>
  <si>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</si>
  <si>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</si>
  <si>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</si>
  <si>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</si>
  <si>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</si>
  <si>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2153</t>
  </si>
  <si>
    <t>2154</t>
  </si>
  <si>
    <t>2155</t>
  </si>
  <si>
    <t>2713</t>
  </si>
  <si>
    <t>2318</t>
  </si>
  <si>
    <t>2423</t>
  </si>
  <si>
    <t>2500</t>
  </si>
  <si>
    <t>2510</t>
  </si>
  <si>
    <t>2518</t>
  </si>
  <si>
    <t>2514</t>
  </si>
  <si>
    <t>2524</t>
  </si>
  <si>
    <t>2534</t>
  </si>
  <si>
    <t>2501</t>
  </si>
  <si>
    <t>2503</t>
  </si>
  <si>
    <t>2513</t>
  </si>
  <si>
    <t>2517</t>
  </si>
  <si>
    <t>2523</t>
  </si>
  <si>
    <t>2533</t>
  </si>
  <si>
    <t>2520</t>
  </si>
  <si>
    <t>2528</t>
  </si>
  <si>
    <t>2537</t>
  </si>
  <si>
    <t>2530</t>
  </si>
  <si>
    <t>2525</t>
  </si>
  <si>
    <t>2538</t>
  </si>
  <si>
    <t>2542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</si>
  <si>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</si>
  <si>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</si>
  <si>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</si>
  <si>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</si>
  <si>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</si>
  <si>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</si>
  <si>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</si>
  <si>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</si>
  <si>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</si>
  <si>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2047</t>
  </si>
  <si>
    <t>2048</t>
  </si>
  <si>
    <t>2049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</si>
  <si>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</si>
  <si>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</si>
  <si>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</si>
  <si>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</si>
  <si>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</si>
  <si>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</si>
  <si>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</si>
  <si>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</si>
  <si>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</si>
  <si>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</si>
  <si>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0100</t>
  </si>
  <si>
    <t>0112</t>
  </si>
  <si>
    <t>0101</t>
  </si>
  <si>
    <t>0113</t>
  </si>
  <si>
    <t>0104</t>
  </si>
  <si>
    <t>0141</t>
  </si>
  <si>
    <t>0160</t>
  </si>
  <si>
    <t>0164</t>
  </si>
  <si>
    <t>0179</t>
  </si>
  <si>
    <t>0105</t>
  </si>
  <si>
    <t>0142</t>
  </si>
  <si>
    <t>0161</t>
  </si>
  <si>
    <t>0165</t>
  </si>
  <si>
    <t>0154</t>
  </si>
  <si>
    <t>0102</t>
  </si>
  <si>
    <t>0139</t>
  </si>
  <si>
    <t>0106</t>
  </si>
  <si>
    <t>0118</t>
  </si>
  <si>
    <t>0143</t>
  </si>
  <si>
    <t>0147</t>
  </si>
  <si>
    <t>0150</t>
  </si>
  <si>
    <t>0158</t>
  </si>
  <si>
    <t>0170</t>
  </si>
  <si>
    <t>0162</t>
  </si>
  <si>
    <t>0155</t>
  </si>
  <si>
    <t>0103</t>
  </si>
  <si>
    <t>0107</t>
  </si>
  <si>
    <t>0119</t>
  </si>
  <si>
    <t>0111</t>
  </si>
  <si>
    <t>0144</t>
  </si>
  <si>
    <t>0148</t>
  </si>
  <si>
    <t>0151</t>
  </si>
  <si>
    <t>0159</t>
  </si>
  <si>
    <t>0171</t>
  </si>
  <si>
    <t>0163</t>
  </si>
  <si>
    <t>0108</t>
  </si>
  <si>
    <t>0124</t>
  </si>
  <si>
    <t>0134</t>
  </si>
  <si>
    <t>0109</t>
  </si>
  <si>
    <t>0125</t>
  </si>
  <si>
    <t>0135</t>
  </si>
  <si>
    <t>0271</t>
  </si>
  <si>
    <t>0283</t>
  </si>
  <si>
    <t>0292</t>
  </si>
  <si>
    <t>0279</t>
  </si>
  <si>
    <t>0288</t>
  </si>
  <si>
    <t>0256</t>
  </si>
  <si>
    <t>0273</t>
  </si>
  <si>
    <t>0282</t>
  </si>
  <si>
    <t>0290</t>
  </si>
  <si>
    <t>0272</t>
  </si>
  <si>
    <t>0261</t>
  </si>
  <si>
    <t>0270</t>
  </si>
  <si>
    <t>0281</t>
  </si>
  <si>
    <t>0127</t>
  </si>
  <si>
    <t>0295</t>
  </si>
  <si>
    <t>0294</t>
  </si>
  <si>
    <t>0266</t>
  </si>
  <si>
    <t>0298</t>
  </si>
  <si>
    <t>0253</t>
  </si>
  <si>
    <t>0257</t>
  </si>
  <si>
    <t>0284</t>
  </si>
  <si>
    <t>0260</t>
  </si>
  <si>
    <t>0193</t>
  </si>
  <si>
    <t>0153</t>
  </si>
  <si>
    <t>0152</t>
  </si>
  <si>
    <t>0268</t>
  </si>
  <si>
    <t>0289</t>
  </si>
  <si>
    <t>0258</t>
  </si>
  <si>
    <t>0275</t>
  </si>
  <si>
    <t>0259</t>
  </si>
  <si>
    <t>0250</t>
  </si>
  <si>
    <t>0264</t>
  </si>
  <si>
    <t>0254</t>
  </si>
  <si>
    <t>0251</t>
  </si>
  <si>
    <t>0252</t>
  </si>
  <si>
    <t>0265</t>
  </si>
  <si>
    <t>0255</t>
  </si>
  <si>
    <t>0291</t>
  </si>
  <si>
    <t>0267</t>
  </si>
  <si>
    <t>0361</t>
  </si>
  <si>
    <t>0306</t>
  </si>
  <si>
    <t>0301</t>
  </si>
  <si>
    <t>0304</t>
  </si>
  <si>
    <t>0300</t>
  </si>
  <si>
    <t>0302</t>
  </si>
  <si>
    <t>02e5</t>
  </si>
  <si>
    <t>02e6</t>
  </si>
  <si>
    <t>02e7</t>
  </si>
  <si>
    <t>02e8</t>
  </si>
  <si>
    <t>02e9</t>
  </si>
  <si>
    <t>0325</t>
  </si>
  <si>
    <t>0339</t>
  </si>
  <si>
    <t>0320</t>
  </si>
  <si>
    <t>0308</t>
  </si>
  <si>
    <t>0329</t>
  </si>
  <si>
    <t>0324</t>
  </si>
  <si>
    <t>0330</t>
  </si>
  <si>
    <t>0334</t>
  </si>
  <si>
    <t>0318</t>
  </si>
  <si>
    <t>0319</t>
  </si>
  <si>
    <t>0303</t>
  </si>
  <si>
    <t>2776</t>
  </si>
  <si>
    <t>2777</t>
  </si>
  <si>
    <t>2778</t>
  </si>
  <si>
    <t>2779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</si>
  <si>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</si>
  <si>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</si>
  <si>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</si>
  <si>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</si>
  <si>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</si>
  <si>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</si>
  <si>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</si>
  <si>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</si>
  <si>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</si>
  <si>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</si>
  <si>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24e0</t>
  </si>
  <si>
    <t>24e1</t>
  </si>
  <si>
    <t>24e2</t>
  </si>
  <si>
    <t>24e3</t>
  </si>
  <si>
    <t>24e4</t>
  </si>
  <si>
    <t>24e5</t>
  </si>
  <si>
    <t>24e6</t>
  </si>
  <si>
    <t>24e7</t>
  </si>
  <si>
    <t>24e8</t>
  </si>
  <si>
    <t>24e9</t>
  </si>
  <si>
    <t>32e0</t>
  </si>
  <si>
    <t>32e1</t>
  </si>
  <si>
    <t>32e2</t>
  </si>
  <si>
    <t>32e3</t>
  </si>
  <si>
    <t>32e9</t>
  </si>
  <si>
    <t>32e5</t>
  </si>
  <si>
    <t>2051</t>
  </si>
  <si>
    <t>2042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</si>
  <si>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</si>
  <si>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</si>
  <si>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</si>
  <si>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</si>
  <si>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</si>
  <si>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</si>
  <si>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</si>
  <si>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</si>
  <si>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</si>
  <si>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</si>
  <si>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</si>
  <si>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</si>
  <si>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</si>
  <si>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</si>
  <si>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</si>
  <si>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</si>
  <si>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</si>
  <si>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</si>
  <si>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</si>
  <si>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</si>
  <si>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</si>
  <si>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</si>
  <si>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</si>
  <si>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</si>
  <si>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3349</t>
  </si>
  <si>
    <t>3314</t>
  </si>
  <si>
    <t>3322</t>
  </si>
  <si>
    <t>3318</t>
  </si>
  <si>
    <t>3327</t>
  </si>
  <si>
    <t>3303</t>
  </si>
  <si>
    <t>3336</t>
  </si>
  <si>
    <t>3351</t>
  </si>
  <si>
    <t>3357</t>
  </si>
  <si>
    <t>3326</t>
  </si>
  <si>
    <t>3323</t>
  </si>
  <si>
    <t>2116</t>
  </si>
  <si>
    <t>2121</t>
  </si>
  <si>
    <t>3231</t>
  </si>
  <si>
    <t>3232</t>
  </si>
  <si>
    <t>3239</t>
  </si>
  <si>
    <t>2756</t>
  </si>
  <si>
    <t>hex</t>
    <phoneticPr fontId="1"/>
  </si>
  <si>
    <t>char</t>
    <phoneticPr fontId="1"/>
  </si>
  <si>
    <t>dec</t>
    <phoneticPr fontId="1"/>
  </si>
  <si>
    <t>name</t>
    <phoneticPr fontId="1"/>
  </si>
  <si>
    <t>JIS</t>
  </si>
  <si>
    <t>JIS</t>
    <phoneticPr fontId="1"/>
  </si>
  <si>
    <t>WIDTH</t>
    <phoneticPr fontId="1"/>
  </si>
  <si>
    <t>004a</t>
  </si>
  <si>
    <t>004b</t>
  </si>
  <si>
    <t>004c</t>
  </si>
  <si>
    <t>004d</t>
  </si>
  <si>
    <t>004e</t>
  </si>
  <si>
    <t>004f</t>
  </si>
  <si>
    <t>005a</t>
  </si>
  <si>
    <t>006a</t>
  </si>
  <si>
    <t>006b</t>
  </si>
  <si>
    <t>006c</t>
  </si>
  <si>
    <t>006d</t>
  </si>
  <si>
    <t>006e</t>
  </si>
  <si>
    <t>006f</t>
  </si>
  <si>
    <t>007a</t>
  </si>
  <si>
    <t>304a</t>
  </si>
  <si>
    <t>304b</t>
  </si>
  <si>
    <t>304c</t>
  </si>
  <si>
    <t>304d</t>
  </si>
  <si>
    <t>304e</t>
  </si>
  <si>
    <t>304f</t>
  </si>
  <si>
    <t>305a</t>
  </si>
  <si>
    <t>305b</t>
  </si>
  <si>
    <t>305c</t>
  </si>
  <si>
    <t>305d</t>
  </si>
  <si>
    <t>305e</t>
  </si>
  <si>
    <t>305f</t>
  </si>
  <si>
    <t>306a</t>
  </si>
  <si>
    <t>306b</t>
  </si>
  <si>
    <t>306c</t>
  </si>
  <si>
    <t>306d</t>
  </si>
  <si>
    <t>306e</t>
  </si>
  <si>
    <t>306f</t>
  </si>
  <si>
    <t>307a</t>
  </si>
  <si>
    <t>307b</t>
  </si>
  <si>
    <t>307c</t>
  </si>
  <si>
    <t>307d</t>
  </si>
  <si>
    <t>307e</t>
  </si>
  <si>
    <t>307f</t>
  </si>
  <si>
    <t>308a</t>
  </si>
  <si>
    <t>308b</t>
  </si>
  <si>
    <t>308c</t>
  </si>
  <si>
    <t>308d</t>
  </si>
  <si>
    <t>308e</t>
  </si>
  <si>
    <t>308f</t>
  </si>
  <si>
    <t>30a1</t>
  </si>
  <si>
    <t>30a2</t>
  </si>
  <si>
    <t>30a3</t>
  </si>
  <si>
    <t>30a4</t>
  </si>
  <si>
    <t>30a5</t>
  </si>
  <si>
    <t>30a6</t>
  </si>
  <si>
    <t>30a7</t>
  </si>
  <si>
    <t>30a8</t>
  </si>
  <si>
    <t>30a9</t>
  </si>
  <si>
    <t>30aa</t>
  </si>
  <si>
    <t>30ab</t>
  </si>
  <si>
    <t>30ac</t>
  </si>
  <si>
    <t>30ad</t>
  </si>
  <si>
    <t>30ae</t>
  </si>
  <si>
    <t>30af</t>
  </si>
  <si>
    <t>30b0</t>
  </si>
  <si>
    <t>30b1</t>
  </si>
  <si>
    <t>30b2</t>
  </si>
  <si>
    <t>30b3</t>
  </si>
  <si>
    <t>30b4</t>
  </si>
  <si>
    <t>30b5</t>
  </si>
  <si>
    <t>30b6</t>
  </si>
  <si>
    <t>30b7</t>
  </si>
  <si>
    <t>30b8</t>
  </si>
  <si>
    <t>30b9</t>
  </si>
  <si>
    <t>30ba</t>
  </si>
  <si>
    <t>30bb</t>
  </si>
  <si>
    <t>30bc</t>
  </si>
  <si>
    <t>30bd</t>
  </si>
  <si>
    <t>30be</t>
  </si>
  <si>
    <t>30bf</t>
  </si>
  <si>
    <t>30c0</t>
  </si>
  <si>
    <t>30c1</t>
  </si>
  <si>
    <t>30c2</t>
  </si>
  <si>
    <t>30c3</t>
  </si>
  <si>
    <t>30c4</t>
  </si>
  <si>
    <t>30c5</t>
  </si>
  <si>
    <t>30c6</t>
  </si>
  <si>
    <t>30c7</t>
  </si>
  <si>
    <t>30c8</t>
  </si>
  <si>
    <t>30c9</t>
  </si>
  <si>
    <t>30ca</t>
  </si>
  <si>
    <t>30cb</t>
  </si>
  <si>
    <t>30cc</t>
  </si>
  <si>
    <t>30cd</t>
  </si>
  <si>
    <t>30ce</t>
  </si>
  <si>
    <t>30cf</t>
  </si>
  <si>
    <t>30d0</t>
  </si>
  <si>
    <t>30d1</t>
  </si>
  <si>
    <t>30d2</t>
  </si>
  <si>
    <t>30d3</t>
  </si>
  <si>
    <t>30d4</t>
  </si>
  <si>
    <t>30d5</t>
  </si>
  <si>
    <t>30d6</t>
  </si>
  <si>
    <t>30d7</t>
  </si>
  <si>
    <t>30d8</t>
  </si>
  <si>
    <t>30d9</t>
  </si>
  <si>
    <t>30da</t>
  </si>
  <si>
    <t>30db</t>
  </si>
  <si>
    <t>30dc</t>
  </si>
  <si>
    <t>30dd</t>
  </si>
  <si>
    <t>30de</t>
  </si>
  <si>
    <t>30df</t>
  </si>
  <si>
    <t>30e0</t>
  </si>
  <si>
    <t>30e1</t>
  </si>
  <si>
    <t>30e2</t>
  </si>
  <si>
    <t>30e3</t>
  </si>
  <si>
    <t>30e4</t>
  </si>
  <si>
    <t>30e5</t>
  </si>
  <si>
    <t>30e6</t>
  </si>
  <si>
    <t>30e7</t>
  </si>
  <si>
    <t>30e8</t>
  </si>
  <si>
    <t>30e9</t>
  </si>
  <si>
    <t>30ea</t>
  </si>
  <si>
    <t>30eb</t>
  </si>
  <si>
    <t>30ec</t>
  </si>
  <si>
    <t>30ed</t>
  </si>
  <si>
    <t>30ee</t>
  </si>
  <si>
    <t>30ef</t>
  </si>
  <si>
    <t>30f0</t>
  </si>
  <si>
    <t>30f1</t>
  </si>
  <si>
    <t>30f2</t>
  </si>
  <si>
    <t>30f3</t>
  </si>
  <si>
    <t>30f4</t>
  </si>
  <si>
    <t>30f5</t>
  </si>
  <si>
    <t>30f6</t>
  </si>
  <si>
    <t>31f0</t>
  </si>
  <si>
    <t>31f1</t>
  </si>
  <si>
    <t>31f2</t>
  </si>
  <si>
    <t>31f3</t>
  </si>
  <si>
    <t>31f4</t>
  </si>
  <si>
    <t>31f5</t>
  </si>
  <si>
    <t>31f6</t>
  </si>
  <si>
    <t>31f7</t>
  </si>
  <si>
    <t>31f8</t>
  </si>
  <si>
    <t>31f9</t>
  </si>
  <si>
    <t>31fa</t>
  </si>
  <si>
    <t>31fb</t>
  </si>
  <si>
    <t>31fc</t>
  </si>
  <si>
    <t>31fd</t>
  </si>
  <si>
    <t>31fe</t>
  </si>
  <si>
    <t>31ff</t>
  </si>
  <si>
    <t>30f7</t>
  </si>
  <si>
    <t>30f8</t>
  </si>
  <si>
    <t>30f9</t>
  </si>
  <si>
    <t>30fa</t>
  </si>
  <si>
    <t>https://ja.wikipedia.org/wiki/JIS_X_0213%E9%9D%9E%E6%BC%A2%E5%AD%97%E4%B8%80%E8%A6%A7</t>
  </si>
  <si>
    <t>JIS X 0213非漢字一覧</t>
    <phoneticPr fontId="1"/>
  </si>
  <si>
    <t>HYPHEN_MINUS</t>
  </si>
  <si>
    <t>DIGIT_ZERO</t>
  </si>
  <si>
    <t>DIGIT_ONE</t>
  </si>
  <si>
    <t>DIGIT_TWO</t>
  </si>
  <si>
    <t>DIGIT_THREE</t>
  </si>
  <si>
    <t>DIGIT_FOUR</t>
  </si>
  <si>
    <t>DIGIT_FIVE</t>
  </si>
  <si>
    <t>DIGIT_SIX</t>
  </si>
  <si>
    <t>DIGIT_SEVEN</t>
  </si>
  <si>
    <t>DIGIT_EIGHT</t>
  </si>
  <si>
    <t>DIGIT_NINE</t>
  </si>
  <si>
    <t>LESS_THAN_SIGN</t>
  </si>
  <si>
    <t>GREATER_THAN_SIGN</t>
  </si>
  <si>
    <t>LATIN_CAPITAL_LETTER_A</t>
  </si>
  <si>
    <t>LATIN_CAPITAL_LETTER_B</t>
  </si>
  <si>
    <t>LATIN_CAPITAL_LETTER_C</t>
  </si>
  <si>
    <t>LATIN_CAPITAL_LETTER_D</t>
  </si>
  <si>
    <t>LATIN_CAPITAL_LETTER_E</t>
  </si>
  <si>
    <t>LATIN_CAPITAL_LETTER_F</t>
  </si>
  <si>
    <t>LATIN_CAPITAL_LETTER_G</t>
  </si>
  <si>
    <t>LATIN_CAPITAL_LETTER_H</t>
  </si>
  <si>
    <t>LATIN_CAPITAL_LETTER_I</t>
  </si>
  <si>
    <t>LATIN_CAPITAL_LETTER_J</t>
  </si>
  <si>
    <t>LATIN_CAPITAL_LETTER_K</t>
  </si>
  <si>
    <t>LATIN_CAPITAL_LETTER_L</t>
  </si>
  <si>
    <t>LATIN_CAPITAL_LETTER_M</t>
  </si>
  <si>
    <t>LATIN_CAPITAL_LETTER_N</t>
  </si>
  <si>
    <t>LATIN_CAPITAL_LETTER_O</t>
  </si>
  <si>
    <t>LATIN_CAPITAL_LETTER_P</t>
  </si>
  <si>
    <t>LATIN_CAPITAL_LETTER_Q</t>
  </si>
  <si>
    <t>LATIN_CAPITAL_LETTER_R</t>
  </si>
  <si>
    <t>LATIN_CAPITAL_LETTER_S</t>
  </si>
  <si>
    <t>LATIN_CAPITAL_LETTER_T</t>
  </si>
  <si>
    <t>LATIN_CAPITAL_LETTER_U</t>
  </si>
  <si>
    <t>LATIN_CAPITAL_LETTER_V</t>
  </si>
  <si>
    <t>LATIN_CAPITAL_LETTER_W</t>
  </si>
  <si>
    <t>LATIN_CAPITAL_LETTER_X</t>
  </si>
  <si>
    <t>LATIN_CAPITAL_LETTER_Y</t>
  </si>
  <si>
    <t>LATIN_CAPITAL_LETTER_Z</t>
  </si>
  <si>
    <t>LATIN_SMALL_LETTER_A</t>
  </si>
  <si>
    <t>LATIN_SMALL_LETTER_B</t>
  </si>
  <si>
    <t>LATIN_SMALL_LETTER_C</t>
  </si>
  <si>
    <t>LATIN_SMALL_LETTER_D</t>
  </si>
  <si>
    <t>LATIN_SMALL_LETTER_E</t>
  </si>
  <si>
    <t>LATIN_SMALL_LETTER_F</t>
  </si>
  <si>
    <t>LATIN_SMALL_LETTER_G</t>
  </si>
  <si>
    <t>LATIN_SMALL_LETTER_H</t>
  </si>
  <si>
    <t>LATIN_SMALL_LETTER_I</t>
  </si>
  <si>
    <t>LATIN_SMALL_LETTER_J</t>
  </si>
  <si>
    <t>LATIN_SMALL_LETTER_K</t>
  </si>
  <si>
    <t>LATIN_SMALL_LETTER_L</t>
  </si>
  <si>
    <t>LATIN_SMALL_LETTER_M</t>
  </si>
  <si>
    <t>LATIN_SMALL_LETTER_N</t>
  </si>
  <si>
    <t>LATIN_SMALL_LETTER_O</t>
  </si>
  <si>
    <t>LATIN_SMALL_LETTER_P</t>
  </si>
  <si>
    <t>LATIN_SMALL_LETTER_Q</t>
  </si>
  <si>
    <t>LATIN_SMALL_LETTER_R</t>
  </si>
  <si>
    <t>LATIN_SMALL_LETTER_S</t>
  </si>
  <si>
    <t>LATIN_SMALL_LETTER_T</t>
  </si>
  <si>
    <t>LATIN_SMALL_LETTER_U</t>
  </si>
  <si>
    <t>LATIN_SMALL_LETTER_V</t>
  </si>
  <si>
    <t>LATIN_SMALL_LETTER_W</t>
  </si>
  <si>
    <t>LATIN_SMALL_LETTER_X</t>
  </si>
  <si>
    <t>LATIN_SMALL_LETTER_Y</t>
  </si>
  <si>
    <t>LATIN_SMALL_LETTER_Z</t>
  </si>
  <si>
    <t>NO_BREAK_SPACE</t>
  </si>
  <si>
    <t>INVERTED_EXCLAMATION_MARK</t>
  </si>
  <si>
    <t>CURRENCY_SIGN</t>
  </si>
  <si>
    <t>SECTION_SIGN</t>
  </si>
  <si>
    <t>DIAERESIS</t>
  </si>
  <si>
    <t>COPYRIGHT_SIGN</t>
  </si>
  <si>
    <t>FEMININE_ORDINAL_INDICATOR</t>
  </si>
  <si>
    <t>LEFT_POINTING_DOUBLE_ANGLE_QUOTATION_MARK</t>
  </si>
  <si>
    <t>SOFT_HYPHEN</t>
  </si>
  <si>
    <t>REGISTERED_SIGN</t>
  </si>
  <si>
    <t>DEGREE_SIGN</t>
  </si>
  <si>
    <t>PLUS_MINUS_SIGN</t>
  </si>
  <si>
    <t>SUPERSCRIPT_TWO</t>
  </si>
  <si>
    <t>SUPERSCRIPT_THREE</t>
  </si>
  <si>
    <t>ACUTE_ACCENT</t>
  </si>
  <si>
    <t>PILCROW_SIGN</t>
  </si>
  <si>
    <t>MIDDLE_DOT</t>
  </si>
  <si>
    <t>CEDILLA</t>
  </si>
  <si>
    <t>SUPERSCRIPT_ONE</t>
  </si>
  <si>
    <t>MASCULINE_ORDINAL_INDICATOR</t>
  </si>
  <si>
    <t>RIGHT_POINTING_DOUBLE_ANGLE_QUOTATION_MARK</t>
  </si>
  <si>
    <t>VULGAR_FRACTION_ONE_QUARTER</t>
  </si>
  <si>
    <t>VULGAR_FRACTION_ONE_HALF</t>
  </si>
  <si>
    <t>VULGAR_FRACTION_THREE_QUARTERS</t>
  </si>
  <si>
    <t>INVERTED_QUESTION_MARK</t>
  </si>
  <si>
    <t>LATIN_CAPITAL_LETTER_A_WITH_GRAVE</t>
  </si>
  <si>
    <t>LATIN_CAPITAL_LETTER_A_WITH_ACUTE</t>
  </si>
  <si>
    <t>LATIN_CAPITAL_LETTER_A_WITH_CIRCUMFLEX</t>
  </si>
  <si>
    <t>LATIN_CAPITAL_LETTER_A_WITH_TILDE</t>
  </si>
  <si>
    <t>LATIN_CAPITAL_LETTER_A_WITH_DIAERESIS</t>
  </si>
  <si>
    <t>LATIN_CAPITAL_LETTER_A_WITH_RING_ABOVE</t>
  </si>
  <si>
    <t>LATIN_CAPITAL_LETTER_AE</t>
  </si>
  <si>
    <t>LATIN_CAPITAL_LETTER_C_WITH_CEDILLA</t>
  </si>
  <si>
    <t>LATIN_CAPITAL_LETTER_E_WITH_GRAVE</t>
  </si>
  <si>
    <t>LATIN_CAPITAL_LETTER_E_WITH_ACUTE</t>
  </si>
  <si>
    <t>LATIN_CAPITAL_LETTER_E_WITH_CIRCUMFLEX</t>
  </si>
  <si>
    <t>LATIN_CAPITAL_LETTER_E_WITH_DIAERESIS</t>
  </si>
  <si>
    <t>LATIN_CAPITAL_LETTER_I_WITH_GRAVE</t>
  </si>
  <si>
    <t>LATIN_CAPITAL_LETTER_I_WITH_ACUTE</t>
  </si>
  <si>
    <t>LATIN_CAPITAL_LETTER_I_WITH_CIRCUMFLEX</t>
  </si>
  <si>
    <t>LATIN_CAPITAL_LETTER_I_WITH_DIAERESIS</t>
  </si>
  <si>
    <t>LATIN_CAPITAL_LETTER_ETH</t>
  </si>
  <si>
    <t>LATIN_CAPITAL_LETTER_N_WITH_TILDE</t>
  </si>
  <si>
    <t>LATIN_CAPITAL_LETTER_O_WITH_GRAVE</t>
  </si>
  <si>
    <t>LATIN_CAPITAL_LETTER_O_WITH_ACUTE</t>
  </si>
  <si>
    <t>LATIN_CAPITAL_LETTER_O_WITH_CIRCUMFLEX</t>
  </si>
  <si>
    <t>LATIN_CAPITAL_LETTER_O_WITH_TILDE</t>
  </si>
  <si>
    <t>LATIN_CAPITAL_LETTER_O_WITH_DIAERESIS</t>
  </si>
  <si>
    <t>MULTIPLICATION_SIGN</t>
  </si>
  <si>
    <t>LATIN_CAPITAL_LETTER_O_WITH_STROKE</t>
  </si>
  <si>
    <t>LATIN_CAPITAL_LETTER_U_WITH_GRAVE</t>
  </si>
  <si>
    <t>LATIN_CAPITAL_LETTER_U_WITH_ACUTE</t>
  </si>
  <si>
    <t>LATIN_CAPITAL_LETTER_U_WITH_CIRCUMFLEX</t>
  </si>
  <si>
    <t>LATIN_CAPITAL_LETTER_U_WITH_DIAERESIS</t>
  </si>
  <si>
    <t>LATIN_CAPITAL_LETTER_Y_WITH_ACUTE</t>
  </si>
  <si>
    <t>LATIN_CAPITAL_LETTER_THORN</t>
  </si>
  <si>
    <t>LATIN_SMALL_LETTER_SHARP_S</t>
  </si>
  <si>
    <t>LATIN_SMALL_LETTER_A_WITH_GRAVE</t>
  </si>
  <si>
    <t>LATIN_SMALL_LETTER_A_WITH_ACUTE</t>
  </si>
  <si>
    <t>LATIN_SMALL_LETTER_A_WITH_CIRCUMFLEX</t>
  </si>
  <si>
    <t>LATIN_SMALL_LETTER_A_WITH_TILDE</t>
  </si>
  <si>
    <t>LATIN_SMALL_LETTER_A_WITH_DIAERESIS</t>
  </si>
  <si>
    <t>LATIN_SMALL_LETTER_A_WITH_RING_ABOVE</t>
  </si>
  <si>
    <t>LATIN_SMALL_LETTER_AE</t>
  </si>
  <si>
    <t>LATIN_SMALL_LETTER_C_WITH_CEDILLA</t>
  </si>
  <si>
    <t>LATIN_SMALL_LETTER_E_WITH_GRAVE</t>
  </si>
  <si>
    <t>LATIN_SMALL_LETTER_E_WITH_ACUTE</t>
  </si>
  <si>
    <t>LATIN_SMALL_LETTER_E_WITH_CIRCUMFLEX</t>
  </si>
  <si>
    <t>LATIN_SMALL_LETTER_E_WITH_DIAERESIS</t>
  </si>
  <si>
    <t>LATIN_SMALL_LETTER_I_WITH_GRAVE</t>
  </si>
  <si>
    <t>LATIN_SMALL_LETTER_I_WITH_ACUTE</t>
  </si>
  <si>
    <t>LATIN_SMALL_LETTER_I_WITH_CIRCUMFLEX</t>
  </si>
  <si>
    <t>LATIN_SMALL_LETTER_I_WITH_DIAERESIS</t>
  </si>
  <si>
    <t>LATIN_SMALL_LETTER_ETH</t>
  </si>
  <si>
    <t>LATIN_SMALL_LETTER_N_WITH_TILDE</t>
  </si>
  <si>
    <t>LATIN_SMALL_LETTER_O_WITH_GRAVE</t>
  </si>
  <si>
    <t>LATIN_SMALL_LETTER_O_WITH_ACUTE</t>
  </si>
  <si>
    <t>LATIN_SMALL_LETTER_O_WITH_CIRCUMFLEX</t>
  </si>
  <si>
    <t>LATIN_SMALL_LETTER_O_WITH_TILDE</t>
  </si>
  <si>
    <t>LATIN_SMALL_LETTER_O_WITH_DIAERESIS</t>
  </si>
  <si>
    <t>DIVISION_SIGN</t>
  </si>
  <si>
    <t>LATIN_SMALL_LETTER_O_WITH_STROKE</t>
  </si>
  <si>
    <t>LATIN_SMALL_LETTER_U_WITH_GRAVE</t>
  </si>
  <si>
    <t>LATIN_SMALL_LETTER_U_WITH_ACUTE</t>
  </si>
  <si>
    <t>LATIN_SMALL_LETTER_U_WITH_CIRCUMFLEX</t>
  </si>
  <si>
    <t>LATIN_SMALL_LETTER_U_WITH_DIAERESIS</t>
  </si>
  <si>
    <t>LATIN_SMALL_LETTER_Y_WITH_ACUTE</t>
  </si>
  <si>
    <t>LATIN_SMALL_LETTER_THORN</t>
  </si>
  <si>
    <t>LATIN_SMALL_LETTER_Y_WITH_DIAERESIS</t>
  </si>
  <si>
    <t>LATIN_CAPITAL_LETTER_A_WITH_MACRON</t>
  </si>
  <si>
    <t>LATIN_SMALL_LETTER_A_WITH_MACRON</t>
  </si>
  <si>
    <t>LATIN_CAPITAL_LETTER_A_WITH_BREVE</t>
  </si>
  <si>
    <t>LATIN_SMALL_LETTER_A_WITH_BREVE</t>
  </si>
  <si>
    <t>LATIN_CAPITAL_LETTER_A_WITH_OGONEK</t>
  </si>
  <si>
    <t>LATIN_SMALL_LETTER_A_WITH_OGONEK</t>
  </si>
  <si>
    <t>LATIN_CAPITAL_LETTER_C_WITH_ACUTE</t>
  </si>
  <si>
    <t>LATIN_SMALL_LETTER_C_WITH_ACUTE</t>
  </si>
  <si>
    <t>LATIN_CAPITAL_LETTER_C_WITH_CIRCUMFLEX</t>
  </si>
  <si>
    <t>LATIN_SMALL_LETTER_C_WITH_CIRCUMFLEX</t>
  </si>
  <si>
    <t>LATIN_CAPITAL_LETTER_C_WITH_CARON</t>
  </si>
  <si>
    <t>LATIN_SMALL_LETTER_C_WITH_CARON</t>
  </si>
  <si>
    <t>LATIN_CAPITAL_LETTER_D_WITH_CARON</t>
  </si>
  <si>
    <t>LATIN_SMALL_LETTER_D_WITH_CARON</t>
  </si>
  <si>
    <t>LATIN_SMALL_LETTER_D_WITH_STROKE</t>
  </si>
  <si>
    <t>LATIN_CAPITAL_LETTER_E_WITH_MACRON</t>
  </si>
  <si>
    <t>LATIN_SMALL_LETTER_E_WITH_MACRON</t>
  </si>
  <si>
    <t>LATIN_CAPITAL_LETTER_E_WITH_OGONEK</t>
  </si>
  <si>
    <t>LATIN_SMALL_LETTER_E_WITH_OGONEK</t>
  </si>
  <si>
    <t>LATIN_CAPITAL_LETTER_E_WITH_CARON</t>
  </si>
  <si>
    <t>LATIN_SMALL_LETTER_E_WITH_CARON</t>
  </si>
  <si>
    <t>LATIN_CAPITAL_LETTER_G_WITH_CIRCUMFLEX</t>
  </si>
  <si>
    <t>LATIN_SMALL_LETTER_G_WITH_CIRCUMFLEX</t>
  </si>
  <si>
    <t>LATIN_CAPITAL_LETTER_H_WITH_CIRCUMFLEX</t>
  </si>
  <si>
    <t>LATIN_SMALL_LETTER_H_WITH_CIRCUMFLEX</t>
  </si>
  <si>
    <t>LATIN_SMALL_LETTER_H_WITH_STROKE</t>
  </si>
  <si>
    <t>LATIN_CAPITAL_LETTER_I_WITH_MACRON</t>
  </si>
  <si>
    <t>LATIN_SMALL_LETTER_I_WITH_MACRON</t>
  </si>
  <si>
    <t>LATIN_CAPITAL_LETTER_J_WITH_CIRCUMFLEX</t>
  </si>
  <si>
    <t>LATIN_SMALL_LETTER_J_WITH_CIRCUMFLEX</t>
  </si>
  <si>
    <t>LATIN_CAPITAL_LETTER_L_WITH_ACUTE</t>
  </si>
  <si>
    <t>LATIN_SMALL_LETTER_L_WITH_ACUTE</t>
  </si>
  <si>
    <t>LATIN_CAPITAL_LETTER_L_WITH_CARON</t>
  </si>
  <si>
    <t>LATIN_SMALL_LETTER_L_WITH_CARON</t>
  </si>
  <si>
    <t>LATIN_CAPITAL_LETTER_L_WITH_STROKE</t>
  </si>
  <si>
    <t>LATIN_SMALL_LETTER_L_WITH_STROKE</t>
  </si>
  <si>
    <t>LATIN_CAPITAL_LETTER_N_WITH_ACUTE</t>
  </si>
  <si>
    <t>LATIN_SMALL_LETTER_N_WITH_ACUTE</t>
  </si>
  <si>
    <t>LATIN_CAPITAL_LETTER_N_WITH_CARON</t>
  </si>
  <si>
    <t>LATIN_SMALL_LETTER_N_WITH_CARON</t>
  </si>
  <si>
    <t>LATIN_SMALL_LETTER_ENG</t>
  </si>
  <si>
    <t>LATIN_CAPITAL_LETTER_O_WITH_MACRON</t>
  </si>
  <si>
    <t>LATIN_SMALL_LETTER_O_WITH_MACRON</t>
  </si>
  <si>
    <t>LATIN_CAPITAL_LETTER_O_WITH_DOUBLE_ACUTE</t>
  </si>
  <si>
    <t>LATIN_SMALL_LETTER_O_WITH_DOUBLE_ACUTE</t>
  </si>
  <si>
    <t>LATIN_CAPITAL_LIGATURE_OE</t>
  </si>
  <si>
    <t>LATIN_SMALL_LIGATURE_OE</t>
  </si>
  <si>
    <t>LATIN_CAPITAL_LETTER_R_WITH_ACUTE</t>
  </si>
  <si>
    <t>LATIN_SMALL_LETTER_R_WITH_ACUTE</t>
  </si>
  <si>
    <t>LATIN_CAPITAL_LETTER_R_WITH_CARON</t>
  </si>
  <si>
    <t>LATIN_SMALL_LETTER_R_WITH_CARON</t>
  </si>
  <si>
    <t>LATIN_CAPITAL_LETTER_S_WITH_ACUTE</t>
  </si>
  <si>
    <t>LATIN_SMALL_LETTER_S_WITH_ACUTE</t>
  </si>
  <si>
    <t>LATIN_CAPITAL_LETTER_S_WITH_CIRCUMFLEX</t>
  </si>
  <si>
    <t>LATIN_SMALL_LETTER_S_WITH_CIRCUMFLEX</t>
  </si>
  <si>
    <t>LATIN_CAPITAL_LETTER_S_WITH_CEDILLA</t>
  </si>
  <si>
    <t>LATIN_SMALL_LETTER_S_WITH_CEDILLA</t>
  </si>
  <si>
    <t>LATIN_CAPITAL_LETTER_S_WITH_CARON</t>
  </si>
  <si>
    <t>LATIN_SMALL_LETTER_S_WITH_CARON</t>
  </si>
  <si>
    <t>LATIN_CAPITAL_LETTER_T_WITH_CEDILLA</t>
  </si>
  <si>
    <t>LATIN_SMALL_LETTER_T_WITH_CEDILLA</t>
  </si>
  <si>
    <t>LATIN_CAPITAL_LETTER_T_WITH_CARON</t>
  </si>
  <si>
    <t>LATIN_SMALL_LETTER_T_WITH_CARON</t>
  </si>
  <si>
    <t>LATIN_CAPITAL_LETTER_U_WITH_MACRON</t>
  </si>
  <si>
    <t>LATIN_SMALL_LETTER_U_WITH_MACRON</t>
  </si>
  <si>
    <t>LATIN_CAPITAL_LETTER_U_WITH_BREVE</t>
  </si>
  <si>
    <t>LATIN_SMALL_LETTER_U_WITH_BREVE</t>
  </si>
  <si>
    <t>LATIN_CAPITAL_LETTER_U_WITH_RING_ABOVE</t>
  </si>
  <si>
    <t>LATIN_SMALL_LETTER_U_WITH_RING_ABOVE</t>
  </si>
  <si>
    <t>LATIN_CAPITAL_LETTER_U_WITH_DOUBLE_ACUTE</t>
  </si>
  <si>
    <t>LATIN_SMALL_LETTER_U_WITH_DOUBLE_ACUTE</t>
  </si>
  <si>
    <t>LATIN_CAPITAL_LETTER_Z_WITH_ACUTE</t>
  </si>
  <si>
    <t>LATIN_SMALL_LETTER_Z_WITH_ACUTE</t>
  </si>
  <si>
    <t>LATIN_CAPITAL_LETTER_Z_WITH_DOT_ABOVE</t>
  </si>
  <si>
    <t>LATIN_SMALL_LETTER_Z_WITH_DOT_ABOVE</t>
  </si>
  <si>
    <t>LATIN_CAPITAL_LETTER_Z_WITH_CARON</t>
  </si>
  <si>
    <t>LATIN_SMALL_LETTER_Z_WITH_CARON</t>
  </si>
  <si>
    <t>LATIN_CAPITAL_LETTER_G_WITH_HOOK</t>
  </si>
  <si>
    <t>LATIN_LETTER_ALVEOLAR_CLICK</t>
  </si>
  <si>
    <t>LATIN_CAPITAL_LETTER_A_WITH_CARON</t>
  </si>
  <si>
    <t>LATIN_SMALL_LETTER_A_WITH_CARON</t>
  </si>
  <si>
    <t>LATIN_SMALL_LETTER_I_WITH_CARON</t>
  </si>
  <si>
    <t>LATIN_CAPITAL_LETTER_O_WITH_CARON</t>
  </si>
  <si>
    <t>LATIN_SMALL_LETTER_O_WITH_CARON</t>
  </si>
  <si>
    <t>LATIN_SMALL_LETTER_U_WITH_CARON</t>
  </si>
  <si>
    <t>LATIN_SMALL_LETTER_U_WITH_DIAERESIS_AND_MACRON</t>
  </si>
  <si>
    <t>LATIN_SMALL_LETTER_U_WITH_DIAERESIS_AND_ACUTE</t>
  </si>
  <si>
    <t>LATIN_SMALL_LETTER_U_WITH_DIAERESIS_AND_CARON</t>
  </si>
  <si>
    <t>LATIN_SMALL_LETTER_U_WITH_DIAERESIS_AND_GRAVE</t>
  </si>
  <si>
    <t>LATIN_CAPITAL_LETTER_N_WITH_GRAVE</t>
  </si>
  <si>
    <t>LATIN_SMALL_LETTER_N_WITH_GRAVE</t>
  </si>
  <si>
    <t>LATIN_SMALL_LETTER_AE_WITH_ACUTE</t>
  </si>
  <si>
    <t>LATIN_SMALL_LETTER_TURNED_A</t>
  </si>
  <si>
    <t>LATIN_SMALL_LETTER_ALPHA</t>
  </si>
  <si>
    <t>LATIN_SMALL_LETTER_TURNED_ALPHA</t>
  </si>
  <si>
    <t>LATIN_SMALL_LETTER_B_WITH_HOOK</t>
  </si>
  <si>
    <t>LATIN_SMALL_LETTER_OPEN_O</t>
  </si>
  <si>
    <t>LATIN_SMALL_LETTER_C_WITH_CURL</t>
  </si>
  <si>
    <t>LATIN_SMALL_LETTER_D_WITH_TAIL</t>
  </si>
  <si>
    <t>LATIN_SMALL_LETTER_D_WITH_HOOK</t>
  </si>
  <si>
    <t>LATIN_SMALL_LETTER_REVERSED_E</t>
  </si>
  <si>
    <t>LATIN_SMALL_LETTER_SCHWA</t>
  </si>
  <si>
    <t>LATIN_SMALL_LETTER_SCHWA_WITH_HOOK</t>
  </si>
  <si>
    <t>LATIN_SMALL_LETTER_REVERSED_OPEN_E</t>
  </si>
  <si>
    <t>LATIN_SMALL_LETTER_CLOSED_REVERSED_OPEN_E</t>
  </si>
  <si>
    <t>LATIN_SMALL_LETTER_DOTLESS_J_WITH_STROKE</t>
  </si>
  <si>
    <t>LATIN_SMALL_LETTER_G_WITH_HOOK</t>
  </si>
  <si>
    <t>LATIN_SMALL_LETTER_SCRIPT_G</t>
  </si>
  <si>
    <t>LATIN_SMALL_LETTER_RAMS_HORN</t>
  </si>
  <si>
    <t>LATIN_SMALL_LETTER_TURNED_H</t>
  </si>
  <si>
    <t>LATIN_SMALL_LETTER_H_WITH_HOOK</t>
  </si>
  <si>
    <t>LATIN_SMALL_LETTER_HENG_WITH_HOOK</t>
  </si>
  <si>
    <t>LATIN_SMALL_LETTER_I_WITH_STROKE</t>
  </si>
  <si>
    <t>LATIN_SMALL_LETTER_L_WITH_BELT</t>
  </si>
  <si>
    <t>LATIN_SMALL_LETTER_L_WITH_RETROFLEX_HOOK</t>
  </si>
  <si>
    <t>LATIN_SMALL_LETTER_LEZH</t>
  </si>
  <si>
    <t>LATIN_SMALL_LETTER_TURNED_M</t>
  </si>
  <si>
    <t>LATIN_SMALL_LETTER_TURNED_M_WITH_LONG_LEG</t>
  </si>
  <si>
    <t>LATIN_SMALL_LETTER_M_WITH_HOOK</t>
  </si>
  <si>
    <t>LATIN_SMALL_LETTER_N_WITH_LEFT_HOOK</t>
  </si>
  <si>
    <t>LATIN_SMALL_LETTER_N_WITH_RETROFLEX_HOOK</t>
  </si>
  <si>
    <t>LATIN_SMALL_LETTER_BARRED_O</t>
  </si>
  <si>
    <t>LATIN_SMALL_LETTER_TURNED_R</t>
  </si>
  <si>
    <t>LATIN_SMALL_LETTER_TURNED_R_WITH_LONG_LEG</t>
  </si>
  <si>
    <t>LATIN_SMALL_LETTER_TURNED_R_WITH_HOOK</t>
  </si>
  <si>
    <t>LATIN_SMALL_LETTER_R_WITH_TAIL</t>
  </si>
  <si>
    <t>LATIN_SMALL_LETTER_R_WITH_FISHHOOK</t>
  </si>
  <si>
    <t>LATIN_LETTER_SMALL_CAPITAL_INVERTED_R</t>
  </si>
  <si>
    <t>LATIN_SMALL_LETTER_S_WITH_HOOK</t>
  </si>
  <si>
    <t>LATIN_SMALL_LETTER_ESH</t>
  </si>
  <si>
    <t>LATIN_SMALL_LETTER_DOTLESS_J_WITH_STROKE_AND_HOOK</t>
  </si>
  <si>
    <t>LATIN_SMALL_LETTER_T_WITH_RETROFLEX_HOOK</t>
  </si>
  <si>
    <t>LATIN_SMALL_LETTER_U_BAR</t>
  </si>
  <si>
    <t>LATIN_SMALL_LETTER_UPSILON</t>
  </si>
  <si>
    <t>LATIN_SMALL_LETTER_V_WITH_HOOK</t>
  </si>
  <si>
    <t>LATIN_SMALL_LETTER_TURNED_V</t>
  </si>
  <si>
    <t>LATIN_SMALL_LETTER_TURNED_W</t>
  </si>
  <si>
    <t>LATIN_SMALL_LETTER_TURNED_Y</t>
  </si>
  <si>
    <t>LATIN_SMALL_LETTER_Z_WITH_RETROFLEX_HOOK</t>
  </si>
  <si>
    <t>LATIN_SMALL_LETTER_Z_WITH_CURL</t>
  </si>
  <si>
    <t>LATIN_SMALL_LETTER_EZH</t>
  </si>
  <si>
    <t>LATIN_LETTER_GLOTTAL_STOP</t>
  </si>
  <si>
    <t>LATIN_LETTER_PHARYNGEAL_VOICED_FRICATIVE</t>
  </si>
  <si>
    <t>LATIN_LETTER_BILABIAL_CLICK</t>
  </si>
  <si>
    <t>LATIN_SMALL_LETTER_J_WITH_CROSSED_TAIL</t>
  </si>
  <si>
    <t>LATIN_LETTER_GLOTTAL_STOP_WITH_STROKE</t>
  </si>
  <si>
    <t>LATIN_LETTER_REVERSED_GLOTTAL_STOP_WITH_STROKE</t>
  </si>
  <si>
    <t>CARON</t>
  </si>
  <si>
    <t>MODIFIER_LETTER_VERTICAL_LINE</t>
  </si>
  <si>
    <t>MODIFIER_LETTER_LOW_VERTICAL_LINE</t>
  </si>
  <si>
    <t>MODIFIER_LETTER_TRIANGULAR_COLON</t>
  </si>
  <si>
    <t>MODIFIER_LETTER_HALF_TRIANGULAR_COLON</t>
  </si>
  <si>
    <t>BREVE</t>
  </si>
  <si>
    <t>DOT_ABOVE</t>
  </si>
  <si>
    <t>OGONEK</t>
  </si>
  <si>
    <t>DOUBLE_ACUTE_ACCENT</t>
  </si>
  <si>
    <t>MODIFIER_LETTER_RHOTIC_HOOK</t>
  </si>
  <si>
    <t>MODIFIER_LETTER_EXTRA_HIGH_TONE_BAR</t>
  </si>
  <si>
    <t>MODIFIER_LETTER_HIGH_TONE_BAR</t>
  </si>
  <si>
    <t>MODIFIER_LETTER_MID_TONE_BAR</t>
  </si>
  <si>
    <t>MODIFIER_LETTER_LOW_TONE_BAR</t>
  </si>
  <si>
    <t>MODIFIER_LETTER_EXTRA_LOW_TONE_BAR</t>
  </si>
  <si>
    <t>COMBINING_GRAVE_ACCENT</t>
  </si>
  <si>
    <t>COMBINING_ACUTE_ACCENT</t>
  </si>
  <si>
    <t>COMBINING_CIRCUMFLEX_ACCENT</t>
  </si>
  <si>
    <t>COMBINING_TILDE</t>
  </si>
  <si>
    <t>COMBINING_MACRON</t>
  </si>
  <si>
    <t>COMBINING_BREVE</t>
  </si>
  <si>
    <t>COMBINING_DIAERESIS</t>
  </si>
  <si>
    <t>COMBINING_DOUBLE_ACUTE_ACCENT</t>
  </si>
  <si>
    <t>COMBINING_CARON</t>
  </si>
  <si>
    <t>COMBINING_DOUBLE_GRAVE_ACCENT</t>
  </si>
  <si>
    <t>COMBINING_LEFT_TACK_BELOW</t>
  </si>
  <si>
    <t>COMBINING_RIGHT_TACK_BELOW</t>
  </si>
  <si>
    <t>COMBINING_LEFT_ANGLE_ABOVE</t>
  </si>
  <si>
    <t>COMBINING_LEFT_HALF_RING_BELOW</t>
  </si>
  <si>
    <t>COMBINING_UP_TACK_BELOW</t>
  </si>
  <si>
    <t>COMBINING_DOWN_TACK_BELOW</t>
  </si>
  <si>
    <t>COMBINING_PLUS_SIGN_BELOW</t>
  </si>
  <si>
    <t>COMBINING_MINUS_SIGN_BELOW</t>
  </si>
  <si>
    <t>COMBINING_DIAERESIS_BELOW</t>
  </si>
  <si>
    <t>COMBINING_RING_BELOW</t>
  </si>
  <si>
    <t>COMBINING_VERTICAL_LINE_BELOW</t>
  </si>
  <si>
    <t>COMBINING_BRIDGE_BELOW</t>
  </si>
  <si>
    <t>COMBINING_CARON_BELOW</t>
  </si>
  <si>
    <t>COMBINING_INVERTED_BREVE_BELOW</t>
  </si>
  <si>
    <t>COMBINING_TILDE_BELOW</t>
  </si>
  <si>
    <t>COMBINING_TILDE_OVERLAY</t>
  </si>
  <si>
    <t>COMBINING_RIGHT_HALF_RING_BELOW</t>
  </si>
  <si>
    <t>COMBINING_INVERTED_BRIDGE_BELOW</t>
  </si>
  <si>
    <t>COMBINING_SQUARE_BELOW</t>
  </si>
  <si>
    <t>COMBINING_SEAGULL_BELOW</t>
  </si>
  <si>
    <t>COMBINING_X_ABOVE</t>
  </si>
  <si>
    <t>COMBINING_DOUBLE_INVERTED_BREVE</t>
  </si>
  <si>
    <t>GREEK_CAPITAL_LETTER_ALPHA</t>
  </si>
  <si>
    <t>GREEK_CAPITAL_LETTER_BETA</t>
  </si>
  <si>
    <t>GREEK_CAPITAL_LETTER_GAMMA</t>
  </si>
  <si>
    <t>GREEK_CAPITAL_LETTER_DELTA</t>
  </si>
  <si>
    <t>GREEK_CAPITAL_LETTER_EPSILON</t>
  </si>
  <si>
    <t>GREEK_CAPITAL_LETTER_ZETA</t>
  </si>
  <si>
    <t>GREEK_CAPITAL_LETTER_ETA</t>
  </si>
  <si>
    <t>GREEK_CAPITAL_LETTER_THETA</t>
  </si>
  <si>
    <t>GREEK_CAPITAL_LETTER_IOTA</t>
  </si>
  <si>
    <t>GREEK_CAPITAL_LETTER_KAPPA</t>
  </si>
  <si>
    <t>GREEK_CAPITAL_LETTER_LAMDA</t>
  </si>
  <si>
    <t>GREEK_CAPITAL_LETTER_MU</t>
  </si>
  <si>
    <t>GREEK_CAPITAL_LETTER_NU</t>
  </si>
  <si>
    <t>GREEK_CAPITAL_LETTER_XI</t>
  </si>
  <si>
    <t>GREEK_CAPITAL_LETTER_OMICRON</t>
  </si>
  <si>
    <t>GREEK_CAPITAL_LETTER_PI</t>
  </si>
  <si>
    <t>GREEK_CAPITAL_LETTER_RHO</t>
  </si>
  <si>
    <t>GREEK_CAPITAL_LETTER_SIGMA</t>
  </si>
  <si>
    <t>GREEK_CAPITAL_LETTER_TAU</t>
  </si>
  <si>
    <t>GREEK_CAPITAL_LETTER_UPSILON</t>
  </si>
  <si>
    <t>GREEK_CAPITAL_LETTER_PHI</t>
  </si>
  <si>
    <t>GREEK_CAPITAL_LETTER_CHI</t>
  </si>
  <si>
    <t>GREEK_CAPITAL_LETTER_PSI</t>
  </si>
  <si>
    <t>GREEK_CAPITAL_LETTER_OMEGA</t>
  </si>
  <si>
    <t>GREEK_SMALL_LETTER_ALPHA</t>
  </si>
  <si>
    <t>GREEK_SMALL_LETTER_BETA</t>
  </si>
  <si>
    <t>GREEK_SMALL_LETTER_GAMMA</t>
  </si>
  <si>
    <t>GREEK_SMALL_LETTER_DELTA</t>
  </si>
  <si>
    <t>GREEK_SMALL_LETTER_EPSILON</t>
  </si>
  <si>
    <t>GREEK_SMALL_LETTER_ZETA</t>
  </si>
  <si>
    <t>GREEK_SMALL_LETTER_ETA</t>
  </si>
  <si>
    <t>GREEK_SMALL_LETTER_THETA</t>
  </si>
  <si>
    <t>GREEK_SMALL_LETTER_IOTA</t>
  </si>
  <si>
    <t>GREEK_SMALL_LETTER_KAPPA</t>
  </si>
  <si>
    <t>GREEK_SMALL_LETTER_LAMDA</t>
  </si>
  <si>
    <t>GREEK_SMALL_LETTER_MU</t>
  </si>
  <si>
    <t>GREEK_SMALL_LETTER_NU</t>
  </si>
  <si>
    <t>GREEK_SMALL_LETTER_XI</t>
  </si>
  <si>
    <t>GREEK_SMALL_LETTER_OMICRON</t>
  </si>
  <si>
    <t>GREEK_SMALL_LETTER_PI</t>
  </si>
  <si>
    <t>GREEK_SMALL_LETTER_RHO</t>
  </si>
  <si>
    <t>GREEK_SMALL_LETTER_FINAL_SIGMA</t>
  </si>
  <si>
    <t>GREEK_SMALL_LETTER_SIGMA</t>
  </si>
  <si>
    <t>GREEK_SMALL_LETTER_TAU</t>
  </si>
  <si>
    <t>GREEK_SMALL_LETTER_UPSILON</t>
  </si>
  <si>
    <t>GREEK_SMALL_LETTER_PHI</t>
  </si>
  <si>
    <t>GREEK_SMALL_LETTER_CHI</t>
  </si>
  <si>
    <t>GREEK_SMALL_LETTER_PSI</t>
  </si>
  <si>
    <t>GREEK_SMALL_LETTER_OMEGA</t>
  </si>
  <si>
    <t>CYRILLIC_CAPITAL_LETTER_IO</t>
  </si>
  <si>
    <t>CYRILLIC_CAPITAL_LETTER_A</t>
  </si>
  <si>
    <t>CYRILLIC_CAPITAL_LETTER_BE</t>
  </si>
  <si>
    <t>CYRILLIC_CAPITAL_LETTER_VE</t>
  </si>
  <si>
    <t>CYRILLIC_CAPITAL_LETTER_GHE</t>
  </si>
  <si>
    <t>CYRILLIC_CAPITAL_LETTER_DE</t>
  </si>
  <si>
    <t>CYRILLIC_CAPITAL_LETTER_IE</t>
  </si>
  <si>
    <t>CYRILLIC_CAPITAL_LETTER_ZHE</t>
  </si>
  <si>
    <t>CYRILLIC_CAPITAL_LETTER_ZE</t>
  </si>
  <si>
    <t>CYRILLIC_CAPITAL_LETTER_I</t>
  </si>
  <si>
    <t>CYRILLIC_CAPITAL_LETTER_SHORT_I</t>
  </si>
  <si>
    <t>CYRILLIC_CAPITAL_LETTER_KA</t>
  </si>
  <si>
    <t>CYRILLIC_CAPITAL_LETTER_EL</t>
  </si>
  <si>
    <t>CYRILLIC_CAPITAL_LETTER_EM</t>
  </si>
  <si>
    <t>CYRILLIC_CAPITAL_LETTER_EN</t>
  </si>
  <si>
    <t>CYRILLIC_CAPITAL_LETTER_O</t>
  </si>
  <si>
    <t>CYRILLIC_CAPITAL_LETTER_PE</t>
  </si>
  <si>
    <t>CYRILLIC_CAPITAL_LETTER_ER</t>
  </si>
  <si>
    <t>CYRILLIC_CAPITAL_LETTER_ES</t>
  </si>
  <si>
    <t>CYRILLIC_CAPITAL_LETTER_TE</t>
  </si>
  <si>
    <t>CYRILLIC_CAPITAL_LETTER_U</t>
  </si>
  <si>
    <t>CYRILLIC_CAPITAL_LETTER_EF</t>
  </si>
  <si>
    <t>CYRILLIC_CAPITAL_LETTER_HA</t>
  </si>
  <si>
    <t>CYRILLIC_CAPITAL_LETTER_TSE</t>
  </si>
  <si>
    <t>CYRILLIC_CAPITAL_LETTER_CHE</t>
  </si>
  <si>
    <t>CYRILLIC_CAPITAL_LETTER_SHA</t>
  </si>
  <si>
    <t>CYRILLIC_CAPITAL_LETTER_SHCHA</t>
  </si>
  <si>
    <t>CYRILLIC_CAPITAL_LETTER_HARD_SIGN</t>
  </si>
  <si>
    <t>CYRILLIC_CAPITAL_LETTER_YERU</t>
  </si>
  <si>
    <t>CYRILLIC_CAPITAL_LETTER_SOFT_SIGN</t>
  </si>
  <si>
    <t>CYRILLIC_CAPITAL_LETTER_E</t>
  </si>
  <si>
    <t>CYRILLIC_CAPITAL_LETTER_YU</t>
  </si>
  <si>
    <t>CYRILLIC_CAPITAL_LETTER_YA</t>
  </si>
  <si>
    <t>CYRILLIC_SMALL_LETTER_A</t>
  </si>
  <si>
    <t>CYRILLIC_SMALL_LETTER_BE</t>
  </si>
  <si>
    <t>CYRILLIC_SMALL_LETTER_VE</t>
  </si>
  <si>
    <t>CYRILLIC_SMALL_LETTER_GHE</t>
  </si>
  <si>
    <t>CYRILLIC_SMALL_LETTER_DE</t>
  </si>
  <si>
    <t>CYRILLIC_SMALL_LETTER_IE</t>
  </si>
  <si>
    <t>CYRILLIC_SMALL_LETTER_ZHE</t>
  </si>
  <si>
    <t>CYRILLIC_SMALL_LETTER_ZE</t>
  </si>
  <si>
    <t>CYRILLIC_SMALL_LETTER_I</t>
  </si>
  <si>
    <t>CYRILLIC_SMALL_LETTER_SHORT_I</t>
  </si>
  <si>
    <t>CYRILLIC_SMALL_LETTER_KA</t>
  </si>
  <si>
    <t>CYRILLIC_SMALL_LETTER_EL</t>
  </si>
  <si>
    <t>CYRILLIC_SMALL_LETTER_EM</t>
  </si>
  <si>
    <t>CYRILLIC_SMALL_LETTER_EN</t>
  </si>
  <si>
    <t>CYRILLIC_SMALL_LETTER_O</t>
  </si>
  <si>
    <t>CYRILLIC_SMALL_LETTER_PE</t>
  </si>
  <si>
    <t>CYRILLIC_SMALL_LETTER_ER</t>
  </si>
  <si>
    <t>CYRILLIC_SMALL_LETTER_ES</t>
  </si>
  <si>
    <t>CYRILLIC_SMALL_LETTER_TE</t>
  </si>
  <si>
    <t>CYRILLIC_SMALL_LETTER_U</t>
  </si>
  <si>
    <t>CYRILLIC_SMALL_LETTER_EF</t>
  </si>
  <si>
    <t>CYRILLIC_SMALL_LETTER_HA</t>
  </si>
  <si>
    <t>CYRILLIC_SMALL_LETTER_TSE</t>
  </si>
  <si>
    <t>CYRILLIC_SMALL_LETTER_CHE</t>
  </si>
  <si>
    <t>CYRILLIC_SMALL_LETTER_SHA</t>
  </si>
  <si>
    <t>CYRILLIC_SMALL_LETTER_SHCHA</t>
  </si>
  <si>
    <t>CYRILLIC_SMALL_LETTER_HARD_SIGN</t>
  </si>
  <si>
    <t>CYRILLIC_SMALL_LETTER_YERU</t>
  </si>
  <si>
    <t>CYRILLIC_SMALL_LETTER_SOFT_SIGN</t>
  </si>
  <si>
    <t>CYRILLIC_SMALL_LETTER_E</t>
  </si>
  <si>
    <t>CYRILLIC_SMALL_LETTER_YU</t>
  </si>
  <si>
    <t>CYRILLIC_SMALL_LETTER_YA</t>
  </si>
  <si>
    <t>CYRILLIC_SMALL_LETTER_IO</t>
  </si>
  <si>
    <t>LATIN_CAPITAL_LETTER_M_WITH_ACUTE</t>
  </si>
  <si>
    <t>LATIN_SMALL_LETTER_M_WITH_ACUTE</t>
  </si>
  <si>
    <t>HYPHEN</t>
  </si>
  <si>
    <t>EN_DASH</t>
  </si>
  <si>
    <t>EM_DASH</t>
  </si>
  <si>
    <t>DOUBLE_VERTICAL_LINE</t>
  </si>
  <si>
    <t>LEFT_SINGLE_QUOTATION_MARK</t>
  </si>
  <si>
    <t>RIGHT_SINGLE_QUOTATION_MARK</t>
  </si>
  <si>
    <t>LEFT_DOUBLE_QUOTATION_MARK</t>
  </si>
  <si>
    <t>RIGHT_DOUBLE_QUOTATION_MARK</t>
  </si>
  <si>
    <t>DAGGER</t>
  </si>
  <si>
    <t>DOUBLE_DAGGER</t>
  </si>
  <si>
    <t>BULLET</t>
  </si>
  <si>
    <t>TWO_DOT_LEADER</t>
  </si>
  <si>
    <t>HORIZONTAL_ELLIPSIS</t>
  </si>
  <si>
    <t>PER_MILLE_SIGN</t>
  </si>
  <si>
    <t>PRIME</t>
  </si>
  <si>
    <t>DOUBLE_PRIME</t>
  </si>
  <si>
    <t>REFERENCE_MARK</t>
  </si>
  <si>
    <t>DOUBLE_EXCLAMATION_MARK</t>
  </si>
  <si>
    <t>OVERLINE</t>
  </si>
  <si>
    <t>UNDERTIE</t>
  </si>
  <si>
    <t>ASTERISM</t>
  </si>
  <si>
    <t>DOUBLE_QUESTION_MARK</t>
  </si>
  <si>
    <t>QUESTION_EXCLAMATION_MARK</t>
  </si>
  <si>
    <t>EXCLAMATION_QUESTION_MARK</t>
  </si>
  <si>
    <t>TWO_ASTERISKS_ALIGNED_VERTICALLY</t>
  </si>
  <si>
    <t>EURO_SIGN</t>
  </si>
  <si>
    <t>DEGREE_CELSIUS</t>
  </si>
  <si>
    <t>PLANCK_CONSTANT_OVER_TWO_PI</t>
  </si>
  <si>
    <t>SCRIPT_SMALL_L</t>
  </si>
  <si>
    <t>NUMERO_SIGN</t>
  </si>
  <si>
    <t>TELEPHONE_SIGN</t>
  </si>
  <si>
    <t>INVERTED_OHM_SIGN</t>
  </si>
  <si>
    <t>ANGSTROM_SIGN</t>
  </si>
  <si>
    <t>ALEF_SYMBOL</t>
  </si>
  <si>
    <t>VULGAR_FRACTION_ONE_THIRD</t>
  </si>
  <si>
    <t>VULGAR_FRACTION_TWO_THIRDS</t>
  </si>
  <si>
    <t>VULGAR_FRACTION_ONE_FIFTH</t>
  </si>
  <si>
    <t>ROMAN_NUMERAL_ONE</t>
  </si>
  <si>
    <t>ROMAN_NUMERAL_TWO</t>
  </si>
  <si>
    <t>ROMAN_NUMERAL_THREE</t>
  </si>
  <si>
    <t>ROMAN_NUMERAL_FOUR</t>
  </si>
  <si>
    <t>ROMAN_NUMERAL_FIVE</t>
  </si>
  <si>
    <t>ROMAN_NUMERAL_SIX</t>
  </si>
  <si>
    <t>ROMAN_NUMERAL_SEVEN</t>
  </si>
  <si>
    <t>ROMAN_NUMERAL_EIGHT</t>
  </si>
  <si>
    <t>ROMAN_NUMERAL_NINE</t>
  </si>
  <si>
    <t>ROMAN_NUMERAL_TEN</t>
  </si>
  <si>
    <t>ROMAN_NUMERAL_ELEVEN</t>
  </si>
  <si>
    <t>ROMAN_NUMERAL_TWELVE</t>
  </si>
  <si>
    <t>SMALL_ROMAN_NUMERAL_ONE</t>
  </si>
  <si>
    <t>SMALL_ROMAN_NUMERAL_TWO</t>
  </si>
  <si>
    <t>SMALL_ROMAN_NUMERAL_THREE</t>
  </si>
  <si>
    <t>SMALL_ROMAN_NUMERAL_FOUR</t>
  </si>
  <si>
    <t>SMALL_ROMAN_NUMERAL_FIVE</t>
  </si>
  <si>
    <t>SMALL_ROMAN_NUMERAL_SIX</t>
  </si>
  <si>
    <t>SMALL_ROMAN_NUMERAL_SEVEN</t>
  </si>
  <si>
    <t>SMALL_ROMAN_NUMERAL_EIGHT</t>
  </si>
  <si>
    <t>SMALL_ROMAN_NUMERAL_NINE</t>
  </si>
  <si>
    <t>SMALL_ROMAN_NUMERAL_TEN</t>
  </si>
  <si>
    <t>SMALL_ROMAN_NUMERAL_ELEVEN</t>
  </si>
  <si>
    <t>SMALL_ROMAN_NUMERAL_TWELVE</t>
  </si>
  <si>
    <t>LEFT_RIGHT_ARROW</t>
  </si>
  <si>
    <t>NORTH_WEST_ARROW</t>
  </si>
  <si>
    <t>NORTH_EAST_ARROW</t>
  </si>
  <si>
    <t>SOUTH_EAST_ARROW</t>
  </si>
  <si>
    <t>SOUTH_WEST_ARROW</t>
  </si>
  <si>
    <t>RIGHTWARDS_ARROW_OVER_LEFTWARDS_ARROW</t>
  </si>
  <si>
    <t>RIGHTWARDS_DOUBLE_ARROW</t>
  </si>
  <si>
    <t>LEFT_RIGHT_DOUBLE_ARROW</t>
  </si>
  <si>
    <t>LEFTWARDS_WHITE_ARROW</t>
  </si>
  <si>
    <t>UPWARDS_WHITE_ARROW</t>
  </si>
  <si>
    <t>RIGHTWARDS_WHITE_ARROW</t>
  </si>
  <si>
    <t>DOWNWARDS_WHITE_ARROW</t>
  </si>
  <si>
    <t>FOR_ALL</t>
  </si>
  <si>
    <t>PARTIAL_DIFFERENTIAL</t>
  </si>
  <si>
    <t>THERE_EXISTS</t>
  </si>
  <si>
    <t>EMPTY_SET</t>
  </si>
  <si>
    <t>NABLA</t>
  </si>
  <si>
    <t>ELEMENT_OF</t>
  </si>
  <si>
    <t>NOT_AN_ELEMENT_OF</t>
  </si>
  <si>
    <t>CONTAINS_AS_MEMBER</t>
  </si>
  <si>
    <t>MINUS_SIGN</t>
  </si>
  <si>
    <t>MINUS_OR_PLUS_SIGN</t>
  </si>
  <si>
    <t>SQUARE_ROOT</t>
  </si>
  <si>
    <t>PROPORTIONAL_TO</t>
  </si>
  <si>
    <t>INFINITY</t>
  </si>
  <si>
    <t>RIGHT_ANGLE</t>
  </si>
  <si>
    <t>ANGLE</t>
  </si>
  <si>
    <t>PARALLEL_TO</t>
  </si>
  <si>
    <t>NOT_PARALLEL_TO</t>
  </si>
  <si>
    <t>LOGICAL_AND</t>
  </si>
  <si>
    <t>LOGICAL_OR</t>
  </si>
  <si>
    <t>INTERSECTION</t>
  </si>
  <si>
    <t>UNION</t>
  </si>
  <si>
    <t>INTEGRAL</t>
  </si>
  <si>
    <t>DOUBLE_INTEGRAL</t>
  </si>
  <si>
    <t>CONTOUR_INTEGRAL</t>
  </si>
  <si>
    <t>THEREFORE</t>
  </si>
  <si>
    <t>BECAUSE</t>
  </si>
  <si>
    <t>REVERSED_TILDE</t>
  </si>
  <si>
    <t>ASYMPTOTICALLY_EQUAL_TO</t>
  </si>
  <si>
    <t>APPROXIMATELY_EQUAL_TO</t>
  </si>
  <si>
    <t>ALMOST_EQUAL_TO</t>
  </si>
  <si>
    <t>APPROXIMATELY_EQUAL_TO_OR_THE_IMAGE_OF</t>
  </si>
  <si>
    <t>NOT_EQUAL_TO</t>
  </si>
  <si>
    <t>IDENTICAL_TO</t>
  </si>
  <si>
    <t>NOT_IDENTICAL_TO</t>
  </si>
  <si>
    <t>LESS_THAN_OVER_EQUAL_TO</t>
  </si>
  <si>
    <t>GREATER_THAN_OVER_EQUAL_TO</t>
  </si>
  <si>
    <t>MUCH_LESS_THAN</t>
  </si>
  <si>
    <t>MUCH_GREATER_THAN</t>
  </si>
  <si>
    <t>LESS_THAN_OR_GREATER_THAN</t>
  </si>
  <si>
    <t>GREATER_THAN_OR_LESS_THAN</t>
  </si>
  <si>
    <t>SUBSET_OF</t>
  </si>
  <si>
    <t>SUPERSET_OF</t>
  </si>
  <si>
    <t>NOT_A_SUBSET_OF</t>
  </si>
  <si>
    <t>NOT_A_SUPERSET_OF</t>
  </si>
  <si>
    <t>SUBSET_OF_OR_EQUAL_TO</t>
  </si>
  <si>
    <t>SUPERSET_OF_OR_EQUAL_TO</t>
  </si>
  <si>
    <t>SUBSET_OF_WITH_NOT_EQUAL_TO</t>
  </si>
  <si>
    <t>SUPERSET_OF_WITH_NOT_EQUAL_TO</t>
  </si>
  <si>
    <t>CIRCLED_PLUS</t>
  </si>
  <si>
    <t>CIRCLED_MINUS</t>
  </si>
  <si>
    <t>CIRCLED_TIMES</t>
  </si>
  <si>
    <t>UP_TACK</t>
  </si>
  <si>
    <t>RIGHT_TRIANGLE</t>
  </si>
  <si>
    <t>LESS_THAN_EQUAL_TO_OR_GREATER_THAN</t>
  </si>
  <si>
    <t>GREATER_THAN_EQUAL_TO_OR_LESS_THAN</t>
  </si>
  <si>
    <t>PROJECTIVE</t>
  </si>
  <si>
    <t>PERSPECTIVE</t>
  </si>
  <si>
    <t>ARC</t>
  </si>
  <si>
    <t>PLACE_OF_INTEREST_SIGN</t>
  </si>
  <si>
    <t>DENTISTRY_SYMBOL_LIGHT_VERTICAL_AND_TOP_RIGHT</t>
  </si>
  <si>
    <t>DENTISTRY_SYMBOL_LIGHT_VERTICAL_AND_BOTTOM_RIGHT</t>
  </si>
  <si>
    <t>DENTISTRY_SYMBOL_LIGHT_VERTICAL_WITH_CIRCLE</t>
  </si>
  <si>
    <t>DENTISTRY_SYMBOL_LIGHT_DOWN_AND_HORIZONTAL_WITH_CIRCLE</t>
  </si>
  <si>
    <t>DENTISTRY_SYMBOL_LIGHT_UP_AND_HORIZONTAL_WITH_CIRCLE</t>
  </si>
  <si>
    <t>DENTISTRY_SYMBOL_LIGHT_VERTICAL_WITH_TRIANGLE</t>
  </si>
  <si>
    <t>DENTISTRY_SYMBOL_LIGHT_DOWN_AND_HORIZONTAL_WITH_TRIANGLE</t>
  </si>
  <si>
    <t>DENTISTRY_SYMBOL_LIGHT_UP_AND_HORIZONTAL_WITH_TRIANGLE</t>
  </si>
  <si>
    <t>DENTISTRY_SYMBOL_LIGHT_VERTICAL_AND_WAVE</t>
  </si>
  <si>
    <t>DENTISTRY_SYMBOL_LIGHT_DOWN_AND_HORIZONTAL_WITH_WAVE</t>
  </si>
  <si>
    <t>DENTISTRY_SYMBOL_LIGHT_UP_AND_HORIZONTAL_WITH_WAVE</t>
  </si>
  <si>
    <t>DENTISTRY_SYMBOL_LIGHT_DOWN_AND_HORIZONTAL</t>
  </si>
  <si>
    <t>DENTISTRY_SYMBOL_LIGHT_UP_AND_HORIZONTAL</t>
  </si>
  <si>
    <t>DENTISTRY_SYMBOL_LIGHT_VERTICAL_AND_TOP_LEFT</t>
  </si>
  <si>
    <t>DENTISTRY_SYMBOL_LIGHT_VERTICAL_AND_BOTTOM_LEFT</t>
  </si>
  <si>
    <t>RETURN_SYMBOL</t>
  </si>
  <si>
    <t>OPEN_BOX</t>
  </si>
  <si>
    <t>CIRCLED_DIGIT_ONE</t>
  </si>
  <si>
    <t>CIRCLED_DIGIT_TWO</t>
  </si>
  <si>
    <t>CIRCLED_DIGIT_THREE</t>
  </si>
  <si>
    <t>CIRCLED_DIGIT_FOUR</t>
  </si>
  <si>
    <t>CIRCLED_DIGIT_FIVE</t>
  </si>
  <si>
    <t>CIRCLED_DIGIT_SIX</t>
  </si>
  <si>
    <t>CIRCLED_DIGIT_SEVEN</t>
  </si>
  <si>
    <t>CIRCLED_DIGIT_EIGHT</t>
  </si>
  <si>
    <t>CIRCLED_DIGIT_NINE</t>
  </si>
  <si>
    <t>CIRCLED_NUMBER_TEN</t>
  </si>
  <si>
    <t>CIRCLED_NUMBER_ELEVEN</t>
  </si>
  <si>
    <t>CIRCLED_NUMBER_TWELVE</t>
  </si>
  <si>
    <t>CIRCLED_NUMBER_THIRTEEN</t>
  </si>
  <si>
    <t>CIRCLED_NUMBER_FOURTEEN</t>
  </si>
  <si>
    <t>CIRCLED_NUMBER_FIFTEEN</t>
  </si>
  <si>
    <t>CIRCLED_NUMBER_SIXTEEN</t>
  </si>
  <si>
    <t>CIRCLED_NUMBER_SEVENTEEN</t>
  </si>
  <si>
    <t>CIRCLED_NUMBER_EIGHTEEN</t>
  </si>
  <si>
    <t>CIRCLED_NUMBER_NINETEEN</t>
  </si>
  <si>
    <t>CIRCLED_NUMBER_TWENTY</t>
  </si>
  <si>
    <t>CIRCLED_LATIN_SMALL_LETTER_A</t>
  </si>
  <si>
    <t>CIRCLED_LATIN_SMALL_LETTER_B</t>
  </si>
  <si>
    <t>CIRCLED_LATIN_SMALL_LETTER_C</t>
  </si>
  <si>
    <t>CIRCLED_LATIN_SMALL_LETTER_D</t>
  </si>
  <si>
    <t>CIRCLED_LATIN_SMALL_LETTER_E</t>
  </si>
  <si>
    <t>CIRCLED_LATIN_SMALL_LETTER_F</t>
  </si>
  <si>
    <t>CIRCLED_LATIN_SMALL_LETTER_G</t>
  </si>
  <si>
    <t>CIRCLED_LATIN_SMALL_LETTER_H</t>
  </si>
  <si>
    <t>CIRCLED_LATIN_SMALL_LETTER_I</t>
  </si>
  <si>
    <t>CIRCLED_LATIN_SMALL_LETTER_J</t>
  </si>
  <si>
    <t>CIRCLED_LATIN_SMALL_LETTER_K</t>
  </si>
  <si>
    <t>CIRCLED_LATIN_SMALL_LETTER_L</t>
  </si>
  <si>
    <t>CIRCLED_LATIN_SMALL_LETTER_M</t>
  </si>
  <si>
    <t>CIRCLED_LATIN_SMALL_LETTER_N</t>
  </si>
  <si>
    <t>CIRCLED_LATIN_SMALL_LETTER_O</t>
  </si>
  <si>
    <t>CIRCLED_LATIN_SMALL_LETTER_P</t>
  </si>
  <si>
    <t>CIRCLED_LATIN_SMALL_LETTER_Q</t>
  </si>
  <si>
    <t>CIRCLED_LATIN_SMALL_LETTER_R</t>
  </si>
  <si>
    <t>CIRCLED_LATIN_SMALL_LETTER_S</t>
  </si>
  <si>
    <t>CIRCLED_LATIN_SMALL_LETTER_T</t>
  </si>
  <si>
    <t>CIRCLED_LATIN_SMALL_LETTER_U</t>
  </si>
  <si>
    <t>CIRCLED_LATIN_SMALL_LETTER_V</t>
  </si>
  <si>
    <t>CIRCLED_LATIN_SMALL_LETTER_W</t>
  </si>
  <si>
    <t>CIRCLED_LATIN_SMALL_LETTER_X</t>
  </si>
  <si>
    <t>CIRCLED_LATIN_SMALL_LETTER_Y</t>
  </si>
  <si>
    <t>CIRCLED_LATIN_SMALL_LETTER_Z</t>
  </si>
  <si>
    <t>NEGATIVE_CIRCLED_NUMBER_ELEVEN</t>
  </si>
  <si>
    <t>NEGATIVE_CIRCLED_NUMBER_TWELVE</t>
  </si>
  <si>
    <t>NEGATIVE_CIRCLED_NUMBER_THIRTEEN</t>
  </si>
  <si>
    <t>NEGATIVE_CIRCLED_NUMBER_FOURTEEN</t>
  </si>
  <si>
    <t>NEGATIVE_CIRCLED_NUMBER_FIFTEEN</t>
  </si>
  <si>
    <t>NEGATIVE_CIRCLED_NUMBER_SIXTEEN</t>
  </si>
  <si>
    <t>NEGATIVE_CIRCLED_NUMBER_SEVENTEEN</t>
  </si>
  <si>
    <t>NEGATIVE_CIRCLED_NUMBER_EIGHTEEN</t>
  </si>
  <si>
    <t>NEGATIVE_CIRCLED_NUMBER_NINETEEN</t>
  </si>
  <si>
    <t>NEGATIVE_CIRCLED_NUMBER_TWENTY</t>
  </si>
  <si>
    <t>DOUBLE_CIRCLED_DIGIT_ONE</t>
  </si>
  <si>
    <t>DOUBLE_CIRCLED_DIGIT_TWO</t>
  </si>
  <si>
    <t>DOUBLE_CIRCLED_DIGIT_THREE</t>
  </si>
  <si>
    <t>DOUBLE_CIRCLED_DIGIT_FOUR</t>
  </si>
  <si>
    <t>DOUBLE_CIRCLED_DIGIT_FIVE</t>
  </si>
  <si>
    <t>DOUBLE_CIRCLED_DIGIT_SIX</t>
  </si>
  <si>
    <t>DOUBLE_CIRCLED_DIGIT_SEVEN</t>
  </si>
  <si>
    <t>DOUBLE_CIRCLED_DIGIT_EIGHT</t>
  </si>
  <si>
    <t>DOUBLE_CIRCLED_DIGIT_NINE</t>
  </si>
  <si>
    <t>DOUBLE_CIRCLED_NUMBER_TEN</t>
  </si>
  <si>
    <t>BOX_DRAWINGS_LIGHT_HORIZONTAL</t>
  </si>
  <si>
    <t>BOX_DRAWINGS_HEAVY_HORIZONTAL</t>
  </si>
  <si>
    <t>BOX_DRAWINGS_LIGHT_VERTICAL</t>
  </si>
  <si>
    <t>BOX_DRAWINGS_HEAVY_VERTICAL</t>
  </si>
  <si>
    <t>BOX_DRAWINGS_LIGHT_DOWN_AND_RIGHT</t>
  </si>
  <si>
    <t>BOX_DRAWINGS_HEAVY_DOWN_AND_RIGHT</t>
  </si>
  <si>
    <t>BOX_DRAWINGS_LIGHT_DOWN_AND_LEFT</t>
  </si>
  <si>
    <t>BOX_DRAWINGS_HEAVY_DOWN_AND_LEFT</t>
  </si>
  <si>
    <t>BOX_DRAWINGS_LIGHT_UP_AND_RIGHT</t>
  </si>
  <si>
    <t>BOX_DRAWINGS_HEAVY_UP_AND_RIGHT</t>
  </si>
  <si>
    <t>BOX_DRAWINGS_LIGHT_UP_AND_LEFT</t>
  </si>
  <si>
    <t>BOX_DRAWINGS_HEAVY_UP_AND_LEFT</t>
  </si>
  <si>
    <t>BOX_DRAWINGS_LIGHT_VERTICAL_AND_RIGHT</t>
  </si>
  <si>
    <t>BOX_DRAWINGS_VERTICAL_LIGHT_AND_RIGHT_HEAVY</t>
  </si>
  <si>
    <t>BOX_DRAWINGS_VERTICAL_HEAVY_AND_RIGHT_LIGHT</t>
  </si>
  <si>
    <t>BOX_DRAWINGS_HEAVY_VERTICAL_AND_RIGHT</t>
  </si>
  <si>
    <t>BOX_DRAWINGS_LIGHT_VERTICAL_AND_LEFT</t>
  </si>
  <si>
    <t>BOX_DRAWINGS_VERTICAL_LIGHT_AND_LEFT_HEAVY</t>
  </si>
  <si>
    <t>BOX_DRAWINGS_VERTICAL_HEAVY_AND_LEFT_LIGHT</t>
  </si>
  <si>
    <t>BOX_DRAWINGS_HEAVY_VERTICAL_AND_LEFT</t>
  </si>
  <si>
    <t>BOX_DRAWINGS_LIGHT_DOWN_AND_HORIZONTAL</t>
  </si>
  <si>
    <t>BOX_DRAWINGS_DOWN_LIGHT_AND_HORIZONTAL_HEAVY</t>
  </si>
  <si>
    <t>BOX_DRAWINGS_DOWN_HEAVY_AND_HORIZONTAL_LIGHT</t>
  </si>
  <si>
    <t>BOX_DRAWINGS_HEAVY_DOWN_AND_HORIZONTAL</t>
  </si>
  <si>
    <t>BOX_DRAWINGS_LIGHT_UP_AND_HORIZONTAL</t>
  </si>
  <si>
    <t>BOX_DRAWINGS_UP_LIGHT_AND_HORIZONTAL_HEAVY</t>
  </si>
  <si>
    <t>BOX_DRAWINGS_UP_HEAVY_AND_HORIZONTAL_LIGHT</t>
  </si>
  <si>
    <t>BOX_DRAWINGS_HEAVY_UP_AND_HORIZONTAL</t>
  </si>
  <si>
    <t>BOX_DRAWINGS_LIGHT_VERTICAL_AND_HORIZONTAL</t>
  </si>
  <si>
    <t>BOX_DRAWINGS_VERTICAL_LIGHT_AND_HORIZONTAL_HEAVY</t>
  </si>
  <si>
    <t>BOX_DRAWINGS_VERTICAL_HEAVY_AND_HORIZONTAL_LIGHT</t>
  </si>
  <si>
    <t>BOX_DRAWINGS_HEAVY_VERTICAL_AND_HORIZONTAL</t>
  </si>
  <si>
    <t>WHITE_SQUARE</t>
  </si>
  <si>
    <t>WHITE_PARALLELOGRAM</t>
  </si>
  <si>
    <t>BLACK_UP_POINTING_TRIANGLE</t>
  </si>
  <si>
    <t>WHITE_UP_POINTING_TRIANGLE</t>
  </si>
  <si>
    <t>BLACK_RIGHT_POINTING_TRIANGLE</t>
  </si>
  <si>
    <t>WHITE_RIGHT_POINTING_TRIANGLE</t>
  </si>
  <si>
    <t>BLACK_DOWN_POINTING_TRIANGLE</t>
  </si>
  <si>
    <t>WHITE_DOWN_POINTING_TRIANGLE</t>
  </si>
  <si>
    <t>BLACK_LEFT_POINTING_TRIANGLE</t>
  </si>
  <si>
    <t>WHITE_LEFT_POINTING_TRIANGLE</t>
  </si>
  <si>
    <t>BLACK_DIAMOND</t>
  </si>
  <si>
    <t>WHITE_DIAMOND</t>
  </si>
  <si>
    <t>FISHEYE</t>
  </si>
  <si>
    <t>BULLSEYE</t>
  </si>
  <si>
    <t>BLACK_CIRCLE</t>
  </si>
  <si>
    <t>CIRCLE_WITH_LEFT_HALF_BLACK</t>
  </si>
  <si>
    <t>CIRCLE_WITH_RIGHT_HALF_BLACK</t>
  </si>
  <si>
    <t>CIRCLE_WITH_LOWER_HALF_BLACK</t>
  </si>
  <si>
    <t>CIRCLE_WITH_UPPER_HALF_BLACK</t>
  </si>
  <si>
    <t>WHITE_BULLET</t>
  </si>
  <si>
    <t>LARGE_CIRCLE</t>
  </si>
  <si>
    <t>BLACK_SUN_WITH_RAYS</t>
  </si>
  <si>
    <t>CLOUD</t>
  </si>
  <si>
    <t>UMBRELLA</t>
  </si>
  <si>
    <t>SNOWMAN</t>
  </si>
  <si>
    <t>BLACK_STAR</t>
  </si>
  <si>
    <t>WHITE_STAR</t>
  </si>
  <si>
    <t>BLACK_TELEPHONE</t>
  </si>
  <si>
    <t>WHITE_SHOGI_PIECE</t>
  </si>
  <si>
    <t>BLACK_SHOGI_PIECE</t>
  </si>
  <si>
    <t>WHITE_RIGHT_POINTING_INDEX</t>
  </si>
  <si>
    <t>FEMALE_SIGN</t>
  </si>
  <si>
    <t>MALE_SIGN</t>
  </si>
  <si>
    <t>BLACK_SPADE_SUIT</t>
  </si>
  <si>
    <t>WHITE_HEART_SUIT</t>
  </si>
  <si>
    <t>WHITE_DIAMOND_SUIT</t>
  </si>
  <si>
    <t>BLACK_CLUB_SUIT</t>
  </si>
  <si>
    <t>WHITE_SPADE_SUIT</t>
  </si>
  <si>
    <t>BLACK_HEART_SUIT</t>
  </si>
  <si>
    <t>BLACK_DIAMOND_SUIT</t>
  </si>
  <si>
    <t>WHITE_CLUB_SUIT</t>
  </si>
  <si>
    <t>HOT_SPRINGS</t>
  </si>
  <si>
    <t>QUARTER_NOTE</t>
  </si>
  <si>
    <t>EIGHTH_NOTE</t>
  </si>
  <si>
    <t>BEAMED_EIGHTH_NOTES</t>
  </si>
  <si>
    <t>BEAMED_SIXTEENTH_NOTES</t>
  </si>
  <si>
    <t>MUSIC_FLAT_SIGN</t>
  </si>
  <si>
    <t>MUSIC_NATURAL_SIGN</t>
  </si>
  <si>
    <t>MUSIC_SHARP_SIGN</t>
  </si>
  <si>
    <t>CHECK_MARK</t>
  </si>
  <si>
    <t>BLACK_DIAMOND_MINUS_WHITE_X</t>
  </si>
  <si>
    <t>DINGBAT_NEGATIVE_CIRCLED_DIGIT_ONE</t>
  </si>
  <si>
    <t>DINGBAT_NEGATIVE_CIRCLED_DIGIT_TWO</t>
  </si>
  <si>
    <t>DINGBAT_NEGATIVE_CIRCLED_DIGIT_THREE</t>
  </si>
  <si>
    <t>DINGBAT_NEGATIVE_CIRCLED_DIGIT_FOUR</t>
  </si>
  <si>
    <t>DINGBAT_NEGATIVE_CIRCLED_DIGIT_FIVE</t>
  </si>
  <si>
    <t>DINGBAT_NEGATIVE_CIRCLED_DIGIT_SIX</t>
  </si>
  <si>
    <t>DINGBAT_NEGATIVE_CIRCLED_DIGIT_SEVEN</t>
  </si>
  <si>
    <t>DINGBAT_NEGATIVE_CIRCLED_DIGIT_EIGHT</t>
  </si>
  <si>
    <t>DINGBAT_NEGATIVE_CIRCLED_DIGIT_NINE</t>
  </si>
  <si>
    <t>DINGBAT_NEGATIVE_CIRCLED_NUMBER_TEN</t>
  </si>
  <si>
    <t>ARROW_POINTING_RIGHTWARDS_THEN_CURVING_UPWARDS</t>
  </si>
  <si>
    <t>ARROW_POINTING_RIGHTWARDS_THEN_CURVING_DOWNWARDS</t>
  </si>
  <si>
    <t>CIRCLED_BULLET</t>
  </si>
  <si>
    <t>DOUBLE_PLUS</t>
  </si>
  <si>
    <t>TRIPLE_PLUS</t>
  </si>
  <si>
    <t>IDEOGRAPHIC_SPACE</t>
  </si>
  <si>
    <t>DITTO_MARK</t>
  </si>
  <si>
    <t>IDEOGRAPHIC_ITERATION_MARK</t>
  </si>
  <si>
    <t>IDEOGRAPHIC_CLOSING_MARK</t>
  </si>
  <si>
    <t>IDEOGRAPHIC_NUMBER_ZERO</t>
  </si>
  <si>
    <t>LEFT_ANGLE_BRACKET</t>
  </si>
  <si>
    <t>RIGHT_ANGLE_BRACKET</t>
  </si>
  <si>
    <t>LEFT_DOUBLE_ANGLE_BRACKET</t>
  </si>
  <si>
    <t>RIGHT_DOUBLE_ANGLE_BRACKET</t>
  </si>
  <si>
    <t>LEFT_WHITE_CORNER_BRACKET</t>
  </si>
  <si>
    <t>RIGHT_WHITE_CORNER_BRACKET</t>
  </si>
  <si>
    <t>LEFT_BLACK_LENTICULAR_BRACKET</t>
  </si>
  <si>
    <t>RIGHT_BLACK_LENTICULAR_BRACKET</t>
  </si>
  <si>
    <t>POSTAL_MARK</t>
  </si>
  <si>
    <t>GETA_MARK</t>
  </si>
  <si>
    <t>LEFT_TORTOISE_SHELL_BRACKET</t>
  </si>
  <si>
    <t>RIGHT_TORTOISE_SHELL_BRACKET</t>
  </si>
  <si>
    <t>LEFT_WHITE_LENTICULAR_BRACKET</t>
  </si>
  <si>
    <t>RIGHT_WHITE_LENTICULAR_BRACKET</t>
  </si>
  <si>
    <t>LEFT_WHITE_TORTOISE_SHELL_BRACKET</t>
  </si>
  <si>
    <t>RIGHT_WHITE_TORTOISE_SHELL_BRACKET</t>
  </si>
  <si>
    <t>WAVE_DASH</t>
  </si>
  <si>
    <t>REVERSED_DOUBLE_PRIME_QUOTATION_MARK</t>
  </si>
  <si>
    <t>LOW_DOUBLE_PRIME_QUOTATION_MARK</t>
  </si>
  <si>
    <t>POSTAL_MARK_FACE</t>
  </si>
  <si>
    <t>VERTICAL_KANA_REPEAT_MARK_UPPER_HALF</t>
  </si>
  <si>
    <t>VERTICAL_KANA_REPEAT_WITH_VOICED_SOUND_MARK_UPPER_HALF</t>
  </si>
  <si>
    <t>VERTICAL_KANA_REPEAT_MARK_LOWER_HALF</t>
  </si>
  <si>
    <t>VERTICAL_IDEOGRAPHIC_ITERATION_MARK</t>
  </si>
  <si>
    <t>MASU_MARK</t>
  </si>
  <si>
    <t>PART_ALTERNATION_MARK</t>
  </si>
  <si>
    <t>HIRAGANA_LETTER_SMALL_A</t>
  </si>
  <si>
    <t>HIRAGANA_LETTER_A</t>
  </si>
  <si>
    <t>HIRAGANA_LETTER_SMALL_I</t>
  </si>
  <si>
    <t>HIRAGANA_LETTER_I</t>
  </si>
  <si>
    <t>HIRAGANA_LETTER_SMALL_U</t>
  </si>
  <si>
    <t>HIRAGANA_LETTER_U</t>
  </si>
  <si>
    <t>HIRAGANA_LETTER_SMALL_E</t>
  </si>
  <si>
    <t>HIRAGANA_LETTER_E</t>
  </si>
  <si>
    <t>HIRAGANA_LETTER_SMALL_O</t>
  </si>
  <si>
    <t>HIRAGANA_LETTER_O</t>
  </si>
  <si>
    <t>HIRAGANA_LETTER_KA</t>
  </si>
  <si>
    <t>HIRAGANA_LETTER_GA</t>
  </si>
  <si>
    <t>HIRAGANA_LETTER_KI</t>
  </si>
  <si>
    <t>HIRAGANA_LETTER_GI</t>
  </si>
  <si>
    <t>HIRAGANA_LETTER_KU</t>
  </si>
  <si>
    <t>HIRAGANA_LETTER_GU</t>
  </si>
  <si>
    <t>HIRAGANA_LETTER_KE</t>
  </si>
  <si>
    <t>HIRAGANA_LETTER_GE</t>
  </si>
  <si>
    <t>HIRAGANA_LETTER_KO</t>
  </si>
  <si>
    <t>HIRAGANA_LETTER_GO</t>
  </si>
  <si>
    <t>HIRAGANA_LETTER_SA</t>
  </si>
  <si>
    <t>HIRAGANA_LETTER_ZA</t>
  </si>
  <si>
    <t>HIRAGANA_LETTER_SI</t>
  </si>
  <si>
    <t>HIRAGANA_LETTER_ZI</t>
  </si>
  <si>
    <t>HIRAGANA_LETTER_SU</t>
  </si>
  <si>
    <t>HIRAGANA_LETTER_ZU</t>
  </si>
  <si>
    <t>HIRAGANA_LETTER_SE</t>
  </si>
  <si>
    <t>HIRAGANA_LETTER_ZE</t>
  </si>
  <si>
    <t>HIRAGANA_LETTER_SO</t>
  </si>
  <si>
    <t>HIRAGANA_LETTER_ZO</t>
  </si>
  <si>
    <t>HIRAGANA_LETTER_TA</t>
  </si>
  <si>
    <t>HIRAGANA_LETTER_DA</t>
  </si>
  <si>
    <t>HIRAGANA_LETTER_TI</t>
  </si>
  <si>
    <t>HIRAGANA_LETTER_DI</t>
  </si>
  <si>
    <t>HIRAGANA_LETTER_SMALL_TU</t>
  </si>
  <si>
    <t>HIRAGANA_LETTER_TU</t>
  </si>
  <si>
    <t>HIRAGANA_LETTER_DU</t>
  </si>
  <si>
    <t>HIRAGANA_LETTER_TE</t>
  </si>
  <si>
    <t>HIRAGANA_LETTER_DE</t>
  </si>
  <si>
    <t>HIRAGANA_LETTER_TO</t>
  </si>
  <si>
    <t>HIRAGANA_LETTER_DO</t>
  </si>
  <si>
    <t>HIRAGANA_LETTER_NA</t>
  </si>
  <si>
    <t>HIRAGANA_LETTER_NI</t>
  </si>
  <si>
    <t>HIRAGANA_LETTER_NU</t>
  </si>
  <si>
    <t>HIRAGANA_LETTER_NE</t>
  </si>
  <si>
    <t>HIRAGANA_LETTER_NO</t>
  </si>
  <si>
    <t>HIRAGANA_LETTER_HA</t>
  </si>
  <si>
    <t>HIRAGANA_LETTER_BA</t>
  </si>
  <si>
    <t>HIRAGANA_LETTER_PA</t>
  </si>
  <si>
    <t>HIRAGANA_LETTER_HI</t>
  </si>
  <si>
    <t>HIRAGANA_LETTER_BI</t>
  </si>
  <si>
    <t>HIRAGANA_LETTER_PI</t>
  </si>
  <si>
    <t>HIRAGANA_LETTER_HU</t>
  </si>
  <si>
    <t>HIRAGANA_LETTER_BU</t>
  </si>
  <si>
    <t>HIRAGANA_LETTER_PU</t>
  </si>
  <si>
    <t>HIRAGANA_LETTER_HE</t>
  </si>
  <si>
    <t>HIRAGANA_LETTER_BE</t>
  </si>
  <si>
    <t>HIRAGANA_LETTER_PE</t>
  </si>
  <si>
    <t>HIRAGANA_LETTER_HO</t>
  </si>
  <si>
    <t>HIRAGANA_LETTER_BO</t>
  </si>
  <si>
    <t>HIRAGANA_LETTER_PO</t>
  </si>
  <si>
    <t>HIRAGANA_LETTER_MA</t>
  </si>
  <si>
    <t>HIRAGANA_LETTER_MI</t>
  </si>
  <si>
    <t>HIRAGANA_LETTER_MU</t>
  </si>
  <si>
    <t>HIRAGANA_LETTER_ME</t>
  </si>
  <si>
    <t>HIRAGANA_LETTER_MO</t>
  </si>
  <si>
    <t>HIRAGANA_LETTER_SMALL_YA</t>
  </si>
  <si>
    <t>HIRAGANA_LETTER_YA</t>
  </si>
  <si>
    <t>HIRAGANA_LETTER_SMALL_YU</t>
  </si>
  <si>
    <t>HIRAGANA_LETTER_YU</t>
  </si>
  <si>
    <t>HIRAGANA_LETTER_SMALL_YO</t>
  </si>
  <si>
    <t>HIRAGANA_LETTER_YO</t>
  </si>
  <si>
    <t>HIRAGANA_LETTER_RA</t>
  </si>
  <si>
    <t>HIRAGANA_LETTER_RI</t>
  </si>
  <si>
    <t>HIRAGANA_LETTER_RU</t>
  </si>
  <si>
    <t>HIRAGANA_LETTER_RE</t>
  </si>
  <si>
    <t>HIRAGANA_LETTER_RO</t>
  </si>
  <si>
    <t>HIRAGANA_LETTER_SMALL_WA</t>
  </si>
  <si>
    <t>HIRAGANA_LETTER_WA</t>
  </si>
  <si>
    <t>HIRAGANA_LETTER_WI</t>
  </si>
  <si>
    <t>HIRAGANA_LETTER_WE</t>
  </si>
  <si>
    <t>HIRAGANA_LETTER_WO</t>
  </si>
  <si>
    <t>HIRAGANA_LETTER_N</t>
  </si>
  <si>
    <t>HIRAGANA_LETTER_VU</t>
  </si>
  <si>
    <t>HIRAGANA_LETTER_SMALL_KA</t>
  </si>
  <si>
    <t>HIRAGANA_LETTER_SMALL_KE</t>
  </si>
  <si>
    <t>KATAKANA_HIRAGANA_VOICED_SOUND_MARK</t>
  </si>
  <si>
    <t>KATAKANA_HIRAGANA_SEMI_VOICED_SOUND_MARK</t>
  </si>
  <si>
    <t>HIRAGANA_ITERATION_MARK</t>
  </si>
  <si>
    <t>HIRAGANA_VOICED_ITERATION_MARK</t>
  </si>
  <si>
    <t>HIRAGANA_DIGRAPH_YORI</t>
  </si>
  <si>
    <t>KATAKANA_HIRAGANA_DOUBLE_HYPHEN</t>
  </si>
  <si>
    <t>KATAKANA_LETTER_SMALL_A</t>
  </si>
  <si>
    <t>KATAKANA_LETTER_A</t>
  </si>
  <si>
    <t>KATAKANA_LETTER_SMALL_I</t>
  </si>
  <si>
    <t>KATAKANA_LETTER_I</t>
  </si>
  <si>
    <t>KATAKANA_LETTER_SMALL_U</t>
  </si>
  <si>
    <t>KATAKANA_LETTER_U</t>
  </si>
  <si>
    <t>KATAKANA_LETTER_SMALL_E</t>
  </si>
  <si>
    <t>KATAKANA_LETTER_E</t>
  </si>
  <si>
    <t>KATAKANA_LETTER_SMALL_O</t>
  </si>
  <si>
    <t>KATAKANA_LETTER_O</t>
  </si>
  <si>
    <t>KATAKANA_LETTER_KA</t>
  </si>
  <si>
    <t>KATAKANA_LETTER_GA</t>
  </si>
  <si>
    <t>KATAKANA_LETTER_KI</t>
  </si>
  <si>
    <t>KATAKANA_LETTER_GI</t>
  </si>
  <si>
    <t>KATAKANA_LETTER_KU</t>
  </si>
  <si>
    <t>KATAKANA_LETTER_GU</t>
  </si>
  <si>
    <t>KATAKANA_LETTER_KE</t>
  </si>
  <si>
    <t>KATAKANA_LETTER_GE</t>
  </si>
  <si>
    <t>KATAKANA_LETTER_KO</t>
  </si>
  <si>
    <t>KATAKANA_LETTER_GO</t>
  </si>
  <si>
    <t>KATAKANA_LETTER_SA</t>
  </si>
  <si>
    <t>KATAKANA_LETTER_ZA</t>
  </si>
  <si>
    <t>KATAKANA_LETTER_SI</t>
  </si>
  <si>
    <t>KATAKANA_LETTER_ZI</t>
  </si>
  <si>
    <t>KATAKANA_LETTER_SU</t>
  </si>
  <si>
    <t>KATAKANA_LETTER_ZU</t>
  </si>
  <si>
    <t>KATAKANA_LETTER_SE</t>
  </si>
  <si>
    <t>KATAKANA_LETTER_ZE</t>
  </si>
  <si>
    <t>KATAKANA_LETTER_SO</t>
  </si>
  <si>
    <t>KATAKANA_LETTER_ZO</t>
  </si>
  <si>
    <t>KATAKANA_LETTER_TA</t>
  </si>
  <si>
    <t>KATAKANA_LETTER_DA</t>
  </si>
  <si>
    <t>KATAKANA_LETTER_TI</t>
  </si>
  <si>
    <t>KATAKANA_LETTER_DI</t>
  </si>
  <si>
    <t>KATAKANA_LETTER_SMALL_TU</t>
  </si>
  <si>
    <t>KATAKANA_LETTER_TU</t>
  </si>
  <si>
    <t>KATAKANA_LETTER_DU</t>
  </si>
  <si>
    <t>KATAKANA_LETTER_TE</t>
  </si>
  <si>
    <t>KATAKANA_LETTER_DE</t>
  </si>
  <si>
    <t>KATAKANA_LETTER_TO</t>
  </si>
  <si>
    <t>KATAKANA_LETTER_DO</t>
  </si>
  <si>
    <t>KATAKANA_LETTER_NA</t>
  </si>
  <si>
    <t>KATAKANA_LETTER_NI</t>
  </si>
  <si>
    <t>KATAKANA_LETTER_NU</t>
  </si>
  <si>
    <t>KATAKANA_LETTER_NE</t>
  </si>
  <si>
    <t>KATAKANA_LETTER_NO</t>
  </si>
  <si>
    <t>KATAKANA_LETTER_HA</t>
  </si>
  <si>
    <t>KATAKANA_LETTER_BA</t>
  </si>
  <si>
    <t>KATAKANA_LETTER_PA</t>
  </si>
  <si>
    <t>KATAKANA_LETTER_HI</t>
  </si>
  <si>
    <t>KATAKANA_LETTER_BI</t>
  </si>
  <si>
    <t>KATAKANA_LETTER_PI</t>
  </si>
  <si>
    <t>KATAKANA_LETTER_HU</t>
  </si>
  <si>
    <t>KATAKANA_LETTER_BU</t>
  </si>
  <si>
    <t>KATAKANA_LETTER_PU</t>
  </si>
  <si>
    <t>KATAKANA_LETTER_HE</t>
  </si>
  <si>
    <t>KATAKANA_LETTER_BE</t>
  </si>
  <si>
    <t>KATAKANA_LETTER_PE</t>
  </si>
  <si>
    <t>KATAKANA_LETTER_HO</t>
  </si>
  <si>
    <t>KATAKANA_LETTER_BO</t>
  </si>
  <si>
    <t>KATAKANA_LETTER_PO</t>
  </si>
  <si>
    <t>KATAKANA_LETTER_MA</t>
  </si>
  <si>
    <t>KATAKANA_LETTER_MI</t>
  </si>
  <si>
    <t>KATAKANA_LETTER_MU</t>
  </si>
  <si>
    <t>KATAKANA_LETTER_ME</t>
  </si>
  <si>
    <t>KATAKANA_LETTER_MO</t>
  </si>
  <si>
    <t>KATAKANA_LETTER_SMALL_YA</t>
  </si>
  <si>
    <t>KATAKANA_LETTER_YA</t>
  </si>
  <si>
    <t>KATAKANA_LETTER_SMALL_YU</t>
  </si>
  <si>
    <t>KATAKANA_LETTER_YU</t>
  </si>
  <si>
    <t>KATAKANA_LETTER_SMALL_YO</t>
  </si>
  <si>
    <t>KATAKANA_LETTER_YO</t>
  </si>
  <si>
    <t>KATAKANA_LETTER_RA</t>
  </si>
  <si>
    <t>KATAKANA_LETTER_RI</t>
  </si>
  <si>
    <t>KATAKANA_LETTER_RU</t>
  </si>
  <si>
    <t>KATAKANA_LETTER_RE</t>
  </si>
  <si>
    <t>KATAKANA_LETTER_RO</t>
  </si>
  <si>
    <t>KATAKANA_LETTER_SMALL_WA</t>
  </si>
  <si>
    <t>KATAKANA_LETTER_WA</t>
  </si>
  <si>
    <t>KATAKANA_LETTER_WI</t>
  </si>
  <si>
    <t>KATAKANA_LETTER_WE</t>
  </si>
  <si>
    <t>KATAKANA_LETTER_WO</t>
  </si>
  <si>
    <t>KATAKANA_LETTER_N</t>
  </si>
  <si>
    <t>KATAKANA_LETTER_VU</t>
  </si>
  <si>
    <t>KATAKANA_LETTER_SMALL_KA</t>
  </si>
  <si>
    <t>KATAKANA_LETTER_SMALL_KE</t>
  </si>
  <si>
    <t>KATAKANA_LETTER_VA</t>
  </si>
  <si>
    <t>KATAKANA_LETTER_VI</t>
  </si>
  <si>
    <t>KATAKANA_LETTER_VE</t>
  </si>
  <si>
    <t>KATAKANA_LETTER_VO</t>
  </si>
  <si>
    <t>KATAKANA_HIRAGANA_PROLONGED_SOUND_MARK</t>
  </si>
  <si>
    <t>KATAKANA_ITERATION_MARK</t>
  </si>
  <si>
    <t>KATAKANA_VOICED_ITERATION_MARK</t>
  </si>
  <si>
    <t>KATAKANA_DIGRAPH_KOTO</t>
  </si>
  <si>
    <t>KATAKANA_LETTER_SMALL_KU</t>
  </si>
  <si>
    <t>KATAKANA_LETTER_SMALL_SI</t>
  </si>
  <si>
    <t>KATAKANA_LETTER_SMALL_SU</t>
  </si>
  <si>
    <t>KATAKANA_LETTER_SMALL_TO</t>
  </si>
  <si>
    <t>KATAKANA_LETTER_SMALL_NU</t>
  </si>
  <si>
    <t>KATAKANA_LETTER_SMALL_HA</t>
  </si>
  <si>
    <t>KATAKANA_LETTER_SMALL_HI</t>
  </si>
  <si>
    <t>KATAKANA_LETTER_SMALL_HU</t>
  </si>
  <si>
    <t>KATAKANA_LETTER_SMALL_HE</t>
  </si>
  <si>
    <t>KATAKANA_LETTER_SMALL_HO</t>
  </si>
  <si>
    <t>KATAKANA_LETTER_SMALL_MU</t>
  </si>
  <si>
    <t>KATAKANA_LETTER_SMALL_RA</t>
  </si>
  <si>
    <t>KATAKANA_LETTER_SMALL_RI</t>
  </si>
  <si>
    <t>KATAKANA_LETTER_SMALL_RU</t>
  </si>
  <si>
    <t>KATAKANA_LETTER_SMALL_RE</t>
  </si>
  <si>
    <t>KATAKANA_LETTER_SMALL_RO</t>
  </si>
  <si>
    <t>PARENTHESIZED_IDEOGRAPH_STOCK</t>
  </si>
  <si>
    <t>PARENTHESIZED_IDEOGRAPH_HAVE</t>
  </si>
  <si>
    <t>PARENTHESIZED_IDEOGRAPH_REPRESENT</t>
  </si>
  <si>
    <t>CIRCLED_NUMBER_TWENTY_ONE</t>
  </si>
  <si>
    <t>CIRCLED_NUMBER_TWENTY_TWO</t>
  </si>
  <si>
    <t>CIRCLED_NUMBER_TWENTY_THREE</t>
  </si>
  <si>
    <t>CIRCLED_NUMBER_TWENTY_FOUR</t>
  </si>
  <si>
    <t>CIRCLED_NUMBER_TWENTY_FIVE</t>
  </si>
  <si>
    <t>CIRCLED_NUMBER_TWENTY_SIX</t>
  </si>
  <si>
    <t>CIRCLED_NUMBER_TWENTY_SEVEN</t>
  </si>
  <si>
    <t>CIRCLED_NUMBER_TWENTY_EIGHT</t>
  </si>
  <si>
    <t>CIRCLED_NUMBER_TWENTY_NINE</t>
  </si>
  <si>
    <t>CIRCLED_NUMBER_THIRTY</t>
  </si>
  <si>
    <t>CIRCLED_NUMBER_THIRTY_ONE</t>
  </si>
  <si>
    <t>CIRCLED_NUMBER_THIRTY_TWO</t>
  </si>
  <si>
    <t>CIRCLED_NUMBER_THIRTY_THREE</t>
  </si>
  <si>
    <t>CIRCLED_NUMBER_THIRTY_FOUR</t>
  </si>
  <si>
    <t>CIRCLED_NUMBER_THIRTY_FIVE</t>
  </si>
  <si>
    <t>CIRCLED_IDEOGRAPH_HIGH</t>
  </si>
  <si>
    <t>CIRCLED_IDEOGRAPH_CENTRE</t>
  </si>
  <si>
    <t>CIRCLED_IDEOGRAPH_LOW</t>
  </si>
  <si>
    <t>CIRCLED_IDEOGRAPH_LEFT</t>
  </si>
  <si>
    <t>CIRCLED_IDEOGRAPH_RIGHT</t>
  </si>
  <si>
    <t>CIRCLED_NUMBER_THIRTY_SIX</t>
  </si>
  <si>
    <t>CIRCLED_NUMBER_THIRTY_SEVEN</t>
  </si>
  <si>
    <t>CIRCLED_NUMBER_THIRTY_EIGHT</t>
  </si>
  <si>
    <t>CIRCLED_NUMBER_THIRTY_NINE</t>
  </si>
  <si>
    <t>CIRCLED_NUMBER_FORTY</t>
  </si>
  <si>
    <t>CIRCLED_NUMBER_FORTY_ONE</t>
  </si>
  <si>
    <t>CIRCLED_NUMBER_FORTY_TWO</t>
  </si>
  <si>
    <t>CIRCLED_NUMBER_FORTY_THREE</t>
  </si>
  <si>
    <t>CIRCLED_NUMBER_FORTY_FOUR</t>
  </si>
  <si>
    <t>CIRCLED_NUMBER_FORTY_FIVE</t>
  </si>
  <si>
    <t>CIRCLED_NUMBER_FORTY_SIX</t>
  </si>
  <si>
    <t>CIRCLED_NUMBER_FORTY_SEVEN</t>
  </si>
  <si>
    <t>CIRCLED_NUMBER_FORTY_EIGHT</t>
  </si>
  <si>
    <t>CIRCLED_NUMBER_FORTY_NINE</t>
  </si>
  <si>
    <t>CIRCLED_NUMBER_FIFTY</t>
  </si>
  <si>
    <t>CIRCLED_KATAKANA_A</t>
  </si>
  <si>
    <t>CIRCLED_KATAKANA_I</t>
  </si>
  <si>
    <t>CIRCLED_KATAKANA_U</t>
  </si>
  <si>
    <t>CIRCLED_KATAKANA_E</t>
  </si>
  <si>
    <t>CIRCLED_KATAKANA_O</t>
  </si>
  <si>
    <t>CIRCLED_KATAKANA_KA</t>
  </si>
  <si>
    <t>CIRCLED_KATAKANA_KI</t>
  </si>
  <si>
    <t>CIRCLED_KATAKANA_KU</t>
  </si>
  <si>
    <t>CIRCLED_KATAKANA_KE</t>
  </si>
  <si>
    <t>CIRCLED_KATAKANA_KO</t>
  </si>
  <si>
    <t>CIRCLED_KATAKANA_SA</t>
  </si>
  <si>
    <t>CIRCLED_KATAKANA_SI</t>
  </si>
  <si>
    <t>CIRCLED_KATAKANA_SU</t>
  </si>
  <si>
    <t>CIRCLED_KATAKANA_SE</t>
  </si>
  <si>
    <t>CIRCLED_KATAKANA_SO</t>
  </si>
  <si>
    <t>CIRCLED_KATAKANA_TA</t>
  </si>
  <si>
    <t>CIRCLED_KATAKANA_TI</t>
  </si>
  <si>
    <t>CIRCLED_KATAKANA_TU</t>
  </si>
  <si>
    <t>CIRCLED_KATAKANA_TE</t>
  </si>
  <si>
    <t>CIRCLED_KATAKANA_TO</t>
  </si>
  <si>
    <t>CIRCLED_KATAKANA_NI</t>
  </si>
  <si>
    <t>CIRCLED_KATAKANA_HA</t>
  </si>
  <si>
    <t>CIRCLED_KATAKANA_HE</t>
  </si>
  <si>
    <t>CIRCLED_KATAKANA_HO</t>
  </si>
  <si>
    <t>CIRCLED_KATAKANA_RO</t>
  </si>
  <si>
    <t>SQUARE_AARU</t>
  </si>
  <si>
    <t>SQUARE_KARORII</t>
  </si>
  <si>
    <t>SQUARE_KIRO</t>
  </si>
  <si>
    <t>SQUARE_GURAMU</t>
  </si>
  <si>
    <t>SQUARE_SENTI</t>
  </si>
  <si>
    <t>SQUARE_SENTO</t>
  </si>
  <si>
    <t>SQUARE_DORU</t>
  </si>
  <si>
    <t>SQUARE_TON</t>
  </si>
  <si>
    <t>SQUARE_PAASENTO</t>
  </si>
  <si>
    <t>SQUARE_HEKUTAARU</t>
  </si>
  <si>
    <t>SQUARE_PEEZI</t>
  </si>
  <si>
    <t>SQUARE_MIRI</t>
  </si>
  <si>
    <t>SQUARE_MIRIBAARU</t>
  </si>
  <si>
    <t>SQUARE_MEETORU</t>
  </si>
  <si>
    <t>SQUARE_RITTORU</t>
  </si>
  <si>
    <t>SQUARE_WATTO</t>
  </si>
  <si>
    <t>SQUARE_ERA_NAME_HEISEI</t>
  </si>
  <si>
    <t>SQUARE_ERA_NAME_SYOUWA</t>
  </si>
  <si>
    <t>SQUARE_ERA_NAME_TAISYOU</t>
  </si>
  <si>
    <t>SQUARE_ERA_NAME_MEIZI</t>
  </si>
  <si>
    <t>SQUARE_MG</t>
  </si>
  <si>
    <t>SQUARE_KG</t>
  </si>
  <si>
    <t>SQUARE_MM</t>
  </si>
  <si>
    <t>SQUARE_CM</t>
  </si>
  <si>
    <t>SQUARE_KM</t>
  </si>
  <si>
    <t>SQUARE_M_SQUARED</t>
  </si>
  <si>
    <t>SQUARE_CC</t>
  </si>
  <si>
    <t>SQUARE_HP</t>
  </si>
  <si>
    <t>SQUARE_KK</t>
  </si>
  <si>
    <t>IDEOGRAPH_DOU</t>
  </si>
  <si>
    <t>SESAME_DOT</t>
  </si>
  <si>
    <t>WHITE_SESAME_DOT</t>
  </si>
  <si>
    <t>FULLWIDTH_LEFT_WHITE_PARENTHESIS</t>
  </si>
  <si>
    <t>FULLWIDTH_RIGHT_WHITE_PARENTHESIS</t>
  </si>
  <si>
    <t>Exists</t>
    <phoneticPr fontId="1"/>
  </si>
  <si>
    <t>Sequence</t>
    <phoneticPr fontId="1"/>
  </si>
  <si>
    <t>Dec</t>
    <phoneticPr fontId="1"/>
  </si>
  <si>
    <t>LATIN_UPPER_CASE</t>
    <phoneticPr fontId="1"/>
  </si>
  <si>
    <t>LATIN_LOWER_CASE</t>
  </si>
  <si>
    <t>LATIN_LOWER_CASE</t>
    <phoneticPr fontId="1"/>
  </si>
  <si>
    <t>VariableName</t>
    <phoneticPr fontId="1"/>
  </si>
  <si>
    <t>アルファベット大文字</t>
    <rPh sb="7" eb="10">
      <t>オオモジ</t>
    </rPh>
    <phoneticPr fontId="1"/>
  </si>
  <si>
    <t>英語</t>
    <rPh sb="0" eb="2">
      <t>エイゴ</t>
    </rPh>
    <phoneticPr fontId="1"/>
  </si>
  <si>
    <t>日本語</t>
    <rPh sb="0" eb="3">
      <t>ニホンゴ</t>
    </rPh>
    <phoneticPr fontId="1"/>
  </si>
  <si>
    <t>アルファベット小文字</t>
    <rPh sb="7" eb="10">
      <t>コモジ</t>
    </rPh>
    <phoneticPr fontId="1"/>
  </si>
  <si>
    <t>ASCII文字</t>
    <rPh sb="5" eb="7">
      <t>モジ</t>
    </rPh>
    <phoneticPr fontId="1"/>
  </si>
  <si>
    <t>かな文字</t>
    <rPh sb="2" eb="4">
      <t>モジ</t>
    </rPh>
    <phoneticPr fontId="1"/>
  </si>
  <si>
    <t>ひらがな</t>
    <phoneticPr fontId="1"/>
  </si>
  <si>
    <t>Rust Define</t>
    <phoneticPr fontId="1"/>
  </si>
  <si>
    <t>NUMBER</t>
    <phoneticPr fontId="1"/>
  </si>
  <si>
    <t>数値</t>
    <rPh sb="0" eb="2">
      <t>スウチ</t>
    </rPh>
    <phoneticPr fontId="1"/>
  </si>
  <si>
    <t>Fail</t>
    <phoneticPr fontId="1"/>
  </si>
  <si>
    <t>Success</t>
    <phoneticPr fontId="1"/>
  </si>
  <si>
    <t>Kanariaで提供する下記の3パターンの変換処理の組み合わせを書き出したもの。</t>
    <rPh sb="8" eb="10">
      <t>テイキョウ</t>
    </rPh>
    <rPh sb="12" eb="14">
      <t>カキ</t>
    </rPh>
    <rPh sb="21" eb="25">
      <t>ヘンカンショリ</t>
    </rPh>
    <rPh sb="26" eb="27">
      <t>ク</t>
    </rPh>
    <rPh sb="28" eb="29">
      <t>ア</t>
    </rPh>
    <rPh sb="32" eb="33">
      <t>カ</t>
    </rPh>
    <rPh sb="34" eb="35">
      <t>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</si>
</sst>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22"/>
      <color theme="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49" fontId="2" fillId="5" borderId="0" xfId="0" applyNumberFormat="1" applyFont="1" applyFill="1">
      <alignment vertical="center"/>
    </xf>
  </cellXfs>
  <cellStyles count="1">
    <cellStyle name="標準" xfId="0" builtinId="0"/>
  </cellStyles>
  <dxfs count="66"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fill>
        <patternFill patternType="solid">
          <fgColor indexed="64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AA601B-8DB8-41FA-BC2A-8D8FF551D3DC}" name="定義一覧" displayName="定義一覧" ref="B3:M1334" totalsRowShown="0" headerRowDxfId="65" dataDxfId="64">
  <autoFilter ref="B3:M1334" xr:uid="{A480B930-57AE-4368-ABE5-37220B69DA4B}"/>
  <sortState xmlns:xlrd2="http://schemas.microsoft.com/office/spreadsheetml/2017/richdata2" ref="B4:K1334">
    <sortCondition ref="C3:C1334"/>
  </sortState>
  <tableColumns count="12">
    <tableColumn id="1" xr3:uid="{970A0BD0-D8E8-40EC-8ACD-7D4A061182D5}" name="Unicode" dataDxfId="63"/>
    <tableColumn id="8" xr3:uid="{E5A33831-9254-4BEA-A212-9AAE07D33388}" name="Dec" dataDxfId="62">
      <calculatedColumnFormula>HEX2DEC(定義一覧[[#This Row],[Unicode]])</calculatedColumnFormula>
    </tableColumn>
    <tableColumn id="5" xr3:uid="{0E9D6BB5-CC72-41D7-878B-34A3FC64C56B}" name="Unichar" dataDxfId="61">
      <calculatedColumnFormula>_xlfn.UNICHAR(HEX2DEC(定義一覧[[#This Row],[Unicode]]))</calculatedColumnFormula>
    </tableColumn>
    <tableColumn id="4" xr3:uid="{7B671CE9-62BB-412A-8EA1-671667B8BD66}" name="Width" dataDxfId="60"/>
    <tableColumn id="2" xr3:uid="{2D373887-9BF3-4C01-82BF-261547B29AB0}" name="Category" dataDxfId="59"/>
    <tableColumn id="3" xr3:uid="{B3040455-ED9F-4EAB-9BDF-290D463F02D4}" name="SubCategory" dataDxfId="58"/>
    <tableColumn id="6" xr3:uid="{E4D654CC-76A7-4365-9860-B28B4BDD3EE9}" name="Name" dataDxfId="57"/>
    <tableColumn id="7" xr3:uid="{A9F08D01-C199-4DCC-9A34-34F9BAD07E50}" name="Sequence" dataDxfId="56">
      <calculatedColumnFormula>IF(AND(定義一覧[[#This Row],[Dec]]-1=C3,定義一覧[[#This Row],[Dec]]+1=C5,定義一覧[[#This Row],[Category]]=F3,定義一覧[[#This Row],[Category]]=F5,定義一覧[[#This Row],[SubCategory]]=G3,定義一覧[[#This Row],[SubCategory]]=G5),"○","")</calculatedColumnFormula>
    </tableColumn>
    <tableColumn id="9" xr3:uid="{63223BE9-8C51-4C40-AAB7-4E8F7DAF2728}" name="VariableName" dataDxfId="55">
      <calculatedColumnFormula>CONCATENATE(定義一覧[[#This Row],[Width]],"_",定義一覧[[#This Row],[Category]],"_",定義一覧[[#This Row],[SubCategory]],"_",SUBSTITUTE(定義一覧[[#This Row],[Name]],"-","_"))</calculatedColumnFormula>
    </tableColumn>
    <tableColumn id="10" xr3:uid="{42F96938-83D8-4886-94AB-7685085BEF69}" name="Rust Define" dataDxfId="54">
      <calculatedColumnFormula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calculatedColumnFormula>
    </tableColumn>
    <tableColumn id="12" xr3:uid="{52677A3D-293E-413A-A260-61B39D79ADD1}" name="Success" dataDxfId="53">
      <calculatedColumnFormula>定義一覧[[#This Row],[VariableName]]&amp;","</calculatedColumnFormula>
    </tableColumn>
    <tableColumn id="11" xr3:uid="{AFC337EF-AE0F-42CF-8538-4A0EF4E61073}" name="Fail" dataDxfId="52">
      <calculatedColumnFormula>IF(定義一覧[[#This Row],[Sequence]]="○","",IF(I5="",CONCATENATE(定義一覧[[#This Row],[VariableName]], " + 1,"),CONCATENATE(定義一覧[[#This Row],[VariableName]], " - 1,")))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7E12F4-116F-48BF-BD3B-E3258BEAB895}" name="JIS非漢字一覧" displayName="JIS非漢字一覧" ref="B2:G1156" totalsRowShown="0" headerRowDxfId="51">
  <autoFilter ref="B2:G1156" xr:uid="{34B737B6-C589-4C21-97EA-D5BE742506AC}"/>
  <sortState xmlns:xlrd2="http://schemas.microsoft.com/office/spreadsheetml/2017/richdata2" ref="B3:F1156">
    <sortCondition ref="C2:C1156"/>
  </sortState>
  <tableColumns count="6">
    <tableColumn id="1" xr3:uid="{B2C74FC3-ADFB-4093-8E71-44E05CB80421}" name="hex" dataDxfId="50"/>
    <tableColumn id="4" xr3:uid="{28F7E053-C670-4438-86E6-D428F829D4E1}" name="dec" dataDxfId="49">
      <calculatedColumnFormula>HEX2DEC(JIS非漢字一覧[[#This Row],[hex]])</calculatedColumnFormula>
    </tableColumn>
    <tableColumn id="2" xr3:uid="{09B6AC02-CF8E-4675-B4F8-FA82389B6002}" name="char" dataDxfId="48">
      <calculatedColumnFormula>_xlfn.UNICHAR(HEX2DEC(JIS非漢字一覧[[#This Row],[hex]]))</calculatedColumnFormula>
    </tableColumn>
    <tableColumn id="5" xr3:uid="{C29BA547-FFBA-4D26-AA19-16534142C014}" name="name" dataDxfId="47"/>
    <tableColumn id="8" xr3:uid="{706D9477-CFE7-4E0C-B09F-DEBE1DFBA85F}" name="WIDTH" dataDxfId="46">
      <calculatedColumnFormula>IF(LENB(JIS非漢字一覧[[#This Row],[char]])=1,"NARROW","WIDE")</calculatedColumnFormula>
    </tableColumn>
    <tableColumn id="10" xr3:uid="{B030369A-BF66-4159-BDE7-B2C94B49783E}" name="Exists" dataDxfId="45">
      <calculatedColumnFormula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6BACE2-1AB7-4DF9-96FD-806F53261E0D}" name="大文字・小文字" displayName="大文字・小文字" ref="B2:F54" totalsRowShown="0" headerRowDxfId="44" dataDxfId="43">
  <autoFilter ref="B2:F54" xr:uid="{CC04C26F-AF47-4B5B-8ECA-D2AC9BC45151}"/>
  <sortState xmlns:xlrd2="http://schemas.microsoft.com/office/spreadsheetml/2017/richdata2" ref="B3:F28">
    <sortCondition ref="B3:B28"/>
  </sortState>
  <tableColumns count="5">
    <tableColumn id="3" xr3:uid="{41BD93C4-BD50-422B-AA75-7A4B82E3C767}" name="コード(大)" dataDxfId="42"/>
    <tableColumn id="4" xr3:uid="{9A9DEB22-0CAD-4479-86CA-0E8EA1BA578A}" name="表示(大)" dataDxfId="41">
      <calculatedColumnFormula>IF(大文字・小文字[[#This Row],[コード(大)]]="","-",_xlfn.UNICHAR(HEX2DEC(B3)))</calculatedColumnFormula>
    </tableColumn>
    <tableColumn id="5" xr3:uid="{14AB625D-F9BA-4DFC-A732-9BFADAA51A87}" name="コード(小)" dataDxfId="40"/>
    <tableColumn id="6" xr3:uid="{72F24BAE-F634-4B06-90FA-AF1481FB21AA}" name="表示(小)" dataDxfId="39">
      <calculatedColumnFormula>IF(大文字・小文字[[#This Row],[コード(小)]]="","-",_xlfn.UNICHAR(HEX2DEC(D3)))</calculatedColumnFormula>
    </tableColumn>
    <tableColumn id="14" xr3:uid="{DC19F7FF-3ED4-4060-A25F-0941299D6647}" name="UnitTest" dataDxfId="38">
      <calculatedColumnFormula>"Alphabet::create('"&amp;大文字・小文字[[#This Row],[表示(大)]]&amp;"', '"&amp;大文字・小文字[[#This Row],[表示(小)]]&amp;"'),"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EDF8CA-8824-4170-AA4E-B1F07CC4E9D2}" name="ひらがな・カタカナ" displayName="ひらがな・カタカナ" ref="B2:F95" totalsRowShown="0" headerRowDxfId="37" dataDxfId="36">
  <autoFilter ref="B2:F95" xr:uid="{CC04C26F-AF47-4B5B-8ECA-D2AC9BC45151}"/>
  <sortState xmlns:xlrd2="http://schemas.microsoft.com/office/spreadsheetml/2017/richdata2" ref="B3:E95">
    <sortCondition ref="B95"/>
  </sortState>
  <tableColumns count="5">
    <tableColumn id="3" xr3:uid="{0ACC5AAF-24E2-4176-908F-86BE506E56D3}" name="コード(平)" dataDxfId="35"/>
    <tableColumn id="4" xr3:uid="{36E36A0C-DE69-420F-A0B9-16416CF62374}" name="表示(平)" dataDxfId="34">
      <calculatedColumnFormula>IF(ひらがな・カタカナ[[#This Row],[コード(平)]]="","-",_xlfn.UNICHAR(HEX2DEC(B3)))</calculatedColumnFormula>
    </tableColumn>
    <tableColumn id="5" xr3:uid="{4D16C8E2-B0BD-4031-9303-B6F9E6E8CC84}" name="コード(片)" dataDxfId="33">
      <calculatedColumnFormula>_xlfn.UNICHAR(HEX2DEC(#REF!))</calculatedColumnFormula>
    </tableColumn>
    <tableColumn id="6" xr3:uid="{7A6B6C11-2B12-49C9-9224-5067DEBE4152}" name="表示(片)" dataDxfId="32">
      <calculatedColumnFormula>IF(ひらがな・カタカナ[[#This Row],[コード(片)]]="","-",_xlfn.UNICHAR(HEX2DEC(D3)))</calculatedColumnFormula>
    </tableColumn>
    <tableColumn id="7" xr3:uid="{5664FDE4-8149-4EB0-8510-FCFD797F5AD1}" name="UnitTest" dataDxfId="31">
      <calculatedColumnFormula>"Kana::create('"&amp;ひらがな・カタカナ[[#This Row],[表示(平)]]&amp;"', '"&amp;ひらがな・カタカナ[[#This Row],[表示(片)]]&amp;"'),"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BA5879-945A-4A45-954F-72C1B682A422}" name="半角・全角" displayName="半角・全角" ref="B2:L176" totalsRowShown="0" headerRowDxfId="30" dataDxfId="29">
  <autoFilter ref="B2:L176" xr:uid="{3B630D56-3EBE-40AC-BBD0-43E7D1125773}"/>
  <tableColumns count="11">
    <tableColumn id="3" xr3:uid="{7F8323AE-040A-4C4E-B43A-17CF1035B5DD}" name="Code(全)" dataDxfId="28"/>
    <tableColumn id="4" xr3:uid="{ECDD2558-48CC-4D2A-B4D9-0094FB52E10F}" name="表示(全)" dataDxfId="27">
      <calculatedColumnFormula>_xlfn.UNICHAR(HEX2DEC(半角・全角[[#This Row],[Code(全)]]))</calculatedColumnFormula>
    </tableColumn>
    <tableColumn id="5" xr3:uid="{D8CC4120-D51C-4C6D-8B45-24441D7CC2D7}" name="Code(半)" dataDxfId="26"/>
    <tableColumn id="6" xr3:uid="{AE51D887-A387-4196-A3C6-C1585D4ED094}" name="表示(半)" dataDxfId="25">
      <calculatedColumnFormula>_xlfn.UNICHAR(HEX2DEC(半角・全角[[#This Row],[Code(半)]]))</calculatedColumnFormula>
    </tableColumn>
    <tableColumn id="19" xr3:uid="{C0809AA3-50C5-40E4-9A82-9F902534ED92}" name="変数名（全）" dataDxfId="24">
      <calculatedColumnFormula>VLOOKUP(半角・全角[[#This Row],[Code(全)]],定義一覧[],9,FALSE)</calculatedColumnFormula>
    </tableColumn>
    <tableColumn id="18" xr3:uid="{7A0840A6-01AB-4C48-8E98-F20789DA5374}" name="変数名（半）" dataDxfId="23">
      <calculatedColumnFormula>VLOOKUP(半角・全角[[#This Row],[Code(半)]],定義一覧[],9,FALSE)</calculatedColumnFormula>
    </tableColumn>
    <tableColumn id="22" xr3:uid="{91BD2647-DB23-4DB1-B7E7-B6862BB0B5F5}" name="濁音有" dataDxfId="22">
      <calculatedColumnFormula>IF(COUNTIF(濁音・半濁音[表示3],半角・全角[[#This Row],[表示(全)]])&gt;=1,"○", "")</calculatedColumnFormula>
    </tableColumn>
    <tableColumn id="21" xr3:uid="{28E77623-1AC6-4933-940C-5927136472FA}" name="match（全→半）" dataDxfId="21">
      <calculatedColumnFormula>半角・全角[[#This Row],[変数名（全）]]&amp;" =&gt; {"&amp;CHAR(10)&amp;"first = "&amp;半角・全角[[#This Row],[変数名（半）]]&amp;";"&amp;CHAR(10)&amp;"second = u32::NULL;"&amp;CHAR(10)&amp;"}"</calculatedColumnFormula>
    </tableColumn>
    <tableColumn id="9" xr3:uid="{61EC93F3-72A9-411E-B1BB-C68CFDEA7474}" name="match（半→全）" dataDxfId="20">
      <calculatedColumnFormula>IF(半角・全角[[#This Row],[濁音有]]&lt;&gt;"","",半角・全角[[#This Row],[変数名（半）]]&amp;" =&gt; {"&amp;CHAR(10)&amp;"result = "&amp;半角・全角[[#This Row],[変数名（全）]]&amp;";"&amp;CHAR(10)&amp;"is_pad = false;"&amp;CHAR(10)&amp;"}")</calculatedColumnFormula>
    </tableColumn>
    <tableColumn id="24" xr3:uid="{ADED7F79-9EB9-431B-BB1B-B7A1A0BB6EE8}" name="UnitTest" dataDxfId="19">
      <calculatedColumnFormula>"Pair::create("""&amp;半角・全角[[#This Row],[表示(全)]]&amp;""", """&amp;半角・全角[[#This Row],[表示(半)]]&amp;"""),"</calculatedColumnFormula>
    </tableColumn>
    <tableColumn id="13" xr3:uid="{B3E06127-69F6-4ED5-A1F9-A7517B695089}" name="備考" dataDxfId="18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644BC7-5D31-4268-B0F4-55DFFC325BF1}" name="濁音・半濁音" displayName="濁音・半濁音" ref="B2:Q30" totalsRowShown="0" headerRowDxfId="17" dataDxfId="16">
  <autoFilter ref="B2:Q30" xr:uid="{06A21CA5-1CAF-4477-BE98-6ED3ABD99C0D}"/>
  <sortState xmlns:xlrd2="http://schemas.microsoft.com/office/spreadsheetml/2017/richdata2" ref="B3:Q30">
    <sortCondition ref="B3:B30"/>
    <sortCondition ref="E3:E30"/>
  </sortState>
  <tableColumns count="16">
    <tableColumn id="2" xr3:uid="{6A927ADC-7C42-4D28-B7F2-EFA78ECA088E}" name="Code(全)" dataDxfId="15"/>
    <tableColumn id="14" xr3:uid="{4304FBFD-4A00-41CE-B880-627BAC0D8861}" name="表示(全)" dataDxfId="14">
      <calculatedColumnFormula>_xlfn.UNICHAR(HEX2DEC(B3))</calculatedColumnFormula>
    </tableColumn>
    <tableColumn id="21" xr3:uid="{099F7E70-4A28-464B-BBAF-6B472E389B43}" name="変数名（全）" dataDxfId="13">
      <calculatedColumnFormula>VLOOKUP(濁音・半濁音[[#This Row],[Code(全)]],定義一覧[],9,FALSE)</calculatedColumnFormula>
    </tableColumn>
    <tableColumn id="5" xr3:uid="{BA70E75F-55CF-4833-BD6D-14E84F7C503F}" name="表示(半)" dataDxfId="12"/>
    <tableColumn id="15" xr3:uid="{6613E12B-3A3E-4140-975E-CAA64C41519A}" name="Code1" dataDxfId="11">
      <calculatedColumnFormula>DEC2HEX(_xlfn.UNICODE(濁音・半濁音[[#This Row],[表示1]]))</calculatedColumnFormula>
    </tableColumn>
    <tableColumn id="6" xr3:uid="{EECF2C1B-1710-4B13-8B8F-EA6A4309B13B}" name="表示1" dataDxfId="10">
      <calculatedColumnFormula>LEFT(濁音・半濁音[[#This Row],[表示(半)]],1)</calculatedColumnFormula>
    </tableColumn>
    <tableColumn id="3" xr3:uid="{1B7C9BBB-8BD1-46D5-89D6-0CB8D3BBCF16}" name="Code2" dataDxfId="9">
      <calculatedColumnFormula>DEC2HEX(_xlfn.UNICODE(濁音・半濁音[[#This Row],[表示2]]))</calculatedColumnFormula>
    </tableColumn>
    <tableColumn id="11" xr3:uid="{57A02E75-991F-4AA4-8586-F19E39DB8229}" name="表示2" dataDxfId="8">
      <calculatedColumnFormula>RIGHT(濁音・半濁音[[#This Row],[表示(半)]],1)</calculatedColumnFormula>
    </tableColumn>
    <tableColumn id="22" xr3:uid="{05CFCE6F-AA41-4178-8352-C5A2D76A8484}" name="Code3" dataDxfId="7">
      <calculatedColumnFormula>DEC2HEX(_xlfn.UNICODE(濁音・半濁音[[#This Row],[表示3]]))</calculatedColumnFormula>
    </tableColumn>
    <tableColumn id="23" xr3:uid="{4090EE1E-5AB6-4A26-935B-68DEC32DC33F}" name="表示3" dataDxfId="6">
      <calculatedColumnFormula>DBCS(濁音・半濁音[[#This Row],[表示1]])</calculatedColumnFormula>
    </tableColumn>
    <tableColumn id="12" xr3:uid="{ED427924-45D0-47C6-A502-21948953125B}" name="元の音（全）" dataDxfId="5">
      <calculatedColumnFormula>VLOOKUP(濁音・半濁音[[#This Row],[表示1]],半角・全角[[表示(半)]:[変数名（半）]],2,FALSE)</calculatedColumnFormula>
    </tableColumn>
    <tableColumn id="9" xr3:uid="{4A30B5A9-D5E1-4FB0-98E0-1BAB906B11C8}" name="元の音（半）" dataDxfId="4">
      <calculatedColumnFormula>VLOOKUP(濁音・半濁音[[#This Row],[表示1]],半角・全角[[表示(半)]:[変数名（半）]],3,FALSE)</calculatedColumnFormula>
    </tableColumn>
    <tableColumn id="10" xr3:uid="{C253E28D-E2DE-4592-8905-3089B1334384}" name="記号名" dataDxfId="3">
      <calculatedColumnFormula>VLOOKUP(濁音・半濁音[[#This Row],[表示2]],半角・全角[[表示(半)]:[変数名（半）]],3,FALSE)</calculatedColumnFormula>
    </tableColumn>
    <tableColumn id="8" xr3:uid="{5F6976A4-10BF-4BF8-9264-5CF22B684578}" name="match（全→半）" dataDxfId="2">
      <calculatedColumnFormula>濁音・半濁音[[#This Row],[変数名（全）]]&amp;" =&gt; {"&amp;CHAR(10)&amp;"first = "&amp;濁音・半濁音[[#This Row],[元の音（半）]]&amp;";"&amp;CHAR(10)&amp;"second = "&amp;濁音・半濁音[[#This Row],[記号名]]&amp;";"&amp;CHAR(10)&amp;"}"</calculatedColumnFormula>
    </tableColumn>
    <tableColumn id="4" xr3:uid="{12FE849F-4107-44D4-99CA-9033DF1BB069}" name="match（半→全）" dataDxfId="1">
      <calculatedColumnFormula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calculatedColumnFormula>
    </tableColumn>
    <tableColumn id="13" xr3:uid="{A774AC85-B644-4F7A-AE27-B9C9D89E6493}" name="UnitTest" dataDxfId="0">
      <calculatedColumnFormula>"Pair::create("""&amp;濁音・半濁音[[#This Row],[表示(全)]]&amp;""", """&amp;濁音・半濁音[[#This Row],[表示(半)]]&amp;"""),"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C93B-36B5-4B85-AB9B-69D81F133F4F}">
  <dimension ref="B2:D18"/>
  <sheetViews>
    <sheetView tabSelected="1" workbookViewId="0"/>
  </sheetViews>
  <sheetFormatPr defaultColWidth="2.25" defaultRowHeight="18.75" x14ac:dyDescent="0.4"/>
  <sheetData>
    <row r="2" spans="2:4" ht="35.25" x14ac:dyDescent="0.4">
      <c r="B2" s="4" t="s">
        <v>689</v>
      </c>
    </row>
    <row r="3" spans="2:4" x14ac:dyDescent="0.4">
      <c r="C3" t="s">
        <v>2904</v>
      </c>
    </row>
    <row r="4" spans="2:4" x14ac:dyDescent="0.4">
      <c r="D4" t="s">
        <v>692</v>
      </c>
    </row>
    <row r="5" spans="2:4" x14ac:dyDescent="0.4">
      <c r="D5" t="s">
        <v>690</v>
      </c>
    </row>
    <row r="6" spans="2:4" x14ac:dyDescent="0.4">
      <c r="D6" t="s">
        <v>691</v>
      </c>
    </row>
    <row r="8" spans="2:4" x14ac:dyDescent="0.4">
      <c r="C8" t="s">
        <v>717</v>
      </c>
    </row>
    <row r="9" spans="2:4" x14ac:dyDescent="0.4">
      <c r="C9" t="s">
        <v>693</v>
      </c>
    </row>
    <row r="11" spans="2:4" ht="35.25" x14ac:dyDescent="0.4">
      <c r="B11" s="4" t="s">
        <v>694</v>
      </c>
    </row>
    <row r="12" spans="2:4" x14ac:dyDescent="0.4">
      <c r="C12" t="s">
        <v>695</v>
      </c>
    </row>
    <row r="14" spans="2:4" x14ac:dyDescent="0.4">
      <c r="D14" t="s">
        <v>697</v>
      </c>
    </row>
    <row r="15" spans="2:4" x14ac:dyDescent="0.4">
      <c r="D15" t="s">
        <v>696</v>
      </c>
    </row>
    <row r="17" spans="4:4" x14ac:dyDescent="0.4">
      <c r="D17" t="s">
        <v>1776</v>
      </c>
    </row>
    <row r="18" spans="4:4" x14ac:dyDescent="0.4">
      <c r="D18" t="s">
        <v>1775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AE8C-79E2-447B-8CD0-58097634C618}">
  <dimension ref="B1:P1618"/>
  <sheetViews>
    <sheetView zoomScale="85" zoomScaleNormal="85" workbookViewId="0"/>
  </sheetViews>
  <sheetFormatPr defaultRowHeight="18.75" x14ac:dyDescent="0.4"/>
  <cols>
    <col min="1" max="1" width="2.375" style="1" customWidth="1"/>
    <col min="2" max="2" width="11.625" style="1" bestFit="1" customWidth="1"/>
    <col min="3" max="3" width="5.25" style="1" customWidth="1"/>
    <col min="4" max="4" width="3.5" style="1" customWidth="1"/>
    <col min="5" max="5" width="9" style="1"/>
    <col min="6" max="6" width="12.75" style="1" customWidth="1"/>
    <col min="7" max="7" width="14.625" style="1" customWidth="1"/>
    <col min="8" max="8" width="32.25" customWidth="1"/>
    <col min="9" max="9" width="7" style="1" customWidth="1"/>
    <col min="10" max="10" width="42.625" style="1" customWidth="1"/>
    <col min="11" max="11" width="20.625" style="1" customWidth="1"/>
    <col min="12" max="12" width="39.5" style="1" customWidth="1"/>
    <col min="13" max="13" width="42.125" style="1" customWidth="1"/>
    <col min="14" max="14" width="9" style="1"/>
    <col min="15" max="15" width="18.375" style="1" bestFit="1" customWidth="1"/>
    <col min="16" max="16384" width="9" style="1"/>
  </cols>
  <sheetData>
    <row r="1" spans="2:16" ht="12.75" customHeight="1" x14ac:dyDescent="0.4">
      <c r="H1" s="1"/>
    </row>
    <row r="2" spans="2:16" ht="12.75" customHeight="1" x14ac:dyDescent="0.4">
      <c r="H2" s="1"/>
    </row>
    <row r="3" spans="2:16" ht="12.75" customHeight="1" x14ac:dyDescent="0.4">
      <c r="B3" s="1" t="s">
        <v>718</v>
      </c>
      <c r="C3" s="1" t="s">
        <v>2887</v>
      </c>
      <c r="D3" s="1" t="s">
        <v>722</v>
      </c>
      <c r="E3" s="1" t="s">
        <v>721</v>
      </c>
      <c r="F3" s="1" t="s">
        <v>719</v>
      </c>
      <c r="G3" s="1" t="s">
        <v>720</v>
      </c>
      <c r="H3" s="1" t="s">
        <v>730</v>
      </c>
      <c r="I3" s="1" t="s">
        <v>2886</v>
      </c>
      <c r="J3" s="1" t="s">
        <v>2891</v>
      </c>
      <c r="K3" s="1" t="s">
        <v>2899</v>
      </c>
      <c r="L3" s="1" t="s">
        <v>2903</v>
      </c>
      <c r="M3" s="1" t="s">
        <v>2902</v>
      </c>
      <c r="O3" s="1" t="s">
        <v>2893</v>
      </c>
      <c r="P3" s="1" t="s">
        <v>2894</v>
      </c>
    </row>
    <row r="4" spans="2:16" ht="12.75" customHeight="1" x14ac:dyDescent="0.4">
      <c r="B4" s="1" t="s">
        <v>728</v>
      </c>
      <c r="C4" s="1">
        <f>HEX2DEC(定義一覧[[#This Row],[Unicode]])</f>
        <v>32</v>
      </c>
      <c r="D4" s="1" t="str">
        <f>_xlfn.UNICHAR(HEX2DEC(定義一覧[[#This Row],[Unicode]]))</f>
        <v xml:space="preserve"> </v>
      </c>
      <c r="E4" s="1" t="s">
        <v>105</v>
      </c>
      <c r="F4" s="1" t="s">
        <v>302</v>
      </c>
      <c r="G4" s="1" t="s">
        <v>647</v>
      </c>
      <c r="H4" s="2" t="s">
        <v>736</v>
      </c>
      <c r="I4" s="1" t="str">
        <f>IF(AND(定義一覧[[#This Row],[Dec]]-1=C3,定義一覧[[#This Row],[Dec]]+1=C5,定義一覧[[#This Row],[Category]]=F3,定義一覧[[#This Row],[Category]]=F5,定義一覧[[#This Row],[SubCategory]]=G3,定義一覧[[#This Row],[SubCategory]]=G5),"○","")</f>
        <v/>
      </c>
      <c r="J4" s="1" t="str">
        <f>CONCATENATE(定義一覧[[#This Row],[Width]],"_",定義一覧[[#This Row],[Category]],"_",定義一覧[[#This Row],[SubCategory]],"_",SUBSTITUTE(定義一覧[[#This Row],[Name]],"-","_"))</f>
        <v>NARROW_ASCII_SYMBOL_SPACE</v>
      </c>
      <c r="K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SPACE
pub const NARROW_ASCII_SYMBOL_SPACE: u32 = 0x0020;</v>
      </c>
      <c r="L4" s="3" t="str">
        <f>定義一覧[[#This Row],[VariableName]]&amp;","</f>
        <v>NARROW_ASCII_SYMBOL_SPACE,</v>
      </c>
      <c r="M4" s="1" t="str">
        <f>IF(定義一覧[[#This Row],[Sequence]]="○","",IF(I5="",CONCATENATE(定義一覧[[#This Row],[VariableName]], " + 1,"),CONCATENATE(定義一覧[[#This Row],[VariableName]], " - 1,")))</f>
        <v>NARROW_ASCII_SYMBOL_SPACE - 1,</v>
      </c>
      <c r="O4" s="1" t="s">
        <v>105</v>
      </c>
      <c r="P4" s="1" t="s">
        <v>699</v>
      </c>
    </row>
    <row r="5" spans="2:16" ht="12.75" customHeight="1" x14ac:dyDescent="0.4">
      <c r="B5" s="1" t="s">
        <v>303</v>
      </c>
      <c r="C5" s="1">
        <f>HEX2DEC(定義一覧[[#This Row],[Unicode]])</f>
        <v>33</v>
      </c>
      <c r="D5" s="1" t="str">
        <f>_xlfn.UNICHAR(HEX2DEC(定義一覧[[#This Row],[Unicode]]))</f>
        <v>!</v>
      </c>
      <c r="E5" s="1" t="s">
        <v>105</v>
      </c>
      <c r="F5" s="1" t="s">
        <v>302</v>
      </c>
      <c r="G5" s="1" t="s">
        <v>647</v>
      </c>
      <c r="H5" s="2" t="s">
        <v>399</v>
      </c>
      <c r="I5" s="1" t="str">
        <f>IF(AND(定義一覧[[#This Row],[Dec]]-1=C4,定義一覧[[#This Row],[Dec]]+1=C6,定義一覧[[#This Row],[Category]]=F4,定義一覧[[#This Row],[Category]]=F6,定義一覧[[#This Row],[SubCategory]]=G4,定義一覧[[#This Row],[SubCategory]]=G6),"○","")</f>
        <v>○</v>
      </c>
      <c r="J5" s="1" t="str">
        <f>CONCATENATE(定義一覧[[#This Row],[Width]],"_",定義一覧[[#This Row],[Category]],"_",定義一覧[[#This Row],[SubCategory]],"_",SUBSTITUTE(定義一覧[[#This Row],[Name]],"-","_"))</f>
        <v>NARROW_ASCII_SYMBOL_EXCLAMATION_MARK</v>
      </c>
      <c r="K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EXCLAMATION_MARK
pub const NARROW_ASCII_SYMBOL_EXCLAMATION_MARK: u32 = 0x0021;</v>
      </c>
      <c r="L5" s="3" t="str">
        <f>定義一覧[[#This Row],[VariableName]]&amp;","</f>
        <v>NARROW_ASCII_SYMBOL_EXCLAMATION_MARK,</v>
      </c>
      <c r="M5" s="1" t="str">
        <f>IF(定義一覧[[#This Row],[Sequence]]="○","",IF(I6="",CONCATENATE(定義一覧[[#This Row],[VariableName]], " + 1,"),CONCATENATE(定義一覧[[#This Row],[VariableName]], " - 1,")))</f>
        <v/>
      </c>
      <c r="O5" s="1" t="s">
        <v>725</v>
      </c>
      <c r="P5" s="1" t="s">
        <v>700</v>
      </c>
    </row>
    <row r="6" spans="2:16" ht="12.75" customHeight="1" x14ac:dyDescent="0.4">
      <c r="B6" s="1" t="s">
        <v>304</v>
      </c>
      <c r="C6" s="1">
        <f>HEX2DEC(定義一覧[[#This Row],[Unicode]])</f>
        <v>34</v>
      </c>
      <c r="D6" s="1" t="str">
        <f>_xlfn.UNICHAR(HEX2DEC(定義一覧[[#This Row],[Unicode]]))</f>
        <v>"</v>
      </c>
      <c r="E6" s="1" t="s">
        <v>105</v>
      </c>
      <c r="F6" s="1" t="s">
        <v>302</v>
      </c>
      <c r="G6" s="1" t="s">
        <v>647</v>
      </c>
      <c r="H6" s="2" t="s">
        <v>400</v>
      </c>
      <c r="I6" s="1" t="str">
        <f>IF(AND(定義一覧[[#This Row],[Dec]]-1=C5,定義一覧[[#This Row],[Dec]]+1=C7,定義一覧[[#This Row],[Category]]=F5,定義一覧[[#This Row],[Category]]=F7,定義一覧[[#This Row],[SubCategory]]=G5,定義一覧[[#This Row],[SubCategory]]=G7),"○","")</f>
        <v>○</v>
      </c>
      <c r="J6" s="1" t="str">
        <f>CONCATENATE(定義一覧[[#This Row],[Width]],"_",定義一覧[[#This Row],[Category]],"_",定義一覧[[#This Row],[SubCategory]],"_",SUBSTITUTE(定義一覧[[#This Row],[Name]],"-","_"))</f>
        <v>NARROW_ASCII_SYMBOL_QUOTATION_MARK</v>
      </c>
      <c r="K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QUOTATION_MARK
pub const NARROW_ASCII_SYMBOL_QUOTATION_MARK: u32 = 0x0022;</v>
      </c>
      <c r="L6" s="3" t="str">
        <f>定義一覧[[#This Row],[VariableName]]&amp;","</f>
        <v>NARROW_ASCII_SYMBOL_QUOTATION_MARK,</v>
      </c>
      <c r="M6" s="1" t="str">
        <f>IF(定義一覧[[#This Row],[Sequence]]="○","",IF(I7="",CONCATENATE(定義一覧[[#This Row],[VariableName]], " + 1,"),CONCATENATE(定義一覧[[#This Row],[VariableName]], " - 1,")))</f>
        <v/>
      </c>
      <c r="O6" s="1" t="s">
        <v>302</v>
      </c>
      <c r="P6" s="1" t="s">
        <v>2896</v>
      </c>
    </row>
    <row r="7" spans="2:16" ht="12.75" customHeight="1" x14ac:dyDescent="0.4">
      <c r="B7" s="1" t="s">
        <v>305</v>
      </c>
      <c r="C7" s="1">
        <f>HEX2DEC(定義一覧[[#This Row],[Unicode]])</f>
        <v>35</v>
      </c>
      <c r="D7" s="1" t="str">
        <f>_xlfn.UNICHAR(HEX2DEC(定義一覧[[#This Row],[Unicode]]))</f>
        <v>#</v>
      </c>
      <c r="E7" s="1" t="s">
        <v>105</v>
      </c>
      <c r="F7" s="1" t="s">
        <v>302</v>
      </c>
      <c r="G7" s="1" t="s">
        <v>647</v>
      </c>
      <c r="H7" s="2" t="s">
        <v>401</v>
      </c>
      <c r="I7" s="1" t="str">
        <f>IF(AND(定義一覧[[#This Row],[Dec]]-1=C6,定義一覧[[#This Row],[Dec]]+1=C8,定義一覧[[#This Row],[Category]]=F6,定義一覧[[#This Row],[Category]]=F8,定義一覧[[#This Row],[SubCategory]]=G6,定義一覧[[#This Row],[SubCategory]]=G8),"○","")</f>
        <v>○</v>
      </c>
      <c r="J7" s="1" t="str">
        <f>CONCATENATE(定義一覧[[#This Row],[Width]],"_",定義一覧[[#This Row],[Category]],"_",定義一覧[[#This Row],[SubCategory]],"_",SUBSTITUTE(定義一覧[[#This Row],[Name]],"-","_"))</f>
        <v>NARROW_ASCII_SYMBOL_NUMBER_SIGN</v>
      </c>
      <c r="K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NUMBER_SIGN
pub const NARROW_ASCII_SYMBOL_NUMBER_SIGN: u32 = 0x0023;</v>
      </c>
      <c r="L7" s="3" t="str">
        <f>定義一覧[[#This Row],[VariableName]]&amp;","</f>
        <v>NARROW_ASCII_SYMBOL_NUMBER_SIGN,</v>
      </c>
      <c r="M7" s="1" t="str">
        <f>IF(定義一覧[[#This Row],[Sequence]]="○","",IF(I8="",CONCATENATE(定義一覧[[#This Row],[VariableName]], " + 1,"),CONCATENATE(定義一覧[[#This Row],[VariableName]], " - 1,")))</f>
        <v/>
      </c>
      <c r="O7" s="1" t="s">
        <v>727</v>
      </c>
      <c r="P7" s="1" t="s">
        <v>2897</v>
      </c>
    </row>
    <row r="8" spans="2:16" ht="12.75" customHeight="1" x14ac:dyDescent="0.4">
      <c r="B8" s="1" t="s">
        <v>306</v>
      </c>
      <c r="C8" s="1">
        <f>HEX2DEC(定義一覧[[#This Row],[Unicode]])</f>
        <v>36</v>
      </c>
      <c r="D8" s="1" t="str">
        <f>_xlfn.UNICHAR(HEX2DEC(定義一覧[[#This Row],[Unicode]]))</f>
        <v>$</v>
      </c>
      <c r="E8" s="1" t="s">
        <v>105</v>
      </c>
      <c r="F8" s="1" t="s">
        <v>302</v>
      </c>
      <c r="G8" s="1" t="s">
        <v>647</v>
      </c>
      <c r="H8" s="2" t="s">
        <v>402</v>
      </c>
      <c r="I8" s="1" t="str">
        <f>IF(AND(定義一覧[[#This Row],[Dec]]-1=C7,定義一覧[[#This Row],[Dec]]+1=C9,定義一覧[[#This Row],[Category]]=F7,定義一覧[[#This Row],[Category]]=F9,定義一覧[[#This Row],[SubCategory]]=G7,定義一覧[[#This Row],[SubCategory]]=G9),"○","")</f>
        <v>○</v>
      </c>
      <c r="J8" s="1" t="str">
        <f>CONCATENATE(定義一覧[[#This Row],[Width]],"_",定義一覧[[#This Row],[Category]],"_",定義一覧[[#This Row],[SubCategory]],"_",SUBSTITUTE(定義一覧[[#This Row],[Name]],"-","_"))</f>
        <v>NARROW_ASCII_SYMBOL_DOLLAR_SIGN</v>
      </c>
      <c r="K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DOLLAR_SIGN
pub const NARROW_ASCII_SYMBOL_DOLLAR_SIGN: u32 = 0x0024;</v>
      </c>
      <c r="L8" s="3" t="str">
        <f>定義一覧[[#This Row],[VariableName]]&amp;","</f>
        <v>NARROW_ASCII_SYMBOL_DOLLAR_SIGN,</v>
      </c>
      <c r="M8" s="1" t="str">
        <f>IF(定義一覧[[#This Row],[Sequence]]="○","",IF(I9="",CONCATENATE(定義一覧[[#This Row],[VariableName]], " + 1,"),CONCATENATE(定義一覧[[#This Row],[VariableName]], " - 1,")))</f>
        <v/>
      </c>
      <c r="O8" s="1" t="s">
        <v>1623</v>
      </c>
      <c r="P8" s="1" t="s">
        <v>1623</v>
      </c>
    </row>
    <row r="9" spans="2:16" ht="12.75" customHeight="1" x14ac:dyDescent="0.4">
      <c r="B9" s="1" t="s">
        <v>307</v>
      </c>
      <c r="C9" s="1">
        <f>HEX2DEC(定義一覧[[#This Row],[Unicode]])</f>
        <v>37</v>
      </c>
      <c r="D9" s="1" t="str">
        <f>_xlfn.UNICHAR(HEX2DEC(定義一覧[[#This Row],[Unicode]]))</f>
        <v>%</v>
      </c>
      <c r="E9" s="1" t="s">
        <v>105</v>
      </c>
      <c r="F9" s="1" t="s">
        <v>302</v>
      </c>
      <c r="G9" s="1" t="s">
        <v>647</v>
      </c>
      <c r="H9" s="2" t="s">
        <v>403</v>
      </c>
      <c r="I9" s="1" t="str">
        <f>IF(AND(定義一覧[[#This Row],[Dec]]-1=C8,定義一覧[[#This Row],[Dec]]+1=C10,定義一覧[[#This Row],[Category]]=F8,定義一覧[[#This Row],[Category]]=F10,定義一覧[[#This Row],[SubCategory]]=G8,定義一覧[[#This Row],[SubCategory]]=G10),"○","")</f>
        <v>○</v>
      </c>
      <c r="J9" s="1" t="str">
        <f>CONCATENATE(定義一覧[[#This Row],[Width]],"_",定義一覧[[#This Row],[Category]],"_",定義一覧[[#This Row],[SubCategory]],"_",SUBSTITUTE(定義一覧[[#This Row],[Name]],"-","_"))</f>
        <v>NARROW_ASCII_SYMBOL_PERCENT_SIGN</v>
      </c>
      <c r="K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PERCENT_SIGN
pub const NARROW_ASCII_SYMBOL_PERCENT_SIGN: u32 = 0x0025;</v>
      </c>
      <c r="L9" s="3" t="str">
        <f>定義一覧[[#This Row],[VariableName]]&amp;","</f>
        <v>NARROW_ASCII_SYMBOL_PERCENT_SIGN,</v>
      </c>
      <c r="M9" s="1" t="str">
        <f>IF(定義一覧[[#This Row],[Sequence]]="○","",IF(I10="",CONCATENATE(定義一覧[[#This Row],[VariableName]], " + 1,"),CONCATENATE(定義一覧[[#This Row],[VariableName]], " - 1,")))</f>
        <v/>
      </c>
      <c r="O9" s="1" t="s">
        <v>2888</v>
      </c>
      <c r="P9" s="1" t="s">
        <v>2892</v>
      </c>
    </row>
    <row r="10" spans="2:16" ht="12.75" customHeight="1" x14ac:dyDescent="0.4">
      <c r="B10" s="1" t="s">
        <v>308</v>
      </c>
      <c r="C10" s="1">
        <f>HEX2DEC(定義一覧[[#This Row],[Unicode]])</f>
        <v>38</v>
      </c>
      <c r="D10" s="1" t="str">
        <f>_xlfn.UNICHAR(HEX2DEC(定義一覧[[#This Row],[Unicode]]))</f>
        <v>&amp;</v>
      </c>
      <c r="E10" s="1" t="s">
        <v>105</v>
      </c>
      <c r="F10" s="1" t="s">
        <v>302</v>
      </c>
      <c r="G10" s="1" t="s">
        <v>647</v>
      </c>
      <c r="H10" s="2" t="s">
        <v>404</v>
      </c>
      <c r="I10" s="1" t="str">
        <f>IF(AND(定義一覧[[#This Row],[Dec]]-1=C9,定義一覧[[#This Row],[Dec]]+1=C11,定義一覧[[#This Row],[Category]]=F9,定義一覧[[#This Row],[Category]]=F11,定義一覧[[#This Row],[SubCategory]]=G9,定義一覧[[#This Row],[SubCategory]]=G11),"○","")</f>
        <v>○</v>
      </c>
      <c r="J10" s="1" t="str">
        <f>CONCATENATE(定義一覧[[#This Row],[Width]],"_",定義一覧[[#This Row],[Category]],"_",定義一覧[[#This Row],[SubCategory]],"_",SUBSTITUTE(定義一覧[[#This Row],[Name]],"-","_"))</f>
        <v>NARROW_ASCII_SYMBOL_AMPERSAND</v>
      </c>
      <c r="K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AMPERSAND
pub const NARROW_ASCII_SYMBOL_AMPERSAND: u32 = 0x0026;</v>
      </c>
      <c r="L10" s="3" t="str">
        <f>定義一覧[[#This Row],[VariableName]]&amp;","</f>
        <v>NARROW_ASCII_SYMBOL_AMPERSAND,</v>
      </c>
      <c r="M10" s="1" t="str">
        <f>IF(定義一覧[[#This Row],[Sequence]]="○","",IF(I11="",CONCATENATE(定義一覧[[#This Row],[VariableName]], " + 1,"),CONCATENATE(定義一覧[[#This Row],[VariableName]], " - 1,")))</f>
        <v/>
      </c>
      <c r="O10" s="1" t="s">
        <v>2889</v>
      </c>
      <c r="P10" s="1" t="s">
        <v>2895</v>
      </c>
    </row>
    <row r="11" spans="2:16" ht="12.75" customHeight="1" x14ac:dyDescent="0.4">
      <c r="B11" s="1" t="s">
        <v>309</v>
      </c>
      <c r="C11" s="1">
        <f>HEX2DEC(定義一覧[[#This Row],[Unicode]])</f>
        <v>39</v>
      </c>
      <c r="D11" s="1" t="str">
        <f>_xlfn.UNICHAR(HEX2DEC(定義一覧[[#This Row],[Unicode]]))</f>
        <v>'</v>
      </c>
      <c r="E11" s="1" t="s">
        <v>105</v>
      </c>
      <c r="F11" s="1" t="s">
        <v>302</v>
      </c>
      <c r="G11" s="1" t="s">
        <v>647</v>
      </c>
      <c r="H11" s="2" t="s">
        <v>405</v>
      </c>
      <c r="I11" s="1" t="str">
        <f>IF(AND(定義一覧[[#This Row],[Dec]]-1=C10,定義一覧[[#This Row],[Dec]]+1=C12,定義一覧[[#This Row],[Category]]=F10,定義一覧[[#This Row],[Category]]=F12,定義一覧[[#This Row],[SubCategory]]=G10,定義一覧[[#This Row],[SubCategory]]=G12),"○","")</f>
        <v>○</v>
      </c>
      <c r="J11" s="1" t="str">
        <f>CONCATENATE(定義一覧[[#This Row],[Width]],"_",定義一覧[[#This Row],[Category]],"_",定義一覧[[#This Row],[SubCategory]],"_",SUBSTITUTE(定義一覧[[#This Row],[Name]],"-","_"))</f>
        <v>NARROW_ASCII_SYMBOL_APOSTROPHE</v>
      </c>
      <c r="K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APOSTROPHE
pub const NARROW_ASCII_SYMBOL_APOSTROPHE: u32 = 0x0027;</v>
      </c>
      <c r="L11" s="3" t="str">
        <f>定義一覧[[#This Row],[VariableName]]&amp;","</f>
        <v>NARROW_ASCII_SYMBOL_APOSTROPHE,</v>
      </c>
      <c r="M11" s="1" t="str">
        <f>IF(定義一覧[[#This Row],[Sequence]]="○","",IF(I12="",CONCATENATE(定義一覧[[#This Row],[VariableName]], " + 1,"),CONCATENATE(定義一覧[[#This Row],[VariableName]], " - 1,")))</f>
        <v/>
      </c>
      <c r="O11" s="1" t="s">
        <v>726</v>
      </c>
      <c r="P11" s="1" t="s">
        <v>2898</v>
      </c>
    </row>
    <row r="12" spans="2:16" ht="12.75" customHeight="1" x14ac:dyDescent="0.4">
      <c r="B12" s="1" t="s">
        <v>310</v>
      </c>
      <c r="C12" s="1">
        <f>HEX2DEC(定義一覧[[#This Row],[Unicode]])</f>
        <v>40</v>
      </c>
      <c r="D12" s="1" t="str">
        <f>_xlfn.UNICHAR(HEX2DEC(定義一覧[[#This Row],[Unicode]]))</f>
        <v>(</v>
      </c>
      <c r="E12" s="1" t="s">
        <v>105</v>
      </c>
      <c r="F12" s="1" t="s">
        <v>302</v>
      </c>
      <c r="G12" s="1" t="s">
        <v>647</v>
      </c>
      <c r="H12" s="2" t="s">
        <v>406</v>
      </c>
      <c r="I12" s="1" t="str">
        <f>IF(AND(定義一覧[[#This Row],[Dec]]-1=C11,定義一覧[[#This Row],[Dec]]+1=C13,定義一覧[[#This Row],[Category]]=F11,定義一覧[[#This Row],[Category]]=F13,定義一覧[[#This Row],[SubCategory]]=G11,定義一覧[[#This Row],[SubCategory]]=G13),"○","")</f>
        <v>○</v>
      </c>
      <c r="J12" s="1" t="str">
        <f>CONCATENATE(定義一覧[[#This Row],[Width]],"_",定義一覧[[#This Row],[Category]],"_",定義一覧[[#This Row],[SubCategory]],"_",SUBSTITUTE(定義一覧[[#This Row],[Name]],"-","_"))</f>
        <v>NARROW_ASCII_SYMBOL_LEFT_PARENTHESIS</v>
      </c>
      <c r="K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LEFT_PARENTHESIS
pub const NARROW_ASCII_SYMBOL_LEFT_PARENTHESIS: u32 = 0x0028;</v>
      </c>
      <c r="L12" s="3" t="str">
        <f>定義一覧[[#This Row],[VariableName]]&amp;","</f>
        <v>NARROW_ASCII_SYMBOL_LEFT_PARENTHESIS,</v>
      </c>
      <c r="M12" s="1" t="str">
        <f>IF(定義一覧[[#This Row],[Sequence]]="○","",IF(I13="",CONCATENATE(定義一覧[[#This Row],[VariableName]], " + 1,"),CONCATENATE(定義一覧[[#This Row],[VariableName]], " - 1,")))</f>
        <v/>
      </c>
      <c r="O12" s="1" t="s">
        <v>648</v>
      </c>
      <c r="P12" s="1" t="s">
        <v>205</v>
      </c>
    </row>
    <row r="13" spans="2:16" ht="12.75" customHeight="1" x14ac:dyDescent="0.4">
      <c r="B13" s="1" t="s">
        <v>311</v>
      </c>
      <c r="C13" s="1">
        <f>HEX2DEC(定義一覧[[#This Row],[Unicode]])</f>
        <v>41</v>
      </c>
      <c r="D13" s="1" t="str">
        <f>_xlfn.UNICHAR(HEX2DEC(定義一覧[[#This Row],[Unicode]]))</f>
        <v>)</v>
      </c>
      <c r="E13" s="1" t="s">
        <v>105</v>
      </c>
      <c r="F13" s="1" t="s">
        <v>302</v>
      </c>
      <c r="G13" s="1" t="s">
        <v>647</v>
      </c>
      <c r="H13" s="2" t="s">
        <v>407</v>
      </c>
      <c r="I13" s="1" t="str">
        <f>IF(AND(定義一覧[[#This Row],[Dec]]-1=C12,定義一覧[[#This Row],[Dec]]+1=C14,定義一覧[[#This Row],[Category]]=F12,定義一覧[[#This Row],[Category]]=F14,定義一覧[[#This Row],[SubCategory]]=G12,定義一覧[[#This Row],[SubCategory]]=G14),"○","")</f>
        <v>○</v>
      </c>
      <c r="J13" s="1" t="str">
        <f>CONCATENATE(定義一覧[[#This Row],[Width]],"_",定義一覧[[#This Row],[Category]],"_",定義一覧[[#This Row],[SubCategory]],"_",SUBSTITUTE(定義一覧[[#This Row],[Name]],"-","_"))</f>
        <v>NARROW_ASCII_SYMBOL_RIGHT_PARENTHESIS</v>
      </c>
      <c r="K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RIGHT_PARENTHESIS
pub const NARROW_ASCII_SYMBOL_RIGHT_PARENTHESIS: u32 = 0x0029;</v>
      </c>
      <c r="L13" s="3" t="str">
        <f>定義一覧[[#This Row],[VariableName]]&amp;","</f>
        <v>NARROW_ASCII_SYMBOL_RIGHT_PARENTHESIS,</v>
      </c>
      <c r="M13" s="1" t="str">
        <f>IF(定義一覧[[#This Row],[Sequence]]="○","",IF(I14="",CONCATENATE(定義一覧[[#This Row],[VariableName]], " + 1,"),CONCATENATE(定義一覧[[#This Row],[VariableName]], " - 1,")))</f>
        <v/>
      </c>
      <c r="O13" s="1" t="s">
        <v>647</v>
      </c>
      <c r="P13" s="1" t="s">
        <v>204</v>
      </c>
    </row>
    <row r="14" spans="2:16" ht="12.75" customHeight="1" x14ac:dyDescent="0.4">
      <c r="B14" s="1" t="s">
        <v>312</v>
      </c>
      <c r="C14" s="1">
        <f>HEX2DEC(定義一覧[[#This Row],[Unicode]])</f>
        <v>42</v>
      </c>
      <c r="D14" s="1" t="str">
        <f>_xlfn.UNICHAR(HEX2DEC(定義一覧[[#This Row],[Unicode]]))</f>
        <v>*</v>
      </c>
      <c r="E14" s="1" t="s">
        <v>105</v>
      </c>
      <c r="F14" s="1" t="s">
        <v>302</v>
      </c>
      <c r="G14" s="1" t="s">
        <v>647</v>
      </c>
      <c r="H14" s="2" t="s">
        <v>408</v>
      </c>
      <c r="I14" s="1" t="str">
        <f>IF(AND(定義一覧[[#This Row],[Dec]]-1=C13,定義一覧[[#This Row],[Dec]]+1=C15,定義一覧[[#This Row],[Category]]=F13,定義一覧[[#This Row],[Category]]=F15,定義一覧[[#This Row],[SubCategory]]=G13,定義一覧[[#This Row],[SubCategory]]=G15),"○","")</f>
        <v>○</v>
      </c>
      <c r="J14" s="1" t="str">
        <f>CONCATENATE(定義一覧[[#This Row],[Width]],"_",定義一覧[[#This Row],[Category]],"_",定義一覧[[#This Row],[SubCategory]],"_",SUBSTITUTE(定義一覧[[#This Row],[Name]],"-","_"))</f>
        <v>NARROW_ASCII_SYMBOL_ASTERISK</v>
      </c>
      <c r="K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ASTERISK
pub const NARROW_ASCII_SYMBOL_ASTERISK: u32 = 0x002A;</v>
      </c>
      <c r="L14" s="3" t="str">
        <f>定義一覧[[#This Row],[VariableName]]&amp;","</f>
        <v>NARROW_ASCII_SYMBOL_ASTERISK,</v>
      </c>
      <c r="M14" s="1" t="str">
        <f>IF(定義一覧[[#This Row],[Sequence]]="○","",IF(I15="",CONCATENATE(定義一覧[[#This Row],[VariableName]], " + 1,"),CONCATENATE(定義一覧[[#This Row],[VariableName]], " - 1,")))</f>
        <v/>
      </c>
      <c r="O14" s="1" t="s">
        <v>2900</v>
      </c>
      <c r="P14" s="1" t="s">
        <v>2901</v>
      </c>
    </row>
    <row r="15" spans="2:16" ht="12.75" customHeight="1" x14ac:dyDescent="0.4">
      <c r="B15" s="1" t="s">
        <v>313</v>
      </c>
      <c r="C15" s="1">
        <f>HEX2DEC(定義一覧[[#This Row],[Unicode]])</f>
        <v>43</v>
      </c>
      <c r="D15" s="1" t="str">
        <f>_xlfn.UNICHAR(HEX2DEC(定義一覧[[#This Row],[Unicode]]))</f>
        <v>+</v>
      </c>
      <c r="E15" s="1" t="s">
        <v>105</v>
      </c>
      <c r="F15" s="1" t="s">
        <v>302</v>
      </c>
      <c r="G15" s="1" t="s">
        <v>647</v>
      </c>
      <c r="H15" s="2" t="s">
        <v>409</v>
      </c>
      <c r="I15" s="1" t="str">
        <f>IF(AND(定義一覧[[#This Row],[Dec]]-1=C14,定義一覧[[#This Row],[Dec]]+1=C16,定義一覧[[#This Row],[Category]]=F14,定義一覧[[#This Row],[Category]]=F16,定義一覧[[#This Row],[SubCategory]]=G14,定義一覧[[#This Row],[SubCategory]]=G16),"○","")</f>
        <v>○</v>
      </c>
      <c r="J15" s="1" t="str">
        <f>CONCATENATE(定義一覧[[#This Row],[Width]],"_",定義一覧[[#This Row],[Category]],"_",定義一覧[[#This Row],[SubCategory]],"_",SUBSTITUTE(定義一覧[[#This Row],[Name]],"-","_"))</f>
        <v>NARROW_ASCII_SYMBOL_PLUS_SIGN</v>
      </c>
      <c r="K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PLUS_SIGN
pub const NARROW_ASCII_SYMBOL_PLUS_SIGN: u32 = 0x002B;</v>
      </c>
      <c r="L15" s="3" t="str">
        <f>定義一覧[[#This Row],[VariableName]]&amp;","</f>
        <v>NARROW_ASCII_SYMBOL_PLUS_SIGN,</v>
      </c>
      <c r="M15" s="1" t="str">
        <f>IF(定義一覧[[#This Row],[Sequence]]="○","",IF(I16="",CONCATENATE(定義一覧[[#This Row],[VariableName]], " + 1,"),CONCATENATE(定義一覧[[#This Row],[VariableName]], " - 1,")))</f>
        <v/>
      </c>
    </row>
    <row r="16" spans="2:16" ht="12.75" customHeight="1" x14ac:dyDescent="0.4">
      <c r="B16" s="1" t="s">
        <v>314</v>
      </c>
      <c r="C16" s="1">
        <f>HEX2DEC(定義一覧[[#This Row],[Unicode]])</f>
        <v>44</v>
      </c>
      <c r="D16" s="1" t="str">
        <f>_xlfn.UNICHAR(HEX2DEC(定義一覧[[#This Row],[Unicode]]))</f>
        <v>,</v>
      </c>
      <c r="E16" s="1" t="s">
        <v>105</v>
      </c>
      <c r="F16" s="1" t="s">
        <v>302</v>
      </c>
      <c r="G16" s="1" t="s">
        <v>647</v>
      </c>
      <c r="H16" s="2" t="s">
        <v>410</v>
      </c>
      <c r="I16" s="1" t="str">
        <f>IF(AND(定義一覧[[#This Row],[Dec]]-1=C15,定義一覧[[#This Row],[Dec]]+1=C17,定義一覧[[#This Row],[Category]]=F15,定義一覧[[#This Row],[Category]]=F17,定義一覧[[#This Row],[SubCategory]]=G15,定義一覧[[#This Row],[SubCategory]]=G17),"○","")</f>
        <v>○</v>
      </c>
      <c r="J16" s="1" t="str">
        <f>CONCATENATE(定義一覧[[#This Row],[Width]],"_",定義一覧[[#This Row],[Category]],"_",定義一覧[[#This Row],[SubCategory]],"_",SUBSTITUTE(定義一覧[[#This Row],[Name]],"-","_"))</f>
        <v>NARROW_ASCII_SYMBOL_COMMA</v>
      </c>
      <c r="K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COMMA
pub const NARROW_ASCII_SYMBOL_COMMA: u32 = 0x002C;</v>
      </c>
      <c r="L16" s="3" t="str">
        <f>定義一覧[[#This Row],[VariableName]]&amp;","</f>
        <v>NARROW_ASCII_SYMBOL_COMMA,</v>
      </c>
      <c r="M16" s="1" t="str">
        <f>IF(定義一覧[[#This Row],[Sequence]]="○","",IF(I17="",CONCATENATE(定義一覧[[#This Row],[VariableName]], " + 1,"),CONCATENATE(定義一覧[[#This Row],[VariableName]], " - 1,")))</f>
        <v/>
      </c>
    </row>
    <row r="17" spans="2:13" ht="12.75" customHeight="1" x14ac:dyDescent="0.4">
      <c r="B17" s="1" t="s">
        <v>315</v>
      </c>
      <c r="C17" s="1">
        <f>HEX2DEC(定義一覧[[#This Row],[Unicode]])</f>
        <v>45</v>
      </c>
      <c r="D17" s="1" t="str">
        <f>_xlfn.UNICHAR(HEX2DEC(定義一覧[[#This Row],[Unicode]]))</f>
        <v>-</v>
      </c>
      <c r="E17" s="1" t="s">
        <v>105</v>
      </c>
      <c r="F17" s="1" t="s">
        <v>302</v>
      </c>
      <c r="G17" s="1" t="s">
        <v>647</v>
      </c>
      <c r="H17" s="2" t="s">
        <v>411</v>
      </c>
      <c r="I17" s="1" t="str">
        <f>IF(AND(定義一覧[[#This Row],[Dec]]-1=C16,定義一覧[[#This Row],[Dec]]+1=C18,定義一覧[[#This Row],[Category]]=F16,定義一覧[[#This Row],[Category]]=F18,定義一覧[[#This Row],[SubCategory]]=G16,定義一覧[[#This Row],[SubCategory]]=G18),"○","")</f>
        <v>○</v>
      </c>
      <c r="J17" s="1" t="str">
        <f>CONCATENATE(定義一覧[[#This Row],[Width]],"_",定義一覧[[#This Row],[Category]],"_",定義一覧[[#This Row],[SubCategory]],"_",SUBSTITUTE(定義一覧[[#This Row],[Name]],"-","_"))</f>
        <v>NARROW_ASCII_SYMBOL_HYPHEN_MINUS</v>
      </c>
      <c r="K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HYPHEN-MINUS
pub const NARROW_ASCII_SYMBOL_HYPHEN_MINUS: u32 = 0x002D;</v>
      </c>
      <c r="L17" s="3" t="str">
        <f>定義一覧[[#This Row],[VariableName]]&amp;","</f>
        <v>NARROW_ASCII_SYMBOL_HYPHEN_MINUS,</v>
      </c>
      <c r="M17" s="1" t="str">
        <f>IF(定義一覧[[#This Row],[Sequence]]="○","",IF(I18="",CONCATENATE(定義一覧[[#This Row],[VariableName]], " + 1,"),CONCATENATE(定義一覧[[#This Row],[VariableName]], " - 1,")))</f>
        <v/>
      </c>
    </row>
    <row r="18" spans="2:13" ht="12.75" customHeight="1" x14ac:dyDescent="0.4">
      <c r="B18" s="1" t="s">
        <v>316</v>
      </c>
      <c r="C18" s="1">
        <f>HEX2DEC(定義一覧[[#This Row],[Unicode]])</f>
        <v>46</v>
      </c>
      <c r="D18" s="1" t="str">
        <f>_xlfn.UNICHAR(HEX2DEC(定義一覧[[#This Row],[Unicode]]))</f>
        <v>.</v>
      </c>
      <c r="E18" s="1" t="s">
        <v>105</v>
      </c>
      <c r="F18" s="1" t="s">
        <v>302</v>
      </c>
      <c r="G18" s="1" t="s">
        <v>647</v>
      </c>
      <c r="H18" s="2" t="s">
        <v>412</v>
      </c>
      <c r="I18" s="1" t="str">
        <f>IF(AND(定義一覧[[#This Row],[Dec]]-1=C17,定義一覧[[#This Row],[Dec]]+1=C19,定義一覧[[#This Row],[Category]]=F17,定義一覧[[#This Row],[Category]]=F19,定義一覧[[#This Row],[SubCategory]]=G17,定義一覧[[#This Row],[SubCategory]]=G19),"○","")</f>
        <v>○</v>
      </c>
      <c r="J18" s="1" t="str">
        <f>CONCATENATE(定義一覧[[#This Row],[Width]],"_",定義一覧[[#This Row],[Category]],"_",定義一覧[[#This Row],[SubCategory]],"_",SUBSTITUTE(定義一覧[[#This Row],[Name]],"-","_"))</f>
        <v>NARROW_ASCII_SYMBOL_FULL_STOP</v>
      </c>
      <c r="K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FULL_STOP
pub const NARROW_ASCII_SYMBOL_FULL_STOP: u32 = 0x002E;</v>
      </c>
      <c r="L18" s="3" t="str">
        <f>定義一覧[[#This Row],[VariableName]]&amp;","</f>
        <v>NARROW_ASCII_SYMBOL_FULL_STOP,</v>
      </c>
      <c r="M18" s="1" t="str">
        <f>IF(定義一覧[[#This Row],[Sequence]]="○","",IF(I19="",CONCATENATE(定義一覧[[#This Row],[VariableName]], " + 1,"),CONCATENATE(定義一覧[[#This Row],[VariableName]], " - 1,")))</f>
        <v/>
      </c>
    </row>
    <row r="19" spans="2:13" ht="12.75" customHeight="1" x14ac:dyDescent="0.4">
      <c r="B19" s="1" t="s">
        <v>317</v>
      </c>
      <c r="C19" s="1">
        <f>HEX2DEC(定義一覧[[#This Row],[Unicode]])</f>
        <v>47</v>
      </c>
      <c r="D19" s="1" t="str">
        <f>_xlfn.UNICHAR(HEX2DEC(定義一覧[[#This Row],[Unicode]]))</f>
        <v>/</v>
      </c>
      <c r="E19" s="1" t="s">
        <v>105</v>
      </c>
      <c r="F19" s="1" t="s">
        <v>302</v>
      </c>
      <c r="G19" s="1" t="s">
        <v>647</v>
      </c>
      <c r="H19" s="2" t="s">
        <v>413</v>
      </c>
      <c r="I19" s="1" t="str">
        <f>IF(AND(定義一覧[[#This Row],[Dec]]-1=C18,定義一覧[[#This Row],[Dec]]+1=C20,定義一覧[[#This Row],[Category]]=F18,定義一覧[[#This Row],[Category]]=F20,定義一覧[[#This Row],[SubCategory]]=G18,定義一覧[[#This Row],[SubCategory]]=G20),"○","")</f>
        <v/>
      </c>
      <c r="J19" s="1" t="str">
        <f>CONCATENATE(定義一覧[[#This Row],[Width]],"_",定義一覧[[#This Row],[Category]],"_",定義一覧[[#This Row],[SubCategory]],"_",SUBSTITUTE(定義一覧[[#This Row],[Name]],"-","_"))</f>
        <v>NARROW_ASCII_SYMBOL_SOLIDUS</v>
      </c>
      <c r="K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SOLIDUS
pub const NARROW_ASCII_SYMBOL_SOLIDUS: u32 = 0x002F;</v>
      </c>
      <c r="L19" s="3" t="str">
        <f>定義一覧[[#This Row],[VariableName]]&amp;","</f>
        <v>NARROW_ASCII_SYMBOL_SOLIDUS,</v>
      </c>
      <c r="M19" s="1" t="str">
        <f>IF(定義一覧[[#This Row],[Sequence]]="○","",IF(I20="",CONCATENATE(定義一覧[[#This Row],[VariableName]], " + 1,"),CONCATENATE(定義一覧[[#This Row],[VariableName]], " - 1,")))</f>
        <v>NARROW_ASCII_SYMBOL_SOLIDUS + 1,</v>
      </c>
    </row>
    <row r="20" spans="2:13" ht="12.75" customHeight="1" x14ac:dyDescent="0.4">
      <c r="B20" s="1" t="s">
        <v>318</v>
      </c>
      <c r="C20" s="1">
        <f>HEX2DEC(定義一覧[[#This Row],[Unicode]])</f>
        <v>48</v>
      </c>
      <c r="D20" s="1" t="str">
        <f>_xlfn.UNICHAR(HEX2DEC(定義一覧[[#This Row],[Unicode]]))</f>
        <v>0</v>
      </c>
      <c r="E20" s="1" t="s">
        <v>105</v>
      </c>
      <c r="F20" s="1" t="s">
        <v>302</v>
      </c>
      <c r="G20" s="1" t="s">
        <v>2900</v>
      </c>
      <c r="H20" s="2">
        <v>0</v>
      </c>
      <c r="I20" s="1" t="str">
        <f>IF(AND(定義一覧[[#This Row],[Dec]]-1=C19,定義一覧[[#This Row],[Dec]]+1=C21,定義一覧[[#This Row],[Category]]=F19,定義一覧[[#This Row],[Category]]=F21,定義一覧[[#This Row],[SubCategory]]=G19,定義一覧[[#This Row],[SubCategory]]=G21),"○","")</f>
        <v/>
      </c>
      <c r="J20" s="1" t="str">
        <f>CONCATENATE(定義一覧[[#This Row],[Width]],"_",定義一覧[[#This Row],[Category]],"_",定義一覧[[#This Row],[SubCategory]],"_",SUBSTITUTE(定義一覧[[#This Row],[Name]],"-","_"))</f>
        <v>NARROW_ASCII_NUMBER_0</v>
      </c>
      <c r="K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数値 0
pub const NARROW_ASCII_NUMBER_0: u32 = 0x0030;</v>
      </c>
      <c r="L20" s="3" t="str">
        <f>定義一覧[[#This Row],[VariableName]]&amp;","</f>
        <v>NARROW_ASCII_NUMBER_0,</v>
      </c>
      <c r="M20" s="1" t="str">
        <f>IF(定義一覧[[#This Row],[Sequence]]="○","",IF(I21="",CONCATENATE(定義一覧[[#This Row],[VariableName]], " + 1,"),CONCATENATE(定義一覧[[#This Row],[VariableName]], " - 1,")))</f>
        <v>NARROW_ASCII_NUMBER_0 - 1,</v>
      </c>
    </row>
    <row r="21" spans="2:13" ht="12.75" customHeight="1" x14ac:dyDescent="0.4">
      <c r="B21" s="1" t="s">
        <v>319</v>
      </c>
      <c r="C21" s="1">
        <f>HEX2DEC(定義一覧[[#This Row],[Unicode]])</f>
        <v>49</v>
      </c>
      <c r="D21" s="1" t="str">
        <f>_xlfn.UNICHAR(HEX2DEC(定義一覧[[#This Row],[Unicode]]))</f>
        <v>1</v>
      </c>
      <c r="E21" s="1" t="s">
        <v>105</v>
      </c>
      <c r="F21" s="1" t="s">
        <v>302</v>
      </c>
      <c r="G21" s="1" t="s">
        <v>2900</v>
      </c>
      <c r="H21" s="2">
        <v>1</v>
      </c>
      <c r="I21" s="1" t="str">
        <f>IF(AND(定義一覧[[#This Row],[Dec]]-1=C20,定義一覧[[#This Row],[Dec]]+1=C22,定義一覧[[#This Row],[Category]]=F20,定義一覧[[#This Row],[Category]]=F22,定義一覧[[#This Row],[SubCategory]]=G20,定義一覧[[#This Row],[SubCategory]]=G22),"○","")</f>
        <v>○</v>
      </c>
      <c r="J21" s="1" t="str">
        <f>CONCATENATE(定義一覧[[#This Row],[Width]],"_",定義一覧[[#This Row],[Category]],"_",定義一覧[[#This Row],[SubCategory]],"_",SUBSTITUTE(定義一覧[[#This Row],[Name]],"-","_"))</f>
        <v>NARROW_ASCII_NUMBER_1</v>
      </c>
      <c r="K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数値 1
pub const NARROW_ASCII_NUMBER_1: u32 = 0x0031;</v>
      </c>
      <c r="L21" s="3" t="str">
        <f>定義一覧[[#This Row],[VariableName]]&amp;","</f>
        <v>NARROW_ASCII_NUMBER_1,</v>
      </c>
      <c r="M21" s="1" t="str">
        <f>IF(定義一覧[[#This Row],[Sequence]]="○","",IF(I22="",CONCATENATE(定義一覧[[#This Row],[VariableName]], " + 1,"),CONCATENATE(定義一覧[[#This Row],[VariableName]], " - 1,")))</f>
        <v/>
      </c>
    </row>
    <row r="22" spans="2:13" ht="12.75" customHeight="1" x14ac:dyDescent="0.4">
      <c r="B22" s="1" t="s">
        <v>320</v>
      </c>
      <c r="C22" s="1">
        <f>HEX2DEC(定義一覧[[#This Row],[Unicode]])</f>
        <v>50</v>
      </c>
      <c r="D22" s="1" t="str">
        <f>_xlfn.UNICHAR(HEX2DEC(定義一覧[[#This Row],[Unicode]]))</f>
        <v>2</v>
      </c>
      <c r="E22" s="1" t="s">
        <v>105</v>
      </c>
      <c r="F22" s="1" t="s">
        <v>302</v>
      </c>
      <c r="G22" s="1" t="s">
        <v>2900</v>
      </c>
      <c r="H22" s="2">
        <v>2</v>
      </c>
      <c r="I22" s="1" t="str">
        <f>IF(AND(定義一覧[[#This Row],[Dec]]-1=C21,定義一覧[[#This Row],[Dec]]+1=C23,定義一覧[[#This Row],[Category]]=F21,定義一覧[[#This Row],[Category]]=F23,定義一覧[[#This Row],[SubCategory]]=G21,定義一覧[[#This Row],[SubCategory]]=G23),"○","")</f>
        <v>○</v>
      </c>
      <c r="J22" s="1" t="str">
        <f>CONCATENATE(定義一覧[[#This Row],[Width]],"_",定義一覧[[#This Row],[Category]],"_",定義一覧[[#This Row],[SubCategory]],"_",SUBSTITUTE(定義一覧[[#This Row],[Name]],"-","_"))</f>
        <v>NARROW_ASCII_NUMBER_2</v>
      </c>
      <c r="K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数値 2
pub const NARROW_ASCII_NUMBER_2: u32 = 0x0032;</v>
      </c>
      <c r="L22" s="3" t="str">
        <f>定義一覧[[#This Row],[VariableName]]&amp;","</f>
        <v>NARROW_ASCII_NUMBER_2,</v>
      </c>
      <c r="M22" s="1" t="str">
        <f>IF(定義一覧[[#This Row],[Sequence]]="○","",IF(I23="",CONCATENATE(定義一覧[[#This Row],[VariableName]], " + 1,"),CONCATENATE(定義一覧[[#This Row],[VariableName]], " - 1,")))</f>
        <v/>
      </c>
    </row>
    <row r="23" spans="2:13" ht="12.75" customHeight="1" x14ac:dyDescent="0.4">
      <c r="B23" s="1" t="s">
        <v>321</v>
      </c>
      <c r="C23" s="1">
        <f>HEX2DEC(定義一覧[[#This Row],[Unicode]])</f>
        <v>51</v>
      </c>
      <c r="D23" s="1" t="str">
        <f>_xlfn.UNICHAR(HEX2DEC(定義一覧[[#This Row],[Unicode]]))</f>
        <v>3</v>
      </c>
      <c r="E23" s="1" t="s">
        <v>105</v>
      </c>
      <c r="F23" s="1" t="s">
        <v>302</v>
      </c>
      <c r="G23" s="1" t="s">
        <v>2900</v>
      </c>
      <c r="H23" s="2">
        <v>3</v>
      </c>
      <c r="I23" s="1" t="str">
        <f>IF(AND(定義一覧[[#This Row],[Dec]]-1=C22,定義一覧[[#This Row],[Dec]]+1=C24,定義一覧[[#This Row],[Category]]=F22,定義一覧[[#This Row],[Category]]=F24,定義一覧[[#This Row],[SubCategory]]=G22,定義一覧[[#This Row],[SubCategory]]=G24),"○","")</f>
        <v>○</v>
      </c>
      <c r="J23" s="1" t="str">
        <f>CONCATENATE(定義一覧[[#This Row],[Width]],"_",定義一覧[[#This Row],[Category]],"_",定義一覧[[#This Row],[SubCategory]],"_",SUBSTITUTE(定義一覧[[#This Row],[Name]],"-","_"))</f>
        <v>NARROW_ASCII_NUMBER_3</v>
      </c>
      <c r="K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数値 3
pub const NARROW_ASCII_NUMBER_3: u32 = 0x0033;</v>
      </c>
      <c r="L23" s="3" t="str">
        <f>定義一覧[[#This Row],[VariableName]]&amp;","</f>
        <v>NARROW_ASCII_NUMBER_3,</v>
      </c>
      <c r="M23" s="1" t="str">
        <f>IF(定義一覧[[#This Row],[Sequence]]="○","",IF(I24="",CONCATENATE(定義一覧[[#This Row],[VariableName]], " + 1,"),CONCATENATE(定義一覧[[#This Row],[VariableName]], " - 1,")))</f>
        <v/>
      </c>
    </row>
    <row r="24" spans="2:13" ht="12.75" customHeight="1" x14ac:dyDescent="0.4">
      <c r="B24" s="1" t="s">
        <v>322</v>
      </c>
      <c r="C24" s="1">
        <f>HEX2DEC(定義一覧[[#This Row],[Unicode]])</f>
        <v>52</v>
      </c>
      <c r="D24" s="1" t="str">
        <f>_xlfn.UNICHAR(HEX2DEC(定義一覧[[#This Row],[Unicode]]))</f>
        <v>4</v>
      </c>
      <c r="E24" s="1" t="s">
        <v>105</v>
      </c>
      <c r="F24" s="1" t="s">
        <v>302</v>
      </c>
      <c r="G24" s="1" t="s">
        <v>2900</v>
      </c>
      <c r="H24" s="2">
        <v>4</v>
      </c>
      <c r="I24" s="1" t="str">
        <f>IF(AND(定義一覧[[#This Row],[Dec]]-1=C23,定義一覧[[#This Row],[Dec]]+1=C25,定義一覧[[#This Row],[Category]]=F23,定義一覧[[#This Row],[Category]]=F25,定義一覧[[#This Row],[SubCategory]]=G23,定義一覧[[#This Row],[SubCategory]]=G25),"○","")</f>
        <v>○</v>
      </c>
      <c r="J24" s="1" t="str">
        <f>CONCATENATE(定義一覧[[#This Row],[Width]],"_",定義一覧[[#This Row],[Category]],"_",定義一覧[[#This Row],[SubCategory]],"_",SUBSTITUTE(定義一覧[[#This Row],[Name]],"-","_"))</f>
        <v>NARROW_ASCII_NUMBER_4</v>
      </c>
      <c r="K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数値 4
pub const NARROW_ASCII_NUMBER_4: u32 = 0x0034;</v>
      </c>
      <c r="L24" s="3" t="str">
        <f>定義一覧[[#This Row],[VariableName]]&amp;","</f>
        <v>NARROW_ASCII_NUMBER_4,</v>
      </c>
      <c r="M24" s="1" t="str">
        <f>IF(定義一覧[[#This Row],[Sequence]]="○","",IF(I25="",CONCATENATE(定義一覧[[#This Row],[VariableName]], " + 1,"),CONCATENATE(定義一覧[[#This Row],[VariableName]], " - 1,")))</f>
        <v/>
      </c>
    </row>
    <row r="25" spans="2:13" ht="12.75" customHeight="1" x14ac:dyDescent="0.4">
      <c r="B25" s="1" t="s">
        <v>323</v>
      </c>
      <c r="C25" s="1">
        <f>HEX2DEC(定義一覧[[#This Row],[Unicode]])</f>
        <v>53</v>
      </c>
      <c r="D25" s="1" t="str">
        <f>_xlfn.UNICHAR(HEX2DEC(定義一覧[[#This Row],[Unicode]]))</f>
        <v>5</v>
      </c>
      <c r="E25" s="1" t="s">
        <v>105</v>
      </c>
      <c r="F25" s="1" t="s">
        <v>302</v>
      </c>
      <c r="G25" s="1" t="s">
        <v>2900</v>
      </c>
      <c r="H25" s="2">
        <v>5</v>
      </c>
      <c r="I25" s="1" t="str">
        <f>IF(AND(定義一覧[[#This Row],[Dec]]-1=C24,定義一覧[[#This Row],[Dec]]+1=C26,定義一覧[[#This Row],[Category]]=F24,定義一覧[[#This Row],[Category]]=F26,定義一覧[[#This Row],[SubCategory]]=G24,定義一覧[[#This Row],[SubCategory]]=G26),"○","")</f>
        <v>○</v>
      </c>
      <c r="J25" s="1" t="str">
        <f>CONCATENATE(定義一覧[[#This Row],[Width]],"_",定義一覧[[#This Row],[Category]],"_",定義一覧[[#This Row],[SubCategory]],"_",SUBSTITUTE(定義一覧[[#This Row],[Name]],"-","_"))</f>
        <v>NARROW_ASCII_NUMBER_5</v>
      </c>
      <c r="K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数値 5
pub const NARROW_ASCII_NUMBER_5: u32 = 0x0035;</v>
      </c>
      <c r="L25" s="3" t="str">
        <f>定義一覧[[#This Row],[VariableName]]&amp;","</f>
        <v>NARROW_ASCII_NUMBER_5,</v>
      </c>
      <c r="M25" s="1" t="str">
        <f>IF(定義一覧[[#This Row],[Sequence]]="○","",IF(I26="",CONCATENATE(定義一覧[[#This Row],[VariableName]], " + 1,"),CONCATENATE(定義一覧[[#This Row],[VariableName]], " - 1,")))</f>
        <v/>
      </c>
    </row>
    <row r="26" spans="2:13" ht="12.75" customHeight="1" x14ac:dyDescent="0.4">
      <c r="B26" s="1" t="s">
        <v>324</v>
      </c>
      <c r="C26" s="1">
        <f>HEX2DEC(定義一覧[[#This Row],[Unicode]])</f>
        <v>54</v>
      </c>
      <c r="D26" s="1" t="str">
        <f>_xlfn.UNICHAR(HEX2DEC(定義一覧[[#This Row],[Unicode]]))</f>
        <v>6</v>
      </c>
      <c r="E26" s="1" t="s">
        <v>105</v>
      </c>
      <c r="F26" s="1" t="s">
        <v>302</v>
      </c>
      <c r="G26" s="1" t="s">
        <v>2900</v>
      </c>
      <c r="H26" s="2">
        <v>6</v>
      </c>
      <c r="I26" s="1" t="str">
        <f>IF(AND(定義一覧[[#This Row],[Dec]]-1=C25,定義一覧[[#This Row],[Dec]]+1=C27,定義一覧[[#This Row],[Category]]=F25,定義一覧[[#This Row],[Category]]=F27,定義一覧[[#This Row],[SubCategory]]=G25,定義一覧[[#This Row],[SubCategory]]=G27),"○","")</f>
        <v>○</v>
      </c>
      <c r="J26" s="1" t="str">
        <f>CONCATENATE(定義一覧[[#This Row],[Width]],"_",定義一覧[[#This Row],[Category]],"_",定義一覧[[#This Row],[SubCategory]],"_",SUBSTITUTE(定義一覧[[#This Row],[Name]],"-","_"))</f>
        <v>NARROW_ASCII_NUMBER_6</v>
      </c>
      <c r="K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数値 6
pub const NARROW_ASCII_NUMBER_6: u32 = 0x0036;</v>
      </c>
      <c r="L26" s="3" t="str">
        <f>定義一覧[[#This Row],[VariableName]]&amp;","</f>
        <v>NARROW_ASCII_NUMBER_6,</v>
      </c>
      <c r="M26" s="1" t="str">
        <f>IF(定義一覧[[#This Row],[Sequence]]="○","",IF(I27="",CONCATENATE(定義一覧[[#This Row],[VariableName]], " + 1,"),CONCATENATE(定義一覧[[#This Row],[VariableName]], " - 1,")))</f>
        <v/>
      </c>
    </row>
    <row r="27" spans="2:13" ht="12.75" customHeight="1" x14ac:dyDescent="0.4">
      <c r="B27" s="1" t="s">
        <v>325</v>
      </c>
      <c r="C27" s="1">
        <f>HEX2DEC(定義一覧[[#This Row],[Unicode]])</f>
        <v>55</v>
      </c>
      <c r="D27" s="1" t="str">
        <f>_xlfn.UNICHAR(HEX2DEC(定義一覧[[#This Row],[Unicode]]))</f>
        <v>7</v>
      </c>
      <c r="E27" s="1" t="s">
        <v>105</v>
      </c>
      <c r="F27" s="1" t="s">
        <v>302</v>
      </c>
      <c r="G27" s="1" t="s">
        <v>2900</v>
      </c>
      <c r="H27" s="2">
        <v>7</v>
      </c>
      <c r="I27" s="1" t="str">
        <f>IF(AND(定義一覧[[#This Row],[Dec]]-1=C26,定義一覧[[#This Row],[Dec]]+1=C28,定義一覧[[#This Row],[Category]]=F26,定義一覧[[#This Row],[Category]]=F28,定義一覧[[#This Row],[SubCategory]]=G26,定義一覧[[#This Row],[SubCategory]]=G28),"○","")</f>
        <v>○</v>
      </c>
      <c r="J27" s="1" t="str">
        <f>CONCATENATE(定義一覧[[#This Row],[Width]],"_",定義一覧[[#This Row],[Category]],"_",定義一覧[[#This Row],[SubCategory]],"_",SUBSTITUTE(定義一覧[[#This Row],[Name]],"-","_"))</f>
        <v>NARROW_ASCII_NUMBER_7</v>
      </c>
      <c r="K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数値 7
pub const NARROW_ASCII_NUMBER_7: u32 = 0x0037;</v>
      </c>
      <c r="L27" s="3" t="str">
        <f>定義一覧[[#This Row],[VariableName]]&amp;","</f>
        <v>NARROW_ASCII_NUMBER_7,</v>
      </c>
      <c r="M27" s="1" t="str">
        <f>IF(定義一覧[[#This Row],[Sequence]]="○","",IF(I28="",CONCATENATE(定義一覧[[#This Row],[VariableName]], " + 1,"),CONCATENATE(定義一覧[[#This Row],[VariableName]], " - 1,")))</f>
        <v/>
      </c>
    </row>
    <row r="28" spans="2:13" ht="12.75" customHeight="1" x14ac:dyDescent="0.4">
      <c r="B28" s="1" t="s">
        <v>326</v>
      </c>
      <c r="C28" s="1">
        <f>HEX2DEC(定義一覧[[#This Row],[Unicode]])</f>
        <v>56</v>
      </c>
      <c r="D28" s="1" t="str">
        <f>_xlfn.UNICHAR(HEX2DEC(定義一覧[[#This Row],[Unicode]]))</f>
        <v>8</v>
      </c>
      <c r="E28" s="1" t="s">
        <v>105</v>
      </c>
      <c r="F28" s="1" t="s">
        <v>302</v>
      </c>
      <c r="G28" s="1" t="s">
        <v>2900</v>
      </c>
      <c r="H28" s="2">
        <v>8</v>
      </c>
      <c r="I28" s="1" t="str">
        <f>IF(AND(定義一覧[[#This Row],[Dec]]-1=C27,定義一覧[[#This Row],[Dec]]+1=C29,定義一覧[[#This Row],[Category]]=F27,定義一覧[[#This Row],[Category]]=F29,定義一覧[[#This Row],[SubCategory]]=G27,定義一覧[[#This Row],[SubCategory]]=G29),"○","")</f>
        <v>○</v>
      </c>
      <c r="J28" s="1" t="str">
        <f>CONCATENATE(定義一覧[[#This Row],[Width]],"_",定義一覧[[#This Row],[Category]],"_",定義一覧[[#This Row],[SubCategory]],"_",SUBSTITUTE(定義一覧[[#This Row],[Name]],"-","_"))</f>
        <v>NARROW_ASCII_NUMBER_8</v>
      </c>
      <c r="K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数値 8
pub const NARROW_ASCII_NUMBER_8: u32 = 0x0038;</v>
      </c>
      <c r="L28" s="3" t="str">
        <f>定義一覧[[#This Row],[VariableName]]&amp;","</f>
        <v>NARROW_ASCII_NUMBER_8,</v>
      </c>
      <c r="M28" s="1" t="str">
        <f>IF(定義一覧[[#This Row],[Sequence]]="○","",IF(I29="",CONCATENATE(定義一覧[[#This Row],[VariableName]], " + 1,"),CONCATENATE(定義一覧[[#This Row],[VariableName]], " - 1,")))</f>
        <v/>
      </c>
    </row>
    <row r="29" spans="2:13" ht="12.75" customHeight="1" x14ac:dyDescent="0.4">
      <c r="B29" s="1" t="s">
        <v>327</v>
      </c>
      <c r="C29" s="1">
        <f>HEX2DEC(定義一覧[[#This Row],[Unicode]])</f>
        <v>57</v>
      </c>
      <c r="D29" s="1" t="str">
        <f>_xlfn.UNICHAR(HEX2DEC(定義一覧[[#This Row],[Unicode]]))</f>
        <v>9</v>
      </c>
      <c r="E29" s="1" t="s">
        <v>105</v>
      </c>
      <c r="F29" s="1" t="s">
        <v>302</v>
      </c>
      <c r="G29" s="1" t="s">
        <v>2900</v>
      </c>
      <c r="H29" s="2">
        <v>9</v>
      </c>
      <c r="I29" s="1" t="str">
        <f>IF(AND(定義一覧[[#This Row],[Dec]]-1=C28,定義一覧[[#This Row],[Dec]]+1=C30,定義一覧[[#This Row],[Category]]=F28,定義一覧[[#This Row],[Category]]=F30,定義一覧[[#This Row],[SubCategory]]=G28,定義一覧[[#This Row],[SubCategory]]=G30),"○","")</f>
        <v/>
      </c>
      <c r="J29" s="1" t="str">
        <f>CONCATENATE(定義一覧[[#This Row],[Width]],"_",定義一覧[[#This Row],[Category]],"_",定義一覧[[#This Row],[SubCategory]],"_",SUBSTITUTE(定義一覧[[#This Row],[Name]],"-","_"))</f>
        <v>NARROW_ASCII_NUMBER_9</v>
      </c>
      <c r="K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数値 9
pub const NARROW_ASCII_NUMBER_9: u32 = 0x0039;</v>
      </c>
      <c r="L29" s="3" t="str">
        <f>定義一覧[[#This Row],[VariableName]]&amp;","</f>
        <v>NARROW_ASCII_NUMBER_9,</v>
      </c>
      <c r="M29" s="1" t="str">
        <f>IF(定義一覧[[#This Row],[Sequence]]="○","",IF(I30="",CONCATENATE(定義一覧[[#This Row],[VariableName]], " + 1,"),CONCATENATE(定義一覧[[#This Row],[VariableName]], " - 1,")))</f>
        <v>NARROW_ASCII_NUMBER_9 + 1,</v>
      </c>
    </row>
    <row r="30" spans="2:13" ht="12.75" customHeight="1" x14ac:dyDescent="0.4">
      <c r="B30" s="1" t="s">
        <v>328</v>
      </c>
      <c r="C30" s="1">
        <f>HEX2DEC(定義一覧[[#This Row],[Unicode]])</f>
        <v>58</v>
      </c>
      <c r="D30" s="1" t="str">
        <f>_xlfn.UNICHAR(HEX2DEC(定義一覧[[#This Row],[Unicode]]))</f>
        <v>:</v>
      </c>
      <c r="E30" s="1" t="s">
        <v>105</v>
      </c>
      <c r="F30" s="1" t="s">
        <v>302</v>
      </c>
      <c r="G30" s="1" t="s">
        <v>647</v>
      </c>
      <c r="H30" s="2" t="s">
        <v>414</v>
      </c>
      <c r="I30" s="1" t="str">
        <f>IF(AND(定義一覧[[#This Row],[Dec]]-1=C29,定義一覧[[#This Row],[Dec]]+1=C31,定義一覧[[#This Row],[Category]]=F29,定義一覧[[#This Row],[Category]]=F31,定義一覧[[#This Row],[SubCategory]]=G29,定義一覧[[#This Row],[SubCategory]]=G31),"○","")</f>
        <v/>
      </c>
      <c r="J30" s="1" t="str">
        <f>CONCATENATE(定義一覧[[#This Row],[Width]],"_",定義一覧[[#This Row],[Category]],"_",定義一覧[[#This Row],[SubCategory]],"_",SUBSTITUTE(定義一覧[[#This Row],[Name]],"-","_"))</f>
        <v>NARROW_ASCII_SYMBOL_COLON</v>
      </c>
      <c r="K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COLON
pub const NARROW_ASCII_SYMBOL_COLON: u32 = 0x003A;</v>
      </c>
      <c r="L30" s="3" t="str">
        <f>定義一覧[[#This Row],[VariableName]]&amp;","</f>
        <v>NARROW_ASCII_SYMBOL_COLON,</v>
      </c>
      <c r="M30" s="1" t="str">
        <f>IF(定義一覧[[#This Row],[Sequence]]="○","",IF(I31="",CONCATENATE(定義一覧[[#This Row],[VariableName]], " + 1,"),CONCATENATE(定義一覧[[#This Row],[VariableName]], " - 1,")))</f>
        <v>NARROW_ASCII_SYMBOL_COLON - 1,</v>
      </c>
    </row>
    <row r="31" spans="2:13" ht="12.75" customHeight="1" x14ac:dyDescent="0.4">
      <c r="B31" s="1" t="s">
        <v>329</v>
      </c>
      <c r="C31" s="1">
        <f>HEX2DEC(定義一覧[[#This Row],[Unicode]])</f>
        <v>59</v>
      </c>
      <c r="D31" s="1" t="str">
        <f>_xlfn.UNICHAR(HEX2DEC(定義一覧[[#This Row],[Unicode]]))</f>
        <v>;</v>
      </c>
      <c r="E31" s="1" t="s">
        <v>105</v>
      </c>
      <c r="F31" s="1" t="s">
        <v>302</v>
      </c>
      <c r="G31" s="1" t="s">
        <v>647</v>
      </c>
      <c r="H31" s="2" t="s">
        <v>415</v>
      </c>
      <c r="I31" s="1" t="str">
        <f>IF(AND(定義一覧[[#This Row],[Dec]]-1=C30,定義一覧[[#This Row],[Dec]]+1=C32,定義一覧[[#This Row],[Category]]=F30,定義一覧[[#This Row],[Category]]=F32,定義一覧[[#This Row],[SubCategory]]=G30,定義一覧[[#This Row],[SubCategory]]=G32),"○","")</f>
        <v>○</v>
      </c>
      <c r="J31" s="1" t="str">
        <f>CONCATENATE(定義一覧[[#This Row],[Width]],"_",定義一覧[[#This Row],[Category]],"_",定義一覧[[#This Row],[SubCategory]],"_",SUBSTITUTE(定義一覧[[#This Row],[Name]],"-","_"))</f>
        <v>NARROW_ASCII_SYMBOL_SEMICOLON</v>
      </c>
      <c r="K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SEMICOLON
pub const NARROW_ASCII_SYMBOL_SEMICOLON: u32 = 0x003B;</v>
      </c>
      <c r="L31" s="3" t="str">
        <f>定義一覧[[#This Row],[VariableName]]&amp;","</f>
        <v>NARROW_ASCII_SYMBOL_SEMICOLON,</v>
      </c>
      <c r="M31" s="1" t="str">
        <f>IF(定義一覧[[#This Row],[Sequence]]="○","",IF(I32="",CONCATENATE(定義一覧[[#This Row],[VariableName]], " + 1,"),CONCATENATE(定義一覧[[#This Row],[VariableName]], " - 1,")))</f>
        <v/>
      </c>
    </row>
    <row r="32" spans="2:13" ht="12.75" customHeight="1" x14ac:dyDescent="0.4">
      <c r="B32" s="1" t="s">
        <v>330</v>
      </c>
      <c r="C32" s="1">
        <f>HEX2DEC(定義一覧[[#This Row],[Unicode]])</f>
        <v>60</v>
      </c>
      <c r="D32" s="1" t="str">
        <f>_xlfn.UNICHAR(HEX2DEC(定義一覧[[#This Row],[Unicode]]))</f>
        <v>&lt;</v>
      </c>
      <c r="E32" s="1" t="s">
        <v>105</v>
      </c>
      <c r="F32" s="1" t="s">
        <v>302</v>
      </c>
      <c r="G32" s="1" t="s">
        <v>647</v>
      </c>
      <c r="H32" s="2" t="s">
        <v>416</v>
      </c>
      <c r="I32" s="1" t="str">
        <f>IF(AND(定義一覧[[#This Row],[Dec]]-1=C31,定義一覧[[#This Row],[Dec]]+1=C33,定義一覧[[#This Row],[Category]]=F31,定義一覧[[#This Row],[Category]]=F33,定義一覧[[#This Row],[SubCategory]]=G31,定義一覧[[#This Row],[SubCategory]]=G33),"○","")</f>
        <v>○</v>
      </c>
      <c r="J32" s="1" t="str">
        <f>CONCATENATE(定義一覧[[#This Row],[Width]],"_",定義一覧[[#This Row],[Category]],"_",定義一覧[[#This Row],[SubCategory]],"_",SUBSTITUTE(定義一覧[[#This Row],[Name]],"-","_"))</f>
        <v>NARROW_ASCII_SYMBOL_LESS_THAN_SIGN</v>
      </c>
      <c r="K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LESS-THAN_SIGN
pub const NARROW_ASCII_SYMBOL_LESS_THAN_SIGN: u32 = 0x003C;</v>
      </c>
      <c r="L32" s="3" t="str">
        <f>定義一覧[[#This Row],[VariableName]]&amp;","</f>
        <v>NARROW_ASCII_SYMBOL_LESS_THAN_SIGN,</v>
      </c>
      <c r="M32" s="1" t="str">
        <f>IF(定義一覧[[#This Row],[Sequence]]="○","",IF(I33="",CONCATENATE(定義一覧[[#This Row],[VariableName]], " + 1,"),CONCATENATE(定義一覧[[#This Row],[VariableName]], " - 1,")))</f>
        <v/>
      </c>
    </row>
    <row r="33" spans="2:13" ht="12.75" customHeight="1" x14ac:dyDescent="0.4">
      <c r="B33" s="1" t="s">
        <v>331</v>
      </c>
      <c r="C33" s="1">
        <f>HEX2DEC(定義一覧[[#This Row],[Unicode]])</f>
        <v>61</v>
      </c>
      <c r="D33" s="1" t="str">
        <f>_xlfn.UNICHAR(HEX2DEC(定義一覧[[#This Row],[Unicode]]))</f>
        <v>=</v>
      </c>
      <c r="E33" s="1" t="s">
        <v>105</v>
      </c>
      <c r="F33" s="1" t="s">
        <v>302</v>
      </c>
      <c r="G33" s="1" t="s">
        <v>647</v>
      </c>
      <c r="H33" s="2" t="s">
        <v>417</v>
      </c>
      <c r="I33" s="1" t="str">
        <f>IF(AND(定義一覧[[#This Row],[Dec]]-1=C32,定義一覧[[#This Row],[Dec]]+1=C34,定義一覧[[#This Row],[Category]]=F32,定義一覧[[#This Row],[Category]]=F34,定義一覧[[#This Row],[SubCategory]]=G32,定義一覧[[#This Row],[SubCategory]]=G34),"○","")</f>
        <v>○</v>
      </c>
      <c r="J33" s="1" t="str">
        <f>CONCATENATE(定義一覧[[#This Row],[Width]],"_",定義一覧[[#This Row],[Category]],"_",定義一覧[[#This Row],[SubCategory]],"_",SUBSTITUTE(定義一覧[[#This Row],[Name]],"-","_"))</f>
        <v>NARROW_ASCII_SYMBOL_EQUALS_SIGN</v>
      </c>
      <c r="K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EQUALS_SIGN
pub const NARROW_ASCII_SYMBOL_EQUALS_SIGN: u32 = 0x003D;</v>
      </c>
      <c r="L33" s="3" t="str">
        <f>定義一覧[[#This Row],[VariableName]]&amp;","</f>
        <v>NARROW_ASCII_SYMBOL_EQUALS_SIGN,</v>
      </c>
      <c r="M33" s="1" t="str">
        <f>IF(定義一覧[[#This Row],[Sequence]]="○","",IF(I34="",CONCATENATE(定義一覧[[#This Row],[VariableName]], " + 1,"),CONCATENATE(定義一覧[[#This Row],[VariableName]], " - 1,")))</f>
        <v/>
      </c>
    </row>
    <row r="34" spans="2:13" ht="12.75" customHeight="1" x14ac:dyDescent="0.4">
      <c r="B34" s="1" t="s">
        <v>332</v>
      </c>
      <c r="C34" s="1">
        <f>HEX2DEC(定義一覧[[#This Row],[Unicode]])</f>
        <v>62</v>
      </c>
      <c r="D34" s="1" t="str">
        <f>_xlfn.UNICHAR(HEX2DEC(定義一覧[[#This Row],[Unicode]]))</f>
        <v>&gt;</v>
      </c>
      <c r="E34" s="1" t="s">
        <v>105</v>
      </c>
      <c r="F34" s="1" t="s">
        <v>302</v>
      </c>
      <c r="G34" s="1" t="s">
        <v>647</v>
      </c>
      <c r="H34" s="2" t="s">
        <v>418</v>
      </c>
      <c r="I34" s="1" t="str">
        <f>IF(AND(定義一覧[[#This Row],[Dec]]-1=C33,定義一覧[[#This Row],[Dec]]+1=C35,定義一覧[[#This Row],[Category]]=F33,定義一覧[[#This Row],[Category]]=F35,定義一覧[[#This Row],[SubCategory]]=G33,定義一覧[[#This Row],[SubCategory]]=G35),"○","")</f>
        <v>○</v>
      </c>
      <c r="J34" s="1" t="str">
        <f>CONCATENATE(定義一覧[[#This Row],[Width]],"_",定義一覧[[#This Row],[Category]],"_",定義一覧[[#This Row],[SubCategory]],"_",SUBSTITUTE(定義一覧[[#This Row],[Name]],"-","_"))</f>
        <v>NARROW_ASCII_SYMBOL_GREATER_THAN_SIGN</v>
      </c>
      <c r="K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GREATER-THAN_SIGN
pub const NARROW_ASCII_SYMBOL_GREATER_THAN_SIGN: u32 = 0x003E;</v>
      </c>
      <c r="L34" s="3" t="str">
        <f>定義一覧[[#This Row],[VariableName]]&amp;","</f>
        <v>NARROW_ASCII_SYMBOL_GREATER_THAN_SIGN,</v>
      </c>
      <c r="M34" s="1" t="str">
        <f>IF(定義一覧[[#This Row],[Sequence]]="○","",IF(I35="",CONCATENATE(定義一覧[[#This Row],[VariableName]], " + 1,"),CONCATENATE(定義一覧[[#This Row],[VariableName]], " - 1,")))</f>
        <v/>
      </c>
    </row>
    <row r="35" spans="2:13" ht="12.75" customHeight="1" x14ac:dyDescent="0.4">
      <c r="B35" s="1" t="s">
        <v>333</v>
      </c>
      <c r="C35" s="1">
        <f>HEX2DEC(定義一覧[[#This Row],[Unicode]])</f>
        <v>63</v>
      </c>
      <c r="D35" s="1" t="str">
        <f>_xlfn.UNICHAR(HEX2DEC(定義一覧[[#This Row],[Unicode]]))</f>
        <v>?</v>
      </c>
      <c r="E35" s="1" t="s">
        <v>105</v>
      </c>
      <c r="F35" s="1" t="s">
        <v>302</v>
      </c>
      <c r="G35" s="1" t="s">
        <v>647</v>
      </c>
      <c r="H35" s="2" t="s">
        <v>419</v>
      </c>
      <c r="I35" s="1" t="str">
        <f>IF(AND(定義一覧[[#This Row],[Dec]]-1=C34,定義一覧[[#This Row],[Dec]]+1=C36,定義一覧[[#This Row],[Category]]=F34,定義一覧[[#This Row],[Category]]=F36,定義一覧[[#This Row],[SubCategory]]=G34,定義一覧[[#This Row],[SubCategory]]=G36),"○","")</f>
        <v>○</v>
      </c>
      <c r="J35" s="1" t="str">
        <f>CONCATENATE(定義一覧[[#This Row],[Width]],"_",定義一覧[[#This Row],[Category]],"_",定義一覧[[#This Row],[SubCategory]],"_",SUBSTITUTE(定義一覧[[#This Row],[Name]],"-","_"))</f>
        <v>NARROW_ASCII_SYMBOL_QUESTION_MARK</v>
      </c>
      <c r="K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QUESTION_MARK
pub const NARROW_ASCII_SYMBOL_QUESTION_MARK: u32 = 0x003F;</v>
      </c>
      <c r="L35" s="3" t="str">
        <f>定義一覧[[#This Row],[VariableName]]&amp;","</f>
        <v>NARROW_ASCII_SYMBOL_QUESTION_MARK,</v>
      </c>
      <c r="M35" s="1" t="str">
        <f>IF(定義一覧[[#This Row],[Sequence]]="○","",IF(I36="",CONCATENATE(定義一覧[[#This Row],[VariableName]], " + 1,"),CONCATENATE(定義一覧[[#This Row],[VariableName]], " - 1,")))</f>
        <v/>
      </c>
    </row>
    <row r="36" spans="2:13" ht="12.75" customHeight="1" x14ac:dyDescent="0.4">
      <c r="B36" s="1" t="s">
        <v>334</v>
      </c>
      <c r="C36" s="1">
        <f>HEX2DEC(定義一覧[[#This Row],[Unicode]])</f>
        <v>64</v>
      </c>
      <c r="D36" s="1" t="str">
        <f>_xlfn.UNICHAR(HEX2DEC(定義一覧[[#This Row],[Unicode]]))</f>
        <v>@</v>
      </c>
      <c r="E36" s="1" t="s">
        <v>105</v>
      </c>
      <c r="F36" s="1" t="s">
        <v>302</v>
      </c>
      <c r="G36" s="1" t="s">
        <v>647</v>
      </c>
      <c r="H36" s="2" t="s">
        <v>420</v>
      </c>
      <c r="I36" s="1" t="str">
        <f>IF(AND(定義一覧[[#This Row],[Dec]]-1=C35,定義一覧[[#This Row],[Dec]]+1=C37,定義一覧[[#This Row],[Category]]=F35,定義一覧[[#This Row],[Category]]=F37,定義一覧[[#This Row],[SubCategory]]=G35,定義一覧[[#This Row],[SubCategory]]=G37),"○","")</f>
        <v/>
      </c>
      <c r="J36" s="1" t="str">
        <f>CONCATENATE(定義一覧[[#This Row],[Width]],"_",定義一覧[[#This Row],[Category]],"_",定義一覧[[#This Row],[SubCategory]],"_",SUBSTITUTE(定義一覧[[#This Row],[Name]],"-","_"))</f>
        <v>NARROW_ASCII_SYMBOL_COMMERCIAL_AT</v>
      </c>
      <c r="K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COMMERCIAL_AT
pub const NARROW_ASCII_SYMBOL_COMMERCIAL_AT: u32 = 0x0040;</v>
      </c>
      <c r="L36" s="3" t="str">
        <f>定義一覧[[#This Row],[VariableName]]&amp;","</f>
        <v>NARROW_ASCII_SYMBOL_COMMERCIAL_AT,</v>
      </c>
      <c r="M36" s="1" t="str">
        <f>IF(定義一覧[[#This Row],[Sequence]]="○","",IF(I37="",CONCATENATE(定義一覧[[#This Row],[VariableName]], " + 1,"),CONCATENATE(定義一覧[[#This Row],[VariableName]], " - 1,")))</f>
        <v>NARROW_ASCII_SYMBOL_COMMERCIAL_AT + 1,</v>
      </c>
    </row>
    <row r="37" spans="2:13" ht="12.75" customHeight="1" x14ac:dyDescent="0.4">
      <c r="B37" s="1" t="s">
        <v>335</v>
      </c>
      <c r="C37" s="1">
        <f>HEX2DEC(定義一覧[[#This Row],[Unicode]])</f>
        <v>65</v>
      </c>
      <c r="D37" s="1" t="str">
        <f>_xlfn.UNICHAR(HEX2DEC(定義一覧[[#This Row],[Unicode]]))</f>
        <v>A</v>
      </c>
      <c r="E37" s="1" t="s">
        <v>105</v>
      </c>
      <c r="F37" s="1" t="s">
        <v>302</v>
      </c>
      <c r="G37" s="1" t="s">
        <v>2888</v>
      </c>
      <c r="H37" s="2" t="s">
        <v>1</v>
      </c>
      <c r="I37" s="1" t="str">
        <f>IF(AND(定義一覧[[#This Row],[Dec]]-1=C36,定義一覧[[#This Row],[Dec]]+1=C38,定義一覧[[#This Row],[Category]]=F36,定義一覧[[#This Row],[Category]]=F38,定義一覧[[#This Row],[SubCategory]]=G36,定義一覧[[#This Row],[SubCategory]]=G38),"○","")</f>
        <v/>
      </c>
      <c r="J37" s="1" t="str">
        <f>CONCATENATE(定義一覧[[#This Row],[Width]],"_",定義一覧[[#This Row],[Category]],"_",定義一覧[[#This Row],[SubCategory]],"_",SUBSTITUTE(定義一覧[[#This Row],[Name]],"-","_"))</f>
        <v>NARROW_ASCII_LATIN_UPPER_CASE_A</v>
      </c>
      <c r="K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A
pub const NARROW_ASCII_LATIN_UPPER_CASE_A: u32 = 0x0041;</v>
      </c>
      <c r="L37" s="3" t="str">
        <f>定義一覧[[#This Row],[VariableName]]&amp;","</f>
        <v>NARROW_ASCII_LATIN_UPPER_CASE_A,</v>
      </c>
      <c r="M37" s="1" t="str">
        <f>IF(定義一覧[[#This Row],[Sequence]]="○","",IF(I38="",CONCATENATE(定義一覧[[#This Row],[VariableName]], " + 1,"),CONCATENATE(定義一覧[[#This Row],[VariableName]], " - 1,")))</f>
        <v>NARROW_ASCII_LATIN_UPPER_CASE_A - 1,</v>
      </c>
    </row>
    <row r="38" spans="2:13" ht="12.75" customHeight="1" x14ac:dyDescent="0.4">
      <c r="B38" s="1" t="s">
        <v>336</v>
      </c>
      <c r="C38" s="1">
        <f>HEX2DEC(定義一覧[[#This Row],[Unicode]])</f>
        <v>66</v>
      </c>
      <c r="D38" s="1" t="str">
        <f>_xlfn.UNICHAR(HEX2DEC(定義一覧[[#This Row],[Unicode]]))</f>
        <v>B</v>
      </c>
      <c r="E38" s="1" t="s">
        <v>105</v>
      </c>
      <c r="F38" s="1" t="s">
        <v>302</v>
      </c>
      <c r="G38" s="1" t="s">
        <v>2888</v>
      </c>
      <c r="H38" s="2" t="s">
        <v>2</v>
      </c>
      <c r="I38" s="1" t="str">
        <f>IF(AND(定義一覧[[#This Row],[Dec]]-1=C37,定義一覧[[#This Row],[Dec]]+1=C39,定義一覧[[#This Row],[Category]]=F37,定義一覧[[#This Row],[Category]]=F39,定義一覧[[#This Row],[SubCategory]]=G37,定義一覧[[#This Row],[SubCategory]]=G39),"○","")</f>
        <v>○</v>
      </c>
      <c r="J38" s="1" t="str">
        <f>CONCATENATE(定義一覧[[#This Row],[Width]],"_",定義一覧[[#This Row],[Category]],"_",定義一覧[[#This Row],[SubCategory]],"_",SUBSTITUTE(定義一覧[[#This Row],[Name]],"-","_"))</f>
        <v>NARROW_ASCII_LATIN_UPPER_CASE_B</v>
      </c>
      <c r="K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B
pub const NARROW_ASCII_LATIN_UPPER_CASE_B: u32 = 0x0042;</v>
      </c>
      <c r="L38" s="3" t="str">
        <f>定義一覧[[#This Row],[VariableName]]&amp;","</f>
        <v>NARROW_ASCII_LATIN_UPPER_CASE_B,</v>
      </c>
      <c r="M38" s="1" t="str">
        <f>IF(定義一覧[[#This Row],[Sequence]]="○","",IF(I39="",CONCATENATE(定義一覧[[#This Row],[VariableName]], " + 1,"),CONCATENATE(定義一覧[[#This Row],[VariableName]], " - 1,")))</f>
        <v/>
      </c>
    </row>
    <row r="39" spans="2:13" ht="12.75" customHeight="1" x14ac:dyDescent="0.4">
      <c r="B39" s="1" t="s">
        <v>337</v>
      </c>
      <c r="C39" s="1">
        <f>HEX2DEC(定義一覧[[#This Row],[Unicode]])</f>
        <v>67</v>
      </c>
      <c r="D39" s="1" t="str">
        <f>_xlfn.UNICHAR(HEX2DEC(定義一覧[[#This Row],[Unicode]]))</f>
        <v>C</v>
      </c>
      <c r="E39" s="1" t="s">
        <v>105</v>
      </c>
      <c r="F39" s="1" t="s">
        <v>302</v>
      </c>
      <c r="G39" s="1" t="s">
        <v>2888</v>
      </c>
      <c r="H39" s="2" t="s">
        <v>3</v>
      </c>
      <c r="I39" s="1" t="str">
        <f>IF(AND(定義一覧[[#This Row],[Dec]]-1=C38,定義一覧[[#This Row],[Dec]]+1=C40,定義一覧[[#This Row],[Category]]=F38,定義一覧[[#This Row],[Category]]=F40,定義一覧[[#This Row],[SubCategory]]=G38,定義一覧[[#This Row],[SubCategory]]=G40),"○","")</f>
        <v>○</v>
      </c>
      <c r="J39" s="1" t="str">
        <f>CONCATENATE(定義一覧[[#This Row],[Width]],"_",定義一覧[[#This Row],[Category]],"_",定義一覧[[#This Row],[SubCategory]],"_",SUBSTITUTE(定義一覧[[#This Row],[Name]],"-","_"))</f>
        <v>NARROW_ASCII_LATIN_UPPER_CASE_C</v>
      </c>
      <c r="K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C
pub const NARROW_ASCII_LATIN_UPPER_CASE_C: u32 = 0x0043;</v>
      </c>
      <c r="L39" s="3" t="str">
        <f>定義一覧[[#This Row],[VariableName]]&amp;","</f>
        <v>NARROW_ASCII_LATIN_UPPER_CASE_C,</v>
      </c>
      <c r="M39" s="1" t="str">
        <f>IF(定義一覧[[#This Row],[Sequence]]="○","",IF(I40="",CONCATENATE(定義一覧[[#This Row],[VariableName]], " + 1,"),CONCATENATE(定義一覧[[#This Row],[VariableName]], " - 1,")))</f>
        <v/>
      </c>
    </row>
    <row r="40" spans="2:13" ht="12.75" customHeight="1" x14ac:dyDescent="0.4">
      <c r="B40" s="1" t="s">
        <v>338</v>
      </c>
      <c r="C40" s="1">
        <f>HEX2DEC(定義一覧[[#This Row],[Unicode]])</f>
        <v>68</v>
      </c>
      <c r="D40" s="1" t="str">
        <f>_xlfn.UNICHAR(HEX2DEC(定義一覧[[#This Row],[Unicode]]))</f>
        <v>D</v>
      </c>
      <c r="E40" s="1" t="s">
        <v>105</v>
      </c>
      <c r="F40" s="1" t="s">
        <v>302</v>
      </c>
      <c r="G40" s="1" t="s">
        <v>2888</v>
      </c>
      <c r="H40" s="2" t="s">
        <v>4</v>
      </c>
      <c r="I40" s="1" t="str">
        <f>IF(AND(定義一覧[[#This Row],[Dec]]-1=C39,定義一覧[[#This Row],[Dec]]+1=C41,定義一覧[[#This Row],[Category]]=F39,定義一覧[[#This Row],[Category]]=F41,定義一覧[[#This Row],[SubCategory]]=G39,定義一覧[[#This Row],[SubCategory]]=G41),"○","")</f>
        <v>○</v>
      </c>
      <c r="J40" s="1" t="str">
        <f>CONCATENATE(定義一覧[[#This Row],[Width]],"_",定義一覧[[#This Row],[Category]],"_",定義一覧[[#This Row],[SubCategory]],"_",SUBSTITUTE(定義一覧[[#This Row],[Name]],"-","_"))</f>
        <v>NARROW_ASCII_LATIN_UPPER_CASE_D</v>
      </c>
      <c r="K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D
pub const NARROW_ASCII_LATIN_UPPER_CASE_D: u32 = 0x0044;</v>
      </c>
      <c r="L40" s="3" t="str">
        <f>定義一覧[[#This Row],[VariableName]]&amp;","</f>
        <v>NARROW_ASCII_LATIN_UPPER_CASE_D,</v>
      </c>
      <c r="M40" s="1" t="str">
        <f>IF(定義一覧[[#This Row],[Sequence]]="○","",IF(I41="",CONCATENATE(定義一覧[[#This Row],[VariableName]], " + 1,"),CONCATENATE(定義一覧[[#This Row],[VariableName]], " - 1,")))</f>
        <v/>
      </c>
    </row>
    <row r="41" spans="2:13" ht="12.75" customHeight="1" x14ac:dyDescent="0.4">
      <c r="B41" s="1" t="s">
        <v>339</v>
      </c>
      <c r="C41" s="1">
        <f>HEX2DEC(定義一覧[[#This Row],[Unicode]])</f>
        <v>69</v>
      </c>
      <c r="D41" s="1" t="str">
        <f>_xlfn.UNICHAR(HEX2DEC(定義一覧[[#This Row],[Unicode]]))</f>
        <v>E</v>
      </c>
      <c r="E41" s="1" t="s">
        <v>105</v>
      </c>
      <c r="F41" s="1" t="s">
        <v>302</v>
      </c>
      <c r="G41" s="1" t="s">
        <v>2888</v>
      </c>
      <c r="H41" s="2" t="s">
        <v>5</v>
      </c>
      <c r="I41" s="1" t="str">
        <f>IF(AND(定義一覧[[#This Row],[Dec]]-1=C40,定義一覧[[#This Row],[Dec]]+1=C42,定義一覧[[#This Row],[Category]]=F40,定義一覧[[#This Row],[Category]]=F42,定義一覧[[#This Row],[SubCategory]]=G40,定義一覧[[#This Row],[SubCategory]]=G42),"○","")</f>
        <v>○</v>
      </c>
      <c r="J41" s="1" t="str">
        <f>CONCATENATE(定義一覧[[#This Row],[Width]],"_",定義一覧[[#This Row],[Category]],"_",定義一覧[[#This Row],[SubCategory]],"_",SUBSTITUTE(定義一覧[[#This Row],[Name]],"-","_"))</f>
        <v>NARROW_ASCII_LATIN_UPPER_CASE_E</v>
      </c>
      <c r="K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E
pub const NARROW_ASCII_LATIN_UPPER_CASE_E: u32 = 0x0045;</v>
      </c>
      <c r="L41" s="3" t="str">
        <f>定義一覧[[#This Row],[VariableName]]&amp;","</f>
        <v>NARROW_ASCII_LATIN_UPPER_CASE_E,</v>
      </c>
      <c r="M41" s="1" t="str">
        <f>IF(定義一覧[[#This Row],[Sequence]]="○","",IF(I42="",CONCATENATE(定義一覧[[#This Row],[VariableName]], " + 1,"),CONCATENATE(定義一覧[[#This Row],[VariableName]], " - 1,")))</f>
        <v/>
      </c>
    </row>
    <row r="42" spans="2:13" ht="12.75" customHeight="1" x14ac:dyDescent="0.4">
      <c r="B42" s="1" t="s">
        <v>340</v>
      </c>
      <c r="C42" s="1">
        <f>HEX2DEC(定義一覧[[#This Row],[Unicode]])</f>
        <v>70</v>
      </c>
      <c r="D42" s="1" t="str">
        <f>_xlfn.UNICHAR(HEX2DEC(定義一覧[[#This Row],[Unicode]]))</f>
        <v>F</v>
      </c>
      <c r="E42" s="1" t="s">
        <v>105</v>
      </c>
      <c r="F42" s="1" t="s">
        <v>302</v>
      </c>
      <c r="G42" s="1" t="s">
        <v>2888</v>
      </c>
      <c r="H42" s="2" t="s">
        <v>6</v>
      </c>
      <c r="I42" s="1" t="str">
        <f>IF(AND(定義一覧[[#This Row],[Dec]]-1=C41,定義一覧[[#This Row],[Dec]]+1=C43,定義一覧[[#This Row],[Category]]=F41,定義一覧[[#This Row],[Category]]=F43,定義一覧[[#This Row],[SubCategory]]=G41,定義一覧[[#This Row],[SubCategory]]=G43),"○","")</f>
        <v>○</v>
      </c>
      <c r="J42" s="1" t="str">
        <f>CONCATENATE(定義一覧[[#This Row],[Width]],"_",定義一覧[[#This Row],[Category]],"_",定義一覧[[#This Row],[SubCategory]],"_",SUBSTITUTE(定義一覧[[#This Row],[Name]],"-","_"))</f>
        <v>NARROW_ASCII_LATIN_UPPER_CASE_F</v>
      </c>
      <c r="K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F
pub const NARROW_ASCII_LATIN_UPPER_CASE_F: u32 = 0x0046;</v>
      </c>
      <c r="L42" s="3" t="str">
        <f>定義一覧[[#This Row],[VariableName]]&amp;","</f>
        <v>NARROW_ASCII_LATIN_UPPER_CASE_F,</v>
      </c>
      <c r="M42" s="1" t="str">
        <f>IF(定義一覧[[#This Row],[Sequence]]="○","",IF(I43="",CONCATENATE(定義一覧[[#This Row],[VariableName]], " + 1,"),CONCATENATE(定義一覧[[#This Row],[VariableName]], " - 1,")))</f>
        <v/>
      </c>
    </row>
    <row r="43" spans="2:13" ht="12.75" customHeight="1" x14ac:dyDescent="0.4">
      <c r="B43" s="1" t="s">
        <v>341</v>
      </c>
      <c r="C43" s="1">
        <f>HEX2DEC(定義一覧[[#This Row],[Unicode]])</f>
        <v>71</v>
      </c>
      <c r="D43" s="1" t="str">
        <f>_xlfn.UNICHAR(HEX2DEC(定義一覧[[#This Row],[Unicode]]))</f>
        <v>G</v>
      </c>
      <c r="E43" s="1" t="s">
        <v>105</v>
      </c>
      <c r="F43" s="1" t="s">
        <v>302</v>
      </c>
      <c r="G43" s="1" t="s">
        <v>2888</v>
      </c>
      <c r="H43" s="2" t="s">
        <v>7</v>
      </c>
      <c r="I43" s="1" t="str">
        <f>IF(AND(定義一覧[[#This Row],[Dec]]-1=C42,定義一覧[[#This Row],[Dec]]+1=C44,定義一覧[[#This Row],[Category]]=F42,定義一覧[[#This Row],[Category]]=F44,定義一覧[[#This Row],[SubCategory]]=G42,定義一覧[[#This Row],[SubCategory]]=G44),"○","")</f>
        <v>○</v>
      </c>
      <c r="J43" s="1" t="str">
        <f>CONCATENATE(定義一覧[[#This Row],[Width]],"_",定義一覧[[#This Row],[Category]],"_",定義一覧[[#This Row],[SubCategory]],"_",SUBSTITUTE(定義一覧[[#This Row],[Name]],"-","_"))</f>
        <v>NARROW_ASCII_LATIN_UPPER_CASE_G</v>
      </c>
      <c r="K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G
pub const NARROW_ASCII_LATIN_UPPER_CASE_G: u32 = 0x0047;</v>
      </c>
      <c r="L43" s="3" t="str">
        <f>定義一覧[[#This Row],[VariableName]]&amp;","</f>
        <v>NARROW_ASCII_LATIN_UPPER_CASE_G,</v>
      </c>
      <c r="M43" s="1" t="str">
        <f>IF(定義一覧[[#This Row],[Sequence]]="○","",IF(I44="",CONCATENATE(定義一覧[[#This Row],[VariableName]], " + 1,"),CONCATENATE(定義一覧[[#This Row],[VariableName]], " - 1,")))</f>
        <v/>
      </c>
    </row>
    <row r="44" spans="2:13" ht="12.75" customHeight="1" x14ac:dyDescent="0.4">
      <c r="B44" s="1" t="s">
        <v>342</v>
      </c>
      <c r="C44" s="1">
        <f>HEX2DEC(定義一覧[[#This Row],[Unicode]])</f>
        <v>72</v>
      </c>
      <c r="D44" s="1" t="str">
        <f>_xlfn.UNICHAR(HEX2DEC(定義一覧[[#This Row],[Unicode]]))</f>
        <v>H</v>
      </c>
      <c r="E44" s="1" t="s">
        <v>105</v>
      </c>
      <c r="F44" s="1" t="s">
        <v>302</v>
      </c>
      <c r="G44" s="1" t="s">
        <v>2888</v>
      </c>
      <c r="H44" s="2" t="s">
        <v>8</v>
      </c>
      <c r="I44" s="1" t="str">
        <f>IF(AND(定義一覧[[#This Row],[Dec]]-1=C43,定義一覧[[#This Row],[Dec]]+1=C45,定義一覧[[#This Row],[Category]]=F43,定義一覧[[#This Row],[Category]]=F45,定義一覧[[#This Row],[SubCategory]]=G43,定義一覧[[#This Row],[SubCategory]]=G45),"○","")</f>
        <v>○</v>
      </c>
      <c r="J44" s="1" t="str">
        <f>CONCATENATE(定義一覧[[#This Row],[Width]],"_",定義一覧[[#This Row],[Category]],"_",定義一覧[[#This Row],[SubCategory]],"_",SUBSTITUTE(定義一覧[[#This Row],[Name]],"-","_"))</f>
        <v>NARROW_ASCII_LATIN_UPPER_CASE_H</v>
      </c>
      <c r="K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H
pub const NARROW_ASCII_LATIN_UPPER_CASE_H: u32 = 0x0048;</v>
      </c>
      <c r="L44" s="3" t="str">
        <f>定義一覧[[#This Row],[VariableName]]&amp;","</f>
        <v>NARROW_ASCII_LATIN_UPPER_CASE_H,</v>
      </c>
      <c r="M44" s="1" t="str">
        <f>IF(定義一覧[[#This Row],[Sequence]]="○","",IF(I45="",CONCATENATE(定義一覧[[#This Row],[VariableName]], " + 1,"),CONCATENATE(定義一覧[[#This Row],[VariableName]], " - 1,")))</f>
        <v/>
      </c>
    </row>
    <row r="45" spans="2:13" ht="12.75" customHeight="1" x14ac:dyDescent="0.4">
      <c r="B45" s="1" t="s">
        <v>343</v>
      </c>
      <c r="C45" s="1">
        <f>HEX2DEC(定義一覧[[#This Row],[Unicode]])</f>
        <v>73</v>
      </c>
      <c r="D45" s="1" t="str">
        <f>_xlfn.UNICHAR(HEX2DEC(定義一覧[[#This Row],[Unicode]]))</f>
        <v>I</v>
      </c>
      <c r="E45" s="1" t="s">
        <v>105</v>
      </c>
      <c r="F45" s="1" t="s">
        <v>302</v>
      </c>
      <c r="G45" s="1" t="s">
        <v>2888</v>
      </c>
      <c r="H45" s="2" t="s">
        <v>9</v>
      </c>
      <c r="I45" s="1" t="str">
        <f>IF(AND(定義一覧[[#This Row],[Dec]]-1=C44,定義一覧[[#This Row],[Dec]]+1=C46,定義一覧[[#This Row],[Category]]=F44,定義一覧[[#This Row],[Category]]=F46,定義一覧[[#This Row],[SubCategory]]=G44,定義一覧[[#This Row],[SubCategory]]=G46),"○","")</f>
        <v>○</v>
      </c>
      <c r="J45" s="1" t="str">
        <f>CONCATENATE(定義一覧[[#This Row],[Width]],"_",定義一覧[[#This Row],[Category]],"_",定義一覧[[#This Row],[SubCategory]],"_",SUBSTITUTE(定義一覧[[#This Row],[Name]],"-","_"))</f>
        <v>NARROW_ASCII_LATIN_UPPER_CASE_I</v>
      </c>
      <c r="K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I
pub const NARROW_ASCII_LATIN_UPPER_CASE_I: u32 = 0x0049;</v>
      </c>
      <c r="L45" s="3" t="str">
        <f>定義一覧[[#This Row],[VariableName]]&amp;","</f>
        <v>NARROW_ASCII_LATIN_UPPER_CASE_I,</v>
      </c>
      <c r="M45" s="1" t="str">
        <f>IF(定義一覧[[#This Row],[Sequence]]="○","",IF(I46="",CONCATENATE(定義一覧[[#This Row],[VariableName]], " + 1,"),CONCATENATE(定義一覧[[#This Row],[VariableName]], " - 1,")))</f>
        <v/>
      </c>
    </row>
    <row r="46" spans="2:13" ht="12.75" customHeight="1" x14ac:dyDescent="0.4">
      <c r="B46" s="1" t="s">
        <v>344</v>
      </c>
      <c r="C46" s="1">
        <f>HEX2DEC(定義一覧[[#This Row],[Unicode]])</f>
        <v>74</v>
      </c>
      <c r="D46" s="1" t="str">
        <f>_xlfn.UNICHAR(HEX2DEC(定義一覧[[#This Row],[Unicode]]))</f>
        <v>J</v>
      </c>
      <c r="E46" s="1" t="s">
        <v>105</v>
      </c>
      <c r="F46" s="1" t="s">
        <v>302</v>
      </c>
      <c r="G46" s="1" t="s">
        <v>2888</v>
      </c>
      <c r="H46" s="2" t="s">
        <v>10</v>
      </c>
      <c r="I46" s="1" t="str">
        <f>IF(AND(定義一覧[[#This Row],[Dec]]-1=C45,定義一覧[[#This Row],[Dec]]+1=C47,定義一覧[[#This Row],[Category]]=F45,定義一覧[[#This Row],[Category]]=F47,定義一覧[[#This Row],[SubCategory]]=G45,定義一覧[[#This Row],[SubCategory]]=G47),"○","")</f>
        <v>○</v>
      </c>
      <c r="J46" s="1" t="str">
        <f>CONCATENATE(定義一覧[[#This Row],[Width]],"_",定義一覧[[#This Row],[Category]],"_",定義一覧[[#This Row],[SubCategory]],"_",SUBSTITUTE(定義一覧[[#This Row],[Name]],"-","_"))</f>
        <v>NARROW_ASCII_LATIN_UPPER_CASE_J</v>
      </c>
      <c r="K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J
pub const NARROW_ASCII_LATIN_UPPER_CASE_J: u32 = 0x004A;</v>
      </c>
      <c r="L46" s="3" t="str">
        <f>定義一覧[[#This Row],[VariableName]]&amp;","</f>
        <v>NARROW_ASCII_LATIN_UPPER_CASE_J,</v>
      </c>
      <c r="M46" s="1" t="str">
        <f>IF(定義一覧[[#This Row],[Sequence]]="○","",IF(I47="",CONCATENATE(定義一覧[[#This Row],[VariableName]], " + 1,"),CONCATENATE(定義一覧[[#This Row],[VariableName]], " - 1,")))</f>
        <v/>
      </c>
    </row>
    <row r="47" spans="2:13" ht="12.75" customHeight="1" x14ac:dyDescent="0.4">
      <c r="B47" s="1" t="s">
        <v>345</v>
      </c>
      <c r="C47" s="1">
        <f>HEX2DEC(定義一覧[[#This Row],[Unicode]])</f>
        <v>75</v>
      </c>
      <c r="D47" s="1" t="str">
        <f>_xlfn.UNICHAR(HEX2DEC(定義一覧[[#This Row],[Unicode]]))</f>
        <v>K</v>
      </c>
      <c r="E47" s="1" t="s">
        <v>105</v>
      </c>
      <c r="F47" s="1" t="s">
        <v>302</v>
      </c>
      <c r="G47" s="1" t="s">
        <v>2888</v>
      </c>
      <c r="H47" s="2" t="s">
        <v>11</v>
      </c>
      <c r="I47" s="1" t="str">
        <f>IF(AND(定義一覧[[#This Row],[Dec]]-1=C46,定義一覧[[#This Row],[Dec]]+1=C48,定義一覧[[#This Row],[Category]]=F46,定義一覧[[#This Row],[Category]]=F48,定義一覧[[#This Row],[SubCategory]]=G46,定義一覧[[#This Row],[SubCategory]]=G48),"○","")</f>
        <v>○</v>
      </c>
      <c r="J47" s="1" t="str">
        <f>CONCATENATE(定義一覧[[#This Row],[Width]],"_",定義一覧[[#This Row],[Category]],"_",定義一覧[[#This Row],[SubCategory]],"_",SUBSTITUTE(定義一覧[[#This Row],[Name]],"-","_"))</f>
        <v>NARROW_ASCII_LATIN_UPPER_CASE_K</v>
      </c>
      <c r="K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K
pub const NARROW_ASCII_LATIN_UPPER_CASE_K: u32 = 0x004B;</v>
      </c>
      <c r="L47" s="3" t="str">
        <f>定義一覧[[#This Row],[VariableName]]&amp;","</f>
        <v>NARROW_ASCII_LATIN_UPPER_CASE_K,</v>
      </c>
      <c r="M47" s="1" t="str">
        <f>IF(定義一覧[[#This Row],[Sequence]]="○","",IF(I48="",CONCATENATE(定義一覧[[#This Row],[VariableName]], " + 1,"),CONCATENATE(定義一覧[[#This Row],[VariableName]], " - 1,")))</f>
        <v/>
      </c>
    </row>
    <row r="48" spans="2:13" ht="12.75" customHeight="1" x14ac:dyDescent="0.4">
      <c r="B48" s="1" t="s">
        <v>346</v>
      </c>
      <c r="C48" s="1">
        <f>HEX2DEC(定義一覧[[#This Row],[Unicode]])</f>
        <v>76</v>
      </c>
      <c r="D48" s="1" t="str">
        <f>_xlfn.UNICHAR(HEX2DEC(定義一覧[[#This Row],[Unicode]]))</f>
        <v>L</v>
      </c>
      <c r="E48" s="1" t="s">
        <v>105</v>
      </c>
      <c r="F48" s="1" t="s">
        <v>302</v>
      </c>
      <c r="G48" s="1" t="s">
        <v>2888</v>
      </c>
      <c r="H48" s="2" t="s">
        <v>12</v>
      </c>
      <c r="I48" s="1" t="str">
        <f>IF(AND(定義一覧[[#This Row],[Dec]]-1=C47,定義一覧[[#This Row],[Dec]]+1=C49,定義一覧[[#This Row],[Category]]=F47,定義一覧[[#This Row],[Category]]=F49,定義一覧[[#This Row],[SubCategory]]=G47,定義一覧[[#This Row],[SubCategory]]=G49),"○","")</f>
        <v>○</v>
      </c>
      <c r="J48" s="1" t="str">
        <f>CONCATENATE(定義一覧[[#This Row],[Width]],"_",定義一覧[[#This Row],[Category]],"_",定義一覧[[#This Row],[SubCategory]],"_",SUBSTITUTE(定義一覧[[#This Row],[Name]],"-","_"))</f>
        <v>NARROW_ASCII_LATIN_UPPER_CASE_L</v>
      </c>
      <c r="K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L
pub const NARROW_ASCII_LATIN_UPPER_CASE_L: u32 = 0x004C;</v>
      </c>
      <c r="L48" s="3" t="str">
        <f>定義一覧[[#This Row],[VariableName]]&amp;","</f>
        <v>NARROW_ASCII_LATIN_UPPER_CASE_L,</v>
      </c>
      <c r="M48" s="1" t="str">
        <f>IF(定義一覧[[#This Row],[Sequence]]="○","",IF(I49="",CONCATENATE(定義一覧[[#This Row],[VariableName]], " + 1,"),CONCATENATE(定義一覧[[#This Row],[VariableName]], " - 1,")))</f>
        <v/>
      </c>
    </row>
    <row r="49" spans="2:13" ht="12.75" customHeight="1" x14ac:dyDescent="0.4">
      <c r="B49" s="1" t="s">
        <v>347</v>
      </c>
      <c r="C49" s="1">
        <f>HEX2DEC(定義一覧[[#This Row],[Unicode]])</f>
        <v>77</v>
      </c>
      <c r="D49" s="1" t="str">
        <f>_xlfn.UNICHAR(HEX2DEC(定義一覧[[#This Row],[Unicode]]))</f>
        <v>M</v>
      </c>
      <c r="E49" s="1" t="s">
        <v>105</v>
      </c>
      <c r="F49" s="1" t="s">
        <v>302</v>
      </c>
      <c r="G49" s="1" t="s">
        <v>2888</v>
      </c>
      <c r="H49" s="2" t="s">
        <v>13</v>
      </c>
      <c r="I49" s="1" t="str">
        <f>IF(AND(定義一覧[[#This Row],[Dec]]-1=C48,定義一覧[[#This Row],[Dec]]+1=C50,定義一覧[[#This Row],[Category]]=F48,定義一覧[[#This Row],[Category]]=F50,定義一覧[[#This Row],[SubCategory]]=G48,定義一覧[[#This Row],[SubCategory]]=G50),"○","")</f>
        <v>○</v>
      </c>
      <c r="J49" s="1" t="str">
        <f>CONCATENATE(定義一覧[[#This Row],[Width]],"_",定義一覧[[#This Row],[Category]],"_",定義一覧[[#This Row],[SubCategory]],"_",SUBSTITUTE(定義一覧[[#This Row],[Name]],"-","_"))</f>
        <v>NARROW_ASCII_LATIN_UPPER_CASE_M</v>
      </c>
      <c r="K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M
pub const NARROW_ASCII_LATIN_UPPER_CASE_M: u32 = 0x004D;</v>
      </c>
      <c r="L49" s="3" t="str">
        <f>定義一覧[[#This Row],[VariableName]]&amp;","</f>
        <v>NARROW_ASCII_LATIN_UPPER_CASE_M,</v>
      </c>
      <c r="M49" s="1" t="str">
        <f>IF(定義一覧[[#This Row],[Sequence]]="○","",IF(I50="",CONCATENATE(定義一覧[[#This Row],[VariableName]], " + 1,"),CONCATENATE(定義一覧[[#This Row],[VariableName]], " - 1,")))</f>
        <v/>
      </c>
    </row>
    <row r="50" spans="2:13" ht="12.75" customHeight="1" x14ac:dyDescent="0.4">
      <c r="B50" s="1" t="s">
        <v>348</v>
      </c>
      <c r="C50" s="1">
        <f>HEX2DEC(定義一覧[[#This Row],[Unicode]])</f>
        <v>78</v>
      </c>
      <c r="D50" s="1" t="str">
        <f>_xlfn.UNICHAR(HEX2DEC(定義一覧[[#This Row],[Unicode]]))</f>
        <v>N</v>
      </c>
      <c r="E50" s="1" t="s">
        <v>105</v>
      </c>
      <c r="F50" s="1" t="s">
        <v>302</v>
      </c>
      <c r="G50" s="1" t="s">
        <v>2888</v>
      </c>
      <c r="H50" s="2" t="s">
        <v>14</v>
      </c>
      <c r="I50" s="1" t="str">
        <f>IF(AND(定義一覧[[#This Row],[Dec]]-1=C49,定義一覧[[#This Row],[Dec]]+1=C51,定義一覧[[#This Row],[Category]]=F49,定義一覧[[#This Row],[Category]]=F51,定義一覧[[#This Row],[SubCategory]]=G49,定義一覧[[#This Row],[SubCategory]]=G51),"○","")</f>
        <v>○</v>
      </c>
      <c r="J50" s="1" t="str">
        <f>CONCATENATE(定義一覧[[#This Row],[Width]],"_",定義一覧[[#This Row],[Category]],"_",定義一覧[[#This Row],[SubCategory]],"_",SUBSTITUTE(定義一覧[[#This Row],[Name]],"-","_"))</f>
        <v>NARROW_ASCII_LATIN_UPPER_CASE_N</v>
      </c>
      <c r="K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N
pub const NARROW_ASCII_LATIN_UPPER_CASE_N: u32 = 0x004E;</v>
      </c>
      <c r="L50" s="3" t="str">
        <f>定義一覧[[#This Row],[VariableName]]&amp;","</f>
        <v>NARROW_ASCII_LATIN_UPPER_CASE_N,</v>
      </c>
      <c r="M50" s="1" t="str">
        <f>IF(定義一覧[[#This Row],[Sequence]]="○","",IF(I51="",CONCATENATE(定義一覧[[#This Row],[VariableName]], " + 1,"),CONCATENATE(定義一覧[[#This Row],[VariableName]], " - 1,")))</f>
        <v/>
      </c>
    </row>
    <row r="51" spans="2:13" ht="12.75" customHeight="1" x14ac:dyDescent="0.4">
      <c r="B51" s="1" t="s">
        <v>349</v>
      </c>
      <c r="C51" s="1">
        <f>HEX2DEC(定義一覧[[#This Row],[Unicode]])</f>
        <v>79</v>
      </c>
      <c r="D51" s="1" t="str">
        <f>_xlfn.UNICHAR(HEX2DEC(定義一覧[[#This Row],[Unicode]]))</f>
        <v>O</v>
      </c>
      <c r="E51" s="1" t="s">
        <v>105</v>
      </c>
      <c r="F51" s="1" t="s">
        <v>302</v>
      </c>
      <c r="G51" s="1" t="s">
        <v>2888</v>
      </c>
      <c r="H51" s="2" t="s">
        <v>15</v>
      </c>
      <c r="I51" s="1" t="str">
        <f>IF(AND(定義一覧[[#This Row],[Dec]]-1=C50,定義一覧[[#This Row],[Dec]]+1=C52,定義一覧[[#This Row],[Category]]=F50,定義一覧[[#This Row],[Category]]=F52,定義一覧[[#This Row],[SubCategory]]=G50,定義一覧[[#This Row],[SubCategory]]=G52),"○","")</f>
        <v>○</v>
      </c>
      <c r="J51" s="1" t="str">
        <f>CONCATENATE(定義一覧[[#This Row],[Width]],"_",定義一覧[[#This Row],[Category]],"_",定義一覧[[#This Row],[SubCategory]],"_",SUBSTITUTE(定義一覧[[#This Row],[Name]],"-","_"))</f>
        <v>NARROW_ASCII_LATIN_UPPER_CASE_O</v>
      </c>
      <c r="K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O
pub const NARROW_ASCII_LATIN_UPPER_CASE_O: u32 = 0x004F;</v>
      </c>
      <c r="L51" s="3" t="str">
        <f>定義一覧[[#This Row],[VariableName]]&amp;","</f>
        <v>NARROW_ASCII_LATIN_UPPER_CASE_O,</v>
      </c>
      <c r="M51" s="1" t="str">
        <f>IF(定義一覧[[#This Row],[Sequence]]="○","",IF(I52="",CONCATENATE(定義一覧[[#This Row],[VariableName]], " + 1,"),CONCATENATE(定義一覧[[#This Row],[VariableName]], " - 1,")))</f>
        <v/>
      </c>
    </row>
    <row r="52" spans="2:13" ht="12.75" customHeight="1" x14ac:dyDescent="0.4">
      <c r="B52" s="1" t="s">
        <v>350</v>
      </c>
      <c r="C52" s="1">
        <f>HEX2DEC(定義一覧[[#This Row],[Unicode]])</f>
        <v>80</v>
      </c>
      <c r="D52" s="1" t="str">
        <f>_xlfn.UNICHAR(HEX2DEC(定義一覧[[#This Row],[Unicode]]))</f>
        <v>P</v>
      </c>
      <c r="E52" s="1" t="s">
        <v>105</v>
      </c>
      <c r="F52" s="1" t="s">
        <v>302</v>
      </c>
      <c r="G52" s="1" t="s">
        <v>2888</v>
      </c>
      <c r="H52" s="2" t="s">
        <v>16</v>
      </c>
      <c r="I52" s="1" t="str">
        <f>IF(AND(定義一覧[[#This Row],[Dec]]-1=C51,定義一覧[[#This Row],[Dec]]+1=C53,定義一覧[[#This Row],[Category]]=F51,定義一覧[[#This Row],[Category]]=F53,定義一覧[[#This Row],[SubCategory]]=G51,定義一覧[[#This Row],[SubCategory]]=G53),"○","")</f>
        <v>○</v>
      </c>
      <c r="J52" s="1" t="str">
        <f>CONCATENATE(定義一覧[[#This Row],[Width]],"_",定義一覧[[#This Row],[Category]],"_",定義一覧[[#This Row],[SubCategory]],"_",SUBSTITUTE(定義一覧[[#This Row],[Name]],"-","_"))</f>
        <v>NARROW_ASCII_LATIN_UPPER_CASE_P</v>
      </c>
      <c r="K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P
pub const NARROW_ASCII_LATIN_UPPER_CASE_P: u32 = 0x0050;</v>
      </c>
      <c r="L52" s="3" t="str">
        <f>定義一覧[[#This Row],[VariableName]]&amp;","</f>
        <v>NARROW_ASCII_LATIN_UPPER_CASE_P,</v>
      </c>
      <c r="M52" s="1" t="str">
        <f>IF(定義一覧[[#This Row],[Sequence]]="○","",IF(I53="",CONCATENATE(定義一覧[[#This Row],[VariableName]], " + 1,"),CONCATENATE(定義一覧[[#This Row],[VariableName]], " - 1,")))</f>
        <v/>
      </c>
    </row>
    <row r="53" spans="2:13" ht="12.75" customHeight="1" x14ac:dyDescent="0.4">
      <c r="B53" s="1" t="s">
        <v>351</v>
      </c>
      <c r="C53" s="1">
        <f>HEX2DEC(定義一覧[[#This Row],[Unicode]])</f>
        <v>81</v>
      </c>
      <c r="D53" s="1" t="str">
        <f>_xlfn.UNICHAR(HEX2DEC(定義一覧[[#This Row],[Unicode]]))</f>
        <v>Q</v>
      </c>
      <c r="E53" s="1" t="s">
        <v>105</v>
      </c>
      <c r="F53" s="1" t="s">
        <v>302</v>
      </c>
      <c r="G53" s="1" t="s">
        <v>2888</v>
      </c>
      <c r="H53" s="2" t="s">
        <v>17</v>
      </c>
      <c r="I53" s="1" t="str">
        <f>IF(AND(定義一覧[[#This Row],[Dec]]-1=C52,定義一覧[[#This Row],[Dec]]+1=C54,定義一覧[[#This Row],[Category]]=F52,定義一覧[[#This Row],[Category]]=F54,定義一覧[[#This Row],[SubCategory]]=G52,定義一覧[[#This Row],[SubCategory]]=G54),"○","")</f>
        <v>○</v>
      </c>
      <c r="J53" s="1" t="str">
        <f>CONCATENATE(定義一覧[[#This Row],[Width]],"_",定義一覧[[#This Row],[Category]],"_",定義一覧[[#This Row],[SubCategory]],"_",SUBSTITUTE(定義一覧[[#This Row],[Name]],"-","_"))</f>
        <v>NARROW_ASCII_LATIN_UPPER_CASE_Q</v>
      </c>
      <c r="K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Q
pub const NARROW_ASCII_LATIN_UPPER_CASE_Q: u32 = 0x0051;</v>
      </c>
      <c r="L53" s="3" t="str">
        <f>定義一覧[[#This Row],[VariableName]]&amp;","</f>
        <v>NARROW_ASCII_LATIN_UPPER_CASE_Q,</v>
      </c>
      <c r="M53" s="1" t="str">
        <f>IF(定義一覧[[#This Row],[Sequence]]="○","",IF(I54="",CONCATENATE(定義一覧[[#This Row],[VariableName]], " + 1,"),CONCATENATE(定義一覧[[#This Row],[VariableName]], " - 1,")))</f>
        <v/>
      </c>
    </row>
    <row r="54" spans="2:13" ht="12.75" customHeight="1" x14ac:dyDescent="0.4">
      <c r="B54" s="1" t="s">
        <v>352</v>
      </c>
      <c r="C54" s="1">
        <f>HEX2DEC(定義一覧[[#This Row],[Unicode]])</f>
        <v>82</v>
      </c>
      <c r="D54" s="1" t="str">
        <f>_xlfn.UNICHAR(HEX2DEC(定義一覧[[#This Row],[Unicode]]))</f>
        <v>R</v>
      </c>
      <c r="E54" s="1" t="s">
        <v>105</v>
      </c>
      <c r="F54" s="1" t="s">
        <v>302</v>
      </c>
      <c r="G54" s="1" t="s">
        <v>2888</v>
      </c>
      <c r="H54" s="2" t="s">
        <v>18</v>
      </c>
      <c r="I54" s="1" t="str">
        <f>IF(AND(定義一覧[[#This Row],[Dec]]-1=C53,定義一覧[[#This Row],[Dec]]+1=C55,定義一覧[[#This Row],[Category]]=F53,定義一覧[[#This Row],[Category]]=F55,定義一覧[[#This Row],[SubCategory]]=G53,定義一覧[[#This Row],[SubCategory]]=G55),"○","")</f>
        <v>○</v>
      </c>
      <c r="J54" s="1" t="str">
        <f>CONCATENATE(定義一覧[[#This Row],[Width]],"_",定義一覧[[#This Row],[Category]],"_",定義一覧[[#This Row],[SubCategory]],"_",SUBSTITUTE(定義一覧[[#This Row],[Name]],"-","_"))</f>
        <v>NARROW_ASCII_LATIN_UPPER_CASE_R</v>
      </c>
      <c r="K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R
pub const NARROW_ASCII_LATIN_UPPER_CASE_R: u32 = 0x0052;</v>
      </c>
      <c r="L54" s="3" t="str">
        <f>定義一覧[[#This Row],[VariableName]]&amp;","</f>
        <v>NARROW_ASCII_LATIN_UPPER_CASE_R,</v>
      </c>
      <c r="M54" s="1" t="str">
        <f>IF(定義一覧[[#This Row],[Sequence]]="○","",IF(I55="",CONCATENATE(定義一覧[[#This Row],[VariableName]], " + 1,"),CONCATENATE(定義一覧[[#This Row],[VariableName]], " - 1,")))</f>
        <v/>
      </c>
    </row>
    <row r="55" spans="2:13" ht="12.75" customHeight="1" x14ac:dyDescent="0.4">
      <c r="B55" s="1" t="s">
        <v>353</v>
      </c>
      <c r="C55" s="1">
        <f>HEX2DEC(定義一覧[[#This Row],[Unicode]])</f>
        <v>83</v>
      </c>
      <c r="D55" s="1" t="str">
        <f>_xlfn.UNICHAR(HEX2DEC(定義一覧[[#This Row],[Unicode]]))</f>
        <v>S</v>
      </c>
      <c r="E55" s="1" t="s">
        <v>105</v>
      </c>
      <c r="F55" s="1" t="s">
        <v>302</v>
      </c>
      <c r="G55" s="1" t="s">
        <v>2888</v>
      </c>
      <c r="H55" s="2" t="s">
        <v>19</v>
      </c>
      <c r="I55" s="1" t="str">
        <f>IF(AND(定義一覧[[#This Row],[Dec]]-1=C54,定義一覧[[#This Row],[Dec]]+1=C56,定義一覧[[#This Row],[Category]]=F54,定義一覧[[#This Row],[Category]]=F56,定義一覧[[#This Row],[SubCategory]]=G54,定義一覧[[#This Row],[SubCategory]]=G56),"○","")</f>
        <v>○</v>
      </c>
      <c r="J55" s="1" t="str">
        <f>CONCATENATE(定義一覧[[#This Row],[Width]],"_",定義一覧[[#This Row],[Category]],"_",定義一覧[[#This Row],[SubCategory]],"_",SUBSTITUTE(定義一覧[[#This Row],[Name]],"-","_"))</f>
        <v>NARROW_ASCII_LATIN_UPPER_CASE_S</v>
      </c>
      <c r="K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S
pub const NARROW_ASCII_LATIN_UPPER_CASE_S: u32 = 0x0053;</v>
      </c>
      <c r="L55" s="3" t="str">
        <f>定義一覧[[#This Row],[VariableName]]&amp;","</f>
        <v>NARROW_ASCII_LATIN_UPPER_CASE_S,</v>
      </c>
      <c r="M55" s="1" t="str">
        <f>IF(定義一覧[[#This Row],[Sequence]]="○","",IF(I56="",CONCATENATE(定義一覧[[#This Row],[VariableName]], " + 1,"),CONCATENATE(定義一覧[[#This Row],[VariableName]], " - 1,")))</f>
        <v/>
      </c>
    </row>
    <row r="56" spans="2:13" ht="12.75" customHeight="1" x14ac:dyDescent="0.4">
      <c r="B56" s="1" t="s">
        <v>354</v>
      </c>
      <c r="C56" s="1">
        <f>HEX2DEC(定義一覧[[#This Row],[Unicode]])</f>
        <v>84</v>
      </c>
      <c r="D56" s="1" t="str">
        <f>_xlfn.UNICHAR(HEX2DEC(定義一覧[[#This Row],[Unicode]]))</f>
        <v>T</v>
      </c>
      <c r="E56" s="1" t="s">
        <v>105</v>
      </c>
      <c r="F56" s="1" t="s">
        <v>302</v>
      </c>
      <c r="G56" s="1" t="s">
        <v>2888</v>
      </c>
      <c r="H56" s="2" t="s">
        <v>20</v>
      </c>
      <c r="I56" s="1" t="str">
        <f>IF(AND(定義一覧[[#This Row],[Dec]]-1=C55,定義一覧[[#This Row],[Dec]]+1=C57,定義一覧[[#This Row],[Category]]=F55,定義一覧[[#This Row],[Category]]=F57,定義一覧[[#This Row],[SubCategory]]=G55,定義一覧[[#This Row],[SubCategory]]=G57),"○","")</f>
        <v>○</v>
      </c>
      <c r="J56" s="1" t="str">
        <f>CONCATENATE(定義一覧[[#This Row],[Width]],"_",定義一覧[[#This Row],[Category]],"_",定義一覧[[#This Row],[SubCategory]],"_",SUBSTITUTE(定義一覧[[#This Row],[Name]],"-","_"))</f>
        <v>NARROW_ASCII_LATIN_UPPER_CASE_T</v>
      </c>
      <c r="K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T
pub const NARROW_ASCII_LATIN_UPPER_CASE_T: u32 = 0x0054;</v>
      </c>
      <c r="L56" s="3" t="str">
        <f>定義一覧[[#This Row],[VariableName]]&amp;","</f>
        <v>NARROW_ASCII_LATIN_UPPER_CASE_T,</v>
      </c>
      <c r="M56" s="1" t="str">
        <f>IF(定義一覧[[#This Row],[Sequence]]="○","",IF(I57="",CONCATENATE(定義一覧[[#This Row],[VariableName]], " + 1,"),CONCATENATE(定義一覧[[#This Row],[VariableName]], " - 1,")))</f>
        <v/>
      </c>
    </row>
    <row r="57" spans="2:13" ht="12.75" customHeight="1" x14ac:dyDescent="0.4">
      <c r="B57" s="1" t="s">
        <v>355</v>
      </c>
      <c r="C57" s="1">
        <f>HEX2DEC(定義一覧[[#This Row],[Unicode]])</f>
        <v>85</v>
      </c>
      <c r="D57" s="1" t="str">
        <f>_xlfn.UNICHAR(HEX2DEC(定義一覧[[#This Row],[Unicode]]))</f>
        <v>U</v>
      </c>
      <c r="E57" s="1" t="s">
        <v>105</v>
      </c>
      <c r="F57" s="1" t="s">
        <v>302</v>
      </c>
      <c r="G57" s="1" t="s">
        <v>2888</v>
      </c>
      <c r="H57" s="2" t="s">
        <v>21</v>
      </c>
      <c r="I57" s="1" t="str">
        <f>IF(AND(定義一覧[[#This Row],[Dec]]-1=C56,定義一覧[[#This Row],[Dec]]+1=C58,定義一覧[[#This Row],[Category]]=F56,定義一覧[[#This Row],[Category]]=F58,定義一覧[[#This Row],[SubCategory]]=G56,定義一覧[[#This Row],[SubCategory]]=G58),"○","")</f>
        <v>○</v>
      </c>
      <c r="J57" s="1" t="str">
        <f>CONCATENATE(定義一覧[[#This Row],[Width]],"_",定義一覧[[#This Row],[Category]],"_",定義一覧[[#This Row],[SubCategory]],"_",SUBSTITUTE(定義一覧[[#This Row],[Name]],"-","_"))</f>
        <v>NARROW_ASCII_LATIN_UPPER_CASE_U</v>
      </c>
      <c r="K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U
pub const NARROW_ASCII_LATIN_UPPER_CASE_U: u32 = 0x0055;</v>
      </c>
      <c r="L57" s="3" t="str">
        <f>定義一覧[[#This Row],[VariableName]]&amp;","</f>
        <v>NARROW_ASCII_LATIN_UPPER_CASE_U,</v>
      </c>
      <c r="M57" s="1" t="str">
        <f>IF(定義一覧[[#This Row],[Sequence]]="○","",IF(I58="",CONCATENATE(定義一覧[[#This Row],[VariableName]], " + 1,"),CONCATENATE(定義一覧[[#This Row],[VariableName]], " - 1,")))</f>
        <v/>
      </c>
    </row>
    <row r="58" spans="2:13" ht="12.75" customHeight="1" x14ac:dyDescent="0.4">
      <c r="B58" s="1" t="s">
        <v>356</v>
      </c>
      <c r="C58" s="1">
        <f>HEX2DEC(定義一覧[[#This Row],[Unicode]])</f>
        <v>86</v>
      </c>
      <c r="D58" s="1" t="str">
        <f>_xlfn.UNICHAR(HEX2DEC(定義一覧[[#This Row],[Unicode]]))</f>
        <v>V</v>
      </c>
      <c r="E58" s="1" t="s">
        <v>105</v>
      </c>
      <c r="F58" s="1" t="s">
        <v>302</v>
      </c>
      <c r="G58" s="1" t="s">
        <v>2888</v>
      </c>
      <c r="H58" s="2" t="s">
        <v>22</v>
      </c>
      <c r="I58" s="1" t="str">
        <f>IF(AND(定義一覧[[#This Row],[Dec]]-1=C57,定義一覧[[#This Row],[Dec]]+1=C59,定義一覧[[#This Row],[Category]]=F57,定義一覧[[#This Row],[Category]]=F59,定義一覧[[#This Row],[SubCategory]]=G57,定義一覧[[#This Row],[SubCategory]]=G59),"○","")</f>
        <v>○</v>
      </c>
      <c r="J58" s="1" t="str">
        <f>CONCATENATE(定義一覧[[#This Row],[Width]],"_",定義一覧[[#This Row],[Category]],"_",定義一覧[[#This Row],[SubCategory]],"_",SUBSTITUTE(定義一覧[[#This Row],[Name]],"-","_"))</f>
        <v>NARROW_ASCII_LATIN_UPPER_CASE_V</v>
      </c>
      <c r="K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V
pub const NARROW_ASCII_LATIN_UPPER_CASE_V: u32 = 0x0056;</v>
      </c>
      <c r="L58" s="3" t="str">
        <f>定義一覧[[#This Row],[VariableName]]&amp;","</f>
        <v>NARROW_ASCII_LATIN_UPPER_CASE_V,</v>
      </c>
      <c r="M58" s="1" t="str">
        <f>IF(定義一覧[[#This Row],[Sequence]]="○","",IF(I59="",CONCATENATE(定義一覧[[#This Row],[VariableName]], " + 1,"),CONCATENATE(定義一覧[[#This Row],[VariableName]], " - 1,")))</f>
        <v/>
      </c>
    </row>
    <row r="59" spans="2:13" ht="12.75" customHeight="1" x14ac:dyDescent="0.4">
      <c r="B59" s="1" t="s">
        <v>357</v>
      </c>
      <c r="C59" s="1">
        <f>HEX2DEC(定義一覧[[#This Row],[Unicode]])</f>
        <v>87</v>
      </c>
      <c r="D59" s="1" t="str">
        <f>_xlfn.UNICHAR(HEX2DEC(定義一覧[[#This Row],[Unicode]]))</f>
        <v>W</v>
      </c>
      <c r="E59" s="1" t="s">
        <v>105</v>
      </c>
      <c r="F59" s="1" t="s">
        <v>302</v>
      </c>
      <c r="G59" s="1" t="s">
        <v>2888</v>
      </c>
      <c r="H59" s="2" t="s">
        <v>23</v>
      </c>
      <c r="I59" s="1" t="str">
        <f>IF(AND(定義一覧[[#This Row],[Dec]]-1=C58,定義一覧[[#This Row],[Dec]]+1=C60,定義一覧[[#This Row],[Category]]=F58,定義一覧[[#This Row],[Category]]=F60,定義一覧[[#This Row],[SubCategory]]=G58,定義一覧[[#This Row],[SubCategory]]=G60),"○","")</f>
        <v>○</v>
      </c>
      <c r="J59" s="1" t="str">
        <f>CONCATENATE(定義一覧[[#This Row],[Width]],"_",定義一覧[[#This Row],[Category]],"_",定義一覧[[#This Row],[SubCategory]],"_",SUBSTITUTE(定義一覧[[#This Row],[Name]],"-","_"))</f>
        <v>NARROW_ASCII_LATIN_UPPER_CASE_W</v>
      </c>
      <c r="K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W
pub const NARROW_ASCII_LATIN_UPPER_CASE_W: u32 = 0x0057;</v>
      </c>
      <c r="L59" s="3" t="str">
        <f>定義一覧[[#This Row],[VariableName]]&amp;","</f>
        <v>NARROW_ASCII_LATIN_UPPER_CASE_W,</v>
      </c>
      <c r="M59" s="1" t="str">
        <f>IF(定義一覧[[#This Row],[Sequence]]="○","",IF(I60="",CONCATENATE(定義一覧[[#This Row],[VariableName]], " + 1,"),CONCATENATE(定義一覧[[#This Row],[VariableName]], " - 1,")))</f>
        <v/>
      </c>
    </row>
    <row r="60" spans="2:13" ht="12.75" customHeight="1" x14ac:dyDescent="0.4">
      <c r="B60" s="1" t="s">
        <v>358</v>
      </c>
      <c r="C60" s="1">
        <f>HEX2DEC(定義一覧[[#This Row],[Unicode]])</f>
        <v>88</v>
      </c>
      <c r="D60" s="1" t="str">
        <f>_xlfn.UNICHAR(HEX2DEC(定義一覧[[#This Row],[Unicode]]))</f>
        <v>X</v>
      </c>
      <c r="E60" s="1" t="s">
        <v>105</v>
      </c>
      <c r="F60" s="1" t="s">
        <v>302</v>
      </c>
      <c r="G60" s="1" t="s">
        <v>2888</v>
      </c>
      <c r="H60" s="2" t="s">
        <v>24</v>
      </c>
      <c r="I60" s="1" t="str">
        <f>IF(AND(定義一覧[[#This Row],[Dec]]-1=C59,定義一覧[[#This Row],[Dec]]+1=C61,定義一覧[[#This Row],[Category]]=F59,定義一覧[[#This Row],[Category]]=F61,定義一覧[[#This Row],[SubCategory]]=G59,定義一覧[[#This Row],[SubCategory]]=G61),"○","")</f>
        <v>○</v>
      </c>
      <c r="J60" s="1" t="str">
        <f>CONCATENATE(定義一覧[[#This Row],[Width]],"_",定義一覧[[#This Row],[Category]],"_",定義一覧[[#This Row],[SubCategory]],"_",SUBSTITUTE(定義一覧[[#This Row],[Name]],"-","_"))</f>
        <v>NARROW_ASCII_LATIN_UPPER_CASE_X</v>
      </c>
      <c r="K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X
pub const NARROW_ASCII_LATIN_UPPER_CASE_X: u32 = 0x0058;</v>
      </c>
      <c r="L60" s="3" t="str">
        <f>定義一覧[[#This Row],[VariableName]]&amp;","</f>
        <v>NARROW_ASCII_LATIN_UPPER_CASE_X,</v>
      </c>
      <c r="M60" s="1" t="str">
        <f>IF(定義一覧[[#This Row],[Sequence]]="○","",IF(I61="",CONCATENATE(定義一覧[[#This Row],[VariableName]], " + 1,"),CONCATENATE(定義一覧[[#This Row],[VariableName]], " - 1,")))</f>
        <v/>
      </c>
    </row>
    <row r="61" spans="2:13" ht="12.75" customHeight="1" x14ac:dyDescent="0.4">
      <c r="B61" s="1" t="s">
        <v>359</v>
      </c>
      <c r="C61" s="1">
        <f>HEX2DEC(定義一覧[[#This Row],[Unicode]])</f>
        <v>89</v>
      </c>
      <c r="D61" s="1" t="str">
        <f>_xlfn.UNICHAR(HEX2DEC(定義一覧[[#This Row],[Unicode]]))</f>
        <v>Y</v>
      </c>
      <c r="E61" s="1" t="s">
        <v>105</v>
      </c>
      <c r="F61" s="1" t="s">
        <v>302</v>
      </c>
      <c r="G61" s="1" t="s">
        <v>2888</v>
      </c>
      <c r="H61" s="2" t="s">
        <v>25</v>
      </c>
      <c r="I61" s="1" t="str">
        <f>IF(AND(定義一覧[[#This Row],[Dec]]-1=C60,定義一覧[[#This Row],[Dec]]+1=C62,定義一覧[[#This Row],[Category]]=F60,定義一覧[[#This Row],[Category]]=F62,定義一覧[[#This Row],[SubCategory]]=G60,定義一覧[[#This Row],[SubCategory]]=G62),"○","")</f>
        <v>○</v>
      </c>
      <c r="J61" s="1" t="str">
        <f>CONCATENATE(定義一覧[[#This Row],[Width]],"_",定義一覧[[#This Row],[Category]],"_",定義一覧[[#This Row],[SubCategory]],"_",SUBSTITUTE(定義一覧[[#This Row],[Name]],"-","_"))</f>
        <v>NARROW_ASCII_LATIN_UPPER_CASE_Y</v>
      </c>
      <c r="K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Y
pub const NARROW_ASCII_LATIN_UPPER_CASE_Y: u32 = 0x0059;</v>
      </c>
      <c r="L61" s="3" t="str">
        <f>定義一覧[[#This Row],[VariableName]]&amp;","</f>
        <v>NARROW_ASCII_LATIN_UPPER_CASE_Y,</v>
      </c>
      <c r="M61" s="1" t="str">
        <f>IF(定義一覧[[#This Row],[Sequence]]="○","",IF(I62="",CONCATENATE(定義一覧[[#This Row],[VariableName]], " + 1,"),CONCATENATE(定義一覧[[#This Row],[VariableName]], " - 1,")))</f>
        <v/>
      </c>
    </row>
    <row r="62" spans="2:13" ht="12.75" customHeight="1" x14ac:dyDescent="0.4">
      <c r="B62" s="1" t="s">
        <v>360</v>
      </c>
      <c r="C62" s="1">
        <f>HEX2DEC(定義一覧[[#This Row],[Unicode]])</f>
        <v>90</v>
      </c>
      <c r="D62" s="1" t="str">
        <f>_xlfn.UNICHAR(HEX2DEC(定義一覧[[#This Row],[Unicode]]))</f>
        <v>Z</v>
      </c>
      <c r="E62" s="1" t="s">
        <v>105</v>
      </c>
      <c r="F62" s="1" t="s">
        <v>302</v>
      </c>
      <c r="G62" s="1" t="s">
        <v>2888</v>
      </c>
      <c r="H62" s="2" t="s">
        <v>26</v>
      </c>
      <c r="I62" s="1" t="str">
        <f>IF(AND(定義一覧[[#This Row],[Dec]]-1=C61,定義一覧[[#This Row],[Dec]]+1=C63,定義一覧[[#This Row],[Category]]=F61,定義一覧[[#This Row],[Category]]=F63,定義一覧[[#This Row],[SubCategory]]=G61,定義一覧[[#This Row],[SubCategory]]=G63),"○","")</f>
        <v/>
      </c>
      <c r="J62" s="1" t="str">
        <f>CONCATENATE(定義一覧[[#This Row],[Width]],"_",定義一覧[[#This Row],[Category]],"_",定義一覧[[#This Row],[SubCategory]],"_",SUBSTITUTE(定義一覧[[#This Row],[Name]],"-","_"))</f>
        <v>NARROW_ASCII_LATIN_UPPER_CASE_Z</v>
      </c>
      <c r="K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Z
pub const NARROW_ASCII_LATIN_UPPER_CASE_Z: u32 = 0x005A;</v>
      </c>
      <c r="L62" s="3" t="str">
        <f>定義一覧[[#This Row],[VariableName]]&amp;","</f>
        <v>NARROW_ASCII_LATIN_UPPER_CASE_Z,</v>
      </c>
      <c r="M62" s="1" t="str">
        <f>IF(定義一覧[[#This Row],[Sequence]]="○","",IF(I63="",CONCATENATE(定義一覧[[#This Row],[VariableName]], " + 1,"),CONCATENATE(定義一覧[[#This Row],[VariableName]], " - 1,")))</f>
        <v>NARROW_ASCII_LATIN_UPPER_CASE_Z + 1,</v>
      </c>
    </row>
    <row r="63" spans="2:13" ht="12.75" customHeight="1" x14ac:dyDescent="0.4">
      <c r="B63" s="1" t="s">
        <v>361</v>
      </c>
      <c r="C63" s="1">
        <f>HEX2DEC(定義一覧[[#This Row],[Unicode]])</f>
        <v>91</v>
      </c>
      <c r="D63" s="1" t="str">
        <f>_xlfn.UNICHAR(HEX2DEC(定義一覧[[#This Row],[Unicode]]))</f>
        <v>[</v>
      </c>
      <c r="E63" s="1" t="s">
        <v>105</v>
      </c>
      <c r="F63" s="1" t="s">
        <v>302</v>
      </c>
      <c r="G63" s="1" t="s">
        <v>647</v>
      </c>
      <c r="H63" s="2" t="s">
        <v>421</v>
      </c>
      <c r="I63" s="1" t="str">
        <f>IF(AND(定義一覧[[#This Row],[Dec]]-1=C62,定義一覧[[#This Row],[Dec]]+1=C64,定義一覧[[#This Row],[Category]]=F62,定義一覧[[#This Row],[Category]]=F64,定義一覧[[#This Row],[SubCategory]]=G62,定義一覧[[#This Row],[SubCategory]]=G64),"○","")</f>
        <v/>
      </c>
      <c r="J63" s="1" t="str">
        <f>CONCATENATE(定義一覧[[#This Row],[Width]],"_",定義一覧[[#This Row],[Category]],"_",定義一覧[[#This Row],[SubCategory]],"_",SUBSTITUTE(定義一覧[[#This Row],[Name]],"-","_"))</f>
        <v>NARROW_ASCII_SYMBOL_LEFT_SQUARE_BRACKET</v>
      </c>
      <c r="K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LEFT_SQUARE_BRACKET
pub const NARROW_ASCII_SYMBOL_LEFT_SQUARE_BRACKET: u32 = 0x005B;</v>
      </c>
      <c r="L63" s="3" t="str">
        <f>定義一覧[[#This Row],[VariableName]]&amp;","</f>
        <v>NARROW_ASCII_SYMBOL_LEFT_SQUARE_BRACKET,</v>
      </c>
      <c r="M63" s="1" t="str">
        <f>IF(定義一覧[[#This Row],[Sequence]]="○","",IF(I64="",CONCATENATE(定義一覧[[#This Row],[VariableName]], " + 1,"),CONCATENATE(定義一覧[[#This Row],[VariableName]], " - 1,")))</f>
        <v>NARROW_ASCII_SYMBOL_LEFT_SQUARE_BRACKET - 1,</v>
      </c>
    </row>
    <row r="64" spans="2:13" ht="12.75" customHeight="1" x14ac:dyDescent="0.4">
      <c r="B64" s="1" t="s">
        <v>362</v>
      </c>
      <c r="C64" s="1">
        <f>HEX2DEC(定義一覧[[#This Row],[Unicode]])</f>
        <v>92</v>
      </c>
      <c r="D64" s="1" t="str">
        <f>_xlfn.UNICHAR(HEX2DEC(定義一覧[[#This Row],[Unicode]]))</f>
        <v>\</v>
      </c>
      <c r="E64" s="1" t="s">
        <v>105</v>
      </c>
      <c r="F64" s="1" t="s">
        <v>302</v>
      </c>
      <c r="G64" s="1" t="s">
        <v>647</v>
      </c>
      <c r="H64" s="2" t="s">
        <v>422</v>
      </c>
      <c r="I64" s="1" t="str">
        <f>IF(AND(定義一覧[[#This Row],[Dec]]-1=C63,定義一覧[[#This Row],[Dec]]+1=C65,定義一覧[[#This Row],[Category]]=F63,定義一覧[[#This Row],[Category]]=F65,定義一覧[[#This Row],[SubCategory]]=G63,定義一覧[[#This Row],[SubCategory]]=G65),"○","")</f>
        <v>○</v>
      </c>
      <c r="J64" s="1" t="str">
        <f>CONCATENATE(定義一覧[[#This Row],[Width]],"_",定義一覧[[#This Row],[Category]],"_",定義一覧[[#This Row],[SubCategory]],"_",SUBSTITUTE(定義一覧[[#This Row],[Name]],"-","_"))</f>
        <v>NARROW_ASCII_SYMBOL_REVERSE_SOLIDUS</v>
      </c>
      <c r="K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REVERSE_SOLIDUS
pub const NARROW_ASCII_SYMBOL_REVERSE_SOLIDUS: u32 = 0x005C;</v>
      </c>
      <c r="L64" s="3" t="str">
        <f>定義一覧[[#This Row],[VariableName]]&amp;","</f>
        <v>NARROW_ASCII_SYMBOL_REVERSE_SOLIDUS,</v>
      </c>
      <c r="M64" s="1" t="str">
        <f>IF(定義一覧[[#This Row],[Sequence]]="○","",IF(I65="",CONCATENATE(定義一覧[[#This Row],[VariableName]], " + 1,"),CONCATENATE(定義一覧[[#This Row],[VariableName]], " - 1,")))</f>
        <v/>
      </c>
    </row>
    <row r="65" spans="2:13" ht="12.75" customHeight="1" x14ac:dyDescent="0.4">
      <c r="B65" s="1" t="s">
        <v>363</v>
      </c>
      <c r="C65" s="1">
        <f>HEX2DEC(定義一覧[[#This Row],[Unicode]])</f>
        <v>93</v>
      </c>
      <c r="D65" s="1" t="str">
        <f>_xlfn.UNICHAR(HEX2DEC(定義一覧[[#This Row],[Unicode]]))</f>
        <v>]</v>
      </c>
      <c r="E65" s="1" t="s">
        <v>105</v>
      </c>
      <c r="F65" s="1" t="s">
        <v>302</v>
      </c>
      <c r="G65" s="1" t="s">
        <v>647</v>
      </c>
      <c r="H65" s="2" t="s">
        <v>423</v>
      </c>
      <c r="I65" s="1" t="str">
        <f>IF(AND(定義一覧[[#This Row],[Dec]]-1=C64,定義一覧[[#This Row],[Dec]]+1=C66,定義一覧[[#This Row],[Category]]=F64,定義一覧[[#This Row],[Category]]=F66,定義一覧[[#This Row],[SubCategory]]=G64,定義一覧[[#This Row],[SubCategory]]=G66),"○","")</f>
        <v>○</v>
      </c>
      <c r="J65" s="1" t="str">
        <f>CONCATENATE(定義一覧[[#This Row],[Width]],"_",定義一覧[[#This Row],[Category]],"_",定義一覧[[#This Row],[SubCategory]],"_",SUBSTITUTE(定義一覧[[#This Row],[Name]],"-","_"))</f>
        <v>NARROW_ASCII_SYMBOL_RIGHT_SQUARE_BRACKET</v>
      </c>
      <c r="K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RIGHT_SQUARE_BRACKET
pub const NARROW_ASCII_SYMBOL_RIGHT_SQUARE_BRACKET: u32 = 0x005D;</v>
      </c>
      <c r="L65" s="3" t="str">
        <f>定義一覧[[#This Row],[VariableName]]&amp;","</f>
        <v>NARROW_ASCII_SYMBOL_RIGHT_SQUARE_BRACKET,</v>
      </c>
      <c r="M65" s="1" t="str">
        <f>IF(定義一覧[[#This Row],[Sequence]]="○","",IF(I66="",CONCATENATE(定義一覧[[#This Row],[VariableName]], " + 1,"),CONCATENATE(定義一覧[[#This Row],[VariableName]], " - 1,")))</f>
        <v/>
      </c>
    </row>
    <row r="66" spans="2:13" ht="12.75" customHeight="1" x14ac:dyDescent="0.4">
      <c r="B66" s="1" t="s">
        <v>364</v>
      </c>
      <c r="C66" s="1">
        <f>HEX2DEC(定義一覧[[#This Row],[Unicode]])</f>
        <v>94</v>
      </c>
      <c r="D66" s="1" t="str">
        <f>_xlfn.UNICHAR(HEX2DEC(定義一覧[[#This Row],[Unicode]]))</f>
        <v>^</v>
      </c>
      <c r="E66" s="1" t="s">
        <v>105</v>
      </c>
      <c r="F66" s="1" t="s">
        <v>302</v>
      </c>
      <c r="G66" s="1" t="s">
        <v>647</v>
      </c>
      <c r="H66" s="2" t="s">
        <v>424</v>
      </c>
      <c r="I66" s="1" t="str">
        <f>IF(AND(定義一覧[[#This Row],[Dec]]-1=C65,定義一覧[[#This Row],[Dec]]+1=C67,定義一覧[[#This Row],[Category]]=F65,定義一覧[[#This Row],[Category]]=F67,定義一覧[[#This Row],[SubCategory]]=G65,定義一覧[[#This Row],[SubCategory]]=G67),"○","")</f>
        <v>○</v>
      </c>
      <c r="J66" s="1" t="str">
        <f>CONCATENATE(定義一覧[[#This Row],[Width]],"_",定義一覧[[#This Row],[Category]],"_",定義一覧[[#This Row],[SubCategory]],"_",SUBSTITUTE(定義一覧[[#This Row],[Name]],"-","_"))</f>
        <v>NARROW_ASCII_SYMBOL_CIRCUMFLEX_ACCENT</v>
      </c>
      <c r="K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CIRCUMFLEX_ACCENT
pub const NARROW_ASCII_SYMBOL_CIRCUMFLEX_ACCENT: u32 = 0x005E;</v>
      </c>
      <c r="L66" s="3" t="str">
        <f>定義一覧[[#This Row],[VariableName]]&amp;","</f>
        <v>NARROW_ASCII_SYMBOL_CIRCUMFLEX_ACCENT,</v>
      </c>
      <c r="M66" s="1" t="str">
        <f>IF(定義一覧[[#This Row],[Sequence]]="○","",IF(I67="",CONCATENATE(定義一覧[[#This Row],[VariableName]], " + 1,"),CONCATENATE(定義一覧[[#This Row],[VariableName]], " - 1,")))</f>
        <v/>
      </c>
    </row>
    <row r="67" spans="2:13" ht="12.75" customHeight="1" x14ac:dyDescent="0.4">
      <c r="B67" s="1" t="s">
        <v>365</v>
      </c>
      <c r="C67" s="1">
        <f>HEX2DEC(定義一覧[[#This Row],[Unicode]])</f>
        <v>95</v>
      </c>
      <c r="D67" s="1" t="str">
        <f>_xlfn.UNICHAR(HEX2DEC(定義一覧[[#This Row],[Unicode]]))</f>
        <v>_</v>
      </c>
      <c r="E67" s="1" t="s">
        <v>105</v>
      </c>
      <c r="F67" s="1" t="s">
        <v>302</v>
      </c>
      <c r="G67" s="1" t="s">
        <v>647</v>
      </c>
      <c r="H67" s="2" t="s">
        <v>425</v>
      </c>
      <c r="I67" s="1" t="str">
        <f>IF(AND(定義一覧[[#This Row],[Dec]]-1=C66,定義一覧[[#This Row],[Dec]]+1=C68,定義一覧[[#This Row],[Category]]=F66,定義一覧[[#This Row],[Category]]=F68,定義一覧[[#This Row],[SubCategory]]=G66,定義一覧[[#This Row],[SubCategory]]=G68),"○","")</f>
        <v>○</v>
      </c>
      <c r="J67" s="1" t="str">
        <f>CONCATENATE(定義一覧[[#This Row],[Width]],"_",定義一覧[[#This Row],[Category]],"_",定義一覧[[#This Row],[SubCategory]],"_",SUBSTITUTE(定義一覧[[#This Row],[Name]],"-","_"))</f>
        <v>NARROW_ASCII_SYMBOL_LOW_LINE</v>
      </c>
      <c r="K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LOW_LINE
pub const NARROW_ASCII_SYMBOL_LOW_LINE: u32 = 0x005F;</v>
      </c>
      <c r="L67" s="3" t="str">
        <f>定義一覧[[#This Row],[VariableName]]&amp;","</f>
        <v>NARROW_ASCII_SYMBOL_LOW_LINE,</v>
      </c>
      <c r="M67" s="1" t="str">
        <f>IF(定義一覧[[#This Row],[Sequence]]="○","",IF(I68="",CONCATENATE(定義一覧[[#This Row],[VariableName]], " + 1,"),CONCATENATE(定義一覧[[#This Row],[VariableName]], " - 1,")))</f>
        <v/>
      </c>
    </row>
    <row r="68" spans="2:13" ht="12.75" customHeight="1" x14ac:dyDescent="0.4">
      <c r="B68" s="1" t="s">
        <v>366</v>
      </c>
      <c r="C68" s="1">
        <f>HEX2DEC(定義一覧[[#This Row],[Unicode]])</f>
        <v>96</v>
      </c>
      <c r="D68" s="1" t="str">
        <f>_xlfn.UNICHAR(HEX2DEC(定義一覧[[#This Row],[Unicode]]))</f>
        <v>`</v>
      </c>
      <c r="E68" s="1" t="s">
        <v>105</v>
      </c>
      <c r="F68" s="1" t="s">
        <v>302</v>
      </c>
      <c r="G68" s="1" t="s">
        <v>647</v>
      </c>
      <c r="H68" s="2" t="s">
        <v>426</v>
      </c>
      <c r="I68" s="1" t="str">
        <f>IF(AND(定義一覧[[#This Row],[Dec]]-1=C67,定義一覧[[#This Row],[Dec]]+1=C69,定義一覧[[#This Row],[Category]]=F67,定義一覧[[#This Row],[Category]]=F69,定義一覧[[#This Row],[SubCategory]]=G67,定義一覧[[#This Row],[SubCategory]]=G69),"○","")</f>
        <v/>
      </c>
      <c r="J68" s="1" t="str">
        <f>CONCATENATE(定義一覧[[#This Row],[Width]],"_",定義一覧[[#This Row],[Category]],"_",定義一覧[[#This Row],[SubCategory]],"_",SUBSTITUTE(定義一覧[[#This Row],[Name]],"-","_"))</f>
        <v>NARROW_ASCII_SYMBOL_GRAVE_ACCENT</v>
      </c>
      <c r="K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GRAVE_ACCENT
pub const NARROW_ASCII_SYMBOL_GRAVE_ACCENT: u32 = 0x0060;</v>
      </c>
      <c r="L68" s="3" t="str">
        <f>定義一覧[[#This Row],[VariableName]]&amp;","</f>
        <v>NARROW_ASCII_SYMBOL_GRAVE_ACCENT,</v>
      </c>
      <c r="M68" s="1" t="str">
        <f>IF(定義一覧[[#This Row],[Sequence]]="○","",IF(I69="",CONCATENATE(定義一覧[[#This Row],[VariableName]], " + 1,"),CONCATENATE(定義一覧[[#This Row],[VariableName]], " - 1,")))</f>
        <v>NARROW_ASCII_SYMBOL_GRAVE_ACCENT + 1,</v>
      </c>
    </row>
    <row r="69" spans="2:13" ht="12.75" customHeight="1" x14ac:dyDescent="0.4">
      <c r="B69" s="1" t="s">
        <v>367</v>
      </c>
      <c r="C69" s="1">
        <f>HEX2DEC(定義一覧[[#This Row],[Unicode]])</f>
        <v>97</v>
      </c>
      <c r="D69" s="1" t="str">
        <f>_xlfn.UNICHAR(HEX2DEC(定義一覧[[#This Row],[Unicode]]))</f>
        <v>a</v>
      </c>
      <c r="E69" s="1" t="s">
        <v>105</v>
      </c>
      <c r="F69" s="1" t="s">
        <v>302</v>
      </c>
      <c r="G69" s="1" t="s">
        <v>2890</v>
      </c>
      <c r="H69" s="2" t="s">
        <v>1</v>
      </c>
      <c r="I69" s="1" t="str">
        <f>IF(AND(定義一覧[[#This Row],[Dec]]-1=C68,定義一覧[[#This Row],[Dec]]+1=C70,定義一覧[[#This Row],[Category]]=F68,定義一覧[[#This Row],[Category]]=F70,定義一覧[[#This Row],[SubCategory]]=G68,定義一覧[[#This Row],[SubCategory]]=G70),"○","")</f>
        <v/>
      </c>
      <c r="J69" s="1" t="str">
        <f>CONCATENATE(定義一覧[[#This Row],[Width]],"_",定義一覧[[#This Row],[Category]],"_",定義一覧[[#This Row],[SubCategory]],"_",SUBSTITUTE(定義一覧[[#This Row],[Name]],"-","_"))</f>
        <v>NARROW_ASCII_LATIN_LOWER_CASE_A</v>
      </c>
      <c r="K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A
pub const NARROW_ASCII_LATIN_LOWER_CASE_A: u32 = 0x0061;</v>
      </c>
      <c r="L69" s="3" t="str">
        <f>定義一覧[[#This Row],[VariableName]]&amp;","</f>
        <v>NARROW_ASCII_LATIN_LOWER_CASE_A,</v>
      </c>
      <c r="M69" s="1" t="str">
        <f>IF(定義一覧[[#This Row],[Sequence]]="○","",IF(I70="",CONCATENATE(定義一覧[[#This Row],[VariableName]], " + 1,"),CONCATENATE(定義一覧[[#This Row],[VariableName]], " - 1,")))</f>
        <v>NARROW_ASCII_LATIN_LOWER_CASE_A - 1,</v>
      </c>
    </row>
    <row r="70" spans="2:13" ht="12.75" customHeight="1" x14ac:dyDescent="0.4">
      <c r="B70" s="1" t="s">
        <v>368</v>
      </c>
      <c r="C70" s="1">
        <f>HEX2DEC(定義一覧[[#This Row],[Unicode]])</f>
        <v>98</v>
      </c>
      <c r="D70" s="1" t="str">
        <f>_xlfn.UNICHAR(HEX2DEC(定義一覧[[#This Row],[Unicode]]))</f>
        <v>b</v>
      </c>
      <c r="E70" s="1" t="s">
        <v>105</v>
      </c>
      <c r="F70" s="1" t="s">
        <v>302</v>
      </c>
      <c r="G70" s="1" t="s">
        <v>2890</v>
      </c>
      <c r="H70" s="2" t="s">
        <v>2</v>
      </c>
      <c r="I70" s="1" t="str">
        <f>IF(AND(定義一覧[[#This Row],[Dec]]-1=C69,定義一覧[[#This Row],[Dec]]+1=C71,定義一覧[[#This Row],[Category]]=F69,定義一覧[[#This Row],[Category]]=F71,定義一覧[[#This Row],[SubCategory]]=G69,定義一覧[[#This Row],[SubCategory]]=G71),"○","")</f>
        <v>○</v>
      </c>
      <c r="J70" s="1" t="str">
        <f>CONCATENATE(定義一覧[[#This Row],[Width]],"_",定義一覧[[#This Row],[Category]],"_",定義一覧[[#This Row],[SubCategory]],"_",SUBSTITUTE(定義一覧[[#This Row],[Name]],"-","_"))</f>
        <v>NARROW_ASCII_LATIN_LOWER_CASE_B</v>
      </c>
      <c r="K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B
pub const NARROW_ASCII_LATIN_LOWER_CASE_B: u32 = 0x0062;</v>
      </c>
      <c r="L70" s="3" t="str">
        <f>定義一覧[[#This Row],[VariableName]]&amp;","</f>
        <v>NARROW_ASCII_LATIN_LOWER_CASE_B,</v>
      </c>
      <c r="M70" s="1" t="str">
        <f>IF(定義一覧[[#This Row],[Sequence]]="○","",IF(I71="",CONCATENATE(定義一覧[[#This Row],[VariableName]], " + 1,"),CONCATENATE(定義一覧[[#This Row],[VariableName]], " - 1,")))</f>
        <v/>
      </c>
    </row>
    <row r="71" spans="2:13" ht="12.75" customHeight="1" x14ac:dyDescent="0.4">
      <c r="B71" s="1" t="s">
        <v>369</v>
      </c>
      <c r="C71" s="1">
        <f>HEX2DEC(定義一覧[[#This Row],[Unicode]])</f>
        <v>99</v>
      </c>
      <c r="D71" s="1" t="str">
        <f>_xlfn.UNICHAR(HEX2DEC(定義一覧[[#This Row],[Unicode]]))</f>
        <v>c</v>
      </c>
      <c r="E71" s="1" t="s">
        <v>105</v>
      </c>
      <c r="F71" s="1" t="s">
        <v>302</v>
      </c>
      <c r="G71" s="1" t="s">
        <v>2890</v>
      </c>
      <c r="H71" s="2" t="s">
        <v>3</v>
      </c>
      <c r="I71" s="1" t="str">
        <f>IF(AND(定義一覧[[#This Row],[Dec]]-1=C70,定義一覧[[#This Row],[Dec]]+1=C72,定義一覧[[#This Row],[Category]]=F70,定義一覧[[#This Row],[Category]]=F72,定義一覧[[#This Row],[SubCategory]]=G70,定義一覧[[#This Row],[SubCategory]]=G72),"○","")</f>
        <v>○</v>
      </c>
      <c r="J71" s="1" t="str">
        <f>CONCATENATE(定義一覧[[#This Row],[Width]],"_",定義一覧[[#This Row],[Category]],"_",定義一覧[[#This Row],[SubCategory]],"_",SUBSTITUTE(定義一覧[[#This Row],[Name]],"-","_"))</f>
        <v>NARROW_ASCII_LATIN_LOWER_CASE_C</v>
      </c>
      <c r="K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C
pub const NARROW_ASCII_LATIN_LOWER_CASE_C: u32 = 0x0063;</v>
      </c>
      <c r="L71" s="3" t="str">
        <f>定義一覧[[#This Row],[VariableName]]&amp;","</f>
        <v>NARROW_ASCII_LATIN_LOWER_CASE_C,</v>
      </c>
      <c r="M71" s="1" t="str">
        <f>IF(定義一覧[[#This Row],[Sequence]]="○","",IF(I72="",CONCATENATE(定義一覧[[#This Row],[VariableName]], " + 1,"),CONCATENATE(定義一覧[[#This Row],[VariableName]], " - 1,")))</f>
        <v/>
      </c>
    </row>
    <row r="72" spans="2:13" ht="12.75" customHeight="1" x14ac:dyDescent="0.4">
      <c r="B72" s="1" t="s">
        <v>370</v>
      </c>
      <c r="C72" s="1">
        <f>HEX2DEC(定義一覧[[#This Row],[Unicode]])</f>
        <v>100</v>
      </c>
      <c r="D72" s="1" t="str">
        <f>_xlfn.UNICHAR(HEX2DEC(定義一覧[[#This Row],[Unicode]]))</f>
        <v>d</v>
      </c>
      <c r="E72" s="1" t="s">
        <v>105</v>
      </c>
      <c r="F72" s="1" t="s">
        <v>302</v>
      </c>
      <c r="G72" s="1" t="s">
        <v>2890</v>
      </c>
      <c r="H72" s="2" t="s">
        <v>4</v>
      </c>
      <c r="I72" s="1" t="str">
        <f>IF(AND(定義一覧[[#This Row],[Dec]]-1=C71,定義一覧[[#This Row],[Dec]]+1=C73,定義一覧[[#This Row],[Category]]=F71,定義一覧[[#This Row],[Category]]=F73,定義一覧[[#This Row],[SubCategory]]=G71,定義一覧[[#This Row],[SubCategory]]=G73),"○","")</f>
        <v>○</v>
      </c>
      <c r="J72" s="1" t="str">
        <f>CONCATENATE(定義一覧[[#This Row],[Width]],"_",定義一覧[[#This Row],[Category]],"_",定義一覧[[#This Row],[SubCategory]],"_",SUBSTITUTE(定義一覧[[#This Row],[Name]],"-","_"))</f>
        <v>NARROW_ASCII_LATIN_LOWER_CASE_D</v>
      </c>
      <c r="K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D
pub const NARROW_ASCII_LATIN_LOWER_CASE_D: u32 = 0x0064;</v>
      </c>
      <c r="L72" s="3" t="str">
        <f>定義一覧[[#This Row],[VariableName]]&amp;","</f>
        <v>NARROW_ASCII_LATIN_LOWER_CASE_D,</v>
      </c>
      <c r="M72" s="1" t="str">
        <f>IF(定義一覧[[#This Row],[Sequence]]="○","",IF(I73="",CONCATENATE(定義一覧[[#This Row],[VariableName]], " + 1,"),CONCATENATE(定義一覧[[#This Row],[VariableName]], " - 1,")))</f>
        <v/>
      </c>
    </row>
    <row r="73" spans="2:13" ht="12.75" customHeight="1" x14ac:dyDescent="0.4">
      <c r="B73" s="1" t="s">
        <v>371</v>
      </c>
      <c r="C73" s="1">
        <f>HEX2DEC(定義一覧[[#This Row],[Unicode]])</f>
        <v>101</v>
      </c>
      <c r="D73" s="1" t="str">
        <f>_xlfn.UNICHAR(HEX2DEC(定義一覧[[#This Row],[Unicode]]))</f>
        <v>e</v>
      </c>
      <c r="E73" s="1" t="s">
        <v>105</v>
      </c>
      <c r="F73" s="1" t="s">
        <v>302</v>
      </c>
      <c r="G73" s="1" t="s">
        <v>2890</v>
      </c>
      <c r="H73" s="2" t="s">
        <v>5</v>
      </c>
      <c r="I73" s="1" t="str">
        <f>IF(AND(定義一覧[[#This Row],[Dec]]-1=C72,定義一覧[[#This Row],[Dec]]+1=C74,定義一覧[[#This Row],[Category]]=F72,定義一覧[[#This Row],[Category]]=F74,定義一覧[[#This Row],[SubCategory]]=G72,定義一覧[[#This Row],[SubCategory]]=G74),"○","")</f>
        <v>○</v>
      </c>
      <c r="J73" s="1" t="str">
        <f>CONCATENATE(定義一覧[[#This Row],[Width]],"_",定義一覧[[#This Row],[Category]],"_",定義一覧[[#This Row],[SubCategory]],"_",SUBSTITUTE(定義一覧[[#This Row],[Name]],"-","_"))</f>
        <v>NARROW_ASCII_LATIN_LOWER_CASE_E</v>
      </c>
      <c r="K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E
pub const NARROW_ASCII_LATIN_LOWER_CASE_E: u32 = 0x0065;</v>
      </c>
      <c r="L73" s="3" t="str">
        <f>定義一覧[[#This Row],[VariableName]]&amp;","</f>
        <v>NARROW_ASCII_LATIN_LOWER_CASE_E,</v>
      </c>
      <c r="M73" s="1" t="str">
        <f>IF(定義一覧[[#This Row],[Sequence]]="○","",IF(I74="",CONCATENATE(定義一覧[[#This Row],[VariableName]], " + 1,"),CONCATENATE(定義一覧[[#This Row],[VariableName]], " - 1,")))</f>
        <v/>
      </c>
    </row>
    <row r="74" spans="2:13" ht="12.75" customHeight="1" x14ac:dyDescent="0.4">
      <c r="B74" s="1" t="s">
        <v>372</v>
      </c>
      <c r="C74" s="1">
        <f>HEX2DEC(定義一覧[[#This Row],[Unicode]])</f>
        <v>102</v>
      </c>
      <c r="D74" s="1" t="str">
        <f>_xlfn.UNICHAR(HEX2DEC(定義一覧[[#This Row],[Unicode]]))</f>
        <v>f</v>
      </c>
      <c r="E74" s="1" t="s">
        <v>105</v>
      </c>
      <c r="F74" s="1" t="s">
        <v>302</v>
      </c>
      <c r="G74" s="1" t="s">
        <v>2890</v>
      </c>
      <c r="H74" s="2" t="s">
        <v>6</v>
      </c>
      <c r="I74" s="1" t="str">
        <f>IF(AND(定義一覧[[#This Row],[Dec]]-1=C73,定義一覧[[#This Row],[Dec]]+1=C75,定義一覧[[#This Row],[Category]]=F73,定義一覧[[#This Row],[Category]]=F75,定義一覧[[#This Row],[SubCategory]]=G73,定義一覧[[#This Row],[SubCategory]]=G75),"○","")</f>
        <v>○</v>
      </c>
      <c r="J74" s="1" t="str">
        <f>CONCATENATE(定義一覧[[#This Row],[Width]],"_",定義一覧[[#This Row],[Category]],"_",定義一覧[[#This Row],[SubCategory]],"_",SUBSTITUTE(定義一覧[[#This Row],[Name]],"-","_"))</f>
        <v>NARROW_ASCII_LATIN_LOWER_CASE_F</v>
      </c>
      <c r="K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F
pub const NARROW_ASCII_LATIN_LOWER_CASE_F: u32 = 0x0066;</v>
      </c>
      <c r="L74" s="3" t="str">
        <f>定義一覧[[#This Row],[VariableName]]&amp;","</f>
        <v>NARROW_ASCII_LATIN_LOWER_CASE_F,</v>
      </c>
      <c r="M74" s="1" t="str">
        <f>IF(定義一覧[[#This Row],[Sequence]]="○","",IF(I75="",CONCATENATE(定義一覧[[#This Row],[VariableName]], " + 1,"),CONCATENATE(定義一覧[[#This Row],[VariableName]], " - 1,")))</f>
        <v/>
      </c>
    </row>
    <row r="75" spans="2:13" ht="12.75" customHeight="1" x14ac:dyDescent="0.4">
      <c r="B75" s="1" t="s">
        <v>373</v>
      </c>
      <c r="C75" s="1">
        <f>HEX2DEC(定義一覧[[#This Row],[Unicode]])</f>
        <v>103</v>
      </c>
      <c r="D75" s="1" t="str">
        <f>_xlfn.UNICHAR(HEX2DEC(定義一覧[[#This Row],[Unicode]]))</f>
        <v>g</v>
      </c>
      <c r="E75" s="1" t="s">
        <v>105</v>
      </c>
      <c r="F75" s="1" t="s">
        <v>302</v>
      </c>
      <c r="G75" s="1" t="s">
        <v>2890</v>
      </c>
      <c r="H75" s="2" t="s">
        <v>7</v>
      </c>
      <c r="I75" s="1" t="str">
        <f>IF(AND(定義一覧[[#This Row],[Dec]]-1=C74,定義一覧[[#This Row],[Dec]]+1=C76,定義一覧[[#This Row],[Category]]=F74,定義一覧[[#This Row],[Category]]=F76,定義一覧[[#This Row],[SubCategory]]=G74,定義一覧[[#This Row],[SubCategory]]=G76),"○","")</f>
        <v>○</v>
      </c>
      <c r="J75" s="1" t="str">
        <f>CONCATENATE(定義一覧[[#This Row],[Width]],"_",定義一覧[[#This Row],[Category]],"_",定義一覧[[#This Row],[SubCategory]],"_",SUBSTITUTE(定義一覧[[#This Row],[Name]],"-","_"))</f>
        <v>NARROW_ASCII_LATIN_LOWER_CASE_G</v>
      </c>
      <c r="K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G
pub const NARROW_ASCII_LATIN_LOWER_CASE_G: u32 = 0x0067;</v>
      </c>
      <c r="L75" s="3" t="str">
        <f>定義一覧[[#This Row],[VariableName]]&amp;","</f>
        <v>NARROW_ASCII_LATIN_LOWER_CASE_G,</v>
      </c>
      <c r="M75" s="1" t="str">
        <f>IF(定義一覧[[#This Row],[Sequence]]="○","",IF(I76="",CONCATENATE(定義一覧[[#This Row],[VariableName]], " + 1,"),CONCATENATE(定義一覧[[#This Row],[VariableName]], " - 1,")))</f>
        <v/>
      </c>
    </row>
    <row r="76" spans="2:13" ht="12.75" customHeight="1" x14ac:dyDescent="0.4">
      <c r="B76" s="1" t="s">
        <v>374</v>
      </c>
      <c r="C76" s="1">
        <f>HEX2DEC(定義一覧[[#This Row],[Unicode]])</f>
        <v>104</v>
      </c>
      <c r="D76" s="1" t="str">
        <f>_xlfn.UNICHAR(HEX2DEC(定義一覧[[#This Row],[Unicode]]))</f>
        <v>h</v>
      </c>
      <c r="E76" s="1" t="s">
        <v>105</v>
      </c>
      <c r="F76" s="1" t="s">
        <v>302</v>
      </c>
      <c r="G76" s="1" t="s">
        <v>2890</v>
      </c>
      <c r="H76" s="2" t="s">
        <v>8</v>
      </c>
      <c r="I76" s="1" t="str">
        <f>IF(AND(定義一覧[[#This Row],[Dec]]-1=C75,定義一覧[[#This Row],[Dec]]+1=C77,定義一覧[[#This Row],[Category]]=F75,定義一覧[[#This Row],[Category]]=F77,定義一覧[[#This Row],[SubCategory]]=G75,定義一覧[[#This Row],[SubCategory]]=G77),"○","")</f>
        <v>○</v>
      </c>
      <c r="J76" s="1" t="str">
        <f>CONCATENATE(定義一覧[[#This Row],[Width]],"_",定義一覧[[#This Row],[Category]],"_",定義一覧[[#This Row],[SubCategory]],"_",SUBSTITUTE(定義一覧[[#This Row],[Name]],"-","_"))</f>
        <v>NARROW_ASCII_LATIN_LOWER_CASE_H</v>
      </c>
      <c r="K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H
pub const NARROW_ASCII_LATIN_LOWER_CASE_H: u32 = 0x0068;</v>
      </c>
      <c r="L76" s="3" t="str">
        <f>定義一覧[[#This Row],[VariableName]]&amp;","</f>
        <v>NARROW_ASCII_LATIN_LOWER_CASE_H,</v>
      </c>
      <c r="M76" s="1" t="str">
        <f>IF(定義一覧[[#This Row],[Sequence]]="○","",IF(I77="",CONCATENATE(定義一覧[[#This Row],[VariableName]], " + 1,"),CONCATENATE(定義一覧[[#This Row],[VariableName]], " - 1,")))</f>
        <v/>
      </c>
    </row>
    <row r="77" spans="2:13" ht="12.75" customHeight="1" x14ac:dyDescent="0.4">
      <c r="B77" s="1" t="s">
        <v>375</v>
      </c>
      <c r="C77" s="1">
        <f>HEX2DEC(定義一覧[[#This Row],[Unicode]])</f>
        <v>105</v>
      </c>
      <c r="D77" s="1" t="str">
        <f>_xlfn.UNICHAR(HEX2DEC(定義一覧[[#This Row],[Unicode]]))</f>
        <v>i</v>
      </c>
      <c r="E77" s="1" t="s">
        <v>105</v>
      </c>
      <c r="F77" s="1" t="s">
        <v>302</v>
      </c>
      <c r="G77" s="1" t="s">
        <v>2890</v>
      </c>
      <c r="H77" s="2" t="s">
        <v>9</v>
      </c>
      <c r="I77" s="1" t="str">
        <f>IF(AND(定義一覧[[#This Row],[Dec]]-1=C76,定義一覧[[#This Row],[Dec]]+1=C78,定義一覧[[#This Row],[Category]]=F76,定義一覧[[#This Row],[Category]]=F78,定義一覧[[#This Row],[SubCategory]]=G76,定義一覧[[#This Row],[SubCategory]]=G78),"○","")</f>
        <v>○</v>
      </c>
      <c r="J77" s="1" t="str">
        <f>CONCATENATE(定義一覧[[#This Row],[Width]],"_",定義一覧[[#This Row],[Category]],"_",定義一覧[[#This Row],[SubCategory]],"_",SUBSTITUTE(定義一覧[[#This Row],[Name]],"-","_"))</f>
        <v>NARROW_ASCII_LATIN_LOWER_CASE_I</v>
      </c>
      <c r="K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I
pub const NARROW_ASCII_LATIN_LOWER_CASE_I: u32 = 0x0069;</v>
      </c>
      <c r="L77" s="3" t="str">
        <f>定義一覧[[#This Row],[VariableName]]&amp;","</f>
        <v>NARROW_ASCII_LATIN_LOWER_CASE_I,</v>
      </c>
      <c r="M77" s="1" t="str">
        <f>IF(定義一覧[[#This Row],[Sequence]]="○","",IF(I78="",CONCATENATE(定義一覧[[#This Row],[VariableName]], " + 1,"),CONCATENATE(定義一覧[[#This Row],[VariableName]], " - 1,")))</f>
        <v/>
      </c>
    </row>
    <row r="78" spans="2:13" ht="12.75" customHeight="1" x14ac:dyDescent="0.4">
      <c r="B78" s="1" t="s">
        <v>376</v>
      </c>
      <c r="C78" s="1">
        <f>HEX2DEC(定義一覧[[#This Row],[Unicode]])</f>
        <v>106</v>
      </c>
      <c r="D78" s="1" t="str">
        <f>_xlfn.UNICHAR(HEX2DEC(定義一覧[[#This Row],[Unicode]]))</f>
        <v>j</v>
      </c>
      <c r="E78" s="1" t="s">
        <v>105</v>
      </c>
      <c r="F78" s="1" t="s">
        <v>302</v>
      </c>
      <c r="G78" s="1" t="s">
        <v>2890</v>
      </c>
      <c r="H78" s="2" t="s">
        <v>10</v>
      </c>
      <c r="I78" s="1" t="str">
        <f>IF(AND(定義一覧[[#This Row],[Dec]]-1=C77,定義一覧[[#This Row],[Dec]]+1=C79,定義一覧[[#This Row],[Category]]=F77,定義一覧[[#This Row],[Category]]=F79,定義一覧[[#This Row],[SubCategory]]=G77,定義一覧[[#This Row],[SubCategory]]=G79),"○","")</f>
        <v>○</v>
      </c>
      <c r="J78" s="1" t="str">
        <f>CONCATENATE(定義一覧[[#This Row],[Width]],"_",定義一覧[[#This Row],[Category]],"_",定義一覧[[#This Row],[SubCategory]],"_",SUBSTITUTE(定義一覧[[#This Row],[Name]],"-","_"))</f>
        <v>NARROW_ASCII_LATIN_LOWER_CASE_J</v>
      </c>
      <c r="K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J
pub const NARROW_ASCII_LATIN_LOWER_CASE_J: u32 = 0x006A;</v>
      </c>
      <c r="L78" s="3" t="str">
        <f>定義一覧[[#This Row],[VariableName]]&amp;","</f>
        <v>NARROW_ASCII_LATIN_LOWER_CASE_J,</v>
      </c>
      <c r="M78" s="1" t="str">
        <f>IF(定義一覧[[#This Row],[Sequence]]="○","",IF(I79="",CONCATENATE(定義一覧[[#This Row],[VariableName]], " + 1,"),CONCATENATE(定義一覧[[#This Row],[VariableName]], " - 1,")))</f>
        <v/>
      </c>
    </row>
    <row r="79" spans="2:13" ht="12.75" customHeight="1" x14ac:dyDescent="0.4">
      <c r="B79" s="1" t="s">
        <v>377</v>
      </c>
      <c r="C79" s="1">
        <f>HEX2DEC(定義一覧[[#This Row],[Unicode]])</f>
        <v>107</v>
      </c>
      <c r="D79" s="1" t="str">
        <f>_xlfn.UNICHAR(HEX2DEC(定義一覧[[#This Row],[Unicode]]))</f>
        <v>k</v>
      </c>
      <c r="E79" s="1" t="s">
        <v>105</v>
      </c>
      <c r="F79" s="1" t="s">
        <v>302</v>
      </c>
      <c r="G79" s="1" t="s">
        <v>2890</v>
      </c>
      <c r="H79" s="2" t="s">
        <v>11</v>
      </c>
      <c r="I79" s="1" t="str">
        <f>IF(AND(定義一覧[[#This Row],[Dec]]-1=C78,定義一覧[[#This Row],[Dec]]+1=C80,定義一覧[[#This Row],[Category]]=F78,定義一覧[[#This Row],[Category]]=F80,定義一覧[[#This Row],[SubCategory]]=G78,定義一覧[[#This Row],[SubCategory]]=G80),"○","")</f>
        <v>○</v>
      </c>
      <c r="J79" s="1" t="str">
        <f>CONCATENATE(定義一覧[[#This Row],[Width]],"_",定義一覧[[#This Row],[Category]],"_",定義一覧[[#This Row],[SubCategory]],"_",SUBSTITUTE(定義一覧[[#This Row],[Name]],"-","_"))</f>
        <v>NARROW_ASCII_LATIN_LOWER_CASE_K</v>
      </c>
      <c r="K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K
pub const NARROW_ASCII_LATIN_LOWER_CASE_K: u32 = 0x006B;</v>
      </c>
      <c r="L79" s="3" t="str">
        <f>定義一覧[[#This Row],[VariableName]]&amp;","</f>
        <v>NARROW_ASCII_LATIN_LOWER_CASE_K,</v>
      </c>
      <c r="M79" s="1" t="str">
        <f>IF(定義一覧[[#This Row],[Sequence]]="○","",IF(I80="",CONCATENATE(定義一覧[[#This Row],[VariableName]], " + 1,"),CONCATENATE(定義一覧[[#This Row],[VariableName]], " - 1,")))</f>
        <v/>
      </c>
    </row>
    <row r="80" spans="2:13" ht="12.75" customHeight="1" x14ac:dyDescent="0.4">
      <c r="B80" s="1" t="s">
        <v>378</v>
      </c>
      <c r="C80" s="1">
        <f>HEX2DEC(定義一覧[[#This Row],[Unicode]])</f>
        <v>108</v>
      </c>
      <c r="D80" s="1" t="str">
        <f>_xlfn.UNICHAR(HEX2DEC(定義一覧[[#This Row],[Unicode]]))</f>
        <v>l</v>
      </c>
      <c r="E80" s="1" t="s">
        <v>105</v>
      </c>
      <c r="F80" s="1" t="s">
        <v>302</v>
      </c>
      <c r="G80" s="1" t="s">
        <v>2890</v>
      </c>
      <c r="H80" s="2" t="s">
        <v>12</v>
      </c>
      <c r="I80" s="1" t="str">
        <f>IF(AND(定義一覧[[#This Row],[Dec]]-1=C79,定義一覧[[#This Row],[Dec]]+1=C81,定義一覧[[#This Row],[Category]]=F79,定義一覧[[#This Row],[Category]]=F81,定義一覧[[#This Row],[SubCategory]]=G79,定義一覧[[#This Row],[SubCategory]]=G81),"○","")</f>
        <v>○</v>
      </c>
      <c r="J80" s="1" t="str">
        <f>CONCATENATE(定義一覧[[#This Row],[Width]],"_",定義一覧[[#This Row],[Category]],"_",定義一覧[[#This Row],[SubCategory]],"_",SUBSTITUTE(定義一覧[[#This Row],[Name]],"-","_"))</f>
        <v>NARROW_ASCII_LATIN_LOWER_CASE_L</v>
      </c>
      <c r="K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L
pub const NARROW_ASCII_LATIN_LOWER_CASE_L: u32 = 0x006C;</v>
      </c>
      <c r="L80" s="3" t="str">
        <f>定義一覧[[#This Row],[VariableName]]&amp;","</f>
        <v>NARROW_ASCII_LATIN_LOWER_CASE_L,</v>
      </c>
      <c r="M80" s="1" t="str">
        <f>IF(定義一覧[[#This Row],[Sequence]]="○","",IF(I81="",CONCATENATE(定義一覧[[#This Row],[VariableName]], " + 1,"),CONCATENATE(定義一覧[[#This Row],[VariableName]], " - 1,")))</f>
        <v/>
      </c>
    </row>
    <row r="81" spans="2:13" ht="12.75" customHeight="1" x14ac:dyDescent="0.4">
      <c r="B81" s="1" t="s">
        <v>379</v>
      </c>
      <c r="C81" s="1">
        <f>HEX2DEC(定義一覧[[#This Row],[Unicode]])</f>
        <v>109</v>
      </c>
      <c r="D81" s="1" t="str">
        <f>_xlfn.UNICHAR(HEX2DEC(定義一覧[[#This Row],[Unicode]]))</f>
        <v>m</v>
      </c>
      <c r="E81" s="1" t="s">
        <v>105</v>
      </c>
      <c r="F81" s="1" t="s">
        <v>302</v>
      </c>
      <c r="G81" s="1" t="s">
        <v>2890</v>
      </c>
      <c r="H81" s="2" t="s">
        <v>13</v>
      </c>
      <c r="I81" s="1" t="str">
        <f>IF(AND(定義一覧[[#This Row],[Dec]]-1=C80,定義一覧[[#This Row],[Dec]]+1=C82,定義一覧[[#This Row],[Category]]=F80,定義一覧[[#This Row],[Category]]=F82,定義一覧[[#This Row],[SubCategory]]=G80,定義一覧[[#This Row],[SubCategory]]=G82),"○","")</f>
        <v>○</v>
      </c>
      <c r="J81" s="1" t="str">
        <f>CONCATENATE(定義一覧[[#This Row],[Width]],"_",定義一覧[[#This Row],[Category]],"_",定義一覧[[#This Row],[SubCategory]],"_",SUBSTITUTE(定義一覧[[#This Row],[Name]],"-","_"))</f>
        <v>NARROW_ASCII_LATIN_LOWER_CASE_M</v>
      </c>
      <c r="K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M
pub const NARROW_ASCII_LATIN_LOWER_CASE_M: u32 = 0x006D;</v>
      </c>
      <c r="L81" s="3" t="str">
        <f>定義一覧[[#This Row],[VariableName]]&amp;","</f>
        <v>NARROW_ASCII_LATIN_LOWER_CASE_M,</v>
      </c>
      <c r="M81" s="1" t="str">
        <f>IF(定義一覧[[#This Row],[Sequence]]="○","",IF(I82="",CONCATENATE(定義一覧[[#This Row],[VariableName]], " + 1,"),CONCATENATE(定義一覧[[#This Row],[VariableName]], " - 1,")))</f>
        <v/>
      </c>
    </row>
    <row r="82" spans="2:13" ht="12.75" customHeight="1" x14ac:dyDescent="0.4">
      <c r="B82" s="1" t="s">
        <v>380</v>
      </c>
      <c r="C82" s="1">
        <f>HEX2DEC(定義一覧[[#This Row],[Unicode]])</f>
        <v>110</v>
      </c>
      <c r="D82" s="1" t="str">
        <f>_xlfn.UNICHAR(HEX2DEC(定義一覧[[#This Row],[Unicode]]))</f>
        <v>n</v>
      </c>
      <c r="E82" s="1" t="s">
        <v>105</v>
      </c>
      <c r="F82" s="1" t="s">
        <v>302</v>
      </c>
      <c r="G82" s="1" t="s">
        <v>2890</v>
      </c>
      <c r="H82" s="2" t="s">
        <v>14</v>
      </c>
      <c r="I82" s="1" t="str">
        <f>IF(AND(定義一覧[[#This Row],[Dec]]-1=C81,定義一覧[[#This Row],[Dec]]+1=C83,定義一覧[[#This Row],[Category]]=F81,定義一覧[[#This Row],[Category]]=F83,定義一覧[[#This Row],[SubCategory]]=G81,定義一覧[[#This Row],[SubCategory]]=G83),"○","")</f>
        <v>○</v>
      </c>
      <c r="J82" s="1" t="str">
        <f>CONCATENATE(定義一覧[[#This Row],[Width]],"_",定義一覧[[#This Row],[Category]],"_",定義一覧[[#This Row],[SubCategory]],"_",SUBSTITUTE(定義一覧[[#This Row],[Name]],"-","_"))</f>
        <v>NARROW_ASCII_LATIN_LOWER_CASE_N</v>
      </c>
      <c r="K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N
pub const NARROW_ASCII_LATIN_LOWER_CASE_N: u32 = 0x006E;</v>
      </c>
      <c r="L82" s="3" t="str">
        <f>定義一覧[[#This Row],[VariableName]]&amp;","</f>
        <v>NARROW_ASCII_LATIN_LOWER_CASE_N,</v>
      </c>
      <c r="M82" s="1" t="str">
        <f>IF(定義一覧[[#This Row],[Sequence]]="○","",IF(I83="",CONCATENATE(定義一覧[[#This Row],[VariableName]], " + 1,"),CONCATENATE(定義一覧[[#This Row],[VariableName]], " - 1,")))</f>
        <v/>
      </c>
    </row>
    <row r="83" spans="2:13" ht="12.75" customHeight="1" x14ac:dyDescent="0.4">
      <c r="B83" s="1" t="s">
        <v>381</v>
      </c>
      <c r="C83" s="1">
        <f>HEX2DEC(定義一覧[[#This Row],[Unicode]])</f>
        <v>111</v>
      </c>
      <c r="D83" s="1" t="str">
        <f>_xlfn.UNICHAR(HEX2DEC(定義一覧[[#This Row],[Unicode]]))</f>
        <v>o</v>
      </c>
      <c r="E83" s="1" t="s">
        <v>105</v>
      </c>
      <c r="F83" s="1" t="s">
        <v>302</v>
      </c>
      <c r="G83" s="1" t="s">
        <v>2890</v>
      </c>
      <c r="H83" s="2" t="s">
        <v>15</v>
      </c>
      <c r="I83" s="1" t="str">
        <f>IF(AND(定義一覧[[#This Row],[Dec]]-1=C82,定義一覧[[#This Row],[Dec]]+1=C84,定義一覧[[#This Row],[Category]]=F82,定義一覧[[#This Row],[Category]]=F84,定義一覧[[#This Row],[SubCategory]]=G82,定義一覧[[#This Row],[SubCategory]]=G84),"○","")</f>
        <v>○</v>
      </c>
      <c r="J83" s="1" t="str">
        <f>CONCATENATE(定義一覧[[#This Row],[Width]],"_",定義一覧[[#This Row],[Category]],"_",定義一覧[[#This Row],[SubCategory]],"_",SUBSTITUTE(定義一覧[[#This Row],[Name]],"-","_"))</f>
        <v>NARROW_ASCII_LATIN_LOWER_CASE_O</v>
      </c>
      <c r="K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O
pub const NARROW_ASCII_LATIN_LOWER_CASE_O: u32 = 0x006F;</v>
      </c>
      <c r="L83" s="3" t="str">
        <f>定義一覧[[#This Row],[VariableName]]&amp;","</f>
        <v>NARROW_ASCII_LATIN_LOWER_CASE_O,</v>
      </c>
      <c r="M83" s="1" t="str">
        <f>IF(定義一覧[[#This Row],[Sequence]]="○","",IF(I84="",CONCATENATE(定義一覧[[#This Row],[VariableName]], " + 1,"),CONCATENATE(定義一覧[[#This Row],[VariableName]], " - 1,")))</f>
        <v/>
      </c>
    </row>
    <row r="84" spans="2:13" ht="12.75" customHeight="1" x14ac:dyDescent="0.4">
      <c r="B84" s="1" t="s">
        <v>382</v>
      </c>
      <c r="C84" s="1">
        <f>HEX2DEC(定義一覧[[#This Row],[Unicode]])</f>
        <v>112</v>
      </c>
      <c r="D84" s="1" t="str">
        <f>_xlfn.UNICHAR(HEX2DEC(定義一覧[[#This Row],[Unicode]]))</f>
        <v>p</v>
      </c>
      <c r="E84" s="1" t="s">
        <v>105</v>
      </c>
      <c r="F84" s="1" t="s">
        <v>302</v>
      </c>
      <c r="G84" s="1" t="s">
        <v>2890</v>
      </c>
      <c r="H84" s="2" t="s">
        <v>16</v>
      </c>
      <c r="I84" s="1" t="str">
        <f>IF(AND(定義一覧[[#This Row],[Dec]]-1=C83,定義一覧[[#This Row],[Dec]]+1=C85,定義一覧[[#This Row],[Category]]=F83,定義一覧[[#This Row],[Category]]=F85,定義一覧[[#This Row],[SubCategory]]=G83,定義一覧[[#This Row],[SubCategory]]=G85),"○","")</f>
        <v>○</v>
      </c>
      <c r="J84" s="1" t="str">
        <f>CONCATENATE(定義一覧[[#This Row],[Width]],"_",定義一覧[[#This Row],[Category]],"_",定義一覧[[#This Row],[SubCategory]],"_",SUBSTITUTE(定義一覧[[#This Row],[Name]],"-","_"))</f>
        <v>NARROW_ASCII_LATIN_LOWER_CASE_P</v>
      </c>
      <c r="K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P
pub const NARROW_ASCII_LATIN_LOWER_CASE_P: u32 = 0x0070;</v>
      </c>
      <c r="L84" s="3" t="str">
        <f>定義一覧[[#This Row],[VariableName]]&amp;","</f>
        <v>NARROW_ASCII_LATIN_LOWER_CASE_P,</v>
      </c>
      <c r="M84" s="1" t="str">
        <f>IF(定義一覧[[#This Row],[Sequence]]="○","",IF(I85="",CONCATENATE(定義一覧[[#This Row],[VariableName]], " + 1,"),CONCATENATE(定義一覧[[#This Row],[VariableName]], " - 1,")))</f>
        <v/>
      </c>
    </row>
    <row r="85" spans="2:13" ht="12.75" customHeight="1" x14ac:dyDescent="0.4">
      <c r="B85" s="1" t="s">
        <v>383</v>
      </c>
      <c r="C85" s="1">
        <f>HEX2DEC(定義一覧[[#This Row],[Unicode]])</f>
        <v>113</v>
      </c>
      <c r="D85" s="1" t="str">
        <f>_xlfn.UNICHAR(HEX2DEC(定義一覧[[#This Row],[Unicode]]))</f>
        <v>q</v>
      </c>
      <c r="E85" s="1" t="s">
        <v>105</v>
      </c>
      <c r="F85" s="1" t="s">
        <v>302</v>
      </c>
      <c r="G85" s="1" t="s">
        <v>2890</v>
      </c>
      <c r="H85" s="2" t="s">
        <v>17</v>
      </c>
      <c r="I85" s="1" t="str">
        <f>IF(AND(定義一覧[[#This Row],[Dec]]-1=C84,定義一覧[[#This Row],[Dec]]+1=C86,定義一覧[[#This Row],[Category]]=F84,定義一覧[[#This Row],[Category]]=F86,定義一覧[[#This Row],[SubCategory]]=G84,定義一覧[[#This Row],[SubCategory]]=G86),"○","")</f>
        <v>○</v>
      </c>
      <c r="J85" s="1" t="str">
        <f>CONCATENATE(定義一覧[[#This Row],[Width]],"_",定義一覧[[#This Row],[Category]],"_",定義一覧[[#This Row],[SubCategory]],"_",SUBSTITUTE(定義一覧[[#This Row],[Name]],"-","_"))</f>
        <v>NARROW_ASCII_LATIN_LOWER_CASE_Q</v>
      </c>
      <c r="K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Q
pub const NARROW_ASCII_LATIN_LOWER_CASE_Q: u32 = 0x0071;</v>
      </c>
      <c r="L85" s="3" t="str">
        <f>定義一覧[[#This Row],[VariableName]]&amp;","</f>
        <v>NARROW_ASCII_LATIN_LOWER_CASE_Q,</v>
      </c>
      <c r="M85" s="1" t="str">
        <f>IF(定義一覧[[#This Row],[Sequence]]="○","",IF(I86="",CONCATENATE(定義一覧[[#This Row],[VariableName]], " + 1,"),CONCATENATE(定義一覧[[#This Row],[VariableName]], " - 1,")))</f>
        <v/>
      </c>
    </row>
    <row r="86" spans="2:13" ht="12.75" customHeight="1" x14ac:dyDescent="0.4">
      <c r="B86" s="1" t="s">
        <v>384</v>
      </c>
      <c r="C86" s="1">
        <f>HEX2DEC(定義一覧[[#This Row],[Unicode]])</f>
        <v>114</v>
      </c>
      <c r="D86" s="1" t="str">
        <f>_xlfn.UNICHAR(HEX2DEC(定義一覧[[#This Row],[Unicode]]))</f>
        <v>r</v>
      </c>
      <c r="E86" s="1" t="s">
        <v>105</v>
      </c>
      <c r="F86" s="1" t="s">
        <v>302</v>
      </c>
      <c r="G86" s="1" t="s">
        <v>2890</v>
      </c>
      <c r="H86" s="2" t="s">
        <v>18</v>
      </c>
      <c r="I86" s="1" t="str">
        <f>IF(AND(定義一覧[[#This Row],[Dec]]-1=C85,定義一覧[[#This Row],[Dec]]+1=C87,定義一覧[[#This Row],[Category]]=F85,定義一覧[[#This Row],[Category]]=F87,定義一覧[[#This Row],[SubCategory]]=G85,定義一覧[[#This Row],[SubCategory]]=G87),"○","")</f>
        <v>○</v>
      </c>
      <c r="J86" s="1" t="str">
        <f>CONCATENATE(定義一覧[[#This Row],[Width]],"_",定義一覧[[#This Row],[Category]],"_",定義一覧[[#This Row],[SubCategory]],"_",SUBSTITUTE(定義一覧[[#This Row],[Name]],"-","_"))</f>
        <v>NARROW_ASCII_LATIN_LOWER_CASE_R</v>
      </c>
      <c r="K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R
pub const NARROW_ASCII_LATIN_LOWER_CASE_R: u32 = 0x0072;</v>
      </c>
      <c r="L86" s="3" t="str">
        <f>定義一覧[[#This Row],[VariableName]]&amp;","</f>
        <v>NARROW_ASCII_LATIN_LOWER_CASE_R,</v>
      </c>
      <c r="M86" s="1" t="str">
        <f>IF(定義一覧[[#This Row],[Sequence]]="○","",IF(I87="",CONCATENATE(定義一覧[[#This Row],[VariableName]], " + 1,"),CONCATENATE(定義一覧[[#This Row],[VariableName]], " - 1,")))</f>
        <v/>
      </c>
    </row>
    <row r="87" spans="2:13" ht="12.75" customHeight="1" x14ac:dyDescent="0.4">
      <c r="B87" s="1" t="s">
        <v>385</v>
      </c>
      <c r="C87" s="1">
        <f>HEX2DEC(定義一覧[[#This Row],[Unicode]])</f>
        <v>115</v>
      </c>
      <c r="D87" s="1" t="str">
        <f>_xlfn.UNICHAR(HEX2DEC(定義一覧[[#This Row],[Unicode]]))</f>
        <v>s</v>
      </c>
      <c r="E87" s="1" t="s">
        <v>105</v>
      </c>
      <c r="F87" s="1" t="s">
        <v>302</v>
      </c>
      <c r="G87" s="1" t="s">
        <v>2890</v>
      </c>
      <c r="H87" s="2" t="s">
        <v>19</v>
      </c>
      <c r="I87" s="1" t="str">
        <f>IF(AND(定義一覧[[#This Row],[Dec]]-1=C86,定義一覧[[#This Row],[Dec]]+1=C88,定義一覧[[#This Row],[Category]]=F86,定義一覧[[#This Row],[Category]]=F88,定義一覧[[#This Row],[SubCategory]]=G86,定義一覧[[#This Row],[SubCategory]]=G88),"○","")</f>
        <v>○</v>
      </c>
      <c r="J87" s="1" t="str">
        <f>CONCATENATE(定義一覧[[#This Row],[Width]],"_",定義一覧[[#This Row],[Category]],"_",定義一覧[[#This Row],[SubCategory]],"_",SUBSTITUTE(定義一覧[[#This Row],[Name]],"-","_"))</f>
        <v>NARROW_ASCII_LATIN_LOWER_CASE_S</v>
      </c>
      <c r="K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S
pub const NARROW_ASCII_LATIN_LOWER_CASE_S: u32 = 0x0073;</v>
      </c>
      <c r="L87" s="3" t="str">
        <f>定義一覧[[#This Row],[VariableName]]&amp;","</f>
        <v>NARROW_ASCII_LATIN_LOWER_CASE_S,</v>
      </c>
      <c r="M87" s="1" t="str">
        <f>IF(定義一覧[[#This Row],[Sequence]]="○","",IF(I88="",CONCATENATE(定義一覧[[#This Row],[VariableName]], " + 1,"),CONCATENATE(定義一覧[[#This Row],[VariableName]], " - 1,")))</f>
        <v/>
      </c>
    </row>
    <row r="88" spans="2:13" ht="12.75" customHeight="1" x14ac:dyDescent="0.4">
      <c r="B88" s="1" t="s">
        <v>386</v>
      </c>
      <c r="C88" s="1">
        <f>HEX2DEC(定義一覧[[#This Row],[Unicode]])</f>
        <v>116</v>
      </c>
      <c r="D88" s="1" t="str">
        <f>_xlfn.UNICHAR(HEX2DEC(定義一覧[[#This Row],[Unicode]]))</f>
        <v>t</v>
      </c>
      <c r="E88" s="1" t="s">
        <v>105</v>
      </c>
      <c r="F88" s="1" t="s">
        <v>302</v>
      </c>
      <c r="G88" s="1" t="s">
        <v>2890</v>
      </c>
      <c r="H88" s="2" t="s">
        <v>20</v>
      </c>
      <c r="I88" s="1" t="str">
        <f>IF(AND(定義一覧[[#This Row],[Dec]]-1=C87,定義一覧[[#This Row],[Dec]]+1=C89,定義一覧[[#This Row],[Category]]=F87,定義一覧[[#This Row],[Category]]=F89,定義一覧[[#This Row],[SubCategory]]=G87,定義一覧[[#This Row],[SubCategory]]=G89),"○","")</f>
        <v>○</v>
      </c>
      <c r="J88" s="1" t="str">
        <f>CONCATENATE(定義一覧[[#This Row],[Width]],"_",定義一覧[[#This Row],[Category]],"_",定義一覧[[#This Row],[SubCategory]],"_",SUBSTITUTE(定義一覧[[#This Row],[Name]],"-","_"))</f>
        <v>NARROW_ASCII_LATIN_LOWER_CASE_T</v>
      </c>
      <c r="K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T
pub const NARROW_ASCII_LATIN_LOWER_CASE_T: u32 = 0x0074;</v>
      </c>
      <c r="L88" s="3" t="str">
        <f>定義一覧[[#This Row],[VariableName]]&amp;","</f>
        <v>NARROW_ASCII_LATIN_LOWER_CASE_T,</v>
      </c>
      <c r="M88" s="1" t="str">
        <f>IF(定義一覧[[#This Row],[Sequence]]="○","",IF(I89="",CONCATENATE(定義一覧[[#This Row],[VariableName]], " + 1,"),CONCATENATE(定義一覧[[#This Row],[VariableName]], " - 1,")))</f>
        <v/>
      </c>
    </row>
    <row r="89" spans="2:13" ht="12.75" customHeight="1" x14ac:dyDescent="0.4">
      <c r="B89" s="1" t="s">
        <v>387</v>
      </c>
      <c r="C89" s="1">
        <f>HEX2DEC(定義一覧[[#This Row],[Unicode]])</f>
        <v>117</v>
      </c>
      <c r="D89" s="1" t="str">
        <f>_xlfn.UNICHAR(HEX2DEC(定義一覧[[#This Row],[Unicode]]))</f>
        <v>u</v>
      </c>
      <c r="E89" s="1" t="s">
        <v>105</v>
      </c>
      <c r="F89" s="1" t="s">
        <v>302</v>
      </c>
      <c r="G89" s="1" t="s">
        <v>2890</v>
      </c>
      <c r="H89" s="2" t="s">
        <v>21</v>
      </c>
      <c r="I89" s="1" t="str">
        <f>IF(AND(定義一覧[[#This Row],[Dec]]-1=C88,定義一覧[[#This Row],[Dec]]+1=C90,定義一覧[[#This Row],[Category]]=F88,定義一覧[[#This Row],[Category]]=F90,定義一覧[[#This Row],[SubCategory]]=G88,定義一覧[[#This Row],[SubCategory]]=G90),"○","")</f>
        <v>○</v>
      </c>
      <c r="J89" s="1" t="str">
        <f>CONCATENATE(定義一覧[[#This Row],[Width]],"_",定義一覧[[#This Row],[Category]],"_",定義一覧[[#This Row],[SubCategory]],"_",SUBSTITUTE(定義一覧[[#This Row],[Name]],"-","_"))</f>
        <v>NARROW_ASCII_LATIN_LOWER_CASE_U</v>
      </c>
      <c r="K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U
pub const NARROW_ASCII_LATIN_LOWER_CASE_U: u32 = 0x0075;</v>
      </c>
      <c r="L89" s="3" t="str">
        <f>定義一覧[[#This Row],[VariableName]]&amp;","</f>
        <v>NARROW_ASCII_LATIN_LOWER_CASE_U,</v>
      </c>
      <c r="M89" s="1" t="str">
        <f>IF(定義一覧[[#This Row],[Sequence]]="○","",IF(I90="",CONCATENATE(定義一覧[[#This Row],[VariableName]], " + 1,"),CONCATENATE(定義一覧[[#This Row],[VariableName]], " - 1,")))</f>
        <v/>
      </c>
    </row>
    <row r="90" spans="2:13" ht="12.75" customHeight="1" x14ac:dyDescent="0.4">
      <c r="B90" s="1" t="s">
        <v>388</v>
      </c>
      <c r="C90" s="1">
        <f>HEX2DEC(定義一覧[[#This Row],[Unicode]])</f>
        <v>118</v>
      </c>
      <c r="D90" s="1" t="str">
        <f>_xlfn.UNICHAR(HEX2DEC(定義一覧[[#This Row],[Unicode]]))</f>
        <v>v</v>
      </c>
      <c r="E90" s="1" t="s">
        <v>105</v>
      </c>
      <c r="F90" s="1" t="s">
        <v>302</v>
      </c>
      <c r="G90" s="1" t="s">
        <v>2890</v>
      </c>
      <c r="H90" s="2" t="s">
        <v>22</v>
      </c>
      <c r="I90" s="1" t="str">
        <f>IF(AND(定義一覧[[#This Row],[Dec]]-1=C89,定義一覧[[#This Row],[Dec]]+1=C91,定義一覧[[#This Row],[Category]]=F89,定義一覧[[#This Row],[Category]]=F91,定義一覧[[#This Row],[SubCategory]]=G89,定義一覧[[#This Row],[SubCategory]]=G91),"○","")</f>
        <v>○</v>
      </c>
      <c r="J90" s="1" t="str">
        <f>CONCATENATE(定義一覧[[#This Row],[Width]],"_",定義一覧[[#This Row],[Category]],"_",定義一覧[[#This Row],[SubCategory]],"_",SUBSTITUTE(定義一覧[[#This Row],[Name]],"-","_"))</f>
        <v>NARROW_ASCII_LATIN_LOWER_CASE_V</v>
      </c>
      <c r="K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V
pub const NARROW_ASCII_LATIN_LOWER_CASE_V: u32 = 0x0076;</v>
      </c>
      <c r="L90" s="3" t="str">
        <f>定義一覧[[#This Row],[VariableName]]&amp;","</f>
        <v>NARROW_ASCII_LATIN_LOWER_CASE_V,</v>
      </c>
      <c r="M90" s="1" t="str">
        <f>IF(定義一覧[[#This Row],[Sequence]]="○","",IF(I91="",CONCATENATE(定義一覧[[#This Row],[VariableName]], " + 1,"),CONCATENATE(定義一覧[[#This Row],[VariableName]], " - 1,")))</f>
        <v/>
      </c>
    </row>
    <row r="91" spans="2:13" ht="12.75" customHeight="1" x14ac:dyDescent="0.4">
      <c r="B91" s="1" t="s">
        <v>389</v>
      </c>
      <c r="C91" s="1">
        <f>HEX2DEC(定義一覧[[#This Row],[Unicode]])</f>
        <v>119</v>
      </c>
      <c r="D91" s="1" t="str">
        <f>_xlfn.UNICHAR(HEX2DEC(定義一覧[[#This Row],[Unicode]]))</f>
        <v>w</v>
      </c>
      <c r="E91" s="1" t="s">
        <v>105</v>
      </c>
      <c r="F91" s="1" t="s">
        <v>302</v>
      </c>
      <c r="G91" s="1" t="s">
        <v>2890</v>
      </c>
      <c r="H91" s="2" t="s">
        <v>23</v>
      </c>
      <c r="I91" s="1" t="str">
        <f>IF(AND(定義一覧[[#This Row],[Dec]]-1=C90,定義一覧[[#This Row],[Dec]]+1=C92,定義一覧[[#This Row],[Category]]=F90,定義一覧[[#This Row],[Category]]=F92,定義一覧[[#This Row],[SubCategory]]=G90,定義一覧[[#This Row],[SubCategory]]=G92),"○","")</f>
        <v>○</v>
      </c>
      <c r="J91" s="1" t="str">
        <f>CONCATENATE(定義一覧[[#This Row],[Width]],"_",定義一覧[[#This Row],[Category]],"_",定義一覧[[#This Row],[SubCategory]],"_",SUBSTITUTE(定義一覧[[#This Row],[Name]],"-","_"))</f>
        <v>NARROW_ASCII_LATIN_LOWER_CASE_W</v>
      </c>
      <c r="K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W
pub const NARROW_ASCII_LATIN_LOWER_CASE_W: u32 = 0x0077;</v>
      </c>
      <c r="L91" s="3" t="str">
        <f>定義一覧[[#This Row],[VariableName]]&amp;","</f>
        <v>NARROW_ASCII_LATIN_LOWER_CASE_W,</v>
      </c>
      <c r="M91" s="1" t="str">
        <f>IF(定義一覧[[#This Row],[Sequence]]="○","",IF(I92="",CONCATENATE(定義一覧[[#This Row],[VariableName]], " + 1,"),CONCATENATE(定義一覧[[#This Row],[VariableName]], " - 1,")))</f>
        <v/>
      </c>
    </row>
    <row r="92" spans="2:13" ht="12.75" customHeight="1" x14ac:dyDescent="0.4">
      <c r="B92" s="1" t="s">
        <v>390</v>
      </c>
      <c r="C92" s="1">
        <f>HEX2DEC(定義一覧[[#This Row],[Unicode]])</f>
        <v>120</v>
      </c>
      <c r="D92" s="1" t="str">
        <f>_xlfn.UNICHAR(HEX2DEC(定義一覧[[#This Row],[Unicode]]))</f>
        <v>x</v>
      </c>
      <c r="E92" s="1" t="s">
        <v>105</v>
      </c>
      <c r="F92" s="1" t="s">
        <v>302</v>
      </c>
      <c r="G92" s="1" t="s">
        <v>2890</v>
      </c>
      <c r="H92" s="2" t="s">
        <v>24</v>
      </c>
      <c r="I92" s="1" t="str">
        <f>IF(AND(定義一覧[[#This Row],[Dec]]-1=C91,定義一覧[[#This Row],[Dec]]+1=C93,定義一覧[[#This Row],[Category]]=F91,定義一覧[[#This Row],[Category]]=F93,定義一覧[[#This Row],[SubCategory]]=G91,定義一覧[[#This Row],[SubCategory]]=G93),"○","")</f>
        <v>○</v>
      </c>
      <c r="J92" s="1" t="str">
        <f>CONCATENATE(定義一覧[[#This Row],[Width]],"_",定義一覧[[#This Row],[Category]],"_",定義一覧[[#This Row],[SubCategory]],"_",SUBSTITUTE(定義一覧[[#This Row],[Name]],"-","_"))</f>
        <v>NARROW_ASCII_LATIN_LOWER_CASE_X</v>
      </c>
      <c r="K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X
pub const NARROW_ASCII_LATIN_LOWER_CASE_X: u32 = 0x0078;</v>
      </c>
      <c r="L92" s="3" t="str">
        <f>定義一覧[[#This Row],[VariableName]]&amp;","</f>
        <v>NARROW_ASCII_LATIN_LOWER_CASE_X,</v>
      </c>
      <c r="M92" s="1" t="str">
        <f>IF(定義一覧[[#This Row],[Sequence]]="○","",IF(I93="",CONCATENATE(定義一覧[[#This Row],[VariableName]], " + 1,"),CONCATENATE(定義一覧[[#This Row],[VariableName]], " - 1,")))</f>
        <v/>
      </c>
    </row>
    <row r="93" spans="2:13" ht="12.75" customHeight="1" x14ac:dyDescent="0.4">
      <c r="B93" s="1" t="s">
        <v>391</v>
      </c>
      <c r="C93" s="1">
        <f>HEX2DEC(定義一覧[[#This Row],[Unicode]])</f>
        <v>121</v>
      </c>
      <c r="D93" s="1" t="str">
        <f>_xlfn.UNICHAR(HEX2DEC(定義一覧[[#This Row],[Unicode]]))</f>
        <v>y</v>
      </c>
      <c r="E93" s="1" t="s">
        <v>105</v>
      </c>
      <c r="F93" s="1" t="s">
        <v>302</v>
      </c>
      <c r="G93" s="1" t="s">
        <v>2890</v>
      </c>
      <c r="H93" s="2" t="s">
        <v>25</v>
      </c>
      <c r="I93" s="1" t="str">
        <f>IF(AND(定義一覧[[#This Row],[Dec]]-1=C92,定義一覧[[#This Row],[Dec]]+1=C94,定義一覧[[#This Row],[Category]]=F92,定義一覧[[#This Row],[Category]]=F94,定義一覧[[#This Row],[SubCategory]]=G92,定義一覧[[#This Row],[SubCategory]]=G94),"○","")</f>
        <v>○</v>
      </c>
      <c r="J93" s="1" t="str">
        <f>CONCATENATE(定義一覧[[#This Row],[Width]],"_",定義一覧[[#This Row],[Category]],"_",定義一覧[[#This Row],[SubCategory]],"_",SUBSTITUTE(定義一覧[[#This Row],[Name]],"-","_"))</f>
        <v>NARROW_ASCII_LATIN_LOWER_CASE_Y</v>
      </c>
      <c r="K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Y
pub const NARROW_ASCII_LATIN_LOWER_CASE_Y: u32 = 0x0079;</v>
      </c>
      <c r="L93" s="3" t="str">
        <f>定義一覧[[#This Row],[VariableName]]&amp;","</f>
        <v>NARROW_ASCII_LATIN_LOWER_CASE_Y,</v>
      </c>
      <c r="M93" s="1" t="str">
        <f>IF(定義一覧[[#This Row],[Sequence]]="○","",IF(I94="",CONCATENATE(定義一覧[[#This Row],[VariableName]], " + 1,"),CONCATENATE(定義一覧[[#This Row],[VariableName]], " - 1,")))</f>
        <v/>
      </c>
    </row>
    <row r="94" spans="2:13" ht="12.75" customHeight="1" x14ac:dyDescent="0.4">
      <c r="B94" s="1" t="s">
        <v>392</v>
      </c>
      <c r="C94" s="1">
        <f>HEX2DEC(定義一覧[[#This Row],[Unicode]])</f>
        <v>122</v>
      </c>
      <c r="D94" s="1" t="str">
        <f>_xlfn.UNICHAR(HEX2DEC(定義一覧[[#This Row],[Unicode]]))</f>
        <v>z</v>
      </c>
      <c r="E94" s="1" t="s">
        <v>105</v>
      </c>
      <c r="F94" s="1" t="s">
        <v>302</v>
      </c>
      <c r="G94" s="1" t="s">
        <v>2890</v>
      </c>
      <c r="H94" s="2" t="s">
        <v>26</v>
      </c>
      <c r="I94" s="1" t="str">
        <f>IF(AND(定義一覧[[#This Row],[Dec]]-1=C93,定義一覧[[#This Row],[Dec]]+1=C95,定義一覧[[#This Row],[Category]]=F93,定義一覧[[#This Row],[Category]]=F95,定義一覧[[#This Row],[SubCategory]]=G93,定義一覧[[#This Row],[SubCategory]]=G95),"○","")</f>
        <v/>
      </c>
      <c r="J94" s="1" t="str">
        <f>CONCATENATE(定義一覧[[#This Row],[Width]],"_",定義一覧[[#This Row],[Category]],"_",定義一覧[[#This Row],[SubCategory]],"_",SUBSTITUTE(定義一覧[[#This Row],[Name]],"-","_"))</f>
        <v>NARROW_ASCII_LATIN_LOWER_CASE_Z</v>
      </c>
      <c r="K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Z
pub const NARROW_ASCII_LATIN_LOWER_CASE_Z: u32 = 0x007A;</v>
      </c>
      <c r="L94" s="3" t="str">
        <f>定義一覧[[#This Row],[VariableName]]&amp;","</f>
        <v>NARROW_ASCII_LATIN_LOWER_CASE_Z,</v>
      </c>
      <c r="M94" s="1" t="str">
        <f>IF(定義一覧[[#This Row],[Sequence]]="○","",IF(I95="",CONCATENATE(定義一覧[[#This Row],[VariableName]], " + 1,"),CONCATENATE(定義一覧[[#This Row],[VariableName]], " - 1,")))</f>
        <v>NARROW_ASCII_LATIN_LOWER_CASE_Z + 1,</v>
      </c>
    </row>
    <row r="95" spans="2:13" ht="12.75" customHeight="1" x14ac:dyDescent="0.4">
      <c r="B95" s="1" t="s">
        <v>393</v>
      </c>
      <c r="C95" s="1">
        <f>HEX2DEC(定義一覧[[#This Row],[Unicode]])</f>
        <v>123</v>
      </c>
      <c r="D95" s="1" t="str">
        <f>_xlfn.UNICHAR(HEX2DEC(定義一覧[[#This Row],[Unicode]]))</f>
        <v>{</v>
      </c>
      <c r="E95" s="1" t="s">
        <v>105</v>
      </c>
      <c r="F95" s="1" t="s">
        <v>302</v>
      </c>
      <c r="G95" s="1" t="s">
        <v>647</v>
      </c>
      <c r="H95" s="2" t="s">
        <v>427</v>
      </c>
      <c r="I95" s="1" t="str">
        <f>IF(AND(定義一覧[[#This Row],[Dec]]-1=C94,定義一覧[[#This Row],[Dec]]+1=C96,定義一覧[[#This Row],[Category]]=F94,定義一覧[[#This Row],[Category]]=F96,定義一覧[[#This Row],[SubCategory]]=G94,定義一覧[[#This Row],[SubCategory]]=G96),"○","")</f>
        <v/>
      </c>
      <c r="J95" s="1" t="str">
        <f>CONCATENATE(定義一覧[[#This Row],[Width]],"_",定義一覧[[#This Row],[Category]],"_",定義一覧[[#This Row],[SubCategory]],"_",SUBSTITUTE(定義一覧[[#This Row],[Name]],"-","_"))</f>
        <v>NARROW_ASCII_SYMBOL_LEFT_CURLY_BRACKET</v>
      </c>
      <c r="K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LEFT_CURLY_BRACKET
pub const NARROW_ASCII_SYMBOL_LEFT_CURLY_BRACKET: u32 = 0x007B;</v>
      </c>
      <c r="L95" s="3" t="str">
        <f>定義一覧[[#This Row],[VariableName]]&amp;","</f>
        <v>NARROW_ASCII_SYMBOL_LEFT_CURLY_BRACKET,</v>
      </c>
      <c r="M95" s="1" t="str">
        <f>IF(定義一覧[[#This Row],[Sequence]]="○","",IF(I96="",CONCATENATE(定義一覧[[#This Row],[VariableName]], " + 1,"),CONCATENATE(定義一覧[[#This Row],[VariableName]], " - 1,")))</f>
        <v>NARROW_ASCII_SYMBOL_LEFT_CURLY_BRACKET - 1,</v>
      </c>
    </row>
    <row r="96" spans="2:13" ht="12.75" customHeight="1" x14ac:dyDescent="0.4">
      <c r="B96" s="1" t="s">
        <v>394</v>
      </c>
      <c r="C96" s="1">
        <f>HEX2DEC(定義一覧[[#This Row],[Unicode]])</f>
        <v>124</v>
      </c>
      <c r="D96" s="1" t="str">
        <f>_xlfn.UNICHAR(HEX2DEC(定義一覧[[#This Row],[Unicode]]))</f>
        <v>|</v>
      </c>
      <c r="E96" s="1" t="s">
        <v>105</v>
      </c>
      <c r="F96" s="1" t="s">
        <v>302</v>
      </c>
      <c r="G96" s="1" t="s">
        <v>647</v>
      </c>
      <c r="H96" s="2" t="s">
        <v>428</v>
      </c>
      <c r="I96" s="1" t="str">
        <f>IF(AND(定義一覧[[#This Row],[Dec]]-1=C95,定義一覧[[#This Row],[Dec]]+1=C97,定義一覧[[#This Row],[Category]]=F95,定義一覧[[#This Row],[Category]]=F97,定義一覧[[#This Row],[SubCategory]]=G95,定義一覧[[#This Row],[SubCategory]]=G97),"○","")</f>
        <v>○</v>
      </c>
      <c r="J96" s="1" t="str">
        <f>CONCATENATE(定義一覧[[#This Row],[Width]],"_",定義一覧[[#This Row],[Category]],"_",定義一覧[[#This Row],[SubCategory]],"_",SUBSTITUTE(定義一覧[[#This Row],[Name]],"-","_"))</f>
        <v>NARROW_ASCII_SYMBOL_VERTICAL_LINE</v>
      </c>
      <c r="K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VERTICAL_LINE
pub const NARROW_ASCII_SYMBOL_VERTICAL_LINE: u32 = 0x007C;</v>
      </c>
      <c r="L96" s="3" t="str">
        <f>定義一覧[[#This Row],[VariableName]]&amp;","</f>
        <v>NARROW_ASCII_SYMBOL_VERTICAL_LINE,</v>
      </c>
      <c r="M96" s="1" t="str">
        <f>IF(定義一覧[[#This Row],[Sequence]]="○","",IF(I97="",CONCATENATE(定義一覧[[#This Row],[VariableName]], " + 1,"),CONCATENATE(定義一覧[[#This Row],[VariableName]], " - 1,")))</f>
        <v/>
      </c>
    </row>
    <row r="97" spans="2:13" ht="12.75" customHeight="1" x14ac:dyDescent="0.4">
      <c r="B97" s="1" t="s">
        <v>395</v>
      </c>
      <c r="C97" s="1">
        <f>HEX2DEC(定義一覧[[#This Row],[Unicode]])</f>
        <v>125</v>
      </c>
      <c r="D97" s="1" t="str">
        <f>_xlfn.UNICHAR(HEX2DEC(定義一覧[[#This Row],[Unicode]]))</f>
        <v>}</v>
      </c>
      <c r="E97" s="1" t="s">
        <v>105</v>
      </c>
      <c r="F97" s="1" t="s">
        <v>302</v>
      </c>
      <c r="G97" s="1" t="s">
        <v>647</v>
      </c>
      <c r="H97" s="2" t="s">
        <v>429</v>
      </c>
      <c r="I97" s="1" t="str">
        <f>IF(AND(定義一覧[[#This Row],[Dec]]-1=C96,定義一覧[[#This Row],[Dec]]+1=C98,定義一覧[[#This Row],[Category]]=F96,定義一覧[[#This Row],[Category]]=F98,定義一覧[[#This Row],[SubCategory]]=G96,定義一覧[[#This Row],[SubCategory]]=G98),"○","")</f>
        <v>○</v>
      </c>
      <c r="J97" s="1" t="str">
        <f>CONCATENATE(定義一覧[[#This Row],[Width]],"_",定義一覧[[#This Row],[Category]],"_",定義一覧[[#This Row],[SubCategory]],"_",SUBSTITUTE(定義一覧[[#This Row],[Name]],"-","_"))</f>
        <v>NARROW_ASCII_SYMBOL_RIGHT_CURLY_BRACKET</v>
      </c>
      <c r="K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RIGHT_CURLY_BRACKET
pub const NARROW_ASCII_SYMBOL_RIGHT_CURLY_BRACKET: u32 = 0x007D;</v>
      </c>
      <c r="L97" s="3" t="str">
        <f>定義一覧[[#This Row],[VariableName]]&amp;","</f>
        <v>NARROW_ASCII_SYMBOL_RIGHT_CURLY_BRACKET,</v>
      </c>
      <c r="M97" s="1" t="str">
        <f>IF(定義一覧[[#This Row],[Sequence]]="○","",IF(I98="",CONCATENATE(定義一覧[[#This Row],[VariableName]], " + 1,"),CONCATENATE(定義一覧[[#This Row],[VariableName]], " - 1,")))</f>
        <v/>
      </c>
    </row>
    <row r="98" spans="2:13" ht="12.75" customHeight="1" x14ac:dyDescent="0.4">
      <c r="B98" s="1" t="s">
        <v>396</v>
      </c>
      <c r="C98" s="1">
        <f>HEX2DEC(定義一覧[[#This Row],[Unicode]])</f>
        <v>126</v>
      </c>
      <c r="D98" s="1" t="str">
        <f>_xlfn.UNICHAR(HEX2DEC(定義一覧[[#This Row],[Unicode]]))</f>
        <v>~</v>
      </c>
      <c r="E98" s="1" t="s">
        <v>105</v>
      </c>
      <c r="F98" s="1" t="s">
        <v>302</v>
      </c>
      <c r="G98" s="1" t="s">
        <v>647</v>
      </c>
      <c r="H98" s="2" t="s">
        <v>430</v>
      </c>
      <c r="I98" s="1" t="str">
        <f>IF(AND(定義一覧[[#This Row],[Dec]]-1=C97,定義一覧[[#This Row],[Dec]]+1=C99,定義一覧[[#This Row],[Category]]=F97,定義一覧[[#This Row],[Category]]=F99,定義一覧[[#This Row],[SubCategory]]=G97,定義一覧[[#This Row],[SubCategory]]=G99),"○","")</f>
        <v/>
      </c>
      <c r="J98" s="1" t="str">
        <f>CONCATENATE(定義一覧[[#This Row],[Width]],"_",定義一覧[[#This Row],[Category]],"_",定義一覧[[#This Row],[SubCategory]],"_",SUBSTITUTE(定義一覧[[#This Row],[Name]],"-","_"))</f>
        <v>NARROW_ASCII_SYMBOL_TILDE</v>
      </c>
      <c r="K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TILDE
pub const NARROW_ASCII_SYMBOL_TILDE: u32 = 0x007E;</v>
      </c>
      <c r="L98" s="3" t="str">
        <f>定義一覧[[#This Row],[VariableName]]&amp;","</f>
        <v>NARROW_ASCII_SYMBOL_TILDE,</v>
      </c>
      <c r="M98" s="1" t="str">
        <f>IF(定義一覧[[#This Row],[Sequence]]="○","",IF(I99="",CONCATENATE(定義一覧[[#This Row],[VariableName]], " + 1,"),CONCATENATE(定義一覧[[#This Row],[VariableName]], " - 1,")))</f>
        <v>NARROW_ASCII_SYMBOL_TILDE + 1,</v>
      </c>
    </row>
    <row r="99" spans="2:13" ht="12.75" customHeight="1" x14ac:dyDescent="0.4">
      <c r="B99" s="1" t="s">
        <v>992</v>
      </c>
      <c r="C99" s="1">
        <f>HEX2DEC(定義一覧[[#This Row],[Unicode]])</f>
        <v>160</v>
      </c>
      <c r="D99" s="1" t="str">
        <f>_xlfn.UNICHAR(HEX2DEC(定義一覧[[#This Row],[Unicode]]))</f>
        <v> </v>
      </c>
      <c r="E99" s="1" t="s">
        <v>724</v>
      </c>
      <c r="F99" s="1" t="s">
        <v>1623</v>
      </c>
      <c r="G99" s="1" t="s">
        <v>729</v>
      </c>
      <c r="H99" s="2" t="s">
        <v>1842</v>
      </c>
      <c r="I99" s="1" t="str">
        <f>IF(AND(定義一覧[[#This Row],[Dec]]-1=C98,定義一覧[[#This Row],[Dec]]+1=C100,定義一覧[[#This Row],[Category]]=F98,定義一覧[[#This Row],[Category]]=F100,定義一覧[[#This Row],[SubCategory]]=G98,定義一覧[[#This Row],[SubCategory]]=G100),"○","")</f>
        <v/>
      </c>
      <c r="J99" s="1" t="str">
        <f>CONCATENATE(定義一覧[[#This Row],[Width]],"_",定義一覧[[#This Row],[Category]],"_",定義一覧[[#This Row],[SubCategory]],"_",SUBSTITUTE(定義一覧[[#This Row],[Name]],"-","_"))</f>
        <v>NARROW_JIS_SYMBOL_NO_BREAK_SPACE</v>
      </c>
      <c r="K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NO_BREAK_SPACE
pub const NARROW_JIS_SYMBOL_NO_BREAK_SPACE: u32 = 0x00a0;</v>
      </c>
      <c r="L99" s="3" t="str">
        <f>定義一覧[[#This Row],[VariableName]]&amp;","</f>
        <v>NARROW_JIS_SYMBOL_NO_BREAK_SPACE,</v>
      </c>
      <c r="M99" s="1" t="str">
        <f>IF(定義一覧[[#This Row],[Sequence]]="○","",IF(I100="",CONCATENATE(定義一覧[[#This Row],[VariableName]], " + 1,"),CONCATENATE(定義一覧[[#This Row],[VariableName]], " - 1,")))</f>
        <v>NARROW_JIS_SYMBOL_NO_BREAK_SPACE - 1,</v>
      </c>
    </row>
    <row r="100" spans="2:13" ht="12.75" customHeight="1" x14ac:dyDescent="0.4">
      <c r="B100" s="1" t="s">
        <v>993</v>
      </c>
      <c r="C100" s="1">
        <f>HEX2DEC(定義一覧[[#This Row],[Unicode]])</f>
        <v>161</v>
      </c>
      <c r="D100" s="1" t="str">
        <f>_xlfn.UNICHAR(HEX2DEC(定義一覧[[#This Row],[Unicode]]))</f>
        <v>¡</v>
      </c>
      <c r="E100" s="1" t="s">
        <v>724</v>
      </c>
      <c r="F100" s="1" t="s">
        <v>1622</v>
      </c>
      <c r="G100" s="1" t="s">
        <v>729</v>
      </c>
      <c r="H100" s="2" t="s">
        <v>1843</v>
      </c>
      <c r="I100" s="1" t="str">
        <f>IF(AND(定義一覧[[#This Row],[Dec]]-1=C99,定義一覧[[#This Row],[Dec]]+1=C101,定義一覧[[#This Row],[Category]]=F99,定義一覧[[#This Row],[Category]]=F101,定義一覧[[#This Row],[SubCategory]]=G99,定義一覧[[#This Row],[SubCategory]]=G101),"○","")</f>
        <v>○</v>
      </c>
      <c r="J100" s="1" t="str">
        <f>CONCATENATE(定義一覧[[#This Row],[Width]],"_",定義一覧[[#This Row],[Category]],"_",定義一覧[[#This Row],[SubCategory]],"_",SUBSTITUTE(定義一覧[[#This Row],[Name]],"-","_"))</f>
        <v>NARROW_JIS_SYMBOL_INVERTED_EXCLAMATION_MARK</v>
      </c>
      <c r="K1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INVERTED_EXCLAMATION_MARK
pub const NARROW_JIS_SYMBOL_INVERTED_EXCLAMATION_MARK: u32 = 0x00a1;</v>
      </c>
      <c r="L100" s="3" t="str">
        <f>定義一覧[[#This Row],[VariableName]]&amp;","</f>
        <v>NARROW_JIS_SYMBOL_INVERTED_EXCLAMATION_MARK,</v>
      </c>
      <c r="M100" s="1" t="str">
        <f>IF(定義一覧[[#This Row],[Sequence]]="○","",IF(I101="",CONCATENATE(定義一覧[[#This Row],[VariableName]], " + 1,"),CONCATENATE(定義一覧[[#This Row],[VariableName]], " - 1,")))</f>
        <v/>
      </c>
    </row>
    <row r="101" spans="2:13" ht="12.75" customHeight="1" x14ac:dyDescent="0.4">
      <c r="B101" s="1" t="s">
        <v>113</v>
      </c>
      <c r="C101" s="1">
        <f>HEX2DEC(定義一覧[[#This Row],[Unicode]])</f>
        <v>162</v>
      </c>
      <c r="D101" s="1" t="str">
        <f>_xlfn.UNICHAR(HEX2DEC(定義一覧[[#This Row],[Unicode]]))</f>
        <v>¢</v>
      </c>
      <c r="E101" s="1" t="s">
        <v>105</v>
      </c>
      <c r="F101" s="1" t="s">
        <v>1623</v>
      </c>
      <c r="G101" s="1" t="s">
        <v>647</v>
      </c>
      <c r="H101" s="2" t="s">
        <v>190</v>
      </c>
      <c r="I101" s="1" t="str">
        <f>IF(AND(定義一覧[[#This Row],[Dec]]-1=C100,定義一覧[[#This Row],[Dec]]+1=C102,定義一覧[[#This Row],[Category]]=F100,定義一覧[[#This Row],[Category]]=F102,定義一覧[[#This Row],[SubCategory]]=G100,定義一覧[[#This Row],[SubCategory]]=G102),"○","")</f>
        <v>○</v>
      </c>
      <c r="J101" s="1" t="str">
        <f>CONCATENATE(定義一覧[[#This Row],[Width]],"_",定義一覧[[#This Row],[Category]],"_",定義一覧[[#This Row],[SubCategory]],"_",SUBSTITUTE(定義一覧[[#This Row],[Name]],"-","_"))</f>
        <v>NARROW_JIS_SYMBOL_CENT_SIGN</v>
      </c>
      <c r="K1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CENT_SIGN
pub const NARROW_JIS_SYMBOL_CENT_SIGN: u32 = 0x00A2;</v>
      </c>
      <c r="L101" s="3" t="str">
        <f>定義一覧[[#This Row],[VariableName]]&amp;","</f>
        <v>NARROW_JIS_SYMBOL_CENT_SIGN,</v>
      </c>
      <c r="M101" s="1" t="str">
        <f>IF(定義一覧[[#This Row],[Sequence]]="○","",IF(I102="",CONCATENATE(定義一覧[[#This Row],[VariableName]], " + 1,"),CONCATENATE(定義一覧[[#This Row],[VariableName]], " - 1,")))</f>
        <v/>
      </c>
    </row>
    <row r="102" spans="2:13" ht="12.75" customHeight="1" x14ac:dyDescent="0.4">
      <c r="B102" s="1" t="s">
        <v>114</v>
      </c>
      <c r="C102" s="1">
        <f>HEX2DEC(定義一覧[[#This Row],[Unicode]])</f>
        <v>163</v>
      </c>
      <c r="D102" s="1" t="str">
        <f>_xlfn.UNICHAR(HEX2DEC(定義一覧[[#This Row],[Unicode]]))</f>
        <v>£</v>
      </c>
      <c r="E102" s="1" t="s">
        <v>105</v>
      </c>
      <c r="F102" s="1" t="s">
        <v>1623</v>
      </c>
      <c r="G102" s="1" t="s">
        <v>647</v>
      </c>
      <c r="H102" s="2" t="s">
        <v>191</v>
      </c>
      <c r="I102" s="1" t="str">
        <f>IF(AND(定義一覧[[#This Row],[Dec]]-1=C101,定義一覧[[#This Row],[Dec]]+1=C103,定義一覧[[#This Row],[Category]]=F101,定義一覧[[#This Row],[Category]]=F103,定義一覧[[#This Row],[SubCategory]]=G101,定義一覧[[#This Row],[SubCategory]]=G103),"○","")</f>
        <v>○</v>
      </c>
      <c r="J102" s="1" t="str">
        <f>CONCATENATE(定義一覧[[#This Row],[Width]],"_",定義一覧[[#This Row],[Category]],"_",定義一覧[[#This Row],[SubCategory]],"_",SUBSTITUTE(定義一覧[[#This Row],[Name]],"-","_"))</f>
        <v>NARROW_JIS_SYMBOL_POUND_SIGN</v>
      </c>
      <c r="K1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POUND_SIGN
pub const NARROW_JIS_SYMBOL_POUND_SIGN: u32 = 0x00A3;</v>
      </c>
      <c r="L102" s="3" t="str">
        <f>定義一覧[[#This Row],[VariableName]]&amp;","</f>
        <v>NARROW_JIS_SYMBOL_POUND_SIGN,</v>
      </c>
      <c r="M102" s="1" t="str">
        <f>IF(定義一覧[[#This Row],[Sequence]]="○","",IF(I103="",CONCATENATE(定義一覧[[#This Row],[VariableName]], " + 1,"),CONCATENATE(定義一覧[[#This Row],[VariableName]], " - 1,")))</f>
        <v/>
      </c>
    </row>
    <row r="103" spans="2:13" ht="12.75" customHeight="1" x14ac:dyDescent="0.4">
      <c r="B103" s="1" t="s">
        <v>994</v>
      </c>
      <c r="C103" s="1">
        <f>HEX2DEC(定義一覧[[#This Row],[Unicode]])</f>
        <v>164</v>
      </c>
      <c r="D103" s="1" t="str">
        <f>_xlfn.UNICHAR(HEX2DEC(定義一覧[[#This Row],[Unicode]]))</f>
        <v>¤</v>
      </c>
      <c r="E103" s="1" t="s">
        <v>724</v>
      </c>
      <c r="F103" s="1" t="s">
        <v>1622</v>
      </c>
      <c r="G103" s="1" t="s">
        <v>729</v>
      </c>
      <c r="H103" s="2" t="s">
        <v>1844</v>
      </c>
      <c r="I103" s="1" t="str">
        <f>IF(AND(定義一覧[[#This Row],[Dec]]-1=C102,定義一覧[[#This Row],[Dec]]+1=C104,定義一覧[[#This Row],[Category]]=F102,定義一覧[[#This Row],[Category]]=F104,定義一覧[[#This Row],[SubCategory]]=G102,定義一覧[[#This Row],[SubCategory]]=G104),"○","")</f>
        <v>○</v>
      </c>
      <c r="J103" s="1" t="str">
        <f>CONCATENATE(定義一覧[[#This Row],[Width]],"_",定義一覧[[#This Row],[Category]],"_",定義一覧[[#This Row],[SubCategory]],"_",SUBSTITUTE(定義一覧[[#This Row],[Name]],"-","_"))</f>
        <v>NARROW_JIS_SYMBOL_CURRENCY_SIGN</v>
      </c>
      <c r="K1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CURRENCY_SIGN
pub const NARROW_JIS_SYMBOL_CURRENCY_SIGN: u32 = 0x00a4;</v>
      </c>
      <c r="L103" s="3" t="str">
        <f>定義一覧[[#This Row],[VariableName]]&amp;","</f>
        <v>NARROW_JIS_SYMBOL_CURRENCY_SIGN,</v>
      </c>
      <c r="M103" s="1" t="str">
        <f>IF(定義一覧[[#This Row],[Sequence]]="○","",IF(I104="",CONCATENATE(定義一覧[[#This Row],[VariableName]], " + 1,"),CONCATENATE(定義一覧[[#This Row],[VariableName]], " - 1,")))</f>
        <v/>
      </c>
    </row>
    <row r="104" spans="2:13" ht="12.75" customHeight="1" x14ac:dyDescent="0.4">
      <c r="B104" s="1" t="s">
        <v>118</v>
      </c>
      <c r="C104" s="1">
        <f>HEX2DEC(定義一覧[[#This Row],[Unicode]])</f>
        <v>165</v>
      </c>
      <c r="D104" s="1" t="str">
        <f>_xlfn.UNICHAR(HEX2DEC(定義一覧[[#This Row],[Unicode]]))</f>
        <v>¥</v>
      </c>
      <c r="E104" s="1" t="s">
        <v>105</v>
      </c>
      <c r="F104" s="1" t="s">
        <v>1623</v>
      </c>
      <c r="G104" s="1" t="s">
        <v>647</v>
      </c>
      <c r="H104" s="2" t="s">
        <v>195</v>
      </c>
      <c r="I104" s="1" t="str">
        <f>IF(AND(定義一覧[[#This Row],[Dec]]-1=C103,定義一覧[[#This Row],[Dec]]+1=C105,定義一覧[[#This Row],[Category]]=F103,定義一覧[[#This Row],[Category]]=F105,定義一覧[[#This Row],[SubCategory]]=G103,定義一覧[[#This Row],[SubCategory]]=G105),"○","")</f>
        <v>○</v>
      </c>
      <c r="J104" s="1" t="str">
        <f>CONCATENATE(定義一覧[[#This Row],[Width]],"_",定義一覧[[#This Row],[Category]],"_",定義一覧[[#This Row],[SubCategory]],"_",SUBSTITUTE(定義一覧[[#This Row],[Name]],"-","_"))</f>
        <v>NARROW_JIS_SYMBOL_YEN_SIGN</v>
      </c>
      <c r="K1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YEN_SIGN
pub const NARROW_JIS_SYMBOL_YEN_SIGN: u32 = 0x00A5;</v>
      </c>
      <c r="L104" s="3" t="str">
        <f>定義一覧[[#This Row],[VariableName]]&amp;","</f>
        <v>NARROW_JIS_SYMBOL_YEN_SIGN,</v>
      </c>
      <c r="M104" s="1" t="str">
        <f>IF(定義一覧[[#This Row],[Sequence]]="○","",IF(I105="",CONCATENATE(定義一覧[[#This Row],[VariableName]], " + 1,"),CONCATENATE(定義一覧[[#This Row],[VariableName]], " - 1,")))</f>
        <v/>
      </c>
    </row>
    <row r="105" spans="2:13" ht="12.75" customHeight="1" x14ac:dyDescent="0.4">
      <c r="B105" s="1" t="s">
        <v>117</v>
      </c>
      <c r="C105" s="1">
        <f>HEX2DEC(定義一覧[[#This Row],[Unicode]])</f>
        <v>166</v>
      </c>
      <c r="D105" s="1" t="str">
        <f>_xlfn.UNICHAR(HEX2DEC(定義一覧[[#This Row],[Unicode]]))</f>
        <v>¦</v>
      </c>
      <c r="E105" s="1" t="s">
        <v>105</v>
      </c>
      <c r="F105" s="1" t="s">
        <v>1623</v>
      </c>
      <c r="G105" s="1" t="s">
        <v>647</v>
      </c>
      <c r="H105" s="2" t="s">
        <v>194</v>
      </c>
      <c r="I105" s="1" t="str">
        <f>IF(AND(定義一覧[[#This Row],[Dec]]-1=C104,定義一覧[[#This Row],[Dec]]+1=C106,定義一覧[[#This Row],[Category]]=F104,定義一覧[[#This Row],[Category]]=F106,定義一覧[[#This Row],[SubCategory]]=G104,定義一覧[[#This Row],[SubCategory]]=G106),"○","")</f>
        <v>○</v>
      </c>
      <c r="J105" s="1" t="str">
        <f>CONCATENATE(定義一覧[[#This Row],[Width]],"_",定義一覧[[#This Row],[Category]],"_",定義一覧[[#This Row],[SubCategory]],"_",SUBSTITUTE(定義一覧[[#This Row],[Name]],"-","_"))</f>
        <v>NARROW_JIS_SYMBOL_BROKEN_BAR</v>
      </c>
      <c r="K1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BROKEN_BAR
pub const NARROW_JIS_SYMBOL_BROKEN_BAR: u32 = 0x00A6;</v>
      </c>
      <c r="L105" s="3" t="str">
        <f>定義一覧[[#This Row],[VariableName]]&amp;","</f>
        <v>NARROW_JIS_SYMBOL_BROKEN_BAR,</v>
      </c>
      <c r="M105" s="1" t="str">
        <f>IF(定義一覧[[#This Row],[Sequence]]="○","",IF(I106="",CONCATENATE(定義一覧[[#This Row],[VariableName]], " + 1,"),CONCATENATE(定義一覧[[#This Row],[VariableName]], " - 1,")))</f>
        <v/>
      </c>
    </row>
    <row r="106" spans="2:13" ht="12.75" customHeight="1" x14ac:dyDescent="0.4">
      <c r="B106" s="1" t="s">
        <v>787</v>
      </c>
      <c r="C106" s="1">
        <f>HEX2DEC(定義一覧[[#This Row],[Unicode]])</f>
        <v>167</v>
      </c>
      <c r="D106" s="1" t="str">
        <f>_xlfn.UNICHAR(HEX2DEC(定義一覧[[#This Row],[Unicode]]))</f>
        <v>§</v>
      </c>
      <c r="E106" s="1" t="s">
        <v>104</v>
      </c>
      <c r="F106" s="1" t="s">
        <v>1622</v>
      </c>
      <c r="G106" s="1" t="s">
        <v>729</v>
      </c>
      <c r="H106" s="2" t="s">
        <v>1845</v>
      </c>
      <c r="I106" s="1" t="str">
        <f>IF(AND(定義一覧[[#This Row],[Dec]]-1=C105,定義一覧[[#This Row],[Dec]]+1=C107,定義一覧[[#This Row],[Category]]=F105,定義一覧[[#This Row],[Category]]=F107,定義一覧[[#This Row],[SubCategory]]=G105,定義一覧[[#This Row],[SubCategory]]=G107),"○","")</f>
        <v>○</v>
      </c>
      <c r="J106" s="1" t="str">
        <f>CONCATENATE(定義一覧[[#This Row],[Width]],"_",定義一覧[[#This Row],[Category]],"_",定義一覧[[#This Row],[SubCategory]],"_",SUBSTITUTE(定義一覧[[#This Row],[Name]],"-","_"))</f>
        <v>WIDE_JIS_SYMBOL_SECTION_SIGN</v>
      </c>
      <c r="K1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SECTION_SIGN
pub const WIDE_JIS_SYMBOL_SECTION_SIGN: u32 = 0x00a7;</v>
      </c>
      <c r="L106" s="3" t="str">
        <f>定義一覧[[#This Row],[VariableName]]&amp;","</f>
        <v>WIDE_JIS_SYMBOL_SECTION_SIGN,</v>
      </c>
      <c r="M106" s="1" t="str">
        <f>IF(定義一覧[[#This Row],[Sequence]]="○","",IF(I107="",CONCATENATE(定義一覧[[#This Row],[VariableName]], " + 1,"),CONCATENATE(定義一覧[[#This Row],[VariableName]], " - 1,")))</f>
        <v/>
      </c>
    </row>
    <row r="107" spans="2:13" ht="12.75" customHeight="1" x14ac:dyDescent="0.4">
      <c r="B107" s="1" t="s">
        <v>748</v>
      </c>
      <c r="C107" s="1">
        <f>HEX2DEC(定義一覧[[#This Row],[Unicode]])</f>
        <v>168</v>
      </c>
      <c r="D107" s="1" t="str">
        <f>_xlfn.UNICHAR(HEX2DEC(定義一覧[[#This Row],[Unicode]]))</f>
        <v>¨</v>
      </c>
      <c r="E107" s="1" t="s">
        <v>104</v>
      </c>
      <c r="F107" s="1" t="s">
        <v>1622</v>
      </c>
      <c r="G107" s="1" t="s">
        <v>729</v>
      </c>
      <c r="H107" s="2" t="s">
        <v>1846</v>
      </c>
      <c r="I107" s="1" t="str">
        <f>IF(AND(定義一覧[[#This Row],[Dec]]-1=C106,定義一覧[[#This Row],[Dec]]+1=C108,定義一覧[[#This Row],[Category]]=F106,定義一覧[[#This Row],[Category]]=F108,定義一覧[[#This Row],[SubCategory]]=G106,定義一覧[[#This Row],[SubCategory]]=G108),"○","")</f>
        <v>○</v>
      </c>
      <c r="J107" s="1" t="str">
        <f>CONCATENATE(定義一覧[[#This Row],[Width]],"_",定義一覧[[#This Row],[Category]],"_",定義一覧[[#This Row],[SubCategory]],"_",SUBSTITUTE(定義一覧[[#This Row],[Name]],"-","_"))</f>
        <v>WIDE_JIS_SYMBOL_DIAERESIS</v>
      </c>
      <c r="K1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DIAERESIS
pub const WIDE_JIS_SYMBOL_DIAERESIS: u32 = 0x00a8;</v>
      </c>
      <c r="L107" s="3" t="str">
        <f>定義一覧[[#This Row],[VariableName]]&amp;","</f>
        <v>WIDE_JIS_SYMBOL_DIAERESIS,</v>
      </c>
      <c r="M107" s="1" t="str">
        <f>IF(定義一覧[[#This Row],[Sequence]]="○","",IF(I108="",CONCATENATE(定義一覧[[#This Row],[VariableName]], " + 1,"),CONCATENATE(定義一覧[[#This Row],[VariableName]], " - 1,")))</f>
        <v/>
      </c>
    </row>
    <row r="108" spans="2:13" ht="12.75" customHeight="1" x14ac:dyDescent="0.4">
      <c r="B108" s="1" t="s">
        <v>996</v>
      </c>
      <c r="C108" s="1">
        <f>HEX2DEC(定義一覧[[#This Row],[Unicode]])</f>
        <v>169</v>
      </c>
      <c r="D108" s="1" t="str">
        <f>_xlfn.UNICHAR(HEX2DEC(定義一覧[[#This Row],[Unicode]]))</f>
        <v>©</v>
      </c>
      <c r="E108" s="1" t="s">
        <v>724</v>
      </c>
      <c r="F108" s="1" t="s">
        <v>1622</v>
      </c>
      <c r="G108" s="1" t="s">
        <v>729</v>
      </c>
      <c r="H108" s="2" t="s">
        <v>1847</v>
      </c>
      <c r="I108" s="1" t="str">
        <f>IF(AND(定義一覧[[#This Row],[Dec]]-1=C107,定義一覧[[#This Row],[Dec]]+1=C109,定義一覧[[#This Row],[Category]]=F107,定義一覧[[#This Row],[Category]]=F109,定義一覧[[#This Row],[SubCategory]]=G107,定義一覧[[#This Row],[SubCategory]]=G109),"○","")</f>
        <v>○</v>
      </c>
      <c r="J108" s="1" t="str">
        <f>CONCATENATE(定義一覧[[#This Row],[Width]],"_",定義一覧[[#This Row],[Category]],"_",定義一覧[[#This Row],[SubCategory]],"_",SUBSTITUTE(定義一覧[[#This Row],[Name]],"-","_"))</f>
        <v>NARROW_JIS_SYMBOL_COPYRIGHT_SIGN</v>
      </c>
      <c r="K1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COPYRIGHT_SIGN
pub const NARROW_JIS_SYMBOL_COPYRIGHT_SIGN: u32 = 0x00a9;</v>
      </c>
      <c r="L108" s="3" t="str">
        <f>定義一覧[[#This Row],[VariableName]]&amp;","</f>
        <v>NARROW_JIS_SYMBOL_COPYRIGHT_SIGN,</v>
      </c>
      <c r="M108" s="1" t="str">
        <f>IF(定義一覧[[#This Row],[Sequence]]="○","",IF(I109="",CONCATENATE(定義一覧[[#This Row],[VariableName]], " + 1,"),CONCATENATE(定義一覧[[#This Row],[VariableName]], " - 1,")))</f>
        <v/>
      </c>
    </row>
    <row r="109" spans="2:13" ht="12.75" customHeight="1" x14ac:dyDescent="0.4">
      <c r="B109" s="1" t="s">
        <v>997</v>
      </c>
      <c r="C109" s="1">
        <f>HEX2DEC(定義一覧[[#This Row],[Unicode]])</f>
        <v>170</v>
      </c>
      <c r="D109" s="1" t="str">
        <f>_xlfn.UNICHAR(HEX2DEC(定義一覧[[#This Row],[Unicode]]))</f>
        <v>ª</v>
      </c>
      <c r="E109" s="1" t="s">
        <v>724</v>
      </c>
      <c r="F109" s="1" t="s">
        <v>1622</v>
      </c>
      <c r="G109" s="1" t="s">
        <v>729</v>
      </c>
      <c r="H109" s="2" t="s">
        <v>1848</v>
      </c>
      <c r="I109" s="1" t="str">
        <f>IF(AND(定義一覧[[#This Row],[Dec]]-1=C108,定義一覧[[#This Row],[Dec]]+1=C110,定義一覧[[#This Row],[Category]]=F108,定義一覧[[#This Row],[Category]]=F110,定義一覧[[#This Row],[SubCategory]]=G108,定義一覧[[#This Row],[SubCategory]]=G110),"○","")</f>
        <v>○</v>
      </c>
      <c r="J109" s="1" t="str">
        <f>CONCATENATE(定義一覧[[#This Row],[Width]],"_",定義一覧[[#This Row],[Category]],"_",定義一覧[[#This Row],[SubCategory]],"_",SUBSTITUTE(定義一覧[[#This Row],[Name]],"-","_"))</f>
        <v>NARROW_JIS_SYMBOL_FEMININE_ORDINAL_INDICATOR</v>
      </c>
      <c r="K1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FEMININE_ORDINAL_INDICATOR
pub const NARROW_JIS_SYMBOL_FEMININE_ORDINAL_INDICATOR: u32 = 0x00aa;</v>
      </c>
      <c r="L109" s="3" t="str">
        <f>定義一覧[[#This Row],[VariableName]]&amp;","</f>
        <v>NARROW_JIS_SYMBOL_FEMININE_ORDINAL_INDICATOR,</v>
      </c>
      <c r="M109" s="1" t="str">
        <f>IF(定義一覧[[#This Row],[Sequence]]="○","",IF(I110="",CONCATENATE(定義一覧[[#This Row],[VariableName]], " + 1,"),CONCATENATE(定義一覧[[#This Row],[VariableName]], " - 1,")))</f>
        <v/>
      </c>
    </row>
    <row r="110" spans="2:13" ht="12.75" customHeight="1" x14ac:dyDescent="0.4">
      <c r="B110" s="1" t="s">
        <v>998</v>
      </c>
      <c r="C110" s="1">
        <f>HEX2DEC(定義一覧[[#This Row],[Unicode]])</f>
        <v>171</v>
      </c>
      <c r="D110" s="1" t="str">
        <f>_xlfn.UNICHAR(HEX2DEC(定義一覧[[#This Row],[Unicode]]))</f>
        <v>«</v>
      </c>
      <c r="E110" s="1" t="s">
        <v>104</v>
      </c>
      <c r="F110" s="1" t="s">
        <v>1622</v>
      </c>
      <c r="G110" s="1" t="s">
        <v>729</v>
      </c>
      <c r="H110" s="2" t="s">
        <v>1849</v>
      </c>
      <c r="I110" s="1" t="str">
        <f>IF(AND(定義一覧[[#This Row],[Dec]]-1=C109,定義一覧[[#This Row],[Dec]]+1=C111,定義一覧[[#This Row],[Category]]=F109,定義一覧[[#This Row],[Category]]=F111,定義一覧[[#This Row],[SubCategory]]=G109,定義一覧[[#This Row],[SubCategory]]=G111),"○","")</f>
        <v>○</v>
      </c>
      <c r="J110" s="1" t="str">
        <f>CONCATENATE(定義一覧[[#This Row],[Width]],"_",定義一覧[[#This Row],[Category]],"_",定義一覧[[#This Row],[SubCategory]],"_",SUBSTITUTE(定義一覧[[#This Row],[Name]],"-","_"))</f>
        <v>WIDE_JIS_SYMBOL_LEFT_POINTING_DOUBLE_ANGLE_QUOTATION_MARK</v>
      </c>
      <c r="K1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LEFT_POINTING_DOUBLE_ANGLE_QUOTATION_MARK
pub const WIDE_JIS_SYMBOL_LEFT_POINTING_DOUBLE_ANGLE_QUOTATION_MARK: u32 = 0x00ab;</v>
      </c>
      <c r="L110" s="3" t="str">
        <f>定義一覧[[#This Row],[VariableName]]&amp;","</f>
        <v>WIDE_JIS_SYMBOL_LEFT_POINTING_DOUBLE_ANGLE_QUOTATION_MARK,</v>
      </c>
      <c r="M110" s="1" t="str">
        <f>IF(定義一覧[[#This Row],[Sequence]]="○","",IF(I111="",CONCATENATE(定義一覧[[#This Row],[VariableName]], " + 1,"),CONCATENATE(定義一覧[[#This Row],[VariableName]], " - 1,")))</f>
        <v/>
      </c>
    </row>
    <row r="111" spans="2:13" ht="12.75" customHeight="1" x14ac:dyDescent="0.4">
      <c r="B111" s="1" t="s">
        <v>115</v>
      </c>
      <c r="C111" s="1">
        <f>HEX2DEC(定義一覧[[#This Row],[Unicode]])</f>
        <v>172</v>
      </c>
      <c r="D111" s="1" t="str">
        <f>_xlfn.UNICHAR(HEX2DEC(定義一覧[[#This Row],[Unicode]]))</f>
        <v>¬</v>
      </c>
      <c r="E111" s="1" t="s">
        <v>105</v>
      </c>
      <c r="F111" s="1" t="s">
        <v>1623</v>
      </c>
      <c r="G111" s="1" t="s">
        <v>647</v>
      </c>
      <c r="H111" s="2" t="s">
        <v>192</v>
      </c>
      <c r="I111" s="1" t="str">
        <f>IF(AND(定義一覧[[#This Row],[Dec]]-1=C110,定義一覧[[#This Row],[Dec]]+1=C112,定義一覧[[#This Row],[Category]]=F110,定義一覧[[#This Row],[Category]]=F112,定義一覧[[#This Row],[SubCategory]]=G110,定義一覧[[#This Row],[SubCategory]]=G112),"○","")</f>
        <v>○</v>
      </c>
      <c r="J111" s="1" t="str">
        <f>CONCATENATE(定義一覧[[#This Row],[Width]],"_",定義一覧[[#This Row],[Category]],"_",定義一覧[[#This Row],[SubCategory]],"_",SUBSTITUTE(定義一覧[[#This Row],[Name]],"-","_"))</f>
        <v>NARROW_JIS_SYMBOL_NOT_SIGN</v>
      </c>
      <c r="K1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NOT_SIGN
pub const NARROW_JIS_SYMBOL_NOT_SIGN: u32 = 0x00AC;</v>
      </c>
      <c r="L111" s="3" t="str">
        <f>定義一覧[[#This Row],[VariableName]]&amp;","</f>
        <v>NARROW_JIS_SYMBOL_NOT_SIGN,</v>
      </c>
      <c r="M111" s="1" t="str">
        <f>IF(定義一覧[[#This Row],[Sequence]]="○","",IF(I112="",CONCATENATE(定義一覧[[#This Row],[VariableName]], " + 1,"),CONCATENATE(定義一覧[[#This Row],[VariableName]], " - 1,")))</f>
        <v/>
      </c>
    </row>
    <row r="112" spans="2:13" ht="12.75" customHeight="1" x14ac:dyDescent="0.4">
      <c r="B112" s="1" t="s">
        <v>999</v>
      </c>
      <c r="C112" s="1">
        <f>HEX2DEC(定義一覧[[#This Row],[Unicode]])</f>
        <v>173</v>
      </c>
      <c r="D112" s="1" t="str">
        <f>_xlfn.UNICHAR(HEX2DEC(定義一覧[[#This Row],[Unicode]]))</f>
        <v>­</v>
      </c>
      <c r="E112" s="1" t="s">
        <v>724</v>
      </c>
      <c r="F112" s="1" t="s">
        <v>1622</v>
      </c>
      <c r="G112" s="1" t="s">
        <v>729</v>
      </c>
      <c r="H112" s="2" t="s">
        <v>1850</v>
      </c>
      <c r="I112" s="1" t="str">
        <f>IF(AND(定義一覧[[#This Row],[Dec]]-1=C111,定義一覧[[#This Row],[Dec]]+1=C113,定義一覧[[#This Row],[Category]]=F111,定義一覧[[#This Row],[Category]]=F113,定義一覧[[#This Row],[SubCategory]]=G111,定義一覧[[#This Row],[SubCategory]]=G113),"○","")</f>
        <v>○</v>
      </c>
      <c r="J112" s="1" t="str">
        <f>CONCATENATE(定義一覧[[#This Row],[Width]],"_",定義一覧[[#This Row],[Category]],"_",定義一覧[[#This Row],[SubCategory]],"_",SUBSTITUTE(定義一覧[[#This Row],[Name]],"-","_"))</f>
        <v>NARROW_JIS_SYMBOL_SOFT_HYPHEN</v>
      </c>
      <c r="K1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SOFT_HYPHEN
pub const NARROW_JIS_SYMBOL_SOFT_HYPHEN: u32 = 0x00ad;</v>
      </c>
      <c r="L112" s="3" t="str">
        <f>定義一覧[[#This Row],[VariableName]]&amp;","</f>
        <v>NARROW_JIS_SYMBOL_SOFT_HYPHEN,</v>
      </c>
      <c r="M112" s="1" t="str">
        <f>IF(定義一覧[[#This Row],[Sequence]]="○","",IF(I113="",CONCATENATE(定義一覧[[#This Row],[VariableName]], " + 1,"),CONCATENATE(定義一覧[[#This Row],[VariableName]], " - 1,")))</f>
        <v/>
      </c>
    </row>
    <row r="113" spans="2:13" ht="12.75" customHeight="1" x14ac:dyDescent="0.4">
      <c r="B113" s="1" t="s">
        <v>1000</v>
      </c>
      <c r="C113" s="1">
        <f>HEX2DEC(定義一覧[[#This Row],[Unicode]])</f>
        <v>174</v>
      </c>
      <c r="D113" s="1" t="str">
        <f>_xlfn.UNICHAR(HEX2DEC(定義一覧[[#This Row],[Unicode]]))</f>
        <v>®</v>
      </c>
      <c r="E113" s="1" t="s">
        <v>724</v>
      </c>
      <c r="F113" s="1" t="s">
        <v>1622</v>
      </c>
      <c r="G113" s="1" t="s">
        <v>729</v>
      </c>
      <c r="H113" s="2" t="s">
        <v>1851</v>
      </c>
      <c r="I113" s="1" t="str">
        <f>IF(AND(定義一覧[[#This Row],[Dec]]-1=C112,定義一覧[[#This Row],[Dec]]+1=C114,定義一覧[[#This Row],[Category]]=F112,定義一覧[[#This Row],[Category]]=F114,定義一覧[[#This Row],[SubCategory]]=G112,定義一覧[[#This Row],[SubCategory]]=G114),"○","")</f>
        <v>○</v>
      </c>
      <c r="J113" s="1" t="str">
        <f>CONCATENATE(定義一覧[[#This Row],[Width]],"_",定義一覧[[#This Row],[Category]],"_",定義一覧[[#This Row],[SubCategory]],"_",SUBSTITUTE(定義一覧[[#This Row],[Name]],"-","_"))</f>
        <v>NARROW_JIS_SYMBOL_REGISTERED_SIGN</v>
      </c>
      <c r="K1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REGISTERED_SIGN
pub const NARROW_JIS_SYMBOL_REGISTERED_SIGN: u32 = 0x00ae;</v>
      </c>
      <c r="L113" s="3" t="str">
        <f>定義一覧[[#This Row],[VariableName]]&amp;","</f>
        <v>NARROW_JIS_SYMBOL_REGISTERED_SIGN,</v>
      </c>
      <c r="M113" s="1" t="str">
        <f>IF(定義一覧[[#This Row],[Sequence]]="○","",IF(I114="",CONCATENATE(定義一覧[[#This Row],[VariableName]], " + 1,"),CONCATENATE(定義一覧[[#This Row],[VariableName]], " - 1,")))</f>
        <v/>
      </c>
    </row>
    <row r="114" spans="2:13" ht="12.75" customHeight="1" x14ac:dyDescent="0.4">
      <c r="B114" s="1" t="s">
        <v>116</v>
      </c>
      <c r="C114" s="1">
        <f>HEX2DEC(定義一覧[[#This Row],[Unicode]])</f>
        <v>175</v>
      </c>
      <c r="D114" s="1" t="str">
        <f>_xlfn.UNICHAR(HEX2DEC(定義一覧[[#This Row],[Unicode]]))</f>
        <v>¯</v>
      </c>
      <c r="E114" s="1" t="s">
        <v>105</v>
      </c>
      <c r="F114" s="1" t="s">
        <v>1623</v>
      </c>
      <c r="G114" s="1" t="s">
        <v>647</v>
      </c>
      <c r="H114" s="2" t="s">
        <v>193</v>
      </c>
      <c r="I114" s="1" t="str">
        <f>IF(AND(定義一覧[[#This Row],[Dec]]-1=C113,定義一覧[[#This Row],[Dec]]+1=C115,定義一覧[[#This Row],[Category]]=F113,定義一覧[[#This Row],[Category]]=F115,定義一覧[[#This Row],[SubCategory]]=G113,定義一覧[[#This Row],[SubCategory]]=G115),"○","")</f>
        <v>○</v>
      </c>
      <c r="J114" s="1" t="str">
        <f>CONCATENATE(定義一覧[[#This Row],[Width]],"_",定義一覧[[#This Row],[Category]],"_",定義一覧[[#This Row],[SubCategory]],"_",SUBSTITUTE(定義一覧[[#This Row],[Name]],"-","_"))</f>
        <v>NARROW_JIS_SYMBOL_MACRON</v>
      </c>
      <c r="K1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MACRON
pub const NARROW_JIS_SYMBOL_MACRON: u32 = 0x00AF;</v>
      </c>
      <c r="L114" s="3" t="str">
        <f>定義一覧[[#This Row],[VariableName]]&amp;","</f>
        <v>NARROW_JIS_SYMBOL_MACRON,</v>
      </c>
      <c r="M114" s="1" t="str">
        <f>IF(定義一覧[[#This Row],[Sequence]]="○","",IF(I115="",CONCATENATE(定義一覧[[#This Row],[VariableName]], " + 1,"),CONCATENATE(定義一覧[[#This Row],[VariableName]], " - 1,")))</f>
        <v/>
      </c>
    </row>
    <row r="115" spans="2:13" ht="12.75" customHeight="1" x14ac:dyDescent="0.4">
      <c r="B115" s="1" t="s">
        <v>782</v>
      </c>
      <c r="C115" s="1">
        <f>HEX2DEC(定義一覧[[#This Row],[Unicode]])</f>
        <v>176</v>
      </c>
      <c r="D115" s="1" t="str">
        <f>_xlfn.UNICHAR(HEX2DEC(定義一覧[[#This Row],[Unicode]]))</f>
        <v>°</v>
      </c>
      <c r="E115" s="1" t="s">
        <v>104</v>
      </c>
      <c r="F115" s="1" t="s">
        <v>1622</v>
      </c>
      <c r="G115" s="1" t="s">
        <v>729</v>
      </c>
      <c r="H115" s="2" t="s">
        <v>1852</v>
      </c>
      <c r="I115" s="1" t="str">
        <f>IF(AND(定義一覧[[#This Row],[Dec]]-1=C114,定義一覧[[#This Row],[Dec]]+1=C116,定義一覧[[#This Row],[Category]]=F114,定義一覧[[#This Row],[Category]]=F116,定義一覧[[#This Row],[SubCategory]]=G114,定義一覧[[#This Row],[SubCategory]]=G116),"○","")</f>
        <v>○</v>
      </c>
      <c r="J115" s="1" t="str">
        <f>CONCATENATE(定義一覧[[#This Row],[Width]],"_",定義一覧[[#This Row],[Category]],"_",定義一覧[[#This Row],[SubCategory]],"_",SUBSTITUTE(定義一覧[[#This Row],[Name]],"-","_"))</f>
        <v>WIDE_JIS_SYMBOL_DEGREE_SIGN</v>
      </c>
      <c r="K1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DEGREE_SIGN
pub const WIDE_JIS_SYMBOL_DEGREE_SIGN: u32 = 0x00b0;</v>
      </c>
      <c r="L115" s="3" t="str">
        <f>定義一覧[[#This Row],[VariableName]]&amp;","</f>
        <v>WIDE_JIS_SYMBOL_DEGREE_SIGN,</v>
      </c>
      <c r="M115" s="1" t="str">
        <f>IF(定義一覧[[#This Row],[Sequence]]="○","",IF(I116="",CONCATENATE(定義一覧[[#This Row],[VariableName]], " + 1,"),CONCATENATE(定義一覧[[#This Row],[VariableName]], " - 1,")))</f>
        <v/>
      </c>
    </row>
    <row r="116" spans="2:13" ht="12.75" customHeight="1" x14ac:dyDescent="0.4">
      <c r="B116" s="1" t="s">
        <v>775</v>
      </c>
      <c r="C116" s="1">
        <f>HEX2DEC(定義一覧[[#This Row],[Unicode]])</f>
        <v>177</v>
      </c>
      <c r="D116" s="1" t="str">
        <f>_xlfn.UNICHAR(HEX2DEC(定義一覧[[#This Row],[Unicode]]))</f>
        <v>±</v>
      </c>
      <c r="E116" s="1" t="s">
        <v>104</v>
      </c>
      <c r="F116" s="1" t="s">
        <v>1622</v>
      </c>
      <c r="G116" s="1" t="s">
        <v>729</v>
      </c>
      <c r="H116" s="2" t="s">
        <v>1853</v>
      </c>
      <c r="I116" s="1" t="str">
        <f>IF(AND(定義一覧[[#This Row],[Dec]]-1=C115,定義一覧[[#This Row],[Dec]]+1=C117,定義一覧[[#This Row],[Category]]=F115,定義一覧[[#This Row],[Category]]=F117,定義一覧[[#This Row],[SubCategory]]=G115,定義一覧[[#This Row],[SubCategory]]=G117),"○","")</f>
        <v>○</v>
      </c>
      <c r="J116" s="1" t="str">
        <f>CONCATENATE(定義一覧[[#This Row],[Width]],"_",定義一覧[[#This Row],[Category]],"_",定義一覧[[#This Row],[SubCategory]],"_",SUBSTITUTE(定義一覧[[#This Row],[Name]],"-","_"))</f>
        <v>WIDE_JIS_SYMBOL_PLUS_MINUS_SIGN</v>
      </c>
      <c r="K1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PLUS_MINUS_SIGN
pub const WIDE_JIS_SYMBOL_PLUS_MINUS_SIGN: u32 = 0x00b1;</v>
      </c>
      <c r="L116" s="3" t="str">
        <f>定義一覧[[#This Row],[VariableName]]&amp;","</f>
        <v>WIDE_JIS_SYMBOL_PLUS_MINUS_SIGN,</v>
      </c>
      <c r="M116" s="1" t="str">
        <f>IF(定義一覧[[#This Row],[Sequence]]="○","",IF(I117="",CONCATENATE(定義一覧[[#This Row],[VariableName]], " + 1,"),CONCATENATE(定義一覧[[#This Row],[VariableName]], " - 1,")))</f>
        <v/>
      </c>
    </row>
    <row r="117" spans="2:13" ht="12.75" customHeight="1" x14ac:dyDescent="0.4">
      <c r="B117" s="1" t="s">
        <v>1002</v>
      </c>
      <c r="C117" s="1">
        <f>HEX2DEC(定義一覧[[#This Row],[Unicode]])</f>
        <v>178</v>
      </c>
      <c r="D117" s="1" t="str">
        <f>_xlfn.UNICHAR(HEX2DEC(定義一覧[[#This Row],[Unicode]]))</f>
        <v>²</v>
      </c>
      <c r="E117" s="1" t="s">
        <v>724</v>
      </c>
      <c r="F117" s="1" t="s">
        <v>1622</v>
      </c>
      <c r="G117" s="1" t="s">
        <v>729</v>
      </c>
      <c r="H117" s="2" t="s">
        <v>1854</v>
      </c>
      <c r="I117" s="1" t="str">
        <f>IF(AND(定義一覧[[#This Row],[Dec]]-1=C116,定義一覧[[#This Row],[Dec]]+1=C118,定義一覧[[#This Row],[Category]]=F116,定義一覧[[#This Row],[Category]]=F118,定義一覧[[#This Row],[SubCategory]]=G116,定義一覧[[#This Row],[SubCategory]]=G118),"○","")</f>
        <v>○</v>
      </c>
      <c r="J117" s="1" t="str">
        <f>CONCATENATE(定義一覧[[#This Row],[Width]],"_",定義一覧[[#This Row],[Category]],"_",定義一覧[[#This Row],[SubCategory]],"_",SUBSTITUTE(定義一覧[[#This Row],[Name]],"-","_"))</f>
        <v>NARROW_JIS_SYMBOL_SUPERSCRIPT_TWO</v>
      </c>
      <c r="K1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SUPERSCRIPT_TWO
pub const NARROW_JIS_SYMBOL_SUPERSCRIPT_TWO: u32 = 0x00b2;</v>
      </c>
      <c r="L117" s="3" t="str">
        <f>定義一覧[[#This Row],[VariableName]]&amp;","</f>
        <v>NARROW_JIS_SYMBOL_SUPERSCRIPT_TWO,</v>
      </c>
      <c r="M117" s="1" t="str">
        <f>IF(定義一覧[[#This Row],[Sequence]]="○","",IF(I118="",CONCATENATE(定義一覧[[#This Row],[VariableName]], " + 1,"),CONCATENATE(定義一覧[[#This Row],[VariableName]], " - 1,")))</f>
        <v/>
      </c>
    </row>
    <row r="118" spans="2:13" ht="12.75" customHeight="1" x14ac:dyDescent="0.4">
      <c r="B118" s="1" t="s">
        <v>1003</v>
      </c>
      <c r="C118" s="1">
        <f>HEX2DEC(定義一覧[[#This Row],[Unicode]])</f>
        <v>179</v>
      </c>
      <c r="D118" s="1" t="str">
        <f>_xlfn.UNICHAR(HEX2DEC(定義一覧[[#This Row],[Unicode]]))</f>
        <v>³</v>
      </c>
      <c r="E118" s="1" t="s">
        <v>724</v>
      </c>
      <c r="F118" s="1" t="s">
        <v>1622</v>
      </c>
      <c r="G118" s="1" t="s">
        <v>729</v>
      </c>
      <c r="H118" s="2" t="s">
        <v>1855</v>
      </c>
      <c r="I118" s="1" t="str">
        <f>IF(AND(定義一覧[[#This Row],[Dec]]-1=C117,定義一覧[[#This Row],[Dec]]+1=C119,定義一覧[[#This Row],[Category]]=F117,定義一覧[[#This Row],[Category]]=F119,定義一覧[[#This Row],[SubCategory]]=G117,定義一覧[[#This Row],[SubCategory]]=G119),"○","")</f>
        <v>○</v>
      </c>
      <c r="J118" s="1" t="str">
        <f>CONCATENATE(定義一覧[[#This Row],[Width]],"_",定義一覧[[#This Row],[Category]],"_",定義一覧[[#This Row],[SubCategory]],"_",SUBSTITUTE(定義一覧[[#This Row],[Name]],"-","_"))</f>
        <v>NARROW_JIS_SYMBOL_SUPERSCRIPT_THREE</v>
      </c>
      <c r="K1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SUPERSCRIPT_THREE
pub const NARROW_JIS_SYMBOL_SUPERSCRIPT_THREE: u32 = 0x00b3;</v>
      </c>
      <c r="L118" s="3" t="str">
        <f>定義一覧[[#This Row],[VariableName]]&amp;","</f>
        <v>NARROW_JIS_SYMBOL_SUPERSCRIPT_THREE,</v>
      </c>
      <c r="M118" s="1" t="str">
        <f>IF(定義一覧[[#This Row],[Sequence]]="○","",IF(I119="",CONCATENATE(定義一覧[[#This Row],[VariableName]], " + 1,"),CONCATENATE(定義一覧[[#This Row],[VariableName]], " - 1,")))</f>
        <v/>
      </c>
    </row>
    <row r="119" spans="2:13" ht="12.75" customHeight="1" x14ac:dyDescent="0.4">
      <c r="B119" s="1" t="s">
        <v>747</v>
      </c>
      <c r="C119" s="1">
        <f>HEX2DEC(定義一覧[[#This Row],[Unicode]])</f>
        <v>180</v>
      </c>
      <c r="D119" s="1" t="str">
        <f>_xlfn.UNICHAR(HEX2DEC(定義一覧[[#This Row],[Unicode]]))</f>
        <v>´</v>
      </c>
      <c r="E119" s="1" t="s">
        <v>104</v>
      </c>
      <c r="F119" s="1" t="s">
        <v>1623</v>
      </c>
      <c r="G119" s="1" t="s">
        <v>729</v>
      </c>
      <c r="H119" s="2" t="s">
        <v>1856</v>
      </c>
      <c r="I119" s="1" t="str">
        <f>IF(AND(定義一覧[[#This Row],[Dec]]-1=C118,定義一覧[[#This Row],[Dec]]+1=C120,定義一覧[[#This Row],[Category]]=F118,定義一覧[[#This Row],[Category]]=F120,定義一覧[[#This Row],[SubCategory]]=G118,定義一覧[[#This Row],[SubCategory]]=G120),"○","")</f>
        <v/>
      </c>
      <c r="J119" s="1" t="str">
        <f>CONCATENATE(定義一覧[[#This Row],[Width]],"_",定義一覧[[#This Row],[Category]],"_",定義一覧[[#This Row],[SubCategory]],"_",SUBSTITUTE(定義一覧[[#This Row],[Name]],"-","_"))</f>
        <v>WIDE_JIS_SYMBOL_ACUTE_ACCENT</v>
      </c>
      <c r="K1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ACUTE_ACCENT
pub const WIDE_JIS_SYMBOL_ACUTE_ACCENT: u32 = 0x00b4;</v>
      </c>
      <c r="L119" s="3" t="str">
        <f>定義一覧[[#This Row],[VariableName]]&amp;","</f>
        <v>WIDE_JIS_SYMBOL_ACUTE_ACCENT,</v>
      </c>
      <c r="M119" s="1" t="str">
        <f>IF(定義一覧[[#This Row],[Sequence]]="○","",IF(I120="",CONCATENATE(定義一覧[[#This Row],[VariableName]], " + 1,"),CONCATENATE(定義一覧[[#This Row],[VariableName]], " - 1,")))</f>
        <v>WIDE_JIS_SYMBOL_ACUTE_ACCENT + 1,</v>
      </c>
    </row>
    <row r="120" spans="2:13" ht="12.75" customHeight="1" x14ac:dyDescent="0.4">
      <c r="B120" s="1" t="s">
        <v>825</v>
      </c>
      <c r="C120" s="1">
        <f>HEX2DEC(定義一覧[[#This Row],[Unicode]])</f>
        <v>182</v>
      </c>
      <c r="D120" s="1" t="str">
        <f>_xlfn.UNICHAR(HEX2DEC(定義一覧[[#This Row],[Unicode]]))</f>
        <v>¶</v>
      </c>
      <c r="E120" s="1" t="s">
        <v>104</v>
      </c>
      <c r="F120" s="1" t="s">
        <v>1623</v>
      </c>
      <c r="G120" s="1" t="s">
        <v>729</v>
      </c>
      <c r="H120" s="2" t="s">
        <v>1857</v>
      </c>
      <c r="I120" s="1" t="str">
        <f>IF(AND(定義一覧[[#This Row],[Dec]]-1=C119,定義一覧[[#This Row],[Dec]]+1=C121,定義一覧[[#This Row],[Category]]=F119,定義一覧[[#This Row],[Category]]=F121,定義一覧[[#This Row],[SubCategory]]=G119,定義一覧[[#This Row],[SubCategory]]=G121),"○","")</f>
        <v/>
      </c>
      <c r="J120" s="1" t="str">
        <f>CONCATENATE(定義一覧[[#This Row],[Width]],"_",定義一覧[[#This Row],[Category]],"_",定義一覧[[#This Row],[SubCategory]],"_",SUBSTITUTE(定義一覧[[#This Row],[Name]],"-","_"))</f>
        <v>WIDE_JIS_SYMBOL_PILCROW_SIGN</v>
      </c>
      <c r="K1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PILCROW_SIGN
pub const WIDE_JIS_SYMBOL_PILCROW_SIGN: u32 = 0x00b6;</v>
      </c>
      <c r="L120" s="3" t="str">
        <f>定義一覧[[#This Row],[VariableName]]&amp;","</f>
        <v>WIDE_JIS_SYMBOL_PILCROW_SIGN,</v>
      </c>
      <c r="M120" s="1" t="str">
        <f>IF(定義一覧[[#This Row],[Sequence]]="○","",IF(I121="",CONCATENATE(定義一覧[[#This Row],[VariableName]], " + 1,"),CONCATENATE(定義一覧[[#This Row],[VariableName]], " - 1,")))</f>
        <v>WIDE_JIS_SYMBOL_PILCROW_SIGN - 1,</v>
      </c>
    </row>
    <row r="121" spans="2:13" ht="12.75" customHeight="1" x14ac:dyDescent="0.4">
      <c r="B121" s="1" t="s">
        <v>1004</v>
      </c>
      <c r="C121" s="1">
        <f>HEX2DEC(定義一覧[[#This Row],[Unicode]])</f>
        <v>183</v>
      </c>
      <c r="D121" s="1" t="str">
        <f>_xlfn.UNICHAR(HEX2DEC(定義一覧[[#This Row],[Unicode]]))</f>
        <v>·</v>
      </c>
      <c r="E121" s="1" t="s">
        <v>104</v>
      </c>
      <c r="F121" s="1" t="s">
        <v>1622</v>
      </c>
      <c r="G121" s="1" t="s">
        <v>729</v>
      </c>
      <c r="H121" s="2" t="s">
        <v>1858</v>
      </c>
      <c r="I121" s="1" t="str">
        <f>IF(AND(定義一覧[[#This Row],[Dec]]-1=C120,定義一覧[[#This Row],[Dec]]+1=C122,定義一覧[[#This Row],[Category]]=F120,定義一覧[[#This Row],[Category]]=F122,定義一覧[[#This Row],[SubCategory]]=G120,定義一覧[[#This Row],[SubCategory]]=G122),"○","")</f>
        <v>○</v>
      </c>
      <c r="J121" s="1" t="str">
        <f>CONCATENATE(定義一覧[[#This Row],[Width]],"_",定義一覧[[#This Row],[Category]],"_",定義一覧[[#This Row],[SubCategory]],"_",SUBSTITUTE(定義一覧[[#This Row],[Name]],"-","_"))</f>
        <v>WIDE_JIS_SYMBOL_MIDDLE_DOT</v>
      </c>
      <c r="K1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MIDDLE_DOT
pub const WIDE_JIS_SYMBOL_MIDDLE_DOT: u32 = 0x00b7;</v>
      </c>
      <c r="L121" s="3" t="str">
        <f>定義一覧[[#This Row],[VariableName]]&amp;","</f>
        <v>WIDE_JIS_SYMBOL_MIDDLE_DOT,</v>
      </c>
      <c r="M121" s="1" t="str">
        <f>IF(定義一覧[[#This Row],[Sequence]]="○","",IF(I122="",CONCATENATE(定義一覧[[#This Row],[VariableName]], " + 1,"),CONCATENATE(定義一覧[[#This Row],[VariableName]], " - 1,")))</f>
        <v/>
      </c>
    </row>
    <row r="122" spans="2:13" ht="12.75" customHeight="1" x14ac:dyDescent="0.4">
      <c r="B122" s="1" t="s">
        <v>1005</v>
      </c>
      <c r="C122" s="1">
        <f>HEX2DEC(定義一覧[[#This Row],[Unicode]])</f>
        <v>184</v>
      </c>
      <c r="D122" s="1" t="str">
        <f>_xlfn.UNICHAR(HEX2DEC(定義一覧[[#This Row],[Unicode]]))</f>
        <v>¸</v>
      </c>
      <c r="E122" s="1" t="s">
        <v>104</v>
      </c>
      <c r="F122" s="1" t="s">
        <v>1622</v>
      </c>
      <c r="G122" s="1" t="s">
        <v>729</v>
      </c>
      <c r="H122" s="2" t="s">
        <v>1859</v>
      </c>
      <c r="I122" s="1" t="str">
        <f>IF(AND(定義一覧[[#This Row],[Dec]]-1=C121,定義一覧[[#This Row],[Dec]]+1=C123,定義一覧[[#This Row],[Category]]=F121,定義一覧[[#This Row],[Category]]=F123,定義一覧[[#This Row],[SubCategory]]=G121,定義一覧[[#This Row],[SubCategory]]=G123),"○","")</f>
        <v>○</v>
      </c>
      <c r="J122" s="1" t="str">
        <f>CONCATENATE(定義一覧[[#This Row],[Width]],"_",定義一覧[[#This Row],[Category]],"_",定義一覧[[#This Row],[SubCategory]],"_",SUBSTITUTE(定義一覧[[#This Row],[Name]],"-","_"))</f>
        <v>WIDE_JIS_SYMBOL_CEDILLA</v>
      </c>
      <c r="K1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CEDILLA
pub const WIDE_JIS_SYMBOL_CEDILLA: u32 = 0x00b8;</v>
      </c>
      <c r="L122" s="3" t="str">
        <f>定義一覧[[#This Row],[VariableName]]&amp;","</f>
        <v>WIDE_JIS_SYMBOL_CEDILLA,</v>
      </c>
      <c r="M122" s="1" t="str">
        <f>IF(定義一覧[[#This Row],[Sequence]]="○","",IF(I123="",CONCATENATE(定義一覧[[#This Row],[VariableName]], " + 1,"),CONCATENATE(定義一覧[[#This Row],[VariableName]], " - 1,")))</f>
        <v/>
      </c>
    </row>
    <row r="123" spans="2:13" ht="12.75" customHeight="1" x14ac:dyDescent="0.4">
      <c r="B123" s="1" t="s">
        <v>1006</v>
      </c>
      <c r="C123" s="1">
        <f>HEX2DEC(定義一覧[[#This Row],[Unicode]])</f>
        <v>185</v>
      </c>
      <c r="D123" s="1" t="str">
        <f>_xlfn.UNICHAR(HEX2DEC(定義一覧[[#This Row],[Unicode]]))</f>
        <v>¹</v>
      </c>
      <c r="E123" s="1" t="s">
        <v>724</v>
      </c>
      <c r="F123" s="1" t="s">
        <v>1622</v>
      </c>
      <c r="G123" s="1" t="s">
        <v>729</v>
      </c>
      <c r="H123" s="2" t="s">
        <v>1860</v>
      </c>
      <c r="I123" s="1" t="str">
        <f>IF(AND(定義一覧[[#This Row],[Dec]]-1=C122,定義一覧[[#This Row],[Dec]]+1=C124,定義一覧[[#This Row],[Category]]=F122,定義一覧[[#This Row],[Category]]=F124,定義一覧[[#This Row],[SubCategory]]=G122,定義一覧[[#This Row],[SubCategory]]=G124),"○","")</f>
        <v>○</v>
      </c>
      <c r="J123" s="1" t="str">
        <f>CONCATENATE(定義一覧[[#This Row],[Width]],"_",定義一覧[[#This Row],[Category]],"_",定義一覧[[#This Row],[SubCategory]],"_",SUBSTITUTE(定義一覧[[#This Row],[Name]],"-","_"))</f>
        <v>NARROW_JIS_SYMBOL_SUPERSCRIPT_ONE</v>
      </c>
      <c r="K1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SUPERSCRIPT_ONE
pub const NARROW_JIS_SYMBOL_SUPERSCRIPT_ONE: u32 = 0x00b9;</v>
      </c>
      <c r="L123" s="3" t="str">
        <f>定義一覧[[#This Row],[VariableName]]&amp;","</f>
        <v>NARROW_JIS_SYMBOL_SUPERSCRIPT_ONE,</v>
      </c>
      <c r="M123" s="1" t="str">
        <f>IF(定義一覧[[#This Row],[Sequence]]="○","",IF(I124="",CONCATENATE(定義一覧[[#This Row],[VariableName]], " + 1,"),CONCATENATE(定義一覧[[#This Row],[VariableName]], " - 1,")))</f>
        <v/>
      </c>
    </row>
    <row r="124" spans="2:13" ht="12.75" customHeight="1" x14ac:dyDescent="0.4">
      <c r="B124" s="1" t="s">
        <v>1007</v>
      </c>
      <c r="C124" s="1">
        <f>HEX2DEC(定義一覧[[#This Row],[Unicode]])</f>
        <v>186</v>
      </c>
      <c r="D124" s="1" t="str">
        <f>_xlfn.UNICHAR(HEX2DEC(定義一覧[[#This Row],[Unicode]]))</f>
        <v>º</v>
      </c>
      <c r="E124" s="1" t="s">
        <v>724</v>
      </c>
      <c r="F124" s="1" t="s">
        <v>1622</v>
      </c>
      <c r="G124" s="1" t="s">
        <v>729</v>
      </c>
      <c r="H124" s="2" t="s">
        <v>1861</v>
      </c>
      <c r="I124" s="1" t="str">
        <f>IF(AND(定義一覧[[#This Row],[Dec]]-1=C123,定義一覧[[#This Row],[Dec]]+1=C125,定義一覧[[#This Row],[Category]]=F123,定義一覧[[#This Row],[Category]]=F125,定義一覧[[#This Row],[SubCategory]]=G123,定義一覧[[#This Row],[SubCategory]]=G125),"○","")</f>
        <v>○</v>
      </c>
      <c r="J124" s="1" t="str">
        <f>CONCATENATE(定義一覧[[#This Row],[Width]],"_",定義一覧[[#This Row],[Category]],"_",定義一覧[[#This Row],[SubCategory]],"_",SUBSTITUTE(定義一覧[[#This Row],[Name]],"-","_"))</f>
        <v>NARROW_JIS_SYMBOL_MASCULINE_ORDINAL_INDICATOR</v>
      </c>
      <c r="K1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MASCULINE_ORDINAL_INDICATOR
pub const NARROW_JIS_SYMBOL_MASCULINE_ORDINAL_INDICATOR: u32 = 0x00ba;</v>
      </c>
      <c r="L124" s="3" t="str">
        <f>定義一覧[[#This Row],[VariableName]]&amp;","</f>
        <v>NARROW_JIS_SYMBOL_MASCULINE_ORDINAL_INDICATOR,</v>
      </c>
      <c r="M124" s="1" t="str">
        <f>IF(定義一覧[[#This Row],[Sequence]]="○","",IF(I125="",CONCATENATE(定義一覧[[#This Row],[VariableName]], " + 1,"),CONCATENATE(定義一覧[[#This Row],[VariableName]], " - 1,")))</f>
        <v/>
      </c>
    </row>
    <row r="125" spans="2:13" ht="12.75" customHeight="1" x14ac:dyDescent="0.4">
      <c r="B125" s="1" t="s">
        <v>1008</v>
      </c>
      <c r="C125" s="1">
        <f>HEX2DEC(定義一覧[[#This Row],[Unicode]])</f>
        <v>187</v>
      </c>
      <c r="D125" s="1" t="str">
        <f>_xlfn.UNICHAR(HEX2DEC(定義一覧[[#This Row],[Unicode]]))</f>
        <v>»</v>
      </c>
      <c r="E125" s="1" t="s">
        <v>104</v>
      </c>
      <c r="F125" s="1" t="s">
        <v>1622</v>
      </c>
      <c r="G125" s="1" t="s">
        <v>729</v>
      </c>
      <c r="H125" s="2" t="s">
        <v>1862</v>
      </c>
      <c r="I125" s="1" t="str">
        <f>IF(AND(定義一覧[[#This Row],[Dec]]-1=C124,定義一覧[[#This Row],[Dec]]+1=C126,定義一覧[[#This Row],[Category]]=F124,定義一覧[[#This Row],[Category]]=F126,定義一覧[[#This Row],[SubCategory]]=G124,定義一覧[[#This Row],[SubCategory]]=G126),"○","")</f>
        <v>○</v>
      </c>
      <c r="J125" s="1" t="str">
        <f>CONCATENATE(定義一覧[[#This Row],[Width]],"_",定義一覧[[#This Row],[Category]],"_",定義一覧[[#This Row],[SubCategory]],"_",SUBSTITUTE(定義一覧[[#This Row],[Name]],"-","_"))</f>
        <v>WIDE_JIS_SYMBOL_RIGHT_POINTING_DOUBLE_ANGLE_QUOTATION_MARK</v>
      </c>
      <c r="K1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RIGHT_POINTING_DOUBLE_ANGLE_QUOTATION_MARK
pub const WIDE_JIS_SYMBOL_RIGHT_POINTING_DOUBLE_ANGLE_QUOTATION_MARK: u32 = 0x00bb;</v>
      </c>
      <c r="L125" s="3" t="str">
        <f>定義一覧[[#This Row],[VariableName]]&amp;","</f>
        <v>WIDE_JIS_SYMBOL_RIGHT_POINTING_DOUBLE_ANGLE_QUOTATION_MARK,</v>
      </c>
      <c r="M125" s="1" t="str">
        <f>IF(定義一覧[[#This Row],[Sequence]]="○","",IF(I126="",CONCATENATE(定義一覧[[#This Row],[VariableName]], " + 1,"),CONCATENATE(定義一覧[[#This Row],[VariableName]], " - 1,")))</f>
        <v/>
      </c>
    </row>
    <row r="126" spans="2:13" ht="12.75" customHeight="1" x14ac:dyDescent="0.4">
      <c r="B126" s="1" t="s">
        <v>1009</v>
      </c>
      <c r="C126" s="1">
        <f>HEX2DEC(定義一覧[[#This Row],[Unicode]])</f>
        <v>188</v>
      </c>
      <c r="D126" s="1" t="str">
        <f>_xlfn.UNICHAR(HEX2DEC(定義一覧[[#This Row],[Unicode]]))</f>
        <v>¼</v>
      </c>
      <c r="E126" s="1" t="s">
        <v>724</v>
      </c>
      <c r="F126" s="1" t="s">
        <v>1622</v>
      </c>
      <c r="G126" s="1" t="s">
        <v>729</v>
      </c>
      <c r="H126" s="2" t="s">
        <v>1863</v>
      </c>
      <c r="I126" s="1" t="str">
        <f>IF(AND(定義一覧[[#This Row],[Dec]]-1=C125,定義一覧[[#This Row],[Dec]]+1=C127,定義一覧[[#This Row],[Category]]=F125,定義一覧[[#This Row],[Category]]=F127,定義一覧[[#This Row],[SubCategory]]=G125,定義一覧[[#This Row],[SubCategory]]=G127),"○","")</f>
        <v>○</v>
      </c>
      <c r="J126" s="1" t="str">
        <f>CONCATENATE(定義一覧[[#This Row],[Width]],"_",定義一覧[[#This Row],[Category]],"_",定義一覧[[#This Row],[SubCategory]],"_",SUBSTITUTE(定義一覧[[#This Row],[Name]],"-","_"))</f>
        <v>NARROW_JIS_SYMBOL_VULGAR_FRACTION_ONE_QUARTER</v>
      </c>
      <c r="K1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VULGAR_FRACTION_ONE_QUARTER
pub const NARROW_JIS_SYMBOL_VULGAR_FRACTION_ONE_QUARTER: u32 = 0x00bc;</v>
      </c>
      <c r="L126" s="3" t="str">
        <f>定義一覧[[#This Row],[VariableName]]&amp;","</f>
        <v>NARROW_JIS_SYMBOL_VULGAR_FRACTION_ONE_QUARTER,</v>
      </c>
      <c r="M126" s="1" t="str">
        <f>IF(定義一覧[[#This Row],[Sequence]]="○","",IF(I127="",CONCATENATE(定義一覧[[#This Row],[VariableName]], " + 1,"),CONCATENATE(定義一覧[[#This Row],[VariableName]], " - 1,")))</f>
        <v/>
      </c>
    </row>
    <row r="127" spans="2:13" ht="12.75" customHeight="1" x14ac:dyDescent="0.4">
      <c r="B127" s="1" t="s">
        <v>1010</v>
      </c>
      <c r="C127" s="1">
        <f>HEX2DEC(定義一覧[[#This Row],[Unicode]])</f>
        <v>189</v>
      </c>
      <c r="D127" s="1" t="str">
        <f>_xlfn.UNICHAR(HEX2DEC(定義一覧[[#This Row],[Unicode]]))</f>
        <v>½</v>
      </c>
      <c r="E127" s="1" t="s">
        <v>724</v>
      </c>
      <c r="F127" s="1" t="s">
        <v>1622</v>
      </c>
      <c r="G127" s="1" t="s">
        <v>729</v>
      </c>
      <c r="H127" s="2" t="s">
        <v>1864</v>
      </c>
      <c r="I127" s="1" t="str">
        <f>IF(AND(定義一覧[[#This Row],[Dec]]-1=C126,定義一覧[[#This Row],[Dec]]+1=C128,定義一覧[[#This Row],[Category]]=F126,定義一覧[[#This Row],[Category]]=F128,定義一覧[[#This Row],[SubCategory]]=G126,定義一覧[[#This Row],[SubCategory]]=G128),"○","")</f>
        <v>○</v>
      </c>
      <c r="J127" s="1" t="str">
        <f>CONCATENATE(定義一覧[[#This Row],[Width]],"_",定義一覧[[#This Row],[Category]],"_",定義一覧[[#This Row],[SubCategory]],"_",SUBSTITUTE(定義一覧[[#This Row],[Name]],"-","_"))</f>
        <v>NARROW_JIS_SYMBOL_VULGAR_FRACTION_ONE_HALF</v>
      </c>
      <c r="K1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VULGAR_FRACTION_ONE_HALF
pub const NARROW_JIS_SYMBOL_VULGAR_FRACTION_ONE_HALF: u32 = 0x00bd;</v>
      </c>
      <c r="L127" s="3" t="str">
        <f>定義一覧[[#This Row],[VariableName]]&amp;","</f>
        <v>NARROW_JIS_SYMBOL_VULGAR_FRACTION_ONE_HALF,</v>
      </c>
      <c r="M127" s="1" t="str">
        <f>IF(定義一覧[[#This Row],[Sequence]]="○","",IF(I128="",CONCATENATE(定義一覧[[#This Row],[VariableName]], " + 1,"),CONCATENATE(定義一覧[[#This Row],[VariableName]], " - 1,")))</f>
        <v/>
      </c>
    </row>
    <row r="128" spans="2:13" ht="12.75" customHeight="1" x14ac:dyDescent="0.4">
      <c r="B128" s="1" t="s">
        <v>1011</v>
      </c>
      <c r="C128" s="1">
        <f>HEX2DEC(定義一覧[[#This Row],[Unicode]])</f>
        <v>190</v>
      </c>
      <c r="D128" s="1" t="str">
        <f>_xlfn.UNICHAR(HEX2DEC(定義一覧[[#This Row],[Unicode]]))</f>
        <v>¾</v>
      </c>
      <c r="E128" s="1" t="s">
        <v>724</v>
      </c>
      <c r="F128" s="1" t="s">
        <v>1622</v>
      </c>
      <c r="G128" s="1" t="s">
        <v>729</v>
      </c>
      <c r="H128" s="2" t="s">
        <v>1865</v>
      </c>
      <c r="I128" s="1" t="str">
        <f>IF(AND(定義一覧[[#This Row],[Dec]]-1=C127,定義一覧[[#This Row],[Dec]]+1=C129,定義一覧[[#This Row],[Category]]=F127,定義一覧[[#This Row],[Category]]=F129,定義一覧[[#This Row],[SubCategory]]=G127,定義一覧[[#This Row],[SubCategory]]=G129),"○","")</f>
        <v>○</v>
      </c>
      <c r="J128" s="1" t="str">
        <f>CONCATENATE(定義一覧[[#This Row],[Width]],"_",定義一覧[[#This Row],[Category]],"_",定義一覧[[#This Row],[SubCategory]],"_",SUBSTITUTE(定義一覧[[#This Row],[Name]],"-","_"))</f>
        <v>NARROW_JIS_SYMBOL_VULGAR_FRACTION_THREE_QUARTERS</v>
      </c>
      <c r="K1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VULGAR_FRACTION_THREE_QUARTERS
pub const NARROW_JIS_SYMBOL_VULGAR_FRACTION_THREE_QUARTERS: u32 = 0x00be;</v>
      </c>
      <c r="L128" s="3" t="str">
        <f>定義一覧[[#This Row],[VariableName]]&amp;","</f>
        <v>NARROW_JIS_SYMBOL_VULGAR_FRACTION_THREE_QUARTERS,</v>
      </c>
      <c r="M128" s="1" t="str">
        <f>IF(定義一覧[[#This Row],[Sequence]]="○","",IF(I129="",CONCATENATE(定義一覧[[#This Row],[VariableName]], " + 1,"),CONCATENATE(定義一覧[[#This Row],[VariableName]], " - 1,")))</f>
        <v/>
      </c>
    </row>
    <row r="129" spans="2:13" ht="12.75" customHeight="1" x14ac:dyDescent="0.4">
      <c r="B129" s="1" t="s">
        <v>1012</v>
      </c>
      <c r="C129" s="1">
        <f>HEX2DEC(定義一覧[[#This Row],[Unicode]])</f>
        <v>191</v>
      </c>
      <c r="D129" s="1" t="str">
        <f>_xlfn.UNICHAR(HEX2DEC(定義一覧[[#This Row],[Unicode]]))</f>
        <v>¿</v>
      </c>
      <c r="E129" s="1" t="s">
        <v>724</v>
      </c>
      <c r="F129" s="1" t="s">
        <v>1622</v>
      </c>
      <c r="G129" s="1" t="s">
        <v>729</v>
      </c>
      <c r="H129" s="2" t="s">
        <v>1866</v>
      </c>
      <c r="I129" s="1" t="str">
        <f>IF(AND(定義一覧[[#This Row],[Dec]]-1=C128,定義一覧[[#This Row],[Dec]]+1=C130,定義一覧[[#This Row],[Category]]=F128,定義一覧[[#This Row],[Category]]=F130,定義一覧[[#This Row],[SubCategory]]=G128,定義一覧[[#This Row],[SubCategory]]=G130),"○","")</f>
        <v>○</v>
      </c>
      <c r="J129" s="1" t="str">
        <f>CONCATENATE(定義一覧[[#This Row],[Width]],"_",定義一覧[[#This Row],[Category]],"_",定義一覧[[#This Row],[SubCategory]],"_",SUBSTITUTE(定義一覧[[#This Row],[Name]],"-","_"))</f>
        <v>NARROW_JIS_SYMBOL_INVERTED_QUESTION_MARK</v>
      </c>
      <c r="K1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INVERTED_QUESTION_MARK
pub const NARROW_JIS_SYMBOL_INVERTED_QUESTION_MARK: u32 = 0x00bf;</v>
      </c>
      <c r="L129" s="3" t="str">
        <f>定義一覧[[#This Row],[VariableName]]&amp;","</f>
        <v>NARROW_JIS_SYMBOL_INVERTED_QUESTION_MARK,</v>
      </c>
      <c r="M129" s="1" t="str">
        <f>IF(定義一覧[[#This Row],[Sequence]]="○","",IF(I130="",CONCATENATE(定義一覧[[#This Row],[VariableName]], " + 1,"),CONCATENATE(定義一覧[[#This Row],[VariableName]], " - 1,")))</f>
        <v/>
      </c>
    </row>
    <row r="130" spans="2:13" ht="12.75" customHeight="1" x14ac:dyDescent="0.4">
      <c r="B130" s="1" t="s">
        <v>1013</v>
      </c>
      <c r="C130" s="1">
        <f>HEX2DEC(定義一覧[[#This Row],[Unicode]])</f>
        <v>192</v>
      </c>
      <c r="D130" s="1" t="str">
        <f>_xlfn.UNICHAR(HEX2DEC(定義一覧[[#This Row],[Unicode]]))</f>
        <v>À</v>
      </c>
      <c r="E130" s="1" t="s">
        <v>724</v>
      </c>
      <c r="F130" s="1" t="s">
        <v>1622</v>
      </c>
      <c r="G130" s="1" t="s">
        <v>729</v>
      </c>
      <c r="H130" s="2" t="s">
        <v>1867</v>
      </c>
      <c r="I130" s="1" t="str">
        <f>IF(AND(定義一覧[[#This Row],[Dec]]-1=C129,定義一覧[[#This Row],[Dec]]+1=C131,定義一覧[[#This Row],[Category]]=F129,定義一覧[[#This Row],[Category]]=F131,定義一覧[[#This Row],[SubCategory]]=G129,定義一覧[[#This Row],[SubCategory]]=G131),"○","")</f>
        <v>○</v>
      </c>
      <c r="J130" s="1" t="str">
        <f>CONCATENATE(定義一覧[[#This Row],[Width]],"_",定義一覧[[#This Row],[Category]],"_",定義一覧[[#This Row],[SubCategory]],"_",SUBSTITUTE(定義一覧[[#This Row],[Name]],"-","_"))</f>
        <v>NARROW_JIS_SYMBOL_LATIN_CAPITAL_LETTER_A_WITH_GRAVE</v>
      </c>
      <c r="K1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LATIN_CAPITAL_LETTER_A_WITH_GRAVE
pub const NARROW_JIS_SYMBOL_LATIN_CAPITAL_LETTER_A_WITH_GRAVE: u32 = 0x00c0;</v>
      </c>
      <c r="L130" s="3" t="str">
        <f>定義一覧[[#This Row],[VariableName]]&amp;","</f>
        <v>NARROW_JIS_SYMBOL_LATIN_CAPITAL_LETTER_A_WITH_GRAVE,</v>
      </c>
      <c r="M130" s="1" t="str">
        <f>IF(定義一覧[[#This Row],[Sequence]]="○","",IF(I131="",CONCATENATE(定義一覧[[#This Row],[VariableName]], " + 1,"),CONCATENATE(定義一覧[[#This Row],[VariableName]], " - 1,")))</f>
        <v/>
      </c>
    </row>
    <row r="131" spans="2:13" ht="12.75" customHeight="1" x14ac:dyDescent="0.4">
      <c r="B131" s="1" t="s">
        <v>1014</v>
      </c>
      <c r="C131" s="1">
        <f>HEX2DEC(定義一覧[[#This Row],[Unicode]])</f>
        <v>193</v>
      </c>
      <c r="D131" s="1" t="str">
        <f>_xlfn.UNICHAR(HEX2DEC(定義一覧[[#This Row],[Unicode]]))</f>
        <v>Á</v>
      </c>
      <c r="E131" s="1" t="s">
        <v>724</v>
      </c>
      <c r="F131" s="1" t="s">
        <v>1622</v>
      </c>
      <c r="G131" s="1" t="s">
        <v>729</v>
      </c>
      <c r="H131" s="2" t="s">
        <v>1868</v>
      </c>
      <c r="I131" s="1" t="str">
        <f>IF(AND(定義一覧[[#This Row],[Dec]]-1=C130,定義一覧[[#This Row],[Dec]]+1=C132,定義一覧[[#This Row],[Category]]=F130,定義一覧[[#This Row],[Category]]=F132,定義一覧[[#This Row],[SubCategory]]=G130,定義一覧[[#This Row],[SubCategory]]=G132),"○","")</f>
        <v>○</v>
      </c>
      <c r="J131" s="1" t="str">
        <f>CONCATENATE(定義一覧[[#This Row],[Width]],"_",定義一覧[[#This Row],[Category]],"_",定義一覧[[#This Row],[SubCategory]],"_",SUBSTITUTE(定義一覧[[#This Row],[Name]],"-","_"))</f>
        <v>NARROW_JIS_SYMBOL_LATIN_CAPITAL_LETTER_A_WITH_ACUTE</v>
      </c>
      <c r="K1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LATIN_CAPITAL_LETTER_A_WITH_ACUTE
pub const NARROW_JIS_SYMBOL_LATIN_CAPITAL_LETTER_A_WITH_ACUTE: u32 = 0x00c1;</v>
      </c>
      <c r="L131" s="3" t="str">
        <f>定義一覧[[#This Row],[VariableName]]&amp;","</f>
        <v>NARROW_JIS_SYMBOL_LATIN_CAPITAL_LETTER_A_WITH_ACUTE,</v>
      </c>
      <c r="M131" s="1" t="str">
        <f>IF(定義一覧[[#This Row],[Sequence]]="○","",IF(I132="",CONCATENATE(定義一覧[[#This Row],[VariableName]], " + 1,"),CONCATENATE(定義一覧[[#This Row],[VariableName]], " - 1,")))</f>
        <v/>
      </c>
    </row>
    <row r="132" spans="2:13" ht="12.75" customHeight="1" x14ac:dyDescent="0.4">
      <c r="B132" s="1" t="s">
        <v>1015</v>
      </c>
      <c r="C132" s="1">
        <f>HEX2DEC(定義一覧[[#This Row],[Unicode]])</f>
        <v>194</v>
      </c>
      <c r="D132" s="1" t="str">
        <f>_xlfn.UNICHAR(HEX2DEC(定義一覧[[#This Row],[Unicode]]))</f>
        <v>Â</v>
      </c>
      <c r="E132" s="1" t="s">
        <v>724</v>
      </c>
      <c r="F132" s="1" t="s">
        <v>1622</v>
      </c>
      <c r="G132" s="1" t="s">
        <v>729</v>
      </c>
      <c r="H132" s="2" t="s">
        <v>1869</v>
      </c>
      <c r="I132" s="1" t="str">
        <f>IF(AND(定義一覧[[#This Row],[Dec]]-1=C131,定義一覧[[#This Row],[Dec]]+1=C133,定義一覧[[#This Row],[Category]]=F131,定義一覧[[#This Row],[Category]]=F133,定義一覧[[#This Row],[SubCategory]]=G131,定義一覧[[#This Row],[SubCategory]]=G133),"○","")</f>
        <v>○</v>
      </c>
      <c r="J132" s="1" t="str">
        <f>CONCATENATE(定義一覧[[#This Row],[Width]],"_",定義一覧[[#This Row],[Category]],"_",定義一覧[[#This Row],[SubCategory]],"_",SUBSTITUTE(定義一覧[[#This Row],[Name]],"-","_"))</f>
        <v>NARROW_JIS_SYMBOL_LATIN_CAPITAL_LETTER_A_WITH_CIRCUMFLEX</v>
      </c>
      <c r="K1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LATIN_CAPITAL_LETTER_A_WITH_CIRCUMFLEX
pub const NARROW_JIS_SYMBOL_LATIN_CAPITAL_LETTER_A_WITH_CIRCUMFLEX: u32 = 0x00c2;</v>
      </c>
      <c r="L132" s="3" t="str">
        <f>定義一覧[[#This Row],[VariableName]]&amp;","</f>
        <v>NARROW_JIS_SYMBOL_LATIN_CAPITAL_LETTER_A_WITH_CIRCUMFLEX,</v>
      </c>
      <c r="M132" s="1" t="str">
        <f>IF(定義一覧[[#This Row],[Sequence]]="○","",IF(I133="",CONCATENATE(定義一覧[[#This Row],[VariableName]], " + 1,"),CONCATENATE(定義一覧[[#This Row],[VariableName]], " - 1,")))</f>
        <v/>
      </c>
    </row>
    <row r="133" spans="2:13" ht="12.75" customHeight="1" x14ac:dyDescent="0.4">
      <c r="B133" s="1" t="s">
        <v>1016</v>
      </c>
      <c r="C133" s="1">
        <f>HEX2DEC(定義一覧[[#This Row],[Unicode]])</f>
        <v>195</v>
      </c>
      <c r="D133" s="1" t="str">
        <f>_xlfn.UNICHAR(HEX2DEC(定義一覧[[#This Row],[Unicode]]))</f>
        <v>Ã</v>
      </c>
      <c r="E133" s="1" t="s">
        <v>724</v>
      </c>
      <c r="F133" s="1" t="s">
        <v>1622</v>
      </c>
      <c r="G133" s="1" t="s">
        <v>729</v>
      </c>
      <c r="H133" s="2" t="s">
        <v>1870</v>
      </c>
      <c r="I133" s="1" t="str">
        <f>IF(AND(定義一覧[[#This Row],[Dec]]-1=C132,定義一覧[[#This Row],[Dec]]+1=C134,定義一覧[[#This Row],[Category]]=F132,定義一覧[[#This Row],[Category]]=F134,定義一覧[[#This Row],[SubCategory]]=G132,定義一覧[[#This Row],[SubCategory]]=G134),"○","")</f>
        <v>○</v>
      </c>
      <c r="J133" s="1" t="str">
        <f>CONCATENATE(定義一覧[[#This Row],[Width]],"_",定義一覧[[#This Row],[Category]],"_",定義一覧[[#This Row],[SubCategory]],"_",SUBSTITUTE(定義一覧[[#This Row],[Name]],"-","_"))</f>
        <v>NARROW_JIS_SYMBOL_LATIN_CAPITAL_LETTER_A_WITH_TILDE</v>
      </c>
      <c r="K1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LATIN_CAPITAL_LETTER_A_WITH_TILDE
pub const NARROW_JIS_SYMBOL_LATIN_CAPITAL_LETTER_A_WITH_TILDE: u32 = 0x00c3;</v>
      </c>
      <c r="L133" s="3" t="str">
        <f>定義一覧[[#This Row],[VariableName]]&amp;","</f>
        <v>NARROW_JIS_SYMBOL_LATIN_CAPITAL_LETTER_A_WITH_TILDE,</v>
      </c>
      <c r="M133" s="1" t="str">
        <f>IF(定義一覧[[#This Row],[Sequence]]="○","",IF(I134="",CONCATENATE(定義一覧[[#This Row],[VariableName]], " + 1,"),CONCATENATE(定義一覧[[#This Row],[VariableName]], " - 1,")))</f>
        <v/>
      </c>
    </row>
    <row r="134" spans="2:13" ht="12.75" customHeight="1" x14ac:dyDescent="0.4">
      <c r="B134" s="1" t="s">
        <v>1017</v>
      </c>
      <c r="C134" s="1">
        <f>HEX2DEC(定義一覧[[#This Row],[Unicode]])</f>
        <v>196</v>
      </c>
      <c r="D134" s="1" t="str">
        <f>_xlfn.UNICHAR(HEX2DEC(定義一覧[[#This Row],[Unicode]]))</f>
        <v>Ä</v>
      </c>
      <c r="E134" s="1" t="s">
        <v>724</v>
      </c>
      <c r="F134" s="1" t="s">
        <v>1622</v>
      </c>
      <c r="G134" s="1" t="s">
        <v>729</v>
      </c>
      <c r="H134" s="2" t="s">
        <v>1871</v>
      </c>
      <c r="I134" s="1" t="str">
        <f>IF(AND(定義一覧[[#This Row],[Dec]]-1=C133,定義一覧[[#This Row],[Dec]]+1=C135,定義一覧[[#This Row],[Category]]=F133,定義一覧[[#This Row],[Category]]=F135,定義一覧[[#This Row],[SubCategory]]=G133,定義一覧[[#This Row],[SubCategory]]=G135),"○","")</f>
        <v>○</v>
      </c>
      <c r="J134" s="1" t="str">
        <f>CONCATENATE(定義一覧[[#This Row],[Width]],"_",定義一覧[[#This Row],[Category]],"_",定義一覧[[#This Row],[SubCategory]],"_",SUBSTITUTE(定義一覧[[#This Row],[Name]],"-","_"))</f>
        <v>NARROW_JIS_SYMBOL_LATIN_CAPITAL_LETTER_A_WITH_DIAERESIS</v>
      </c>
      <c r="K1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LATIN_CAPITAL_LETTER_A_WITH_DIAERESIS
pub const NARROW_JIS_SYMBOL_LATIN_CAPITAL_LETTER_A_WITH_DIAERESIS: u32 = 0x00c4;</v>
      </c>
      <c r="L134" s="3" t="str">
        <f>定義一覧[[#This Row],[VariableName]]&amp;","</f>
        <v>NARROW_JIS_SYMBOL_LATIN_CAPITAL_LETTER_A_WITH_DIAERESIS,</v>
      </c>
      <c r="M134" s="1" t="str">
        <f>IF(定義一覧[[#This Row],[Sequence]]="○","",IF(I135="",CONCATENATE(定義一覧[[#This Row],[VariableName]], " + 1,"),CONCATENATE(定義一覧[[#This Row],[VariableName]], " - 1,")))</f>
        <v/>
      </c>
    </row>
    <row r="135" spans="2:13" ht="12.75" customHeight="1" x14ac:dyDescent="0.4">
      <c r="B135" s="1" t="s">
        <v>1018</v>
      </c>
      <c r="C135" s="1">
        <f>HEX2DEC(定義一覧[[#This Row],[Unicode]])</f>
        <v>197</v>
      </c>
      <c r="D135" s="1" t="str">
        <f>_xlfn.UNICHAR(HEX2DEC(定義一覧[[#This Row],[Unicode]]))</f>
        <v>Å</v>
      </c>
      <c r="E135" s="1" t="s">
        <v>724</v>
      </c>
      <c r="F135" s="1" t="s">
        <v>1622</v>
      </c>
      <c r="G135" s="1" t="s">
        <v>729</v>
      </c>
      <c r="H135" s="2" t="s">
        <v>1872</v>
      </c>
      <c r="I135" s="1" t="str">
        <f>IF(AND(定義一覧[[#This Row],[Dec]]-1=C134,定義一覧[[#This Row],[Dec]]+1=C136,定義一覧[[#This Row],[Category]]=F134,定義一覧[[#This Row],[Category]]=F136,定義一覧[[#This Row],[SubCategory]]=G134,定義一覧[[#This Row],[SubCategory]]=G136),"○","")</f>
        <v>○</v>
      </c>
      <c r="J135" s="1" t="str">
        <f>CONCATENATE(定義一覧[[#This Row],[Width]],"_",定義一覧[[#This Row],[Category]],"_",定義一覧[[#This Row],[SubCategory]],"_",SUBSTITUTE(定義一覧[[#This Row],[Name]],"-","_"))</f>
        <v>NARROW_JIS_SYMBOL_LATIN_CAPITAL_LETTER_A_WITH_RING_ABOVE</v>
      </c>
      <c r="K1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LATIN_CAPITAL_LETTER_A_WITH_RING_ABOVE
pub const NARROW_JIS_SYMBOL_LATIN_CAPITAL_LETTER_A_WITH_RING_ABOVE: u32 = 0x00c5;</v>
      </c>
      <c r="L135" s="3" t="str">
        <f>定義一覧[[#This Row],[VariableName]]&amp;","</f>
        <v>NARROW_JIS_SYMBOL_LATIN_CAPITAL_LETTER_A_WITH_RING_ABOVE,</v>
      </c>
      <c r="M135" s="1" t="str">
        <f>IF(定義一覧[[#This Row],[Sequence]]="○","",IF(I136="",CONCATENATE(定義一覧[[#This Row],[VariableName]], " + 1,"),CONCATENATE(定義一覧[[#This Row],[VariableName]], " - 1,")))</f>
        <v/>
      </c>
    </row>
    <row r="136" spans="2:13" ht="12.75" customHeight="1" x14ac:dyDescent="0.4">
      <c r="B136" s="1" t="s">
        <v>1019</v>
      </c>
      <c r="C136" s="1">
        <f>HEX2DEC(定義一覧[[#This Row],[Unicode]])</f>
        <v>198</v>
      </c>
      <c r="D136" s="1" t="str">
        <f>_xlfn.UNICHAR(HEX2DEC(定義一覧[[#This Row],[Unicode]]))</f>
        <v>Æ</v>
      </c>
      <c r="E136" s="1" t="s">
        <v>724</v>
      </c>
      <c r="F136" s="1" t="s">
        <v>1622</v>
      </c>
      <c r="G136" s="1" t="s">
        <v>729</v>
      </c>
      <c r="H136" s="2" t="s">
        <v>1873</v>
      </c>
      <c r="I136" s="1" t="str">
        <f>IF(AND(定義一覧[[#This Row],[Dec]]-1=C135,定義一覧[[#This Row],[Dec]]+1=C137,定義一覧[[#This Row],[Category]]=F135,定義一覧[[#This Row],[Category]]=F137,定義一覧[[#This Row],[SubCategory]]=G135,定義一覧[[#This Row],[SubCategory]]=G137),"○","")</f>
        <v>○</v>
      </c>
      <c r="J136" s="1" t="str">
        <f>CONCATENATE(定義一覧[[#This Row],[Width]],"_",定義一覧[[#This Row],[Category]],"_",定義一覧[[#This Row],[SubCategory]],"_",SUBSTITUTE(定義一覧[[#This Row],[Name]],"-","_"))</f>
        <v>NARROW_JIS_SYMBOL_LATIN_CAPITAL_LETTER_AE</v>
      </c>
      <c r="K1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LATIN_CAPITAL_LETTER_AE
pub const NARROW_JIS_SYMBOL_LATIN_CAPITAL_LETTER_AE: u32 = 0x00c6;</v>
      </c>
      <c r="L136" s="3" t="str">
        <f>定義一覧[[#This Row],[VariableName]]&amp;","</f>
        <v>NARROW_JIS_SYMBOL_LATIN_CAPITAL_LETTER_AE,</v>
      </c>
      <c r="M136" s="1" t="str">
        <f>IF(定義一覧[[#This Row],[Sequence]]="○","",IF(I137="",CONCATENATE(定義一覧[[#This Row],[VariableName]], " + 1,"),CONCATENATE(定義一覧[[#This Row],[VariableName]], " - 1,")))</f>
        <v/>
      </c>
    </row>
    <row r="137" spans="2:13" ht="12.75" customHeight="1" x14ac:dyDescent="0.4">
      <c r="B137" s="1" t="s">
        <v>1020</v>
      </c>
      <c r="C137" s="1">
        <f>HEX2DEC(定義一覧[[#This Row],[Unicode]])</f>
        <v>199</v>
      </c>
      <c r="D137" s="1" t="str">
        <f>_xlfn.UNICHAR(HEX2DEC(定義一覧[[#This Row],[Unicode]]))</f>
        <v>Ç</v>
      </c>
      <c r="E137" s="1" t="s">
        <v>724</v>
      </c>
      <c r="F137" s="1" t="s">
        <v>1622</v>
      </c>
      <c r="G137" s="1" t="s">
        <v>729</v>
      </c>
      <c r="H137" s="2" t="s">
        <v>1874</v>
      </c>
      <c r="I137" s="1" t="str">
        <f>IF(AND(定義一覧[[#This Row],[Dec]]-1=C136,定義一覧[[#This Row],[Dec]]+1=C138,定義一覧[[#This Row],[Category]]=F136,定義一覧[[#This Row],[Category]]=F138,定義一覧[[#This Row],[SubCategory]]=G136,定義一覧[[#This Row],[SubCategory]]=G138),"○","")</f>
        <v>○</v>
      </c>
      <c r="J137" s="1" t="str">
        <f>CONCATENATE(定義一覧[[#This Row],[Width]],"_",定義一覧[[#This Row],[Category]],"_",定義一覧[[#This Row],[SubCategory]],"_",SUBSTITUTE(定義一覧[[#This Row],[Name]],"-","_"))</f>
        <v>NARROW_JIS_SYMBOL_LATIN_CAPITAL_LETTER_C_WITH_CEDILLA</v>
      </c>
      <c r="K1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LATIN_CAPITAL_LETTER_C_WITH_CEDILLA
pub const NARROW_JIS_SYMBOL_LATIN_CAPITAL_LETTER_C_WITH_CEDILLA: u32 = 0x00c7;</v>
      </c>
      <c r="L137" s="3" t="str">
        <f>定義一覧[[#This Row],[VariableName]]&amp;","</f>
        <v>NARROW_JIS_SYMBOL_LATIN_CAPITAL_LETTER_C_WITH_CEDILLA,</v>
      </c>
      <c r="M137" s="1" t="str">
        <f>IF(定義一覧[[#This Row],[Sequence]]="○","",IF(I138="",CONCATENATE(定義一覧[[#This Row],[VariableName]], " + 1,"),CONCATENATE(定義一覧[[#This Row],[VariableName]], " - 1,")))</f>
        <v/>
      </c>
    </row>
    <row r="138" spans="2:13" ht="12.75" customHeight="1" x14ac:dyDescent="0.4">
      <c r="B138" s="1" t="s">
        <v>1021</v>
      </c>
      <c r="C138" s="1">
        <f>HEX2DEC(定義一覧[[#This Row],[Unicode]])</f>
        <v>200</v>
      </c>
      <c r="D138" s="1" t="str">
        <f>_xlfn.UNICHAR(HEX2DEC(定義一覧[[#This Row],[Unicode]]))</f>
        <v>È</v>
      </c>
      <c r="E138" s="1" t="s">
        <v>724</v>
      </c>
      <c r="F138" s="1" t="s">
        <v>1622</v>
      </c>
      <c r="G138" s="1" t="s">
        <v>729</v>
      </c>
      <c r="H138" s="2" t="s">
        <v>1875</v>
      </c>
      <c r="I138" s="1" t="str">
        <f>IF(AND(定義一覧[[#This Row],[Dec]]-1=C137,定義一覧[[#This Row],[Dec]]+1=C139,定義一覧[[#This Row],[Category]]=F137,定義一覧[[#This Row],[Category]]=F139,定義一覧[[#This Row],[SubCategory]]=G137,定義一覧[[#This Row],[SubCategory]]=G139),"○","")</f>
        <v>○</v>
      </c>
      <c r="J138" s="1" t="str">
        <f>CONCATENATE(定義一覧[[#This Row],[Width]],"_",定義一覧[[#This Row],[Category]],"_",定義一覧[[#This Row],[SubCategory]],"_",SUBSTITUTE(定義一覧[[#This Row],[Name]],"-","_"))</f>
        <v>NARROW_JIS_SYMBOL_LATIN_CAPITAL_LETTER_E_WITH_GRAVE</v>
      </c>
      <c r="K1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LATIN_CAPITAL_LETTER_E_WITH_GRAVE
pub const NARROW_JIS_SYMBOL_LATIN_CAPITAL_LETTER_E_WITH_GRAVE: u32 = 0x00c8;</v>
      </c>
      <c r="L138" s="3" t="str">
        <f>定義一覧[[#This Row],[VariableName]]&amp;","</f>
        <v>NARROW_JIS_SYMBOL_LATIN_CAPITAL_LETTER_E_WITH_GRAVE,</v>
      </c>
      <c r="M138" s="1" t="str">
        <f>IF(定義一覧[[#This Row],[Sequence]]="○","",IF(I139="",CONCATENATE(定義一覧[[#This Row],[VariableName]], " + 1,"),CONCATENATE(定義一覧[[#This Row],[VariableName]], " - 1,")))</f>
        <v/>
      </c>
    </row>
    <row r="139" spans="2:13" ht="12.75" customHeight="1" x14ac:dyDescent="0.4">
      <c r="B139" s="1" t="s">
        <v>1022</v>
      </c>
      <c r="C139" s="1">
        <f>HEX2DEC(定義一覧[[#This Row],[Unicode]])</f>
        <v>201</v>
      </c>
      <c r="D139" s="1" t="str">
        <f>_xlfn.UNICHAR(HEX2DEC(定義一覧[[#This Row],[Unicode]]))</f>
        <v>É</v>
      </c>
      <c r="E139" s="1" t="s">
        <v>724</v>
      </c>
      <c r="F139" s="1" t="s">
        <v>1622</v>
      </c>
      <c r="G139" s="1" t="s">
        <v>729</v>
      </c>
      <c r="H139" s="2" t="s">
        <v>1876</v>
      </c>
      <c r="I139" s="1" t="str">
        <f>IF(AND(定義一覧[[#This Row],[Dec]]-1=C138,定義一覧[[#This Row],[Dec]]+1=C140,定義一覧[[#This Row],[Category]]=F138,定義一覧[[#This Row],[Category]]=F140,定義一覧[[#This Row],[SubCategory]]=G138,定義一覧[[#This Row],[SubCategory]]=G140),"○","")</f>
        <v>○</v>
      </c>
      <c r="J139" s="1" t="str">
        <f>CONCATENATE(定義一覧[[#This Row],[Width]],"_",定義一覧[[#This Row],[Category]],"_",定義一覧[[#This Row],[SubCategory]],"_",SUBSTITUTE(定義一覧[[#This Row],[Name]],"-","_"))</f>
        <v>NARROW_JIS_SYMBOL_LATIN_CAPITAL_LETTER_E_WITH_ACUTE</v>
      </c>
      <c r="K1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LATIN_CAPITAL_LETTER_E_WITH_ACUTE
pub const NARROW_JIS_SYMBOL_LATIN_CAPITAL_LETTER_E_WITH_ACUTE: u32 = 0x00c9;</v>
      </c>
      <c r="L139" s="3" t="str">
        <f>定義一覧[[#This Row],[VariableName]]&amp;","</f>
        <v>NARROW_JIS_SYMBOL_LATIN_CAPITAL_LETTER_E_WITH_ACUTE,</v>
      </c>
      <c r="M139" s="1" t="str">
        <f>IF(定義一覧[[#This Row],[Sequence]]="○","",IF(I140="",CONCATENATE(定義一覧[[#This Row],[VariableName]], " + 1,"),CONCATENATE(定義一覧[[#This Row],[VariableName]], " - 1,")))</f>
        <v/>
      </c>
    </row>
    <row r="140" spans="2:13" ht="12.75" customHeight="1" x14ac:dyDescent="0.4">
      <c r="B140" s="1" t="s">
        <v>1023</v>
      </c>
      <c r="C140" s="1">
        <f>HEX2DEC(定義一覧[[#This Row],[Unicode]])</f>
        <v>202</v>
      </c>
      <c r="D140" s="1" t="str">
        <f>_xlfn.UNICHAR(HEX2DEC(定義一覧[[#This Row],[Unicode]]))</f>
        <v>Ê</v>
      </c>
      <c r="E140" s="1" t="s">
        <v>724</v>
      </c>
      <c r="F140" s="1" t="s">
        <v>1622</v>
      </c>
      <c r="G140" s="1" t="s">
        <v>729</v>
      </c>
      <c r="H140" s="2" t="s">
        <v>1877</v>
      </c>
      <c r="I140" s="1" t="str">
        <f>IF(AND(定義一覧[[#This Row],[Dec]]-1=C139,定義一覧[[#This Row],[Dec]]+1=C141,定義一覧[[#This Row],[Category]]=F139,定義一覧[[#This Row],[Category]]=F141,定義一覧[[#This Row],[SubCategory]]=G139,定義一覧[[#This Row],[SubCategory]]=G141),"○","")</f>
        <v>○</v>
      </c>
      <c r="J140" s="1" t="str">
        <f>CONCATENATE(定義一覧[[#This Row],[Width]],"_",定義一覧[[#This Row],[Category]],"_",定義一覧[[#This Row],[SubCategory]],"_",SUBSTITUTE(定義一覧[[#This Row],[Name]],"-","_"))</f>
        <v>NARROW_JIS_SYMBOL_LATIN_CAPITAL_LETTER_E_WITH_CIRCUMFLEX</v>
      </c>
      <c r="K1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LATIN_CAPITAL_LETTER_E_WITH_CIRCUMFLEX
pub const NARROW_JIS_SYMBOL_LATIN_CAPITAL_LETTER_E_WITH_CIRCUMFLEX: u32 = 0x00ca;</v>
      </c>
      <c r="L140" s="3" t="str">
        <f>定義一覧[[#This Row],[VariableName]]&amp;","</f>
        <v>NARROW_JIS_SYMBOL_LATIN_CAPITAL_LETTER_E_WITH_CIRCUMFLEX,</v>
      </c>
      <c r="M140" s="1" t="str">
        <f>IF(定義一覧[[#This Row],[Sequence]]="○","",IF(I141="",CONCATENATE(定義一覧[[#This Row],[VariableName]], " + 1,"),CONCATENATE(定義一覧[[#This Row],[VariableName]], " - 1,")))</f>
        <v/>
      </c>
    </row>
    <row r="141" spans="2:13" ht="12.75" customHeight="1" x14ac:dyDescent="0.4">
      <c r="B141" s="1" t="s">
        <v>1024</v>
      </c>
      <c r="C141" s="1">
        <f>HEX2DEC(定義一覧[[#This Row],[Unicode]])</f>
        <v>203</v>
      </c>
      <c r="D141" s="1" t="str">
        <f>_xlfn.UNICHAR(HEX2DEC(定義一覧[[#This Row],[Unicode]]))</f>
        <v>Ë</v>
      </c>
      <c r="E141" s="1" t="s">
        <v>724</v>
      </c>
      <c r="F141" s="1" t="s">
        <v>1622</v>
      </c>
      <c r="G141" s="1" t="s">
        <v>729</v>
      </c>
      <c r="H141" s="2" t="s">
        <v>1878</v>
      </c>
      <c r="I141" s="1" t="str">
        <f>IF(AND(定義一覧[[#This Row],[Dec]]-1=C140,定義一覧[[#This Row],[Dec]]+1=C142,定義一覧[[#This Row],[Category]]=F140,定義一覧[[#This Row],[Category]]=F142,定義一覧[[#This Row],[SubCategory]]=G140,定義一覧[[#This Row],[SubCategory]]=G142),"○","")</f>
        <v>○</v>
      </c>
      <c r="J141" s="1" t="str">
        <f>CONCATENATE(定義一覧[[#This Row],[Width]],"_",定義一覧[[#This Row],[Category]],"_",定義一覧[[#This Row],[SubCategory]],"_",SUBSTITUTE(定義一覧[[#This Row],[Name]],"-","_"))</f>
        <v>NARROW_JIS_SYMBOL_LATIN_CAPITAL_LETTER_E_WITH_DIAERESIS</v>
      </c>
      <c r="K1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LATIN_CAPITAL_LETTER_E_WITH_DIAERESIS
pub const NARROW_JIS_SYMBOL_LATIN_CAPITAL_LETTER_E_WITH_DIAERESIS: u32 = 0x00cb;</v>
      </c>
      <c r="L141" s="3" t="str">
        <f>定義一覧[[#This Row],[VariableName]]&amp;","</f>
        <v>NARROW_JIS_SYMBOL_LATIN_CAPITAL_LETTER_E_WITH_DIAERESIS,</v>
      </c>
      <c r="M141" s="1" t="str">
        <f>IF(定義一覧[[#This Row],[Sequence]]="○","",IF(I142="",CONCATENATE(定義一覧[[#This Row],[VariableName]], " + 1,"),CONCATENATE(定義一覧[[#This Row],[VariableName]], " - 1,")))</f>
        <v/>
      </c>
    </row>
    <row r="142" spans="2:13" ht="12.75" customHeight="1" x14ac:dyDescent="0.4">
      <c r="B142" s="1" t="s">
        <v>1025</v>
      </c>
      <c r="C142" s="1">
        <f>HEX2DEC(定義一覧[[#This Row],[Unicode]])</f>
        <v>204</v>
      </c>
      <c r="D142" s="1" t="str">
        <f>_xlfn.UNICHAR(HEX2DEC(定義一覧[[#This Row],[Unicode]]))</f>
        <v>Ì</v>
      </c>
      <c r="E142" s="1" t="s">
        <v>724</v>
      </c>
      <c r="F142" s="1" t="s">
        <v>1622</v>
      </c>
      <c r="G142" s="1" t="s">
        <v>729</v>
      </c>
      <c r="H142" s="2" t="s">
        <v>1879</v>
      </c>
      <c r="I142" s="1" t="str">
        <f>IF(AND(定義一覧[[#This Row],[Dec]]-1=C141,定義一覧[[#This Row],[Dec]]+1=C143,定義一覧[[#This Row],[Category]]=F141,定義一覧[[#This Row],[Category]]=F143,定義一覧[[#This Row],[SubCategory]]=G141,定義一覧[[#This Row],[SubCategory]]=G143),"○","")</f>
        <v>○</v>
      </c>
      <c r="J142" s="1" t="str">
        <f>CONCATENATE(定義一覧[[#This Row],[Width]],"_",定義一覧[[#This Row],[Category]],"_",定義一覧[[#This Row],[SubCategory]],"_",SUBSTITUTE(定義一覧[[#This Row],[Name]],"-","_"))</f>
        <v>NARROW_JIS_SYMBOL_LATIN_CAPITAL_LETTER_I_WITH_GRAVE</v>
      </c>
      <c r="K1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LATIN_CAPITAL_LETTER_I_WITH_GRAVE
pub const NARROW_JIS_SYMBOL_LATIN_CAPITAL_LETTER_I_WITH_GRAVE: u32 = 0x00cc;</v>
      </c>
      <c r="L142" s="3" t="str">
        <f>定義一覧[[#This Row],[VariableName]]&amp;","</f>
        <v>NARROW_JIS_SYMBOL_LATIN_CAPITAL_LETTER_I_WITH_GRAVE,</v>
      </c>
      <c r="M142" s="1" t="str">
        <f>IF(定義一覧[[#This Row],[Sequence]]="○","",IF(I143="",CONCATENATE(定義一覧[[#This Row],[VariableName]], " + 1,"),CONCATENATE(定義一覧[[#This Row],[VariableName]], " - 1,")))</f>
        <v/>
      </c>
    </row>
    <row r="143" spans="2:13" ht="12.75" customHeight="1" x14ac:dyDescent="0.4">
      <c r="B143" s="1" t="s">
        <v>1026</v>
      </c>
      <c r="C143" s="1">
        <f>HEX2DEC(定義一覧[[#This Row],[Unicode]])</f>
        <v>205</v>
      </c>
      <c r="D143" s="1" t="str">
        <f>_xlfn.UNICHAR(HEX2DEC(定義一覧[[#This Row],[Unicode]]))</f>
        <v>Í</v>
      </c>
      <c r="E143" s="1" t="s">
        <v>724</v>
      </c>
      <c r="F143" s="1" t="s">
        <v>1622</v>
      </c>
      <c r="G143" s="1" t="s">
        <v>729</v>
      </c>
      <c r="H143" s="2" t="s">
        <v>1880</v>
      </c>
      <c r="I143" s="1" t="str">
        <f>IF(AND(定義一覧[[#This Row],[Dec]]-1=C142,定義一覧[[#This Row],[Dec]]+1=C144,定義一覧[[#This Row],[Category]]=F142,定義一覧[[#This Row],[Category]]=F144,定義一覧[[#This Row],[SubCategory]]=G142,定義一覧[[#This Row],[SubCategory]]=G144),"○","")</f>
        <v>○</v>
      </c>
      <c r="J143" s="1" t="str">
        <f>CONCATENATE(定義一覧[[#This Row],[Width]],"_",定義一覧[[#This Row],[Category]],"_",定義一覧[[#This Row],[SubCategory]],"_",SUBSTITUTE(定義一覧[[#This Row],[Name]],"-","_"))</f>
        <v>NARROW_JIS_SYMBOL_LATIN_CAPITAL_LETTER_I_WITH_ACUTE</v>
      </c>
      <c r="K1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LATIN_CAPITAL_LETTER_I_WITH_ACUTE
pub const NARROW_JIS_SYMBOL_LATIN_CAPITAL_LETTER_I_WITH_ACUTE: u32 = 0x00cd;</v>
      </c>
      <c r="L143" s="3" t="str">
        <f>定義一覧[[#This Row],[VariableName]]&amp;","</f>
        <v>NARROW_JIS_SYMBOL_LATIN_CAPITAL_LETTER_I_WITH_ACUTE,</v>
      </c>
      <c r="M143" s="1" t="str">
        <f>IF(定義一覧[[#This Row],[Sequence]]="○","",IF(I144="",CONCATENATE(定義一覧[[#This Row],[VariableName]], " + 1,"),CONCATENATE(定義一覧[[#This Row],[VariableName]], " - 1,")))</f>
        <v/>
      </c>
    </row>
    <row r="144" spans="2:13" ht="12.75" customHeight="1" x14ac:dyDescent="0.4">
      <c r="B144" s="1" t="s">
        <v>1027</v>
      </c>
      <c r="C144" s="1">
        <f>HEX2DEC(定義一覧[[#This Row],[Unicode]])</f>
        <v>206</v>
      </c>
      <c r="D144" s="1" t="str">
        <f>_xlfn.UNICHAR(HEX2DEC(定義一覧[[#This Row],[Unicode]]))</f>
        <v>Î</v>
      </c>
      <c r="E144" s="1" t="s">
        <v>724</v>
      </c>
      <c r="F144" s="1" t="s">
        <v>1622</v>
      </c>
      <c r="G144" s="1" t="s">
        <v>729</v>
      </c>
      <c r="H144" s="2" t="s">
        <v>1881</v>
      </c>
      <c r="I144" s="1" t="str">
        <f>IF(AND(定義一覧[[#This Row],[Dec]]-1=C143,定義一覧[[#This Row],[Dec]]+1=C145,定義一覧[[#This Row],[Category]]=F143,定義一覧[[#This Row],[Category]]=F145,定義一覧[[#This Row],[SubCategory]]=G143,定義一覧[[#This Row],[SubCategory]]=G145),"○","")</f>
        <v>○</v>
      </c>
      <c r="J144" s="1" t="str">
        <f>CONCATENATE(定義一覧[[#This Row],[Width]],"_",定義一覧[[#This Row],[Category]],"_",定義一覧[[#This Row],[SubCategory]],"_",SUBSTITUTE(定義一覧[[#This Row],[Name]],"-","_"))</f>
        <v>NARROW_JIS_SYMBOL_LATIN_CAPITAL_LETTER_I_WITH_CIRCUMFLEX</v>
      </c>
      <c r="K1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LATIN_CAPITAL_LETTER_I_WITH_CIRCUMFLEX
pub const NARROW_JIS_SYMBOL_LATIN_CAPITAL_LETTER_I_WITH_CIRCUMFLEX: u32 = 0x00ce;</v>
      </c>
      <c r="L144" s="3" t="str">
        <f>定義一覧[[#This Row],[VariableName]]&amp;","</f>
        <v>NARROW_JIS_SYMBOL_LATIN_CAPITAL_LETTER_I_WITH_CIRCUMFLEX,</v>
      </c>
      <c r="M144" s="1" t="str">
        <f>IF(定義一覧[[#This Row],[Sequence]]="○","",IF(I145="",CONCATENATE(定義一覧[[#This Row],[VariableName]], " + 1,"),CONCATENATE(定義一覧[[#This Row],[VariableName]], " - 1,")))</f>
        <v/>
      </c>
    </row>
    <row r="145" spans="2:13" ht="12.75" customHeight="1" x14ac:dyDescent="0.4">
      <c r="B145" s="1" t="s">
        <v>1028</v>
      </c>
      <c r="C145" s="1">
        <f>HEX2DEC(定義一覧[[#This Row],[Unicode]])</f>
        <v>207</v>
      </c>
      <c r="D145" s="1" t="str">
        <f>_xlfn.UNICHAR(HEX2DEC(定義一覧[[#This Row],[Unicode]]))</f>
        <v>Ï</v>
      </c>
      <c r="E145" s="1" t="s">
        <v>724</v>
      </c>
      <c r="F145" s="1" t="s">
        <v>1622</v>
      </c>
      <c r="G145" s="1" t="s">
        <v>729</v>
      </c>
      <c r="H145" s="2" t="s">
        <v>1882</v>
      </c>
      <c r="I145" s="1" t="str">
        <f>IF(AND(定義一覧[[#This Row],[Dec]]-1=C144,定義一覧[[#This Row],[Dec]]+1=C146,定義一覧[[#This Row],[Category]]=F144,定義一覧[[#This Row],[Category]]=F146,定義一覧[[#This Row],[SubCategory]]=G144,定義一覧[[#This Row],[SubCategory]]=G146),"○","")</f>
        <v>○</v>
      </c>
      <c r="J145" s="1" t="str">
        <f>CONCATENATE(定義一覧[[#This Row],[Width]],"_",定義一覧[[#This Row],[Category]],"_",定義一覧[[#This Row],[SubCategory]],"_",SUBSTITUTE(定義一覧[[#This Row],[Name]],"-","_"))</f>
        <v>NARROW_JIS_SYMBOL_LATIN_CAPITAL_LETTER_I_WITH_DIAERESIS</v>
      </c>
      <c r="K1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LATIN_CAPITAL_LETTER_I_WITH_DIAERESIS
pub const NARROW_JIS_SYMBOL_LATIN_CAPITAL_LETTER_I_WITH_DIAERESIS: u32 = 0x00cf;</v>
      </c>
      <c r="L145" s="3" t="str">
        <f>定義一覧[[#This Row],[VariableName]]&amp;","</f>
        <v>NARROW_JIS_SYMBOL_LATIN_CAPITAL_LETTER_I_WITH_DIAERESIS,</v>
      </c>
      <c r="M145" s="1" t="str">
        <f>IF(定義一覧[[#This Row],[Sequence]]="○","",IF(I146="",CONCATENATE(定義一覧[[#This Row],[VariableName]], " + 1,"),CONCATENATE(定義一覧[[#This Row],[VariableName]], " - 1,")))</f>
        <v/>
      </c>
    </row>
    <row r="146" spans="2:13" ht="12.75" customHeight="1" x14ac:dyDescent="0.4">
      <c r="B146" s="1" t="s">
        <v>1029</v>
      </c>
      <c r="C146" s="1">
        <f>HEX2DEC(定義一覧[[#This Row],[Unicode]])</f>
        <v>208</v>
      </c>
      <c r="D146" s="1" t="str">
        <f>_xlfn.UNICHAR(HEX2DEC(定義一覧[[#This Row],[Unicode]]))</f>
        <v>Ð</v>
      </c>
      <c r="E146" s="1" t="s">
        <v>724</v>
      </c>
      <c r="F146" s="1" t="s">
        <v>1622</v>
      </c>
      <c r="G146" s="1" t="s">
        <v>729</v>
      </c>
      <c r="H146" s="2" t="s">
        <v>1883</v>
      </c>
      <c r="I146" s="1" t="str">
        <f>IF(AND(定義一覧[[#This Row],[Dec]]-1=C145,定義一覧[[#This Row],[Dec]]+1=C147,定義一覧[[#This Row],[Category]]=F145,定義一覧[[#This Row],[Category]]=F147,定義一覧[[#This Row],[SubCategory]]=G145,定義一覧[[#This Row],[SubCategory]]=G147),"○","")</f>
        <v>○</v>
      </c>
      <c r="J146" s="1" t="str">
        <f>CONCATENATE(定義一覧[[#This Row],[Width]],"_",定義一覧[[#This Row],[Category]],"_",定義一覧[[#This Row],[SubCategory]],"_",SUBSTITUTE(定義一覧[[#This Row],[Name]],"-","_"))</f>
        <v>NARROW_JIS_SYMBOL_LATIN_CAPITAL_LETTER_ETH</v>
      </c>
      <c r="K1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LATIN_CAPITAL_LETTER_ETH
pub const NARROW_JIS_SYMBOL_LATIN_CAPITAL_LETTER_ETH: u32 = 0x00d0;</v>
      </c>
      <c r="L146" s="3" t="str">
        <f>定義一覧[[#This Row],[VariableName]]&amp;","</f>
        <v>NARROW_JIS_SYMBOL_LATIN_CAPITAL_LETTER_ETH,</v>
      </c>
      <c r="M146" s="1" t="str">
        <f>IF(定義一覧[[#This Row],[Sequence]]="○","",IF(I147="",CONCATENATE(定義一覧[[#This Row],[VariableName]], " + 1,"),CONCATENATE(定義一覧[[#This Row],[VariableName]], " - 1,")))</f>
        <v/>
      </c>
    </row>
    <row r="147" spans="2:13" ht="12.75" customHeight="1" x14ac:dyDescent="0.4">
      <c r="B147" s="1" t="s">
        <v>1030</v>
      </c>
      <c r="C147" s="1">
        <f>HEX2DEC(定義一覧[[#This Row],[Unicode]])</f>
        <v>209</v>
      </c>
      <c r="D147" s="1" t="str">
        <f>_xlfn.UNICHAR(HEX2DEC(定義一覧[[#This Row],[Unicode]]))</f>
        <v>Ñ</v>
      </c>
      <c r="E147" s="1" t="s">
        <v>724</v>
      </c>
      <c r="F147" s="1" t="s">
        <v>1622</v>
      </c>
      <c r="G147" s="1" t="s">
        <v>729</v>
      </c>
      <c r="H147" s="2" t="s">
        <v>1884</v>
      </c>
      <c r="I147" s="1" t="str">
        <f>IF(AND(定義一覧[[#This Row],[Dec]]-1=C146,定義一覧[[#This Row],[Dec]]+1=C148,定義一覧[[#This Row],[Category]]=F146,定義一覧[[#This Row],[Category]]=F148,定義一覧[[#This Row],[SubCategory]]=G146,定義一覧[[#This Row],[SubCategory]]=G148),"○","")</f>
        <v>○</v>
      </c>
      <c r="J147" s="1" t="str">
        <f>CONCATENATE(定義一覧[[#This Row],[Width]],"_",定義一覧[[#This Row],[Category]],"_",定義一覧[[#This Row],[SubCategory]],"_",SUBSTITUTE(定義一覧[[#This Row],[Name]],"-","_"))</f>
        <v>NARROW_JIS_SYMBOL_LATIN_CAPITAL_LETTER_N_WITH_TILDE</v>
      </c>
      <c r="K1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LATIN_CAPITAL_LETTER_N_WITH_TILDE
pub const NARROW_JIS_SYMBOL_LATIN_CAPITAL_LETTER_N_WITH_TILDE: u32 = 0x00d1;</v>
      </c>
      <c r="L147" s="3" t="str">
        <f>定義一覧[[#This Row],[VariableName]]&amp;","</f>
        <v>NARROW_JIS_SYMBOL_LATIN_CAPITAL_LETTER_N_WITH_TILDE,</v>
      </c>
      <c r="M147" s="1" t="str">
        <f>IF(定義一覧[[#This Row],[Sequence]]="○","",IF(I148="",CONCATENATE(定義一覧[[#This Row],[VariableName]], " + 1,"),CONCATENATE(定義一覧[[#This Row],[VariableName]], " - 1,")))</f>
        <v/>
      </c>
    </row>
    <row r="148" spans="2:13" ht="12.75" customHeight="1" x14ac:dyDescent="0.4">
      <c r="B148" s="1" t="s">
        <v>1031</v>
      </c>
      <c r="C148" s="1">
        <f>HEX2DEC(定義一覧[[#This Row],[Unicode]])</f>
        <v>210</v>
      </c>
      <c r="D148" s="1" t="str">
        <f>_xlfn.UNICHAR(HEX2DEC(定義一覧[[#This Row],[Unicode]]))</f>
        <v>Ò</v>
      </c>
      <c r="E148" s="1" t="s">
        <v>724</v>
      </c>
      <c r="F148" s="1" t="s">
        <v>1622</v>
      </c>
      <c r="G148" s="1" t="s">
        <v>729</v>
      </c>
      <c r="H148" s="2" t="s">
        <v>1885</v>
      </c>
      <c r="I148" s="1" t="str">
        <f>IF(AND(定義一覧[[#This Row],[Dec]]-1=C147,定義一覧[[#This Row],[Dec]]+1=C149,定義一覧[[#This Row],[Category]]=F147,定義一覧[[#This Row],[Category]]=F149,定義一覧[[#This Row],[SubCategory]]=G147,定義一覧[[#This Row],[SubCategory]]=G149),"○","")</f>
        <v>○</v>
      </c>
      <c r="J148" s="1" t="str">
        <f>CONCATENATE(定義一覧[[#This Row],[Width]],"_",定義一覧[[#This Row],[Category]],"_",定義一覧[[#This Row],[SubCategory]],"_",SUBSTITUTE(定義一覧[[#This Row],[Name]],"-","_"))</f>
        <v>NARROW_JIS_SYMBOL_LATIN_CAPITAL_LETTER_O_WITH_GRAVE</v>
      </c>
      <c r="K1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LATIN_CAPITAL_LETTER_O_WITH_GRAVE
pub const NARROW_JIS_SYMBOL_LATIN_CAPITAL_LETTER_O_WITH_GRAVE: u32 = 0x00d2;</v>
      </c>
      <c r="L148" s="3" t="str">
        <f>定義一覧[[#This Row],[VariableName]]&amp;","</f>
        <v>NARROW_JIS_SYMBOL_LATIN_CAPITAL_LETTER_O_WITH_GRAVE,</v>
      </c>
      <c r="M148" s="1" t="str">
        <f>IF(定義一覧[[#This Row],[Sequence]]="○","",IF(I149="",CONCATENATE(定義一覧[[#This Row],[VariableName]], " + 1,"),CONCATENATE(定義一覧[[#This Row],[VariableName]], " - 1,")))</f>
        <v/>
      </c>
    </row>
    <row r="149" spans="2:13" ht="12.75" customHeight="1" x14ac:dyDescent="0.4">
      <c r="B149" s="1" t="s">
        <v>1032</v>
      </c>
      <c r="C149" s="1">
        <f>HEX2DEC(定義一覧[[#This Row],[Unicode]])</f>
        <v>211</v>
      </c>
      <c r="D149" s="1" t="str">
        <f>_xlfn.UNICHAR(HEX2DEC(定義一覧[[#This Row],[Unicode]]))</f>
        <v>Ó</v>
      </c>
      <c r="E149" s="1" t="s">
        <v>724</v>
      </c>
      <c r="F149" s="1" t="s">
        <v>1622</v>
      </c>
      <c r="G149" s="1" t="s">
        <v>729</v>
      </c>
      <c r="H149" s="2" t="s">
        <v>1886</v>
      </c>
      <c r="I149" s="1" t="str">
        <f>IF(AND(定義一覧[[#This Row],[Dec]]-1=C148,定義一覧[[#This Row],[Dec]]+1=C150,定義一覧[[#This Row],[Category]]=F148,定義一覧[[#This Row],[Category]]=F150,定義一覧[[#This Row],[SubCategory]]=G148,定義一覧[[#This Row],[SubCategory]]=G150),"○","")</f>
        <v>○</v>
      </c>
      <c r="J149" s="1" t="str">
        <f>CONCATENATE(定義一覧[[#This Row],[Width]],"_",定義一覧[[#This Row],[Category]],"_",定義一覧[[#This Row],[SubCategory]],"_",SUBSTITUTE(定義一覧[[#This Row],[Name]],"-","_"))</f>
        <v>NARROW_JIS_SYMBOL_LATIN_CAPITAL_LETTER_O_WITH_ACUTE</v>
      </c>
      <c r="K1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LATIN_CAPITAL_LETTER_O_WITH_ACUTE
pub const NARROW_JIS_SYMBOL_LATIN_CAPITAL_LETTER_O_WITH_ACUTE: u32 = 0x00d3;</v>
      </c>
      <c r="L149" s="3" t="str">
        <f>定義一覧[[#This Row],[VariableName]]&amp;","</f>
        <v>NARROW_JIS_SYMBOL_LATIN_CAPITAL_LETTER_O_WITH_ACUTE,</v>
      </c>
      <c r="M149" s="1" t="str">
        <f>IF(定義一覧[[#This Row],[Sequence]]="○","",IF(I150="",CONCATENATE(定義一覧[[#This Row],[VariableName]], " + 1,"),CONCATENATE(定義一覧[[#This Row],[VariableName]], " - 1,")))</f>
        <v/>
      </c>
    </row>
    <row r="150" spans="2:13" ht="12.75" customHeight="1" x14ac:dyDescent="0.4">
      <c r="B150" s="1" t="s">
        <v>1033</v>
      </c>
      <c r="C150" s="1">
        <f>HEX2DEC(定義一覧[[#This Row],[Unicode]])</f>
        <v>212</v>
      </c>
      <c r="D150" s="1" t="str">
        <f>_xlfn.UNICHAR(HEX2DEC(定義一覧[[#This Row],[Unicode]]))</f>
        <v>Ô</v>
      </c>
      <c r="E150" s="1" t="s">
        <v>724</v>
      </c>
      <c r="F150" s="1" t="s">
        <v>1622</v>
      </c>
      <c r="G150" s="1" t="s">
        <v>729</v>
      </c>
      <c r="H150" s="2" t="s">
        <v>1887</v>
      </c>
      <c r="I150" s="1" t="str">
        <f>IF(AND(定義一覧[[#This Row],[Dec]]-1=C149,定義一覧[[#This Row],[Dec]]+1=C151,定義一覧[[#This Row],[Category]]=F149,定義一覧[[#This Row],[Category]]=F151,定義一覧[[#This Row],[SubCategory]]=G149,定義一覧[[#This Row],[SubCategory]]=G151),"○","")</f>
        <v>○</v>
      </c>
      <c r="J150" s="1" t="str">
        <f>CONCATENATE(定義一覧[[#This Row],[Width]],"_",定義一覧[[#This Row],[Category]],"_",定義一覧[[#This Row],[SubCategory]],"_",SUBSTITUTE(定義一覧[[#This Row],[Name]],"-","_"))</f>
        <v>NARROW_JIS_SYMBOL_LATIN_CAPITAL_LETTER_O_WITH_CIRCUMFLEX</v>
      </c>
      <c r="K1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LATIN_CAPITAL_LETTER_O_WITH_CIRCUMFLEX
pub const NARROW_JIS_SYMBOL_LATIN_CAPITAL_LETTER_O_WITH_CIRCUMFLEX: u32 = 0x00d4;</v>
      </c>
      <c r="L150" s="3" t="str">
        <f>定義一覧[[#This Row],[VariableName]]&amp;","</f>
        <v>NARROW_JIS_SYMBOL_LATIN_CAPITAL_LETTER_O_WITH_CIRCUMFLEX,</v>
      </c>
      <c r="M150" s="1" t="str">
        <f>IF(定義一覧[[#This Row],[Sequence]]="○","",IF(I151="",CONCATENATE(定義一覧[[#This Row],[VariableName]], " + 1,"),CONCATENATE(定義一覧[[#This Row],[VariableName]], " - 1,")))</f>
        <v/>
      </c>
    </row>
    <row r="151" spans="2:13" ht="12.75" customHeight="1" x14ac:dyDescent="0.4">
      <c r="B151" s="1" t="s">
        <v>1034</v>
      </c>
      <c r="C151" s="1">
        <f>HEX2DEC(定義一覧[[#This Row],[Unicode]])</f>
        <v>213</v>
      </c>
      <c r="D151" s="1" t="str">
        <f>_xlfn.UNICHAR(HEX2DEC(定義一覧[[#This Row],[Unicode]]))</f>
        <v>Õ</v>
      </c>
      <c r="E151" s="1" t="s">
        <v>724</v>
      </c>
      <c r="F151" s="1" t="s">
        <v>1622</v>
      </c>
      <c r="G151" s="1" t="s">
        <v>729</v>
      </c>
      <c r="H151" s="2" t="s">
        <v>1888</v>
      </c>
      <c r="I151" s="1" t="str">
        <f>IF(AND(定義一覧[[#This Row],[Dec]]-1=C150,定義一覧[[#This Row],[Dec]]+1=C152,定義一覧[[#This Row],[Category]]=F150,定義一覧[[#This Row],[Category]]=F152,定義一覧[[#This Row],[SubCategory]]=G150,定義一覧[[#This Row],[SubCategory]]=G152),"○","")</f>
        <v>○</v>
      </c>
      <c r="J151" s="1" t="str">
        <f>CONCATENATE(定義一覧[[#This Row],[Width]],"_",定義一覧[[#This Row],[Category]],"_",定義一覧[[#This Row],[SubCategory]],"_",SUBSTITUTE(定義一覧[[#This Row],[Name]],"-","_"))</f>
        <v>NARROW_JIS_SYMBOL_LATIN_CAPITAL_LETTER_O_WITH_TILDE</v>
      </c>
      <c r="K1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LATIN_CAPITAL_LETTER_O_WITH_TILDE
pub const NARROW_JIS_SYMBOL_LATIN_CAPITAL_LETTER_O_WITH_TILDE: u32 = 0x00d5;</v>
      </c>
      <c r="L151" s="3" t="str">
        <f>定義一覧[[#This Row],[VariableName]]&amp;","</f>
        <v>NARROW_JIS_SYMBOL_LATIN_CAPITAL_LETTER_O_WITH_TILDE,</v>
      </c>
      <c r="M151" s="1" t="str">
        <f>IF(定義一覧[[#This Row],[Sequence]]="○","",IF(I152="",CONCATENATE(定義一覧[[#This Row],[VariableName]], " + 1,"),CONCATENATE(定義一覧[[#This Row],[VariableName]], " - 1,")))</f>
        <v/>
      </c>
    </row>
    <row r="152" spans="2:13" ht="12.75" customHeight="1" x14ac:dyDescent="0.4">
      <c r="B152" s="1" t="s">
        <v>1035</v>
      </c>
      <c r="C152" s="1">
        <f>HEX2DEC(定義一覧[[#This Row],[Unicode]])</f>
        <v>214</v>
      </c>
      <c r="D152" s="1" t="str">
        <f>_xlfn.UNICHAR(HEX2DEC(定義一覧[[#This Row],[Unicode]]))</f>
        <v>Ö</v>
      </c>
      <c r="E152" s="1" t="s">
        <v>724</v>
      </c>
      <c r="F152" s="1" t="s">
        <v>1622</v>
      </c>
      <c r="G152" s="1" t="s">
        <v>729</v>
      </c>
      <c r="H152" s="2" t="s">
        <v>1889</v>
      </c>
      <c r="I152" s="1" t="str">
        <f>IF(AND(定義一覧[[#This Row],[Dec]]-1=C151,定義一覧[[#This Row],[Dec]]+1=C153,定義一覧[[#This Row],[Category]]=F151,定義一覧[[#This Row],[Category]]=F153,定義一覧[[#This Row],[SubCategory]]=G151,定義一覧[[#This Row],[SubCategory]]=G153),"○","")</f>
        <v>○</v>
      </c>
      <c r="J152" s="1" t="str">
        <f>CONCATENATE(定義一覧[[#This Row],[Width]],"_",定義一覧[[#This Row],[Category]],"_",定義一覧[[#This Row],[SubCategory]],"_",SUBSTITUTE(定義一覧[[#This Row],[Name]],"-","_"))</f>
        <v>NARROW_JIS_SYMBOL_LATIN_CAPITAL_LETTER_O_WITH_DIAERESIS</v>
      </c>
      <c r="K1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LATIN_CAPITAL_LETTER_O_WITH_DIAERESIS
pub const NARROW_JIS_SYMBOL_LATIN_CAPITAL_LETTER_O_WITH_DIAERESIS: u32 = 0x00d6;</v>
      </c>
      <c r="L152" s="3" t="str">
        <f>定義一覧[[#This Row],[VariableName]]&amp;","</f>
        <v>NARROW_JIS_SYMBOL_LATIN_CAPITAL_LETTER_O_WITH_DIAERESIS,</v>
      </c>
      <c r="M152" s="1" t="str">
        <f>IF(定義一覧[[#This Row],[Sequence]]="○","",IF(I153="",CONCATENATE(定義一覧[[#This Row],[VariableName]], " + 1,"),CONCATENATE(定義一覧[[#This Row],[VariableName]], " - 1,")))</f>
        <v/>
      </c>
    </row>
    <row r="153" spans="2:13" ht="12.75" customHeight="1" x14ac:dyDescent="0.4">
      <c r="B153" s="1" t="s">
        <v>776</v>
      </c>
      <c r="C153" s="1">
        <f>HEX2DEC(定義一覧[[#This Row],[Unicode]])</f>
        <v>215</v>
      </c>
      <c r="D153" s="1" t="str">
        <f>_xlfn.UNICHAR(HEX2DEC(定義一覧[[#This Row],[Unicode]]))</f>
        <v>×</v>
      </c>
      <c r="E153" s="1" t="s">
        <v>104</v>
      </c>
      <c r="F153" s="1" t="s">
        <v>1622</v>
      </c>
      <c r="G153" s="1" t="s">
        <v>729</v>
      </c>
      <c r="H153" s="2" t="s">
        <v>1890</v>
      </c>
      <c r="I153" s="1" t="str">
        <f>IF(AND(定義一覧[[#This Row],[Dec]]-1=C152,定義一覧[[#This Row],[Dec]]+1=C154,定義一覧[[#This Row],[Category]]=F152,定義一覧[[#This Row],[Category]]=F154,定義一覧[[#This Row],[SubCategory]]=G152,定義一覧[[#This Row],[SubCategory]]=G154),"○","")</f>
        <v>○</v>
      </c>
      <c r="J153" s="1" t="str">
        <f>CONCATENATE(定義一覧[[#This Row],[Width]],"_",定義一覧[[#This Row],[Category]],"_",定義一覧[[#This Row],[SubCategory]],"_",SUBSTITUTE(定義一覧[[#This Row],[Name]],"-","_"))</f>
        <v>WIDE_JIS_SYMBOL_MULTIPLICATION_SIGN</v>
      </c>
      <c r="K1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MULTIPLICATION_SIGN
pub const WIDE_JIS_SYMBOL_MULTIPLICATION_SIGN: u32 = 0x00d7;</v>
      </c>
      <c r="L153" s="3" t="str">
        <f>定義一覧[[#This Row],[VariableName]]&amp;","</f>
        <v>WIDE_JIS_SYMBOL_MULTIPLICATION_SIGN,</v>
      </c>
      <c r="M153" s="1" t="str">
        <f>IF(定義一覧[[#This Row],[Sequence]]="○","",IF(I154="",CONCATENATE(定義一覧[[#This Row],[VariableName]], " + 1,"),CONCATENATE(定義一覧[[#This Row],[VariableName]], " - 1,")))</f>
        <v/>
      </c>
    </row>
    <row r="154" spans="2:13" ht="12.75" customHeight="1" x14ac:dyDescent="0.4">
      <c r="B154" s="1" t="s">
        <v>1036</v>
      </c>
      <c r="C154" s="1">
        <f>HEX2DEC(定義一覧[[#This Row],[Unicode]])</f>
        <v>216</v>
      </c>
      <c r="D154" s="1" t="str">
        <f>_xlfn.UNICHAR(HEX2DEC(定義一覧[[#This Row],[Unicode]]))</f>
        <v>Ø</v>
      </c>
      <c r="E154" s="1" t="s">
        <v>724</v>
      </c>
      <c r="F154" s="1" t="s">
        <v>1622</v>
      </c>
      <c r="G154" s="1" t="s">
        <v>729</v>
      </c>
      <c r="H154" s="2" t="s">
        <v>1891</v>
      </c>
      <c r="I154" s="1" t="str">
        <f>IF(AND(定義一覧[[#This Row],[Dec]]-1=C153,定義一覧[[#This Row],[Dec]]+1=C155,定義一覧[[#This Row],[Category]]=F153,定義一覧[[#This Row],[Category]]=F155,定義一覧[[#This Row],[SubCategory]]=G153,定義一覧[[#This Row],[SubCategory]]=G155),"○","")</f>
        <v>○</v>
      </c>
      <c r="J154" s="1" t="str">
        <f>CONCATENATE(定義一覧[[#This Row],[Width]],"_",定義一覧[[#This Row],[Category]],"_",定義一覧[[#This Row],[SubCategory]],"_",SUBSTITUTE(定義一覧[[#This Row],[Name]],"-","_"))</f>
        <v>NARROW_JIS_SYMBOL_LATIN_CAPITAL_LETTER_O_WITH_STROKE</v>
      </c>
      <c r="K1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LATIN_CAPITAL_LETTER_O_WITH_STROKE
pub const NARROW_JIS_SYMBOL_LATIN_CAPITAL_LETTER_O_WITH_STROKE: u32 = 0x00d8;</v>
      </c>
      <c r="L154" s="3" t="str">
        <f>定義一覧[[#This Row],[VariableName]]&amp;","</f>
        <v>NARROW_JIS_SYMBOL_LATIN_CAPITAL_LETTER_O_WITH_STROKE,</v>
      </c>
      <c r="M154" s="1" t="str">
        <f>IF(定義一覧[[#This Row],[Sequence]]="○","",IF(I155="",CONCATENATE(定義一覧[[#This Row],[VariableName]], " + 1,"),CONCATENATE(定義一覧[[#This Row],[VariableName]], " - 1,")))</f>
        <v/>
      </c>
    </row>
    <row r="155" spans="2:13" ht="12.75" customHeight="1" x14ac:dyDescent="0.4">
      <c r="B155" s="1" t="s">
        <v>1037</v>
      </c>
      <c r="C155" s="1">
        <f>HEX2DEC(定義一覧[[#This Row],[Unicode]])</f>
        <v>217</v>
      </c>
      <c r="D155" s="1" t="str">
        <f>_xlfn.UNICHAR(HEX2DEC(定義一覧[[#This Row],[Unicode]]))</f>
        <v>Ù</v>
      </c>
      <c r="E155" s="1" t="s">
        <v>724</v>
      </c>
      <c r="F155" s="1" t="s">
        <v>1622</v>
      </c>
      <c r="G155" s="1" t="s">
        <v>729</v>
      </c>
      <c r="H155" s="2" t="s">
        <v>1892</v>
      </c>
      <c r="I155" s="1" t="str">
        <f>IF(AND(定義一覧[[#This Row],[Dec]]-1=C154,定義一覧[[#This Row],[Dec]]+1=C156,定義一覧[[#This Row],[Category]]=F154,定義一覧[[#This Row],[Category]]=F156,定義一覧[[#This Row],[SubCategory]]=G154,定義一覧[[#This Row],[SubCategory]]=G156),"○","")</f>
        <v>○</v>
      </c>
      <c r="J155" s="1" t="str">
        <f>CONCATENATE(定義一覧[[#This Row],[Width]],"_",定義一覧[[#This Row],[Category]],"_",定義一覧[[#This Row],[SubCategory]],"_",SUBSTITUTE(定義一覧[[#This Row],[Name]],"-","_"))</f>
        <v>NARROW_JIS_SYMBOL_LATIN_CAPITAL_LETTER_U_WITH_GRAVE</v>
      </c>
      <c r="K1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LATIN_CAPITAL_LETTER_U_WITH_GRAVE
pub const NARROW_JIS_SYMBOL_LATIN_CAPITAL_LETTER_U_WITH_GRAVE: u32 = 0x00d9;</v>
      </c>
      <c r="L155" s="3" t="str">
        <f>定義一覧[[#This Row],[VariableName]]&amp;","</f>
        <v>NARROW_JIS_SYMBOL_LATIN_CAPITAL_LETTER_U_WITH_GRAVE,</v>
      </c>
      <c r="M155" s="1" t="str">
        <f>IF(定義一覧[[#This Row],[Sequence]]="○","",IF(I156="",CONCATENATE(定義一覧[[#This Row],[VariableName]], " + 1,"),CONCATENATE(定義一覧[[#This Row],[VariableName]], " - 1,")))</f>
        <v/>
      </c>
    </row>
    <row r="156" spans="2:13" ht="12.75" customHeight="1" x14ac:dyDescent="0.4">
      <c r="B156" s="1" t="s">
        <v>1038</v>
      </c>
      <c r="C156" s="1">
        <f>HEX2DEC(定義一覧[[#This Row],[Unicode]])</f>
        <v>218</v>
      </c>
      <c r="D156" s="1" t="str">
        <f>_xlfn.UNICHAR(HEX2DEC(定義一覧[[#This Row],[Unicode]]))</f>
        <v>Ú</v>
      </c>
      <c r="E156" s="1" t="s">
        <v>724</v>
      </c>
      <c r="F156" s="1" t="s">
        <v>1622</v>
      </c>
      <c r="G156" s="1" t="s">
        <v>729</v>
      </c>
      <c r="H156" s="2" t="s">
        <v>1893</v>
      </c>
      <c r="I156" s="1" t="str">
        <f>IF(AND(定義一覧[[#This Row],[Dec]]-1=C155,定義一覧[[#This Row],[Dec]]+1=C157,定義一覧[[#This Row],[Category]]=F155,定義一覧[[#This Row],[Category]]=F157,定義一覧[[#This Row],[SubCategory]]=G155,定義一覧[[#This Row],[SubCategory]]=G157),"○","")</f>
        <v>○</v>
      </c>
      <c r="J156" s="1" t="str">
        <f>CONCATENATE(定義一覧[[#This Row],[Width]],"_",定義一覧[[#This Row],[Category]],"_",定義一覧[[#This Row],[SubCategory]],"_",SUBSTITUTE(定義一覧[[#This Row],[Name]],"-","_"))</f>
        <v>NARROW_JIS_SYMBOL_LATIN_CAPITAL_LETTER_U_WITH_ACUTE</v>
      </c>
      <c r="K1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LATIN_CAPITAL_LETTER_U_WITH_ACUTE
pub const NARROW_JIS_SYMBOL_LATIN_CAPITAL_LETTER_U_WITH_ACUTE: u32 = 0x00da;</v>
      </c>
      <c r="L156" s="3" t="str">
        <f>定義一覧[[#This Row],[VariableName]]&amp;","</f>
        <v>NARROW_JIS_SYMBOL_LATIN_CAPITAL_LETTER_U_WITH_ACUTE,</v>
      </c>
      <c r="M156" s="1" t="str">
        <f>IF(定義一覧[[#This Row],[Sequence]]="○","",IF(I157="",CONCATENATE(定義一覧[[#This Row],[VariableName]], " + 1,"),CONCATENATE(定義一覧[[#This Row],[VariableName]], " - 1,")))</f>
        <v/>
      </c>
    </row>
    <row r="157" spans="2:13" ht="12.75" customHeight="1" x14ac:dyDescent="0.4">
      <c r="B157" s="1" t="s">
        <v>1039</v>
      </c>
      <c r="C157" s="1">
        <f>HEX2DEC(定義一覧[[#This Row],[Unicode]])</f>
        <v>219</v>
      </c>
      <c r="D157" s="1" t="str">
        <f>_xlfn.UNICHAR(HEX2DEC(定義一覧[[#This Row],[Unicode]]))</f>
        <v>Û</v>
      </c>
      <c r="E157" s="1" t="s">
        <v>724</v>
      </c>
      <c r="F157" s="1" t="s">
        <v>1622</v>
      </c>
      <c r="G157" s="1" t="s">
        <v>729</v>
      </c>
      <c r="H157" s="2" t="s">
        <v>1894</v>
      </c>
      <c r="I157" s="1" t="str">
        <f>IF(AND(定義一覧[[#This Row],[Dec]]-1=C156,定義一覧[[#This Row],[Dec]]+1=C158,定義一覧[[#This Row],[Category]]=F156,定義一覧[[#This Row],[Category]]=F158,定義一覧[[#This Row],[SubCategory]]=G156,定義一覧[[#This Row],[SubCategory]]=G158),"○","")</f>
        <v>○</v>
      </c>
      <c r="J157" s="1" t="str">
        <f>CONCATENATE(定義一覧[[#This Row],[Width]],"_",定義一覧[[#This Row],[Category]],"_",定義一覧[[#This Row],[SubCategory]],"_",SUBSTITUTE(定義一覧[[#This Row],[Name]],"-","_"))</f>
        <v>NARROW_JIS_SYMBOL_LATIN_CAPITAL_LETTER_U_WITH_CIRCUMFLEX</v>
      </c>
      <c r="K1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LATIN_CAPITAL_LETTER_U_WITH_CIRCUMFLEX
pub const NARROW_JIS_SYMBOL_LATIN_CAPITAL_LETTER_U_WITH_CIRCUMFLEX: u32 = 0x00db;</v>
      </c>
      <c r="L157" s="3" t="str">
        <f>定義一覧[[#This Row],[VariableName]]&amp;","</f>
        <v>NARROW_JIS_SYMBOL_LATIN_CAPITAL_LETTER_U_WITH_CIRCUMFLEX,</v>
      </c>
      <c r="M157" s="1" t="str">
        <f>IF(定義一覧[[#This Row],[Sequence]]="○","",IF(I158="",CONCATENATE(定義一覧[[#This Row],[VariableName]], " + 1,"),CONCATENATE(定義一覧[[#This Row],[VariableName]], " - 1,")))</f>
        <v/>
      </c>
    </row>
    <row r="158" spans="2:13" ht="12.75" customHeight="1" x14ac:dyDescent="0.4">
      <c r="B158" s="1" t="s">
        <v>1040</v>
      </c>
      <c r="C158" s="1">
        <f>HEX2DEC(定義一覧[[#This Row],[Unicode]])</f>
        <v>220</v>
      </c>
      <c r="D158" s="1" t="str">
        <f>_xlfn.UNICHAR(HEX2DEC(定義一覧[[#This Row],[Unicode]]))</f>
        <v>Ü</v>
      </c>
      <c r="E158" s="1" t="s">
        <v>724</v>
      </c>
      <c r="F158" s="1" t="s">
        <v>1622</v>
      </c>
      <c r="G158" s="1" t="s">
        <v>729</v>
      </c>
      <c r="H158" s="2" t="s">
        <v>1895</v>
      </c>
      <c r="I158" s="1" t="str">
        <f>IF(AND(定義一覧[[#This Row],[Dec]]-1=C157,定義一覧[[#This Row],[Dec]]+1=C159,定義一覧[[#This Row],[Category]]=F157,定義一覧[[#This Row],[Category]]=F159,定義一覧[[#This Row],[SubCategory]]=G157,定義一覧[[#This Row],[SubCategory]]=G159),"○","")</f>
        <v>○</v>
      </c>
      <c r="J158" s="1" t="str">
        <f>CONCATENATE(定義一覧[[#This Row],[Width]],"_",定義一覧[[#This Row],[Category]],"_",定義一覧[[#This Row],[SubCategory]],"_",SUBSTITUTE(定義一覧[[#This Row],[Name]],"-","_"))</f>
        <v>NARROW_JIS_SYMBOL_LATIN_CAPITAL_LETTER_U_WITH_DIAERESIS</v>
      </c>
      <c r="K1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LATIN_CAPITAL_LETTER_U_WITH_DIAERESIS
pub const NARROW_JIS_SYMBOL_LATIN_CAPITAL_LETTER_U_WITH_DIAERESIS: u32 = 0x00dc;</v>
      </c>
      <c r="L158" s="3" t="str">
        <f>定義一覧[[#This Row],[VariableName]]&amp;","</f>
        <v>NARROW_JIS_SYMBOL_LATIN_CAPITAL_LETTER_U_WITH_DIAERESIS,</v>
      </c>
      <c r="M158" s="1" t="str">
        <f>IF(定義一覧[[#This Row],[Sequence]]="○","",IF(I159="",CONCATENATE(定義一覧[[#This Row],[VariableName]], " + 1,"),CONCATENATE(定義一覧[[#This Row],[VariableName]], " - 1,")))</f>
        <v/>
      </c>
    </row>
    <row r="159" spans="2:13" ht="12.75" customHeight="1" x14ac:dyDescent="0.4">
      <c r="B159" s="1" t="s">
        <v>1041</v>
      </c>
      <c r="C159" s="1">
        <f>HEX2DEC(定義一覧[[#This Row],[Unicode]])</f>
        <v>221</v>
      </c>
      <c r="D159" s="1" t="str">
        <f>_xlfn.UNICHAR(HEX2DEC(定義一覧[[#This Row],[Unicode]]))</f>
        <v>Ý</v>
      </c>
      <c r="E159" s="1" t="s">
        <v>724</v>
      </c>
      <c r="F159" s="1" t="s">
        <v>1622</v>
      </c>
      <c r="G159" s="1" t="s">
        <v>729</v>
      </c>
      <c r="H159" s="2" t="s">
        <v>1896</v>
      </c>
      <c r="I159" s="1" t="str">
        <f>IF(AND(定義一覧[[#This Row],[Dec]]-1=C158,定義一覧[[#This Row],[Dec]]+1=C160,定義一覧[[#This Row],[Category]]=F158,定義一覧[[#This Row],[Category]]=F160,定義一覧[[#This Row],[SubCategory]]=G158,定義一覧[[#This Row],[SubCategory]]=G160),"○","")</f>
        <v>○</v>
      </c>
      <c r="J159" s="1" t="str">
        <f>CONCATENATE(定義一覧[[#This Row],[Width]],"_",定義一覧[[#This Row],[Category]],"_",定義一覧[[#This Row],[SubCategory]],"_",SUBSTITUTE(定義一覧[[#This Row],[Name]],"-","_"))</f>
        <v>NARROW_JIS_SYMBOL_LATIN_CAPITAL_LETTER_Y_WITH_ACUTE</v>
      </c>
      <c r="K1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LATIN_CAPITAL_LETTER_Y_WITH_ACUTE
pub const NARROW_JIS_SYMBOL_LATIN_CAPITAL_LETTER_Y_WITH_ACUTE: u32 = 0x00dd;</v>
      </c>
      <c r="L159" s="3" t="str">
        <f>定義一覧[[#This Row],[VariableName]]&amp;","</f>
        <v>NARROW_JIS_SYMBOL_LATIN_CAPITAL_LETTER_Y_WITH_ACUTE,</v>
      </c>
      <c r="M159" s="1" t="str">
        <f>IF(定義一覧[[#This Row],[Sequence]]="○","",IF(I160="",CONCATENATE(定義一覧[[#This Row],[VariableName]], " + 1,"),CONCATENATE(定義一覧[[#This Row],[VariableName]], " - 1,")))</f>
        <v/>
      </c>
    </row>
    <row r="160" spans="2:13" ht="12.75" customHeight="1" x14ac:dyDescent="0.4">
      <c r="B160" s="1" t="s">
        <v>1042</v>
      </c>
      <c r="C160" s="1">
        <f>HEX2DEC(定義一覧[[#This Row],[Unicode]])</f>
        <v>222</v>
      </c>
      <c r="D160" s="1" t="str">
        <f>_xlfn.UNICHAR(HEX2DEC(定義一覧[[#This Row],[Unicode]]))</f>
        <v>Þ</v>
      </c>
      <c r="E160" s="1" t="s">
        <v>724</v>
      </c>
      <c r="F160" s="1" t="s">
        <v>1622</v>
      </c>
      <c r="G160" s="1" t="s">
        <v>729</v>
      </c>
      <c r="H160" s="2" t="s">
        <v>1897</v>
      </c>
      <c r="I160" s="1" t="str">
        <f>IF(AND(定義一覧[[#This Row],[Dec]]-1=C159,定義一覧[[#This Row],[Dec]]+1=C161,定義一覧[[#This Row],[Category]]=F159,定義一覧[[#This Row],[Category]]=F161,定義一覧[[#This Row],[SubCategory]]=G159,定義一覧[[#This Row],[SubCategory]]=G161),"○","")</f>
        <v>○</v>
      </c>
      <c r="J160" s="1" t="str">
        <f>CONCATENATE(定義一覧[[#This Row],[Width]],"_",定義一覧[[#This Row],[Category]],"_",定義一覧[[#This Row],[SubCategory]],"_",SUBSTITUTE(定義一覧[[#This Row],[Name]],"-","_"))</f>
        <v>NARROW_JIS_SYMBOL_LATIN_CAPITAL_LETTER_THORN</v>
      </c>
      <c r="K1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LATIN_CAPITAL_LETTER_THORN
pub const NARROW_JIS_SYMBOL_LATIN_CAPITAL_LETTER_THORN: u32 = 0x00de;</v>
      </c>
      <c r="L160" s="3" t="str">
        <f>定義一覧[[#This Row],[VariableName]]&amp;","</f>
        <v>NARROW_JIS_SYMBOL_LATIN_CAPITAL_LETTER_THORN,</v>
      </c>
      <c r="M160" s="1" t="str">
        <f>IF(定義一覧[[#This Row],[Sequence]]="○","",IF(I161="",CONCATENATE(定義一覧[[#This Row],[VariableName]], " + 1,"),CONCATENATE(定義一覧[[#This Row],[VariableName]], " - 1,")))</f>
        <v/>
      </c>
    </row>
    <row r="161" spans="2:13" ht="12.75" customHeight="1" x14ac:dyDescent="0.4">
      <c r="B161" s="1" t="s">
        <v>1043</v>
      </c>
      <c r="C161" s="1">
        <f>HEX2DEC(定義一覧[[#This Row],[Unicode]])</f>
        <v>223</v>
      </c>
      <c r="D161" s="1" t="str">
        <f>_xlfn.UNICHAR(HEX2DEC(定義一覧[[#This Row],[Unicode]]))</f>
        <v>ß</v>
      </c>
      <c r="E161" s="1" t="s">
        <v>724</v>
      </c>
      <c r="F161" s="1" t="s">
        <v>1622</v>
      </c>
      <c r="G161" s="1" t="s">
        <v>729</v>
      </c>
      <c r="H161" s="2" t="s">
        <v>1898</v>
      </c>
      <c r="I161" s="1" t="str">
        <f>IF(AND(定義一覧[[#This Row],[Dec]]-1=C160,定義一覧[[#This Row],[Dec]]+1=C162,定義一覧[[#This Row],[Category]]=F160,定義一覧[[#This Row],[Category]]=F162,定義一覧[[#This Row],[SubCategory]]=G160,定義一覧[[#This Row],[SubCategory]]=G162),"○","")</f>
        <v>○</v>
      </c>
      <c r="J161" s="1" t="str">
        <f>CONCATENATE(定義一覧[[#This Row],[Width]],"_",定義一覧[[#This Row],[Category]],"_",定義一覧[[#This Row],[SubCategory]],"_",SUBSTITUTE(定義一覧[[#This Row],[Name]],"-","_"))</f>
        <v>NARROW_JIS_SYMBOL_LATIN_SMALL_LETTER_SHARP_S</v>
      </c>
      <c r="K1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LATIN_SMALL_LETTER_SHARP_S
pub const NARROW_JIS_SYMBOL_LATIN_SMALL_LETTER_SHARP_S: u32 = 0x00df;</v>
      </c>
      <c r="L161" s="3" t="str">
        <f>定義一覧[[#This Row],[VariableName]]&amp;","</f>
        <v>NARROW_JIS_SYMBOL_LATIN_SMALL_LETTER_SHARP_S,</v>
      </c>
      <c r="M161" s="1" t="str">
        <f>IF(定義一覧[[#This Row],[Sequence]]="○","",IF(I162="",CONCATENATE(定義一覧[[#This Row],[VariableName]], " + 1,"),CONCATENATE(定義一覧[[#This Row],[VariableName]], " - 1,")))</f>
        <v/>
      </c>
    </row>
    <row r="162" spans="2:13" ht="12.75" customHeight="1" x14ac:dyDescent="0.4">
      <c r="B162" s="1" t="s">
        <v>1433</v>
      </c>
      <c r="C162" s="1">
        <f>HEX2DEC(定義一覧[[#This Row],[Unicode]])</f>
        <v>224</v>
      </c>
      <c r="D162" s="1" t="str">
        <f>_xlfn.UNICHAR(HEX2DEC(定義一覧[[#This Row],[Unicode]]))</f>
        <v>à</v>
      </c>
      <c r="E162" s="1" t="s">
        <v>724</v>
      </c>
      <c r="F162" s="1" t="s">
        <v>1622</v>
      </c>
      <c r="G162" s="1" t="s">
        <v>729</v>
      </c>
      <c r="H162" s="2" t="s">
        <v>1899</v>
      </c>
      <c r="I162" s="1" t="str">
        <f>IF(AND(定義一覧[[#This Row],[Dec]]-1=C161,定義一覧[[#This Row],[Dec]]+1=C163,定義一覧[[#This Row],[Category]]=F161,定義一覧[[#This Row],[Category]]=F163,定義一覧[[#This Row],[SubCategory]]=G161,定義一覧[[#This Row],[SubCategory]]=G163),"○","")</f>
        <v>○</v>
      </c>
      <c r="J162" s="1" t="str">
        <f>CONCATENATE(定義一覧[[#This Row],[Width]],"_",定義一覧[[#This Row],[Category]],"_",定義一覧[[#This Row],[SubCategory]],"_",SUBSTITUTE(定義一覧[[#This Row],[Name]],"-","_"))</f>
        <v>NARROW_JIS_SYMBOL_LATIN_SMALL_LETTER_A_WITH_GRAVE</v>
      </c>
      <c r="K1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LATIN_SMALL_LETTER_A_WITH_GRAVE
pub const NARROW_JIS_SYMBOL_LATIN_SMALL_LETTER_A_WITH_GRAVE: u32 = 0x00e0;</v>
      </c>
      <c r="L162" s="3" t="str">
        <f>定義一覧[[#This Row],[VariableName]]&amp;","</f>
        <v>NARROW_JIS_SYMBOL_LATIN_SMALL_LETTER_A_WITH_GRAVE,</v>
      </c>
      <c r="M162" s="1" t="str">
        <f>IF(定義一覧[[#This Row],[Sequence]]="○","",IF(I163="",CONCATENATE(定義一覧[[#This Row],[VariableName]], " + 1,"),CONCATENATE(定義一覧[[#This Row],[VariableName]], " - 1,")))</f>
        <v/>
      </c>
    </row>
    <row r="163" spans="2:13" ht="12.75" customHeight="1" x14ac:dyDescent="0.4">
      <c r="B163" s="1" t="s">
        <v>1434</v>
      </c>
      <c r="C163" s="1">
        <f>HEX2DEC(定義一覧[[#This Row],[Unicode]])</f>
        <v>225</v>
      </c>
      <c r="D163" s="1" t="str">
        <f>_xlfn.UNICHAR(HEX2DEC(定義一覧[[#This Row],[Unicode]]))</f>
        <v>á</v>
      </c>
      <c r="E163" s="1" t="s">
        <v>724</v>
      </c>
      <c r="F163" s="1" t="s">
        <v>1622</v>
      </c>
      <c r="G163" s="1" t="s">
        <v>729</v>
      </c>
      <c r="H163" s="2" t="s">
        <v>1900</v>
      </c>
      <c r="I163" s="1" t="str">
        <f>IF(AND(定義一覧[[#This Row],[Dec]]-1=C162,定義一覧[[#This Row],[Dec]]+1=C164,定義一覧[[#This Row],[Category]]=F162,定義一覧[[#This Row],[Category]]=F164,定義一覧[[#This Row],[SubCategory]]=G162,定義一覧[[#This Row],[SubCategory]]=G164),"○","")</f>
        <v>○</v>
      </c>
      <c r="J163" s="1" t="str">
        <f>CONCATENATE(定義一覧[[#This Row],[Width]],"_",定義一覧[[#This Row],[Category]],"_",定義一覧[[#This Row],[SubCategory]],"_",SUBSTITUTE(定義一覧[[#This Row],[Name]],"-","_"))</f>
        <v>NARROW_JIS_SYMBOL_LATIN_SMALL_LETTER_A_WITH_ACUTE</v>
      </c>
      <c r="K1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LATIN_SMALL_LETTER_A_WITH_ACUTE
pub const NARROW_JIS_SYMBOL_LATIN_SMALL_LETTER_A_WITH_ACUTE: u32 = 0x00e1;</v>
      </c>
      <c r="L163" s="3" t="str">
        <f>定義一覧[[#This Row],[VariableName]]&amp;","</f>
        <v>NARROW_JIS_SYMBOL_LATIN_SMALL_LETTER_A_WITH_ACUTE,</v>
      </c>
      <c r="M163" s="1" t="str">
        <f>IF(定義一覧[[#This Row],[Sequence]]="○","",IF(I164="",CONCATENATE(定義一覧[[#This Row],[VariableName]], " + 1,"),CONCATENATE(定義一覧[[#This Row],[VariableName]], " - 1,")))</f>
        <v/>
      </c>
    </row>
    <row r="164" spans="2:13" ht="12.75" customHeight="1" x14ac:dyDescent="0.4">
      <c r="B164" s="1" t="s">
        <v>1435</v>
      </c>
      <c r="C164" s="1">
        <f>HEX2DEC(定義一覧[[#This Row],[Unicode]])</f>
        <v>226</v>
      </c>
      <c r="D164" s="1" t="str">
        <f>_xlfn.UNICHAR(HEX2DEC(定義一覧[[#This Row],[Unicode]]))</f>
        <v>â</v>
      </c>
      <c r="E164" s="1" t="s">
        <v>724</v>
      </c>
      <c r="F164" s="1" t="s">
        <v>1622</v>
      </c>
      <c r="G164" s="1" t="s">
        <v>729</v>
      </c>
      <c r="H164" s="2" t="s">
        <v>1901</v>
      </c>
      <c r="I164" s="1" t="str">
        <f>IF(AND(定義一覧[[#This Row],[Dec]]-1=C163,定義一覧[[#This Row],[Dec]]+1=C165,定義一覧[[#This Row],[Category]]=F163,定義一覧[[#This Row],[Category]]=F165,定義一覧[[#This Row],[SubCategory]]=G163,定義一覧[[#This Row],[SubCategory]]=G165),"○","")</f>
        <v>○</v>
      </c>
      <c r="J164" s="1" t="str">
        <f>CONCATENATE(定義一覧[[#This Row],[Width]],"_",定義一覧[[#This Row],[Category]],"_",定義一覧[[#This Row],[SubCategory]],"_",SUBSTITUTE(定義一覧[[#This Row],[Name]],"-","_"))</f>
        <v>NARROW_JIS_SYMBOL_LATIN_SMALL_LETTER_A_WITH_CIRCUMFLEX</v>
      </c>
      <c r="K1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LATIN_SMALL_LETTER_A_WITH_CIRCUMFLEX
pub const NARROW_JIS_SYMBOL_LATIN_SMALL_LETTER_A_WITH_CIRCUMFLEX: u32 = 0x00e2;</v>
      </c>
      <c r="L164" s="3" t="str">
        <f>定義一覧[[#This Row],[VariableName]]&amp;","</f>
        <v>NARROW_JIS_SYMBOL_LATIN_SMALL_LETTER_A_WITH_CIRCUMFLEX,</v>
      </c>
      <c r="M164" s="1" t="str">
        <f>IF(定義一覧[[#This Row],[Sequence]]="○","",IF(I165="",CONCATENATE(定義一覧[[#This Row],[VariableName]], " + 1,"),CONCATENATE(定義一覧[[#This Row],[VariableName]], " - 1,")))</f>
        <v/>
      </c>
    </row>
    <row r="165" spans="2:13" ht="12.75" customHeight="1" x14ac:dyDescent="0.4">
      <c r="B165" s="1" t="s">
        <v>1436</v>
      </c>
      <c r="C165" s="1">
        <f>HEX2DEC(定義一覧[[#This Row],[Unicode]])</f>
        <v>227</v>
      </c>
      <c r="D165" s="1" t="str">
        <f>_xlfn.UNICHAR(HEX2DEC(定義一覧[[#This Row],[Unicode]]))</f>
        <v>ã</v>
      </c>
      <c r="E165" s="1" t="s">
        <v>724</v>
      </c>
      <c r="F165" s="1" t="s">
        <v>1622</v>
      </c>
      <c r="G165" s="1" t="s">
        <v>729</v>
      </c>
      <c r="H165" s="2" t="s">
        <v>1902</v>
      </c>
      <c r="I165" s="1" t="str">
        <f>IF(AND(定義一覧[[#This Row],[Dec]]-1=C164,定義一覧[[#This Row],[Dec]]+1=C166,定義一覧[[#This Row],[Category]]=F164,定義一覧[[#This Row],[Category]]=F166,定義一覧[[#This Row],[SubCategory]]=G164,定義一覧[[#This Row],[SubCategory]]=G166),"○","")</f>
        <v>○</v>
      </c>
      <c r="J165" s="1" t="str">
        <f>CONCATENATE(定義一覧[[#This Row],[Width]],"_",定義一覧[[#This Row],[Category]],"_",定義一覧[[#This Row],[SubCategory]],"_",SUBSTITUTE(定義一覧[[#This Row],[Name]],"-","_"))</f>
        <v>NARROW_JIS_SYMBOL_LATIN_SMALL_LETTER_A_WITH_TILDE</v>
      </c>
      <c r="K1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LATIN_SMALL_LETTER_A_WITH_TILDE
pub const NARROW_JIS_SYMBOL_LATIN_SMALL_LETTER_A_WITH_TILDE: u32 = 0x00e3;</v>
      </c>
      <c r="L165" s="3" t="str">
        <f>定義一覧[[#This Row],[VariableName]]&amp;","</f>
        <v>NARROW_JIS_SYMBOL_LATIN_SMALL_LETTER_A_WITH_TILDE,</v>
      </c>
      <c r="M165" s="1" t="str">
        <f>IF(定義一覧[[#This Row],[Sequence]]="○","",IF(I166="",CONCATENATE(定義一覧[[#This Row],[VariableName]], " + 1,"),CONCATENATE(定義一覧[[#This Row],[VariableName]], " - 1,")))</f>
        <v/>
      </c>
    </row>
    <row r="166" spans="2:13" ht="12.75" customHeight="1" x14ac:dyDescent="0.4">
      <c r="B166" s="1" t="s">
        <v>1437</v>
      </c>
      <c r="C166" s="1">
        <f>HEX2DEC(定義一覧[[#This Row],[Unicode]])</f>
        <v>228</v>
      </c>
      <c r="D166" s="1" t="str">
        <f>_xlfn.UNICHAR(HEX2DEC(定義一覧[[#This Row],[Unicode]]))</f>
        <v>ä</v>
      </c>
      <c r="E166" s="1" t="s">
        <v>724</v>
      </c>
      <c r="F166" s="1" t="s">
        <v>1622</v>
      </c>
      <c r="G166" s="1" t="s">
        <v>729</v>
      </c>
      <c r="H166" s="2" t="s">
        <v>1903</v>
      </c>
      <c r="I166" s="1" t="str">
        <f>IF(AND(定義一覧[[#This Row],[Dec]]-1=C165,定義一覧[[#This Row],[Dec]]+1=C167,定義一覧[[#This Row],[Category]]=F165,定義一覧[[#This Row],[Category]]=F167,定義一覧[[#This Row],[SubCategory]]=G165,定義一覧[[#This Row],[SubCategory]]=G167),"○","")</f>
        <v>○</v>
      </c>
      <c r="J166" s="1" t="str">
        <f>CONCATENATE(定義一覧[[#This Row],[Width]],"_",定義一覧[[#This Row],[Category]],"_",定義一覧[[#This Row],[SubCategory]],"_",SUBSTITUTE(定義一覧[[#This Row],[Name]],"-","_"))</f>
        <v>NARROW_JIS_SYMBOL_LATIN_SMALL_LETTER_A_WITH_DIAERESIS</v>
      </c>
      <c r="K1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LATIN_SMALL_LETTER_A_WITH_DIAERESIS
pub const NARROW_JIS_SYMBOL_LATIN_SMALL_LETTER_A_WITH_DIAERESIS: u32 = 0x00e4;</v>
      </c>
      <c r="L166" s="3" t="str">
        <f>定義一覧[[#This Row],[VariableName]]&amp;","</f>
        <v>NARROW_JIS_SYMBOL_LATIN_SMALL_LETTER_A_WITH_DIAERESIS,</v>
      </c>
      <c r="M166" s="1" t="str">
        <f>IF(定義一覧[[#This Row],[Sequence]]="○","",IF(I167="",CONCATENATE(定義一覧[[#This Row],[VariableName]], " + 1,"),CONCATENATE(定義一覧[[#This Row],[VariableName]], " - 1,")))</f>
        <v/>
      </c>
    </row>
    <row r="167" spans="2:13" ht="12.75" customHeight="1" x14ac:dyDescent="0.4">
      <c r="B167" s="1" t="s">
        <v>1438</v>
      </c>
      <c r="C167" s="1">
        <f>HEX2DEC(定義一覧[[#This Row],[Unicode]])</f>
        <v>229</v>
      </c>
      <c r="D167" s="1" t="str">
        <f>_xlfn.UNICHAR(HEX2DEC(定義一覧[[#This Row],[Unicode]]))</f>
        <v>å</v>
      </c>
      <c r="E167" s="1" t="s">
        <v>724</v>
      </c>
      <c r="F167" s="1" t="s">
        <v>1622</v>
      </c>
      <c r="G167" s="1" t="s">
        <v>729</v>
      </c>
      <c r="H167" s="2" t="s">
        <v>1904</v>
      </c>
      <c r="I167" s="1" t="str">
        <f>IF(AND(定義一覧[[#This Row],[Dec]]-1=C166,定義一覧[[#This Row],[Dec]]+1=C168,定義一覧[[#This Row],[Category]]=F166,定義一覧[[#This Row],[Category]]=F168,定義一覧[[#This Row],[SubCategory]]=G166,定義一覧[[#This Row],[SubCategory]]=G168),"○","")</f>
        <v>○</v>
      </c>
      <c r="J167" s="1" t="str">
        <f>CONCATENATE(定義一覧[[#This Row],[Width]],"_",定義一覧[[#This Row],[Category]],"_",定義一覧[[#This Row],[SubCategory]],"_",SUBSTITUTE(定義一覧[[#This Row],[Name]],"-","_"))</f>
        <v>NARROW_JIS_SYMBOL_LATIN_SMALL_LETTER_A_WITH_RING_ABOVE</v>
      </c>
      <c r="K1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LATIN_SMALL_LETTER_A_WITH_RING_ABOVE
pub const NARROW_JIS_SYMBOL_LATIN_SMALL_LETTER_A_WITH_RING_ABOVE: u32 = 0x00e5;</v>
      </c>
      <c r="L167" s="3" t="str">
        <f>定義一覧[[#This Row],[VariableName]]&amp;","</f>
        <v>NARROW_JIS_SYMBOL_LATIN_SMALL_LETTER_A_WITH_RING_ABOVE,</v>
      </c>
      <c r="M167" s="1" t="str">
        <f>IF(定義一覧[[#This Row],[Sequence]]="○","",IF(I168="",CONCATENATE(定義一覧[[#This Row],[VariableName]], " + 1,"),CONCATENATE(定義一覧[[#This Row],[VariableName]], " - 1,")))</f>
        <v/>
      </c>
    </row>
    <row r="168" spans="2:13" ht="12.75" customHeight="1" x14ac:dyDescent="0.4">
      <c r="B168" s="1" t="s">
        <v>1439</v>
      </c>
      <c r="C168" s="1">
        <f>HEX2DEC(定義一覧[[#This Row],[Unicode]])</f>
        <v>230</v>
      </c>
      <c r="D168" s="1" t="str">
        <f>_xlfn.UNICHAR(HEX2DEC(定義一覧[[#This Row],[Unicode]]))</f>
        <v>æ</v>
      </c>
      <c r="E168" s="1" t="s">
        <v>724</v>
      </c>
      <c r="F168" s="1" t="s">
        <v>1622</v>
      </c>
      <c r="G168" s="1" t="s">
        <v>729</v>
      </c>
      <c r="H168" s="2" t="s">
        <v>1905</v>
      </c>
      <c r="I168" s="1" t="str">
        <f>IF(AND(定義一覧[[#This Row],[Dec]]-1=C167,定義一覧[[#This Row],[Dec]]+1=C169,定義一覧[[#This Row],[Category]]=F167,定義一覧[[#This Row],[Category]]=F169,定義一覧[[#This Row],[SubCategory]]=G167,定義一覧[[#This Row],[SubCategory]]=G169),"○","")</f>
        <v>○</v>
      </c>
      <c r="J168" s="1" t="str">
        <f>CONCATENATE(定義一覧[[#This Row],[Width]],"_",定義一覧[[#This Row],[Category]],"_",定義一覧[[#This Row],[SubCategory]],"_",SUBSTITUTE(定義一覧[[#This Row],[Name]],"-","_"))</f>
        <v>NARROW_JIS_SYMBOL_LATIN_SMALL_LETTER_AE</v>
      </c>
      <c r="K1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LATIN_SMALL_LETTER_AE
pub const NARROW_JIS_SYMBOL_LATIN_SMALL_LETTER_AE: u32 = 0x00e6;</v>
      </c>
      <c r="L168" s="3" t="str">
        <f>定義一覧[[#This Row],[VariableName]]&amp;","</f>
        <v>NARROW_JIS_SYMBOL_LATIN_SMALL_LETTER_AE,</v>
      </c>
      <c r="M168" s="1" t="str">
        <f>IF(定義一覧[[#This Row],[Sequence]]="○","",IF(I169="",CONCATENATE(定義一覧[[#This Row],[VariableName]], " + 1,"),CONCATENATE(定義一覧[[#This Row],[VariableName]], " - 1,")))</f>
        <v/>
      </c>
    </row>
    <row r="169" spans="2:13" ht="12.75" customHeight="1" x14ac:dyDescent="0.4">
      <c r="B169" s="1" t="s">
        <v>1440</v>
      </c>
      <c r="C169" s="1">
        <f>HEX2DEC(定義一覧[[#This Row],[Unicode]])</f>
        <v>231</v>
      </c>
      <c r="D169" s="1" t="str">
        <f>_xlfn.UNICHAR(HEX2DEC(定義一覧[[#This Row],[Unicode]]))</f>
        <v>ç</v>
      </c>
      <c r="E169" s="1" t="s">
        <v>724</v>
      </c>
      <c r="F169" s="1" t="s">
        <v>1622</v>
      </c>
      <c r="G169" s="1" t="s">
        <v>729</v>
      </c>
      <c r="H169" s="2" t="s">
        <v>1906</v>
      </c>
      <c r="I169" s="1" t="str">
        <f>IF(AND(定義一覧[[#This Row],[Dec]]-1=C168,定義一覧[[#This Row],[Dec]]+1=C170,定義一覧[[#This Row],[Category]]=F168,定義一覧[[#This Row],[Category]]=F170,定義一覧[[#This Row],[SubCategory]]=G168,定義一覧[[#This Row],[SubCategory]]=G170),"○","")</f>
        <v>○</v>
      </c>
      <c r="J169" s="1" t="str">
        <f>CONCATENATE(定義一覧[[#This Row],[Width]],"_",定義一覧[[#This Row],[Category]],"_",定義一覧[[#This Row],[SubCategory]],"_",SUBSTITUTE(定義一覧[[#This Row],[Name]],"-","_"))</f>
        <v>NARROW_JIS_SYMBOL_LATIN_SMALL_LETTER_C_WITH_CEDILLA</v>
      </c>
      <c r="K1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LATIN_SMALL_LETTER_C_WITH_CEDILLA
pub const NARROW_JIS_SYMBOL_LATIN_SMALL_LETTER_C_WITH_CEDILLA: u32 = 0x00e7;</v>
      </c>
      <c r="L169" s="3" t="str">
        <f>定義一覧[[#This Row],[VariableName]]&amp;","</f>
        <v>NARROW_JIS_SYMBOL_LATIN_SMALL_LETTER_C_WITH_CEDILLA,</v>
      </c>
      <c r="M169" s="1" t="str">
        <f>IF(定義一覧[[#This Row],[Sequence]]="○","",IF(I170="",CONCATENATE(定義一覧[[#This Row],[VariableName]], " + 1,"),CONCATENATE(定義一覧[[#This Row],[VariableName]], " - 1,")))</f>
        <v/>
      </c>
    </row>
    <row r="170" spans="2:13" ht="12.75" customHeight="1" x14ac:dyDescent="0.4">
      <c r="B170" s="1" t="s">
        <v>1441</v>
      </c>
      <c r="C170" s="1">
        <f>HEX2DEC(定義一覧[[#This Row],[Unicode]])</f>
        <v>232</v>
      </c>
      <c r="D170" s="1" t="str">
        <f>_xlfn.UNICHAR(HEX2DEC(定義一覧[[#This Row],[Unicode]]))</f>
        <v>è</v>
      </c>
      <c r="E170" s="1" t="s">
        <v>724</v>
      </c>
      <c r="F170" s="1" t="s">
        <v>1622</v>
      </c>
      <c r="G170" s="1" t="s">
        <v>729</v>
      </c>
      <c r="H170" s="2" t="s">
        <v>1907</v>
      </c>
      <c r="I170" s="1" t="str">
        <f>IF(AND(定義一覧[[#This Row],[Dec]]-1=C169,定義一覧[[#This Row],[Dec]]+1=C171,定義一覧[[#This Row],[Category]]=F169,定義一覧[[#This Row],[Category]]=F171,定義一覧[[#This Row],[SubCategory]]=G169,定義一覧[[#This Row],[SubCategory]]=G171),"○","")</f>
        <v>○</v>
      </c>
      <c r="J170" s="1" t="str">
        <f>CONCATENATE(定義一覧[[#This Row],[Width]],"_",定義一覧[[#This Row],[Category]],"_",定義一覧[[#This Row],[SubCategory]],"_",SUBSTITUTE(定義一覧[[#This Row],[Name]],"-","_"))</f>
        <v>NARROW_JIS_SYMBOL_LATIN_SMALL_LETTER_E_WITH_GRAVE</v>
      </c>
      <c r="K1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LATIN_SMALL_LETTER_E_WITH_GRAVE
pub const NARROW_JIS_SYMBOL_LATIN_SMALL_LETTER_E_WITH_GRAVE: u32 = 0x00e8;</v>
      </c>
      <c r="L170" s="3" t="str">
        <f>定義一覧[[#This Row],[VariableName]]&amp;","</f>
        <v>NARROW_JIS_SYMBOL_LATIN_SMALL_LETTER_E_WITH_GRAVE,</v>
      </c>
      <c r="M170" s="1" t="str">
        <f>IF(定義一覧[[#This Row],[Sequence]]="○","",IF(I171="",CONCATENATE(定義一覧[[#This Row],[VariableName]], " + 1,"),CONCATENATE(定義一覧[[#This Row],[VariableName]], " - 1,")))</f>
        <v/>
      </c>
    </row>
    <row r="171" spans="2:13" ht="12.75" customHeight="1" x14ac:dyDescent="0.4">
      <c r="B171" s="1" t="s">
        <v>1442</v>
      </c>
      <c r="C171" s="1">
        <f>HEX2DEC(定義一覧[[#This Row],[Unicode]])</f>
        <v>233</v>
      </c>
      <c r="D171" s="1" t="str">
        <f>_xlfn.UNICHAR(HEX2DEC(定義一覧[[#This Row],[Unicode]]))</f>
        <v>é</v>
      </c>
      <c r="E171" s="1" t="s">
        <v>724</v>
      </c>
      <c r="F171" s="1" t="s">
        <v>1622</v>
      </c>
      <c r="G171" s="1" t="s">
        <v>729</v>
      </c>
      <c r="H171" s="2" t="s">
        <v>1908</v>
      </c>
      <c r="I171" s="1" t="str">
        <f>IF(AND(定義一覧[[#This Row],[Dec]]-1=C170,定義一覧[[#This Row],[Dec]]+1=C172,定義一覧[[#This Row],[Category]]=F170,定義一覧[[#This Row],[Category]]=F172,定義一覧[[#This Row],[SubCategory]]=G170,定義一覧[[#This Row],[SubCategory]]=G172),"○","")</f>
        <v>○</v>
      </c>
      <c r="J171" s="1" t="str">
        <f>CONCATENATE(定義一覧[[#This Row],[Width]],"_",定義一覧[[#This Row],[Category]],"_",定義一覧[[#This Row],[SubCategory]],"_",SUBSTITUTE(定義一覧[[#This Row],[Name]],"-","_"))</f>
        <v>NARROW_JIS_SYMBOL_LATIN_SMALL_LETTER_E_WITH_ACUTE</v>
      </c>
      <c r="K1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LATIN_SMALL_LETTER_E_WITH_ACUTE
pub const NARROW_JIS_SYMBOL_LATIN_SMALL_LETTER_E_WITH_ACUTE: u32 = 0x00e9;</v>
      </c>
      <c r="L171" s="3" t="str">
        <f>定義一覧[[#This Row],[VariableName]]&amp;","</f>
        <v>NARROW_JIS_SYMBOL_LATIN_SMALL_LETTER_E_WITH_ACUTE,</v>
      </c>
      <c r="M171" s="1" t="str">
        <f>IF(定義一覧[[#This Row],[Sequence]]="○","",IF(I172="",CONCATENATE(定義一覧[[#This Row],[VariableName]], " + 1,"),CONCATENATE(定義一覧[[#This Row],[VariableName]], " - 1,")))</f>
        <v/>
      </c>
    </row>
    <row r="172" spans="2:13" ht="12.75" customHeight="1" x14ac:dyDescent="0.4">
      <c r="B172" s="1" t="s">
        <v>1044</v>
      </c>
      <c r="C172" s="1">
        <f>HEX2DEC(定義一覧[[#This Row],[Unicode]])</f>
        <v>234</v>
      </c>
      <c r="D172" s="1" t="str">
        <f>_xlfn.UNICHAR(HEX2DEC(定義一覧[[#This Row],[Unicode]]))</f>
        <v>ê</v>
      </c>
      <c r="E172" s="1" t="s">
        <v>724</v>
      </c>
      <c r="F172" s="1" t="s">
        <v>1622</v>
      </c>
      <c r="G172" s="1" t="s">
        <v>729</v>
      </c>
      <c r="H172" s="2" t="s">
        <v>1909</v>
      </c>
      <c r="I172" s="1" t="str">
        <f>IF(AND(定義一覧[[#This Row],[Dec]]-1=C171,定義一覧[[#This Row],[Dec]]+1=C173,定義一覧[[#This Row],[Category]]=F171,定義一覧[[#This Row],[Category]]=F173,定義一覧[[#This Row],[SubCategory]]=G171,定義一覧[[#This Row],[SubCategory]]=G173),"○","")</f>
        <v>○</v>
      </c>
      <c r="J172" s="1" t="str">
        <f>CONCATENATE(定義一覧[[#This Row],[Width]],"_",定義一覧[[#This Row],[Category]],"_",定義一覧[[#This Row],[SubCategory]],"_",SUBSTITUTE(定義一覧[[#This Row],[Name]],"-","_"))</f>
        <v>NARROW_JIS_SYMBOL_LATIN_SMALL_LETTER_E_WITH_CIRCUMFLEX</v>
      </c>
      <c r="K1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LATIN_SMALL_LETTER_E_WITH_CIRCUMFLEX
pub const NARROW_JIS_SYMBOL_LATIN_SMALL_LETTER_E_WITH_CIRCUMFLEX: u32 = 0x00ea;</v>
      </c>
      <c r="L172" s="3" t="str">
        <f>定義一覧[[#This Row],[VariableName]]&amp;","</f>
        <v>NARROW_JIS_SYMBOL_LATIN_SMALL_LETTER_E_WITH_CIRCUMFLEX,</v>
      </c>
      <c r="M172" s="1" t="str">
        <f>IF(定義一覧[[#This Row],[Sequence]]="○","",IF(I173="",CONCATENATE(定義一覧[[#This Row],[VariableName]], " + 1,"),CONCATENATE(定義一覧[[#This Row],[VariableName]], " - 1,")))</f>
        <v/>
      </c>
    </row>
    <row r="173" spans="2:13" ht="12.75" customHeight="1" x14ac:dyDescent="0.4">
      <c r="B173" s="1" t="s">
        <v>1045</v>
      </c>
      <c r="C173" s="1">
        <f>HEX2DEC(定義一覧[[#This Row],[Unicode]])</f>
        <v>235</v>
      </c>
      <c r="D173" s="1" t="str">
        <f>_xlfn.UNICHAR(HEX2DEC(定義一覧[[#This Row],[Unicode]]))</f>
        <v>ë</v>
      </c>
      <c r="E173" s="1" t="s">
        <v>724</v>
      </c>
      <c r="F173" s="1" t="s">
        <v>1622</v>
      </c>
      <c r="G173" s="1" t="s">
        <v>729</v>
      </c>
      <c r="H173" s="2" t="s">
        <v>1910</v>
      </c>
      <c r="I173" s="1" t="str">
        <f>IF(AND(定義一覧[[#This Row],[Dec]]-1=C172,定義一覧[[#This Row],[Dec]]+1=C174,定義一覧[[#This Row],[Category]]=F172,定義一覧[[#This Row],[Category]]=F174,定義一覧[[#This Row],[SubCategory]]=G172,定義一覧[[#This Row],[SubCategory]]=G174),"○","")</f>
        <v>○</v>
      </c>
      <c r="J173" s="1" t="str">
        <f>CONCATENATE(定義一覧[[#This Row],[Width]],"_",定義一覧[[#This Row],[Category]],"_",定義一覧[[#This Row],[SubCategory]],"_",SUBSTITUTE(定義一覧[[#This Row],[Name]],"-","_"))</f>
        <v>NARROW_JIS_SYMBOL_LATIN_SMALL_LETTER_E_WITH_DIAERESIS</v>
      </c>
      <c r="K1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LATIN_SMALL_LETTER_E_WITH_DIAERESIS
pub const NARROW_JIS_SYMBOL_LATIN_SMALL_LETTER_E_WITH_DIAERESIS: u32 = 0x00eb;</v>
      </c>
      <c r="L173" s="3" t="str">
        <f>定義一覧[[#This Row],[VariableName]]&amp;","</f>
        <v>NARROW_JIS_SYMBOL_LATIN_SMALL_LETTER_E_WITH_DIAERESIS,</v>
      </c>
      <c r="M173" s="1" t="str">
        <f>IF(定義一覧[[#This Row],[Sequence]]="○","",IF(I174="",CONCATENATE(定義一覧[[#This Row],[VariableName]], " + 1,"),CONCATENATE(定義一覧[[#This Row],[VariableName]], " - 1,")))</f>
        <v/>
      </c>
    </row>
    <row r="174" spans="2:13" ht="12.75" customHeight="1" x14ac:dyDescent="0.4">
      <c r="B174" s="1" t="s">
        <v>1046</v>
      </c>
      <c r="C174" s="1">
        <f>HEX2DEC(定義一覧[[#This Row],[Unicode]])</f>
        <v>236</v>
      </c>
      <c r="D174" s="1" t="str">
        <f>_xlfn.UNICHAR(HEX2DEC(定義一覧[[#This Row],[Unicode]]))</f>
        <v>ì</v>
      </c>
      <c r="E174" s="1" t="s">
        <v>724</v>
      </c>
      <c r="F174" s="1" t="s">
        <v>1622</v>
      </c>
      <c r="G174" s="1" t="s">
        <v>729</v>
      </c>
      <c r="H174" s="2" t="s">
        <v>1911</v>
      </c>
      <c r="I174" s="1" t="str">
        <f>IF(AND(定義一覧[[#This Row],[Dec]]-1=C173,定義一覧[[#This Row],[Dec]]+1=C175,定義一覧[[#This Row],[Category]]=F173,定義一覧[[#This Row],[Category]]=F175,定義一覧[[#This Row],[SubCategory]]=G173,定義一覧[[#This Row],[SubCategory]]=G175),"○","")</f>
        <v>○</v>
      </c>
      <c r="J174" s="1" t="str">
        <f>CONCATENATE(定義一覧[[#This Row],[Width]],"_",定義一覧[[#This Row],[Category]],"_",定義一覧[[#This Row],[SubCategory]],"_",SUBSTITUTE(定義一覧[[#This Row],[Name]],"-","_"))</f>
        <v>NARROW_JIS_SYMBOL_LATIN_SMALL_LETTER_I_WITH_GRAVE</v>
      </c>
      <c r="K1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LATIN_SMALL_LETTER_I_WITH_GRAVE
pub const NARROW_JIS_SYMBOL_LATIN_SMALL_LETTER_I_WITH_GRAVE: u32 = 0x00ec;</v>
      </c>
      <c r="L174" s="3" t="str">
        <f>定義一覧[[#This Row],[VariableName]]&amp;","</f>
        <v>NARROW_JIS_SYMBOL_LATIN_SMALL_LETTER_I_WITH_GRAVE,</v>
      </c>
      <c r="M174" s="1" t="str">
        <f>IF(定義一覧[[#This Row],[Sequence]]="○","",IF(I175="",CONCATENATE(定義一覧[[#This Row],[VariableName]], " + 1,"),CONCATENATE(定義一覧[[#This Row],[VariableName]], " - 1,")))</f>
        <v/>
      </c>
    </row>
    <row r="175" spans="2:13" ht="12.75" customHeight="1" x14ac:dyDescent="0.4">
      <c r="B175" s="1" t="s">
        <v>1047</v>
      </c>
      <c r="C175" s="1">
        <f>HEX2DEC(定義一覧[[#This Row],[Unicode]])</f>
        <v>237</v>
      </c>
      <c r="D175" s="1" t="str">
        <f>_xlfn.UNICHAR(HEX2DEC(定義一覧[[#This Row],[Unicode]]))</f>
        <v>í</v>
      </c>
      <c r="E175" s="1" t="s">
        <v>724</v>
      </c>
      <c r="F175" s="1" t="s">
        <v>1622</v>
      </c>
      <c r="G175" s="1" t="s">
        <v>729</v>
      </c>
      <c r="H175" s="2" t="s">
        <v>1912</v>
      </c>
      <c r="I175" s="1" t="str">
        <f>IF(AND(定義一覧[[#This Row],[Dec]]-1=C174,定義一覧[[#This Row],[Dec]]+1=C176,定義一覧[[#This Row],[Category]]=F174,定義一覧[[#This Row],[Category]]=F176,定義一覧[[#This Row],[SubCategory]]=G174,定義一覧[[#This Row],[SubCategory]]=G176),"○","")</f>
        <v>○</v>
      </c>
      <c r="J175" s="1" t="str">
        <f>CONCATENATE(定義一覧[[#This Row],[Width]],"_",定義一覧[[#This Row],[Category]],"_",定義一覧[[#This Row],[SubCategory]],"_",SUBSTITUTE(定義一覧[[#This Row],[Name]],"-","_"))</f>
        <v>NARROW_JIS_SYMBOL_LATIN_SMALL_LETTER_I_WITH_ACUTE</v>
      </c>
      <c r="K1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LATIN_SMALL_LETTER_I_WITH_ACUTE
pub const NARROW_JIS_SYMBOL_LATIN_SMALL_LETTER_I_WITH_ACUTE: u32 = 0x00ed;</v>
      </c>
      <c r="L175" s="3" t="str">
        <f>定義一覧[[#This Row],[VariableName]]&amp;","</f>
        <v>NARROW_JIS_SYMBOL_LATIN_SMALL_LETTER_I_WITH_ACUTE,</v>
      </c>
      <c r="M175" s="1" t="str">
        <f>IF(定義一覧[[#This Row],[Sequence]]="○","",IF(I176="",CONCATENATE(定義一覧[[#This Row],[VariableName]], " + 1,"),CONCATENATE(定義一覧[[#This Row],[VariableName]], " - 1,")))</f>
        <v/>
      </c>
    </row>
    <row r="176" spans="2:13" ht="12.75" customHeight="1" x14ac:dyDescent="0.4">
      <c r="B176" s="1" t="s">
        <v>1048</v>
      </c>
      <c r="C176" s="1">
        <f>HEX2DEC(定義一覧[[#This Row],[Unicode]])</f>
        <v>238</v>
      </c>
      <c r="D176" s="1" t="str">
        <f>_xlfn.UNICHAR(HEX2DEC(定義一覧[[#This Row],[Unicode]]))</f>
        <v>î</v>
      </c>
      <c r="E176" s="1" t="s">
        <v>724</v>
      </c>
      <c r="F176" s="1" t="s">
        <v>1622</v>
      </c>
      <c r="G176" s="1" t="s">
        <v>729</v>
      </c>
      <c r="H176" s="2" t="s">
        <v>1913</v>
      </c>
      <c r="I176" s="1" t="str">
        <f>IF(AND(定義一覧[[#This Row],[Dec]]-1=C175,定義一覧[[#This Row],[Dec]]+1=C177,定義一覧[[#This Row],[Category]]=F175,定義一覧[[#This Row],[Category]]=F177,定義一覧[[#This Row],[SubCategory]]=G175,定義一覧[[#This Row],[SubCategory]]=G177),"○","")</f>
        <v>○</v>
      </c>
      <c r="J176" s="1" t="str">
        <f>CONCATENATE(定義一覧[[#This Row],[Width]],"_",定義一覧[[#This Row],[Category]],"_",定義一覧[[#This Row],[SubCategory]],"_",SUBSTITUTE(定義一覧[[#This Row],[Name]],"-","_"))</f>
        <v>NARROW_JIS_SYMBOL_LATIN_SMALL_LETTER_I_WITH_CIRCUMFLEX</v>
      </c>
      <c r="K1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LATIN_SMALL_LETTER_I_WITH_CIRCUMFLEX
pub const NARROW_JIS_SYMBOL_LATIN_SMALL_LETTER_I_WITH_CIRCUMFLEX: u32 = 0x00ee;</v>
      </c>
      <c r="L176" s="3" t="str">
        <f>定義一覧[[#This Row],[VariableName]]&amp;","</f>
        <v>NARROW_JIS_SYMBOL_LATIN_SMALL_LETTER_I_WITH_CIRCUMFLEX,</v>
      </c>
      <c r="M176" s="1" t="str">
        <f>IF(定義一覧[[#This Row],[Sequence]]="○","",IF(I177="",CONCATENATE(定義一覧[[#This Row],[VariableName]], " + 1,"),CONCATENATE(定義一覧[[#This Row],[VariableName]], " - 1,")))</f>
        <v/>
      </c>
    </row>
    <row r="177" spans="2:13" ht="12.75" customHeight="1" x14ac:dyDescent="0.4">
      <c r="B177" s="1" t="s">
        <v>1049</v>
      </c>
      <c r="C177" s="1">
        <f>HEX2DEC(定義一覧[[#This Row],[Unicode]])</f>
        <v>239</v>
      </c>
      <c r="D177" s="1" t="str">
        <f>_xlfn.UNICHAR(HEX2DEC(定義一覧[[#This Row],[Unicode]]))</f>
        <v>ï</v>
      </c>
      <c r="E177" s="1" t="s">
        <v>724</v>
      </c>
      <c r="F177" s="1" t="s">
        <v>1622</v>
      </c>
      <c r="G177" s="1" t="s">
        <v>729</v>
      </c>
      <c r="H177" s="2" t="s">
        <v>1914</v>
      </c>
      <c r="I177" s="1" t="str">
        <f>IF(AND(定義一覧[[#This Row],[Dec]]-1=C176,定義一覧[[#This Row],[Dec]]+1=C178,定義一覧[[#This Row],[Category]]=F176,定義一覧[[#This Row],[Category]]=F178,定義一覧[[#This Row],[SubCategory]]=G176,定義一覧[[#This Row],[SubCategory]]=G178),"○","")</f>
        <v>○</v>
      </c>
      <c r="J177" s="1" t="str">
        <f>CONCATENATE(定義一覧[[#This Row],[Width]],"_",定義一覧[[#This Row],[Category]],"_",定義一覧[[#This Row],[SubCategory]],"_",SUBSTITUTE(定義一覧[[#This Row],[Name]],"-","_"))</f>
        <v>NARROW_JIS_SYMBOL_LATIN_SMALL_LETTER_I_WITH_DIAERESIS</v>
      </c>
      <c r="K1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LATIN_SMALL_LETTER_I_WITH_DIAERESIS
pub const NARROW_JIS_SYMBOL_LATIN_SMALL_LETTER_I_WITH_DIAERESIS: u32 = 0x00ef;</v>
      </c>
      <c r="L177" s="3" t="str">
        <f>定義一覧[[#This Row],[VariableName]]&amp;","</f>
        <v>NARROW_JIS_SYMBOL_LATIN_SMALL_LETTER_I_WITH_DIAERESIS,</v>
      </c>
      <c r="M177" s="1" t="str">
        <f>IF(定義一覧[[#This Row],[Sequence]]="○","",IF(I178="",CONCATENATE(定義一覧[[#This Row],[VariableName]], " + 1,"),CONCATENATE(定義一覧[[#This Row],[VariableName]], " - 1,")))</f>
        <v/>
      </c>
    </row>
    <row r="178" spans="2:13" ht="12.75" customHeight="1" x14ac:dyDescent="0.4">
      <c r="B178" s="1" t="s">
        <v>1050</v>
      </c>
      <c r="C178" s="1">
        <f>HEX2DEC(定義一覧[[#This Row],[Unicode]])</f>
        <v>240</v>
      </c>
      <c r="D178" s="1" t="str">
        <f>_xlfn.UNICHAR(HEX2DEC(定義一覧[[#This Row],[Unicode]]))</f>
        <v>ð</v>
      </c>
      <c r="E178" s="1" t="s">
        <v>724</v>
      </c>
      <c r="F178" s="1" t="s">
        <v>1622</v>
      </c>
      <c r="G178" s="1" t="s">
        <v>729</v>
      </c>
      <c r="H178" s="2" t="s">
        <v>1915</v>
      </c>
      <c r="I178" s="1" t="str">
        <f>IF(AND(定義一覧[[#This Row],[Dec]]-1=C177,定義一覧[[#This Row],[Dec]]+1=C179,定義一覧[[#This Row],[Category]]=F177,定義一覧[[#This Row],[Category]]=F179,定義一覧[[#This Row],[SubCategory]]=G177,定義一覧[[#This Row],[SubCategory]]=G179),"○","")</f>
        <v>○</v>
      </c>
      <c r="J178" s="1" t="str">
        <f>CONCATENATE(定義一覧[[#This Row],[Width]],"_",定義一覧[[#This Row],[Category]],"_",定義一覧[[#This Row],[SubCategory]],"_",SUBSTITUTE(定義一覧[[#This Row],[Name]],"-","_"))</f>
        <v>NARROW_JIS_SYMBOL_LATIN_SMALL_LETTER_ETH</v>
      </c>
      <c r="K1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LATIN_SMALL_LETTER_ETH
pub const NARROW_JIS_SYMBOL_LATIN_SMALL_LETTER_ETH: u32 = 0x00f0;</v>
      </c>
      <c r="L178" s="3" t="str">
        <f>定義一覧[[#This Row],[VariableName]]&amp;","</f>
        <v>NARROW_JIS_SYMBOL_LATIN_SMALL_LETTER_ETH,</v>
      </c>
      <c r="M178" s="1" t="str">
        <f>IF(定義一覧[[#This Row],[Sequence]]="○","",IF(I179="",CONCATENATE(定義一覧[[#This Row],[VariableName]], " + 1,"),CONCATENATE(定義一覧[[#This Row],[VariableName]], " - 1,")))</f>
        <v/>
      </c>
    </row>
    <row r="179" spans="2:13" ht="12.75" customHeight="1" x14ac:dyDescent="0.4">
      <c r="B179" s="1" t="s">
        <v>1051</v>
      </c>
      <c r="C179" s="1">
        <f>HEX2DEC(定義一覧[[#This Row],[Unicode]])</f>
        <v>241</v>
      </c>
      <c r="D179" s="1" t="str">
        <f>_xlfn.UNICHAR(HEX2DEC(定義一覧[[#This Row],[Unicode]]))</f>
        <v>ñ</v>
      </c>
      <c r="E179" s="1" t="s">
        <v>724</v>
      </c>
      <c r="F179" s="1" t="s">
        <v>1622</v>
      </c>
      <c r="G179" s="1" t="s">
        <v>729</v>
      </c>
      <c r="H179" s="2" t="s">
        <v>1916</v>
      </c>
      <c r="I179" s="1" t="str">
        <f>IF(AND(定義一覧[[#This Row],[Dec]]-1=C178,定義一覧[[#This Row],[Dec]]+1=C180,定義一覧[[#This Row],[Category]]=F178,定義一覧[[#This Row],[Category]]=F180,定義一覧[[#This Row],[SubCategory]]=G178,定義一覧[[#This Row],[SubCategory]]=G180),"○","")</f>
        <v>○</v>
      </c>
      <c r="J179" s="1" t="str">
        <f>CONCATENATE(定義一覧[[#This Row],[Width]],"_",定義一覧[[#This Row],[Category]],"_",定義一覧[[#This Row],[SubCategory]],"_",SUBSTITUTE(定義一覧[[#This Row],[Name]],"-","_"))</f>
        <v>NARROW_JIS_SYMBOL_LATIN_SMALL_LETTER_N_WITH_TILDE</v>
      </c>
      <c r="K1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LATIN_SMALL_LETTER_N_WITH_TILDE
pub const NARROW_JIS_SYMBOL_LATIN_SMALL_LETTER_N_WITH_TILDE: u32 = 0x00f1;</v>
      </c>
      <c r="L179" s="3" t="str">
        <f>定義一覧[[#This Row],[VariableName]]&amp;","</f>
        <v>NARROW_JIS_SYMBOL_LATIN_SMALL_LETTER_N_WITH_TILDE,</v>
      </c>
      <c r="M179" s="1" t="str">
        <f>IF(定義一覧[[#This Row],[Sequence]]="○","",IF(I180="",CONCATENATE(定義一覧[[#This Row],[VariableName]], " + 1,"),CONCATENATE(定義一覧[[#This Row],[VariableName]], " - 1,")))</f>
        <v/>
      </c>
    </row>
    <row r="180" spans="2:13" ht="12.75" customHeight="1" x14ac:dyDescent="0.4">
      <c r="B180" s="1" t="s">
        <v>1052</v>
      </c>
      <c r="C180" s="1">
        <f>HEX2DEC(定義一覧[[#This Row],[Unicode]])</f>
        <v>242</v>
      </c>
      <c r="D180" s="1" t="str">
        <f>_xlfn.UNICHAR(HEX2DEC(定義一覧[[#This Row],[Unicode]]))</f>
        <v>ò</v>
      </c>
      <c r="E180" s="1" t="s">
        <v>724</v>
      </c>
      <c r="F180" s="1" t="s">
        <v>1622</v>
      </c>
      <c r="G180" s="1" t="s">
        <v>729</v>
      </c>
      <c r="H180" s="2" t="s">
        <v>1917</v>
      </c>
      <c r="I180" s="1" t="str">
        <f>IF(AND(定義一覧[[#This Row],[Dec]]-1=C179,定義一覧[[#This Row],[Dec]]+1=C181,定義一覧[[#This Row],[Category]]=F179,定義一覧[[#This Row],[Category]]=F181,定義一覧[[#This Row],[SubCategory]]=G179,定義一覧[[#This Row],[SubCategory]]=G181),"○","")</f>
        <v>○</v>
      </c>
      <c r="J180" s="1" t="str">
        <f>CONCATENATE(定義一覧[[#This Row],[Width]],"_",定義一覧[[#This Row],[Category]],"_",定義一覧[[#This Row],[SubCategory]],"_",SUBSTITUTE(定義一覧[[#This Row],[Name]],"-","_"))</f>
        <v>NARROW_JIS_SYMBOL_LATIN_SMALL_LETTER_O_WITH_GRAVE</v>
      </c>
      <c r="K1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LATIN_SMALL_LETTER_O_WITH_GRAVE
pub const NARROW_JIS_SYMBOL_LATIN_SMALL_LETTER_O_WITH_GRAVE: u32 = 0x00f2;</v>
      </c>
      <c r="L180" s="3" t="str">
        <f>定義一覧[[#This Row],[VariableName]]&amp;","</f>
        <v>NARROW_JIS_SYMBOL_LATIN_SMALL_LETTER_O_WITH_GRAVE,</v>
      </c>
      <c r="M180" s="1" t="str">
        <f>IF(定義一覧[[#This Row],[Sequence]]="○","",IF(I181="",CONCATENATE(定義一覧[[#This Row],[VariableName]], " + 1,"),CONCATENATE(定義一覧[[#This Row],[VariableName]], " - 1,")))</f>
        <v/>
      </c>
    </row>
    <row r="181" spans="2:13" ht="12.75" customHeight="1" x14ac:dyDescent="0.4">
      <c r="B181" s="1" t="s">
        <v>1053</v>
      </c>
      <c r="C181" s="1">
        <f>HEX2DEC(定義一覧[[#This Row],[Unicode]])</f>
        <v>243</v>
      </c>
      <c r="D181" s="1" t="str">
        <f>_xlfn.UNICHAR(HEX2DEC(定義一覧[[#This Row],[Unicode]]))</f>
        <v>ó</v>
      </c>
      <c r="E181" s="1" t="s">
        <v>724</v>
      </c>
      <c r="F181" s="1" t="s">
        <v>1622</v>
      </c>
      <c r="G181" s="1" t="s">
        <v>729</v>
      </c>
      <c r="H181" s="2" t="s">
        <v>1918</v>
      </c>
      <c r="I181" s="1" t="str">
        <f>IF(AND(定義一覧[[#This Row],[Dec]]-1=C180,定義一覧[[#This Row],[Dec]]+1=C182,定義一覧[[#This Row],[Category]]=F180,定義一覧[[#This Row],[Category]]=F182,定義一覧[[#This Row],[SubCategory]]=G180,定義一覧[[#This Row],[SubCategory]]=G182),"○","")</f>
        <v>○</v>
      </c>
      <c r="J181" s="1" t="str">
        <f>CONCATENATE(定義一覧[[#This Row],[Width]],"_",定義一覧[[#This Row],[Category]],"_",定義一覧[[#This Row],[SubCategory]],"_",SUBSTITUTE(定義一覧[[#This Row],[Name]],"-","_"))</f>
        <v>NARROW_JIS_SYMBOL_LATIN_SMALL_LETTER_O_WITH_ACUTE</v>
      </c>
      <c r="K1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LATIN_SMALL_LETTER_O_WITH_ACUTE
pub const NARROW_JIS_SYMBOL_LATIN_SMALL_LETTER_O_WITH_ACUTE: u32 = 0x00f3;</v>
      </c>
      <c r="L181" s="3" t="str">
        <f>定義一覧[[#This Row],[VariableName]]&amp;","</f>
        <v>NARROW_JIS_SYMBOL_LATIN_SMALL_LETTER_O_WITH_ACUTE,</v>
      </c>
      <c r="M181" s="1" t="str">
        <f>IF(定義一覧[[#This Row],[Sequence]]="○","",IF(I182="",CONCATENATE(定義一覧[[#This Row],[VariableName]], " + 1,"),CONCATENATE(定義一覧[[#This Row],[VariableName]], " - 1,")))</f>
        <v/>
      </c>
    </row>
    <row r="182" spans="2:13" ht="12.75" customHeight="1" x14ac:dyDescent="0.4">
      <c r="B182" s="1" t="s">
        <v>1054</v>
      </c>
      <c r="C182" s="1">
        <f>HEX2DEC(定義一覧[[#This Row],[Unicode]])</f>
        <v>244</v>
      </c>
      <c r="D182" s="1" t="str">
        <f>_xlfn.UNICHAR(HEX2DEC(定義一覧[[#This Row],[Unicode]]))</f>
        <v>ô</v>
      </c>
      <c r="E182" s="1" t="s">
        <v>724</v>
      </c>
      <c r="F182" s="1" t="s">
        <v>1622</v>
      </c>
      <c r="G182" s="1" t="s">
        <v>729</v>
      </c>
      <c r="H182" s="2" t="s">
        <v>1919</v>
      </c>
      <c r="I182" s="1" t="str">
        <f>IF(AND(定義一覧[[#This Row],[Dec]]-1=C181,定義一覧[[#This Row],[Dec]]+1=C183,定義一覧[[#This Row],[Category]]=F181,定義一覧[[#This Row],[Category]]=F183,定義一覧[[#This Row],[SubCategory]]=G181,定義一覧[[#This Row],[SubCategory]]=G183),"○","")</f>
        <v>○</v>
      </c>
      <c r="J182" s="1" t="str">
        <f>CONCATENATE(定義一覧[[#This Row],[Width]],"_",定義一覧[[#This Row],[Category]],"_",定義一覧[[#This Row],[SubCategory]],"_",SUBSTITUTE(定義一覧[[#This Row],[Name]],"-","_"))</f>
        <v>NARROW_JIS_SYMBOL_LATIN_SMALL_LETTER_O_WITH_CIRCUMFLEX</v>
      </c>
      <c r="K1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LATIN_SMALL_LETTER_O_WITH_CIRCUMFLEX
pub const NARROW_JIS_SYMBOL_LATIN_SMALL_LETTER_O_WITH_CIRCUMFLEX: u32 = 0x00f4;</v>
      </c>
      <c r="L182" s="3" t="str">
        <f>定義一覧[[#This Row],[VariableName]]&amp;","</f>
        <v>NARROW_JIS_SYMBOL_LATIN_SMALL_LETTER_O_WITH_CIRCUMFLEX,</v>
      </c>
      <c r="M182" s="1" t="str">
        <f>IF(定義一覧[[#This Row],[Sequence]]="○","",IF(I183="",CONCATENATE(定義一覧[[#This Row],[VariableName]], " + 1,"),CONCATENATE(定義一覧[[#This Row],[VariableName]], " - 1,")))</f>
        <v/>
      </c>
    </row>
    <row r="183" spans="2:13" ht="12.75" customHeight="1" x14ac:dyDescent="0.4">
      <c r="B183" s="1" t="s">
        <v>1055</v>
      </c>
      <c r="C183" s="1">
        <f>HEX2DEC(定義一覧[[#This Row],[Unicode]])</f>
        <v>245</v>
      </c>
      <c r="D183" s="1" t="str">
        <f>_xlfn.UNICHAR(HEX2DEC(定義一覧[[#This Row],[Unicode]]))</f>
        <v>õ</v>
      </c>
      <c r="E183" s="1" t="s">
        <v>724</v>
      </c>
      <c r="F183" s="1" t="s">
        <v>1622</v>
      </c>
      <c r="G183" s="1" t="s">
        <v>729</v>
      </c>
      <c r="H183" s="2" t="s">
        <v>1920</v>
      </c>
      <c r="I183" s="1" t="str">
        <f>IF(AND(定義一覧[[#This Row],[Dec]]-1=C182,定義一覧[[#This Row],[Dec]]+1=C184,定義一覧[[#This Row],[Category]]=F182,定義一覧[[#This Row],[Category]]=F184,定義一覧[[#This Row],[SubCategory]]=G182,定義一覧[[#This Row],[SubCategory]]=G184),"○","")</f>
        <v>○</v>
      </c>
      <c r="J183" s="1" t="str">
        <f>CONCATENATE(定義一覧[[#This Row],[Width]],"_",定義一覧[[#This Row],[Category]],"_",定義一覧[[#This Row],[SubCategory]],"_",SUBSTITUTE(定義一覧[[#This Row],[Name]],"-","_"))</f>
        <v>NARROW_JIS_SYMBOL_LATIN_SMALL_LETTER_O_WITH_TILDE</v>
      </c>
      <c r="K1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LATIN_SMALL_LETTER_O_WITH_TILDE
pub const NARROW_JIS_SYMBOL_LATIN_SMALL_LETTER_O_WITH_TILDE: u32 = 0x00f5;</v>
      </c>
      <c r="L183" s="3" t="str">
        <f>定義一覧[[#This Row],[VariableName]]&amp;","</f>
        <v>NARROW_JIS_SYMBOL_LATIN_SMALL_LETTER_O_WITH_TILDE,</v>
      </c>
      <c r="M183" s="1" t="str">
        <f>IF(定義一覧[[#This Row],[Sequence]]="○","",IF(I184="",CONCATENATE(定義一覧[[#This Row],[VariableName]], " + 1,"),CONCATENATE(定義一覧[[#This Row],[VariableName]], " - 1,")))</f>
        <v/>
      </c>
    </row>
    <row r="184" spans="2:13" ht="12.75" customHeight="1" x14ac:dyDescent="0.4">
      <c r="B184" s="1" t="s">
        <v>1056</v>
      </c>
      <c r="C184" s="1">
        <f>HEX2DEC(定義一覧[[#This Row],[Unicode]])</f>
        <v>246</v>
      </c>
      <c r="D184" s="1" t="str">
        <f>_xlfn.UNICHAR(HEX2DEC(定義一覧[[#This Row],[Unicode]]))</f>
        <v>ö</v>
      </c>
      <c r="E184" s="1" t="s">
        <v>724</v>
      </c>
      <c r="F184" s="1" t="s">
        <v>1622</v>
      </c>
      <c r="G184" s="1" t="s">
        <v>729</v>
      </c>
      <c r="H184" s="2" t="s">
        <v>1921</v>
      </c>
      <c r="I184" s="1" t="str">
        <f>IF(AND(定義一覧[[#This Row],[Dec]]-1=C183,定義一覧[[#This Row],[Dec]]+1=C185,定義一覧[[#This Row],[Category]]=F183,定義一覧[[#This Row],[Category]]=F185,定義一覧[[#This Row],[SubCategory]]=G183,定義一覧[[#This Row],[SubCategory]]=G185),"○","")</f>
        <v>○</v>
      </c>
      <c r="J184" s="1" t="str">
        <f>CONCATENATE(定義一覧[[#This Row],[Width]],"_",定義一覧[[#This Row],[Category]],"_",定義一覧[[#This Row],[SubCategory]],"_",SUBSTITUTE(定義一覧[[#This Row],[Name]],"-","_"))</f>
        <v>NARROW_JIS_SYMBOL_LATIN_SMALL_LETTER_O_WITH_DIAERESIS</v>
      </c>
      <c r="K1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LATIN_SMALL_LETTER_O_WITH_DIAERESIS
pub const NARROW_JIS_SYMBOL_LATIN_SMALL_LETTER_O_WITH_DIAERESIS: u32 = 0x00f6;</v>
      </c>
      <c r="L184" s="3" t="str">
        <f>定義一覧[[#This Row],[VariableName]]&amp;","</f>
        <v>NARROW_JIS_SYMBOL_LATIN_SMALL_LETTER_O_WITH_DIAERESIS,</v>
      </c>
      <c r="M184" s="1" t="str">
        <f>IF(定義一覧[[#This Row],[Sequence]]="○","",IF(I185="",CONCATENATE(定義一覧[[#This Row],[VariableName]], " + 1,"),CONCATENATE(定義一覧[[#This Row],[VariableName]], " - 1,")))</f>
        <v/>
      </c>
    </row>
    <row r="185" spans="2:13" ht="12.75" customHeight="1" x14ac:dyDescent="0.4">
      <c r="B185" s="1" t="s">
        <v>777</v>
      </c>
      <c r="C185" s="1">
        <f>HEX2DEC(定義一覧[[#This Row],[Unicode]])</f>
        <v>247</v>
      </c>
      <c r="D185" s="1" t="str">
        <f>_xlfn.UNICHAR(HEX2DEC(定義一覧[[#This Row],[Unicode]]))</f>
        <v>÷</v>
      </c>
      <c r="E185" s="1" t="s">
        <v>104</v>
      </c>
      <c r="F185" s="1" t="s">
        <v>1622</v>
      </c>
      <c r="G185" s="1" t="s">
        <v>729</v>
      </c>
      <c r="H185" s="2" t="s">
        <v>1922</v>
      </c>
      <c r="I185" s="1" t="str">
        <f>IF(AND(定義一覧[[#This Row],[Dec]]-1=C184,定義一覧[[#This Row],[Dec]]+1=C186,定義一覧[[#This Row],[Category]]=F184,定義一覧[[#This Row],[Category]]=F186,定義一覧[[#This Row],[SubCategory]]=G184,定義一覧[[#This Row],[SubCategory]]=G186),"○","")</f>
        <v>○</v>
      </c>
      <c r="J185" s="1" t="str">
        <f>CONCATENATE(定義一覧[[#This Row],[Width]],"_",定義一覧[[#This Row],[Category]],"_",定義一覧[[#This Row],[SubCategory]],"_",SUBSTITUTE(定義一覧[[#This Row],[Name]],"-","_"))</f>
        <v>WIDE_JIS_SYMBOL_DIVISION_SIGN</v>
      </c>
      <c r="K1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DIVISION_SIGN
pub const WIDE_JIS_SYMBOL_DIVISION_SIGN: u32 = 0x00f7;</v>
      </c>
      <c r="L185" s="3" t="str">
        <f>定義一覧[[#This Row],[VariableName]]&amp;","</f>
        <v>WIDE_JIS_SYMBOL_DIVISION_SIGN,</v>
      </c>
      <c r="M185" s="1" t="str">
        <f>IF(定義一覧[[#This Row],[Sequence]]="○","",IF(I186="",CONCATENATE(定義一覧[[#This Row],[VariableName]], " + 1,"),CONCATENATE(定義一覧[[#This Row],[VariableName]], " - 1,")))</f>
        <v/>
      </c>
    </row>
    <row r="186" spans="2:13" ht="12.75" customHeight="1" x14ac:dyDescent="0.4">
      <c r="B186" s="1" t="s">
        <v>1057</v>
      </c>
      <c r="C186" s="1">
        <f>HEX2DEC(定義一覧[[#This Row],[Unicode]])</f>
        <v>248</v>
      </c>
      <c r="D186" s="1" t="str">
        <f>_xlfn.UNICHAR(HEX2DEC(定義一覧[[#This Row],[Unicode]]))</f>
        <v>ø</v>
      </c>
      <c r="E186" s="1" t="s">
        <v>724</v>
      </c>
      <c r="F186" s="1" t="s">
        <v>1622</v>
      </c>
      <c r="G186" s="1" t="s">
        <v>729</v>
      </c>
      <c r="H186" s="2" t="s">
        <v>1923</v>
      </c>
      <c r="I186" s="1" t="str">
        <f>IF(AND(定義一覧[[#This Row],[Dec]]-1=C185,定義一覧[[#This Row],[Dec]]+1=C187,定義一覧[[#This Row],[Category]]=F185,定義一覧[[#This Row],[Category]]=F187,定義一覧[[#This Row],[SubCategory]]=G185,定義一覧[[#This Row],[SubCategory]]=G187),"○","")</f>
        <v>○</v>
      </c>
      <c r="J186" s="1" t="str">
        <f>CONCATENATE(定義一覧[[#This Row],[Width]],"_",定義一覧[[#This Row],[Category]],"_",定義一覧[[#This Row],[SubCategory]],"_",SUBSTITUTE(定義一覧[[#This Row],[Name]],"-","_"))</f>
        <v>NARROW_JIS_SYMBOL_LATIN_SMALL_LETTER_O_WITH_STROKE</v>
      </c>
      <c r="K1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LATIN_SMALL_LETTER_O_WITH_STROKE
pub const NARROW_JIS_SYMBOL_LATIN_SMALL_LETTER_O_WITH_STROKE: u32 = 0x00f8;</v>
      </c>
      <c r="L186" s="3" t="str">
        <f>定義一覧[[#This Row],[VariableName]]&amp;","</f>
        <v>NARROW_JIS_SYMBOL_LATIN_SMALL_LETTER_O_WITH_STROKE,</v>
      </c>
      <c r="M186" s="1" t="str">
        <f>IF(定義一覧[[#This Row],[Sequence]]="○","",IF(I187="",CONCATENATE(定義一覧[[#This Row],[VariableName]], " + 1,"),CONCATENATE(定義一覧[[#This Row],[VariableName]], " - 1,")))</f>
        <v/>
      </c>
    </row>
    <row r="187" spans="2:13" ht="12.75" customHeight="1" x14ac:dyDescent="0.4">
      <c r="B187" s="1" t="s">
        <v>1058</v>
      </c>
      <c r="C187" s="1">
        <f>HEX2DEC(定義一覧[[#This Row],[Unicode]])</f>
        <v>249</v>
      </c>
      <c r="D187" s="1" t="str">
        <f>_xlfn.UNICHAR(HEX2DEC(定義一覧[[#This Row],[Unicode]]))</f>
        <v>ù</v>
      </c>
      <c r="E187" s="1" t="s">
        <v>724</v>
      </c>
      <c r="F187" s="1" t="s">
        <v>1622</v>
      </c>
      <c r="G187" s="1" t="s">
        <v>729</v>
      </c>
      <c r="H187" s="2" t="s">
        <v>1924</v>
      </c>
      <c r="I187" s="1" t="str">
        <f>IF(AND(定義一覧[[#This Row],[Dec]]-1=C186,定義一覧[[#This Row],[Dec]]+1=C188,定義一覧[[#This Row],[Category]]=F186,定義一覧[[#This Row],[Category]]=F188,定義一覧[[#This Row],[SubCategory]]=G186,定義一覧[[#This Row],[SubCategory]]=G188),"○","")</f>
        <v>○</v>
      </c>
      <c r="J187" s="1" t="str">
        <f>CONCATENATE(定義一覧[[#This Row],[Width]],"_",定義一覧[[#This Row],[Category]],"_",定義一覧[[#This Row],[SubCategory]],"_",SUBSTITUTE(定義一覧[[#This Row],[Name]],"-","_"))</f>
        <v>NARROW_JIS_SYMBOL_LATIN_SMALL_LETTER_U_WITH_GRAVE</v>
      </c>
      <c r="K1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LATIN_SMALL_LETTER_U_WITH_GRAVE
pub const NARROW_JIS_SYMBOL_LATIN_SMALL_LETTER_U_WITH_GRAVE: u32 = 0x00f9;</v>
      </c>
      <c r="L187" s="3" t="str">
        <f>定義一覧[[#This Row],[VariableName]]&amp;","</f>
        <v>NARROW_JIS_SYMBOL_LATIN_SMALL_LETTER_U_WITH_GRAVE,</v>
      </c>
      <c r="M187" s="1" t="str">
        <f>IF(定義一覧[[#This Row],[Sequence]]="○","",IF(I188="",CONCATENATE(定義一覧[[#This Row],[VariableName]], " + 1,"),CONCATENATE(定義一覧[[#This Row],[VariableName]], " - 1,")))</f>
        <v/>
      </c>
    </row>
    <row r="188" spans="2:13" ht="12.75" customHeight="1" x14ac:dyDescent="0.4">
      <c r="B188" s="1" t="s">
        <v>1059</v>
      </c>
      <c r="C188" s="1">
        <f>HEX2DEC(定義一覧[[#This Row],[Unicode]])</f>
        <v>250</v>
      </c>
      <c r="D188" s="1" t="str">
        <f>_xlfn.UNICHAR(HEX2DEC(定義一覧[[#This Row],[Unicode]]))</f>
        <v>ú</v>
      </c>
      <c r="E188" s="1" t="s">
        <v>724</v>
      </c>
      <c r="F188" s="1" t="s">
        <v>1622</v>
      </c>
      <c r="G188" s="1" t="s">
        <v>729</v>
      </c>
      <c r="H188" s="2" t="s">
        <v>1925</v>
      </c>
      <c r="I188" s="1" t="str">
        <f>IF(AND(定義一覧[[#This Row],[Dec]]-1=C187,定義一覧[[#This Row],[Dec]]+1=C189,定義一覧[[#This Row],[Category]]=F187,定義一覧[[#This Row],[Category]]=F189,定義一覧[[#This Row],[SubCategory]]=G187,定義一覧[[#This Row],[SubCategory]]=G189),"○","")</f>
        <v>○</v>
      </c>
      <c r="J188" s="1" t="str">
        <f>CONCATENATE(定義一覧[[#This Row],[Width]],"_",定義一覧[[#This Row],[Category]],"_",定義一覧[[#This Row],[SubCategory]],"_",SUBSTITUTE(定義一覧[[#This Row],[Name]],"-","_"))</f>
        <v>NARROW_JIS_SYMBOL_LATIN_SMALL_LETTER_U_WITH_ACUTE</v>
      </c>
      <c r="K1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LATIN_SMALL_LETTER_U_WITH_ACUTE
pub const NARROW_JIS_SYMBOL_LATIN_SMALL_LETTER_U_WITH_ACUTE: u32 = 0x00fa;</v>
      </c>
      <c r="L188" s="3" t="str">
        <f>定義一覧[[#This Row],[VariableName]]&amp;","</f>
        <v>NARROW_JIS_SYMBOL_LATIN_SMALL_LETTER_U_WITH_ACUTE,</v>
      </c>
      <c r="M188" s="1" t="str">
        <f>IF(定義一覧[[#This Row],[Sequence]]="○","",IF(I189="",CONCATENATE(定義一覧[[#This Row],[VariableName]], " + 1,"),CONCATENATE(定義一覧[[#This Row],[VariableName]], " - 1,")))</f>
        <v/>
      </c>
    </row>
    <row r="189" spans="2:13" ht="12.75" customHeight="1" x14ac:dyDescent="0.4">
      <c r="B189" s="1" t="s">
        <v>1060</v>
      </c>
      <c r="C189" s="1">
        <f>HEX2DEC(定義一覧[[#This Row],[Unicode]])</f>
        <v>251</v>
      </c>
      <c r="D189" s="1" t="str">
        <f>_xlfn.UNICHAR(HEX2DEC(定義一覧[[#This Row],[Unicode]]))</f>
        <v>û</v>
      </c>
      <c r="E189" s="1" t="s">
        <v>724</v>
      </c>
      <c r="F189" s="1" t="s">
        <v>1622</v>
      </c>
      <c r="G189" s="1" t="s">
        <v>729</v>
      </c>
      <c r="H189" s="2" t="s">
        <v>1926</v>
      </c>
      <c r="I189" s="1" t="str">
        <f>IF(AND(定義一覧[[#This Row],[Dec]]-1=C188,定義一覧[[#This Row],[Dec]]+1=C190,定義一覧[[#This Row],[Category]]=F188,定義一覧[[#This Row],[Category]]=F190,定義一覧[[#This Row],[SubCategory]]=G188,定義一覧[[#This Row],[SubCategory]]=G190),"○","")</f>
        <v>○</v>
      </c>
      <c r="J189" s="1" t="str">
        <f>CONCATENATE(定義一覧[[#This Row],[Width]],"_",定義一覧[[#This Row],[Category]],"_",定義一覧[[#This Row],[SubCategory]],"_",SUBSTITUTE(定義一覧[[#This Row],[Name]],"-","_"))</f>
        <v>NARROW_JIS_SYMBOL_LATIN_SMALL_LETTER_U_WITH_CIRCUMFLEX</v>
      </c>
      <c r="K1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LATIN_SMALL_LETTER_U_WITH_CIRCUMFLEX
pub const NARROW_JIS_SYMBOL_LATIN_SMALL_LETTER_U_WITH_CIRCUMFLEX: u32 = 0x00fb;</v>
      </c>
      <c r="L189" s="3" t="str">
        <f>定義一覧[[#This Row],[VariableName]]&amp;","</f>
        <v>NARROW_JIS_SYMBOL_LATIN_SMALL_LETTER_U_WITH_CIRCUMFLEX,</v>
      </c>
      <c r="M189" s="1" t="str">
        <f>IF(定義一覧[[#This Row],[Sequence]]="○","",IF(I190="",CONCATENATE(定義一覧[[#This Row],[VariableName]], " + 1,"),CONCATENATE(定義一覧[[#This Row],[VariableName]], " - 1,")))</f>
        <v/>
      </c>
    </row>
    <row r="190" spans="2:13" ht="12.75" customHeight="1" x14ac:dyDescent="0.4">
      <c r="B190" s="1" t="s">
        <v>1061</v>
      </c>
      <c r="C190" s="1">
        <f>HEX2DEC(定義一覧[[#This Row],[Unicode]])</f>
        <v>252</v>
      </c>
      <c r="D190" s="1" t="str">
        <f>_xlfn.UNICHAR(HEX2DEC(定義一覧[[#This Row],[Unicode]]))</f>
        <v>ü</v>
      </c>
      <c r="E190" s="1" t="s">
        <v>724</v>
      </c>
      <c r="F190" s="1" t="s">
        <v>1622</v>
      </c>
      <c r="G190" s="1" t="s">
        <v>729</v>
      </c>
      <c r="H190" s="2" t="s">
        <v>1927</v>
      </c>
      <c r="I190" s="1" t="str">
        <f>IF(AND(定義一覧[[#This Row],[Dec]]-1=C189,定義一覧[[#This Row],[Dec]]+1=C191,定義一覧[[#This Row],[Category]]=F189,定義一覧[[#This Row],[Category]]=F191,定義一覧[[#This Row],[SubCategory]]=G189,定義一覧[[#This Row],[SubCategory]]=G191),"○","")</f>
        <v>○</v>
      </c>
      <c r="J190" s="1" t="str">
        <f>CONCATENATE(定義一覧[[#This Row],[Width]],"_",定義一覧[[#This Row],[Category]],"_",定義一覧[[#This Row],[SubCategory]],"_",SUBSTITUTE(定義一覧[[#This Row],[Name]],"-","_"))</f>
        <v>NARROW_JIS_SYMBOL_LATIN_SMALL_LETTER_U_WITH_DIAERESIS</v>
      </c>
      <c r="K1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LATIN_SMALL_LETTER_U_WITH_DIAERESIS
pub const NARROW_JIS_SYMBOL_LATIN_SMALL_LETTER_U_WITH_DIAERESIS: u32 = 0x00fc;</v>
      </c>
      <c r="L190" s="3" t="str">
        <f>定義一覧[[#This Row],[VariableName]]&amp;","</f>
        <v>NARROW_JIS_SYMBOL_LATIN_SMALL_LETTER_U_WITH_DIAERESIS,</v>
      </c>
      <c r="M190" s="1" t="str">
        <f>IF(定義一覧[[#This Row],[Sequence]]="○","",IF(I191="",CONCATENATE(定義一覧[[#This Row],[VariableName]], " + 1,"),CONCATENATE(定義一覧[[#This Row],[VariableName]], " - 1,")))</f>
        <v/>
      </c>
    </row>
    <row r="191" spans="2:13" ht="12.75" customHeight="1" x14ac:dyDescent="0.4">
      <c r="B191" s="1" t="s">
        <v>1062</v>
      </c>
      <c r="C191" s="1">
        <f>HEX2DEC(定義一覧[[#This Row],[Unicode]])</f>
        <v>253</v>
      </c>
      <c r="D191" s="1" t="str">
        <f>_xlfn.UNICHAR(HEX2DEC(定義一覧[[#This Row],[Unicode]]))</f>
        <v>ý</v>
      </c>
      <c r="E191" s="1" t="s">
        <v>724</v>
      </c>
      <c r="F191" s="1" t="s">
        <v>1622</v>
      </c>
      <c r="G191" s="1" t="s">
        <v>729</v>
      </c>
      <c r="H191" s="2" t="s">
        <v>1928</v>
      </c>
      <c r="I191" s="1" t="str">
        <f>IF(AND(定義一覧[[#This Row],[Dec]]-1=C190,定義一覧[[#This Row],[Dec]]+1=C192,定義一覧[[#This Row],[Category]]=F190,定義一覧[[#This Row],[Category]]=F192,定義一覧[[#This Row],[SubCategory]]=G190,定義一覧[[#This Row],[SubCategory]]=G192),"○","")</f>
        <v>○</v>
      </c>
      <c r="J191" s="1" t="str">
        <f>CONCATENATE(定義一覧[[#This Row],[Width]],"_",定義一覧[[#This Row],[Category]],"_",定義一覧[[#This Row],[SubCategory]],"_",SUBSTITUTE(定義一覧[[#This Row],[Name]],"-","_"))</f>
        <v>NARROW_JIS_SYMBOL_LATIN_SMALL_LETTER_Y_WITH_ACUTE</v>
      </c>
      <c r="K1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LATIN_SMALL_LETTER_Y_WITH_ACUTE
pub const NARROW_JIS_SYMBOL_LATIN_SMALL_LETTER_Y_WITH_ACUTE: u32 = 0x00fd;</v>
      </c>
      <c r="L191" s="3" t="str">
        <f>定義一覧[[#This Row],[VariableName]]&amp;","</f>
        <v>NARROW_JIS_SYMBOL_LATIN_SMALL_LETTER_Y_WITH_ACUTE,</v>
      </c>
      <c r="M191" s="1" t="str">
        <f>IF(定義一覧[[#This Row],[Sequence]]="○","",IF(I192="",CONCATENATE(定義一覧[[#This Row],[VariableName]], " + 1,"),CONCATENATE(定義一覧[[#This Row],[VariableName]], " - 1,")))</f>
        <v/>
      </c>
    </row>
    <row r="192" spans="2:13" ht="12.75" customHeight="1" x14ac:dyDescent="0.4">
      <c r="B192" s="1" t="s">
        <v>1063</v>
      </c>
      <c r="C192" s="1">
        <f>HEX2DEC(定義一覧[[#This Row],[Unicode]])</f>
        <v>254</v>
      </c>
      <c r="D192" s="1" t="str">
        <f>_xlfn.UNICHAR(HEX2DEC(定義一覧[[#This Row],[Unicode]]))</f>
        <v>þ</v>
      </c>
      <c r="E192" s="1" t="s">
        <v>724</v>
      </c>
      <c r="F192" s="1" t="s">
        <v>1622</v>
      </c>
      <c r="G192" s="1" t="s">
        <v>729</v>
      </c>
      <c r="H192" s="2" t="s">
        <v>1929</v>
      </c>
      <c r="I192" s="1" t="str">
        <f>IF(AND(定義一覧[[#This Row],[Dec]]-1=C191,定義一覧[[#This Row],[Dec]]+1=C193,定義一覧[[#This Row],[Category]]=F191,定義一覧[[#This Row],[Category]]=F193,定義一覧[[#This Row],[SubCategory]]=G191,定義一覧[[#This Row],[SubCategory]]=G193),"○","")</f>
        <v>○</v>
      </c>
      <c r="J192" s="1" t="str">
        <f>CONCATENATE(定義一覧[[#This Row],[Width]],"_",定義一覧[[#This Row],[Category]],"_",定義一覧[[#This Row],[SubCategory]],"_",SUBSTITUTE(定義一覧[[#This Row],[Name]],"-","_"))</f>
        <v>NARROW_JIS_SYMBOL_LATIN_SMALL_LETTER_THORN</v>
      </c>
      <c r="K1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LATIN_SMALL_LETTER_THORN
pub const NARROW_JIS_SYMBOL_LATIN_SMALL_LETTER_THORN: u32 = 0x00fe;</v>
      </c>
      <c r="L192" s="3" t="str">
        <f>定義一覧[[#This Row],[VariableName]]&amp;","</f>
        <v>NARROW_JIS_SYMBOL_LATIN_SMALL_LETTER_THORN,</v>
      </c>
      <c r="M192" s="1" t="str">
        <f>IF(定義一覧[[#This Row],[Sequence]]="○","",IF(I193="",CONCATENATE(定義一覧[[#This Row],[VariableName]], " + 1,"),CONCATENATE(定義一覧[[#This Row],[VariableName]], " - 1,")))</f>
        <v/>
      </c>
    </row>
    <row r="193" spans="2:13" ht="12.75" customHeight="1" x14ac:dyDescent="0.4">
      <c r="B193" s="1" t="s">
        <v>1064</v>
      </c>
      <c r="C193" s="1">
        <f>HEX2DEC(定義一覧[[#This Row],[Unicode]])</f>
        <v>255</v>
      </c>
      <c r="D193" s="1" t="str">
        <f>_xlfn.UNICHAR(HEX2DEC(定義一覧[[#This Row],[Unicode]]))</f>
        <v>ÿ</v>
      </c>
      <c r="E193" s="1" t="s">
        <v>724</v>
      </c>
      <c r="F193" s="1" t="s">
        <v>1622</v>
      </c>
      <c r="G193" s="1" t="s">
        <v>729</v>
      </c>
      <c r="H193" s="2" t="s">
        <v>1930</v>
      </c>
      <c r="I193" s="1" t="str">
        <f>IF(AND(定義一覧[[#This Row],[Dec]]-1=C192,定義一覧[[#This Row],[Dec]]+1=C194,定義一覧[[#This Row],[Category]]=F192,定義一覧[[#This Row],[Category]]=F194,定義一覧[[#This Row],[SubCategory]]=G192,定義一覧[[#This Row],[SubCategory]]=G194),"○","")</f>
        <v>○</v>
      </c>
      <c r="J193" s="1" t="str">
        <f>CONCATENATE(定義一覧[[#This Row],[Width]],"_",定義一覧[[#This Row],[Category]],"_",定義一覧[[#This Row],[SubCategory]],"_",SUBSTITUTE(定義一覧[[#This Row],[Name]],"-","_"))</f>
        <v>NARROW_JIS_SYMBOL_LATIN_SMALL_LETTER_Y_WITH_DIAERESIS</v>
      </c>
      <c r="K1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LATIN_SMALL_LETTER_Y_WITH_DIAERESIS
pub const NARROW_JIS_SYMBOL_LATIN_SMALL_LETTER_Y_WITH_DIAERESIS: u32 = 0x00ff;</v>
      </c>
      <c r="L193" s="3" t="str">
        <f>定義一覧[[#This Row],[VariableName]]&amp;","</f>
        <v>NARROW_JIS_SYMBOL_LATIN_SMALL_LETTER_Y_WITH_DIAERESIS,</v>
      </c>
      <c r="M193" s="1" t="str">
        <f>IF(定義一覧[[#This Row],[Sequence]]="○","",IF(I194="",CONCATENATE(定義一覧[[#This Row],[VariableName]], " + 1,"),CONCATENATE(定義一覧[[#This Row],[VariableName]], " - 1,")))</f>
        <v/>
      </c>
    </row>
    <row r="194" spans="2:13" ht="12.75" customHeight="1" x14ac:dyDescent="0.4">
      <c r="B194" s="1" t="s">
        <v>1443</v>
      </c>
      <c r="C194" s="1">
        <f>HEX2DEC(定義一覧[[#This Row],[Unicode]])</f>
        <v>256</v>
      </c>
      <c r="D194" s="1" t="str">
        <f>_xlfn.UNICHAR(HEX2DEC(定義一覧[[#This Row],[Unicode]]))</f>
        <v>Ā</v>
      </c>
      <c r="E194" s="1" t="s">
        <v>724</v>
      </c>
      <c r="F194" s="1" t="s">
        <v>1622</v>
      </c>
      <c r="G194" s="1" t="s">
        <v>729</v>
      </c>
      <c r="H194" s="2" t="s">
        <v>1931</v>
      </c>
      <c r="I194" s="1" t="str">
        <f>IF(AND(定義一覧[[#This Row],[Dec]]-1=C193,定義一覧[[#This Row],[Dec]]+1=C195,定義一覧[[#This Row],[Category]]=F193,定義一覧[[#This Row],[Category]]=F195,定義一覧[[#This Row],[SubCategory]]=G193,定義一覧[[#This Row],[SubCategory]]=G195),"○","")</f>
        <v>○</v>
      </c>
      <c r="J194" s="1" t="str">
        <f>CONCATENATE(定義一覧[[#This Row],[Width]],"_",定義一覧[[#This Row],[Category]],"_",定義一覧[[#This Row],[SubCategory]],"_",SUBSTITUTE(定義一覧[[#This Row],[Name]],"-","_"))</f>
        <v>NARROW_JIS_SYMBOL_LATIN_CAPITAL_LETTER_A_WITH_MACRON</v>
      </c>
      <c r="K1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LATIN_CAPITAL_LETTER_A_WITH_MACRON
pub const NARROW_JIS_SYMBOL_LATIN_CAPITAL_LETTER_A_WITH_MACRON: u32 = 0x0100;</v>
      </c>
      <c r="L194" s="3" t="str">
        <f>定義一覧[[#This Row],[VariableName]]&amp;","</f>
        <v>NARROW_JIS_SYMBOL_LATIN_CAPITAL_LETTER_A_WITH_MACRON,</v>
      </c>
      <c r="M194" s="1" t="str">
        <f>IF(定義一覧[[#This Row],[Sequence]]="○","",IF(I195="",CONCATENATE(定義一覧[[#This Row],[VariableName]], " + 1,"),CONCATENATE(定義一覧[[#This Row],[VariableName]], " - 1,")))</f>
        <v/>
      </c>
    </row>
    <row r="195" spans="2:13" ht="12.75" customHeight="1" x14ac:dyDescent="0.4">
      <c r="B195" s="1" t="s">
        <v>1445</v>
      </c>
      <c r="C195" s="1">
        <f>HEX2DEC(定義一覧[[#This Row],[Unicode]])</f>
        <v>257</v>
      </c>
      <c r="D195" s="1" t="str">
        <f>_xlfn.UNICHAR(HEX2DEC(定義一覧[[#This Row],[Unicode]]))</f>
        <v>ā</v>
      </c>
      <c r="E195" s="1" t="s">
        <v>724</v>
      </c>
      <c r="F195" s="1" t="s">
        <v>1622</v>
      </c>
      <c r="G195" s="1" t="s">
        <v>729</v>
      </c>
      <c r="H195" s="2" t="s">
        <v>1932</v>
      </c>
      <c r="I195" s="1" t="str">
        <f>IF(AND(定義一覧[[#This Row],[Dec]]-1=C194,定義一覧[[#This Row],[Dec]]+1=C196,定義一覧[[#This Row],[Category]]=F194,定義一覧[[#This Row],[Category]]=F196,定義一覧[[#This Row],[SubCategory]]=G194,定義一覧[[#This Row],[SubCategory]]=G196),"○","")</f>
        <v>○</v>
      </c>
      <c r="J195" s="1" t="str">
        <f>CONCATENATE(定義一覧[[#This Row],[Width]],"_",定義一覧[[#This Row],[Category]],"_",定義一覧[[#This Row],[SubCategory]],"_",SUBSTITUTE(定義一覧[[#This Row],[Name]],"-","_"))</f>
        <v>NARROW_JIS_SYMBOL_LATIN_SMALL_LETTER_A_WITH_MACRON</v>
      </c>
      <c r="K1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LATIN_SMALL_LETTER_A_WITH_MACRON
pub const NARROW_JIS_SYMBOL_LATIN_SMALL_LETTER_A_WITH_MACRON: u32 = 0x0101;</v>
      </c>
      <c r="L195" s="3" t="str">
        <f>定義一覧[[#This Row],[VariableName]]&amp;","</f>
        <v>NARROW_JIS_SYMBOL_LATIN_SMALL_LETTER_A_WITH_MACRON,</v>
      </c>
      <c r="M195" s="1" t="str">
        <f>IF(定義一覧[[#This Row],[Sequence]]="○","",IF(I196="",CONCATENATE(定義一覧[[#This Row],[VariableName]], " + 1,"),CONCATENATE(定義一覧[[#This Row],[VariableName]], " - 1,")))</f>
        <v/>
      </c>
    </row>
    <row r="196" spans="2:13" ht="12.75" customHeight="1" x14ac:dyDescent="0.4">
      <c r="B196" s="1" t="s">
        <v>1457</v>
      </c>
      <c r="C196" s="1">
        <f>HEX2DEC(定義一覧[[#This Row],[Unicode]])</f>
        <v>258</v>
      </c>
      <c r="D196" s="1" t="str">
        <f>_xlfn.UNICHAR(HEX2DEC(定義一覧[[#This Row],[Unicode]]))</f>
        <v>Ă</v>
      </c>
      <c r="E196" s="1" t="s">
        <v>724</v>
      </c>
      <c r="F196" s="1" t="s">
        <v>1622</v>
      </c>
      <c r="G196" s="1" t="s">
        <v>729</v>
      </c>
      <c r="H196" s="2" t="s">
        <v>1933</v>
      </c>
      <c r="I196" s="1" t="str">
        <f>IF(AND(定義一覧[[#This Row],[Dec]]-1=C195,定義一覧[[#This Row],[Dec]]+1=C197,定義一覧[[#This Row],[Category]]=F195,定義一覧[[#This Row],[Category]]=F197,定義一覧[[#This Row],[SubCategory]]=G195,定義一覧[[#This Row],[SubCategory]]=G197),"○","")</f>
        <v>○</v>
      </c>
      <c r="J196" s="1" t="str">
        <f>CONCATENATE(定義一覧[[#This Row],[Width]],"_",定義一覧[[#This Row],[Category]],"_",定義一覧[[#This Row],[SubCategory]],"_",SUBSTITUTE(定義一覧[[#This Row],[Name]],"-","_"))</f>
        <v>NARROW_JIS_SYMBOL_LATIN_CAPITAL_LETTER_A_WITH_BREVE</v>
      </c>
      <c r="K1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LATIN_CAPITAL_LETTER_A_WITH_BREVE
pub const NARROW_JIS_SYMBOL_LATIN_CAPITAL_LETTER_A_WITH_BREVE: u32 = 0x0102;</v>
      </c>
      <c r="L196" s="3" t="str">
        <f>定義一覧[[#This Row],[VariableName]]&amp;","</f>
        <v>NARROW_JIS_SYMBOL_LATIN_CAPITAL_LETTER_A_WITH_BREVE,</v>
      </c>
      <c r="M196" s="1" t="str">
        <f>IF(定義一覧[[#This Row],[Sequence]]="○","",IF(I197="",CONCATENATE(定義一覧[[#This Row],[VariableName]], " + 1,"),CONCATENATE(定義一覧[[#This Row],[VariableName]], " - 1,")))</f>
        <v/>
      </c>
    </row>
    <row r="197" spans="2:13" ht="12.75" customHeight="1" x14ac:dyDescent="0.4">
      <c r="B197" s="1" t="s">
        <v>1468</v>
      </c>
      <c r="C197" s="1">
        <f>HEX2DEC(定義一覧[[#This Row],[Unicode]])</f>
        <v>259</v>
      </c>
      <c r="D197" s="1" t="str">
        <f>_xlfn.UNICHAR(HEX2DEC(定義一覧[[#This Row],[Unicode]]))</f>
        <v>ă</v>
      </c>
      <c r="E197" s="1" t="s">
        <v>724</v>
      </c>
      <c r="F197" s="1" t="s">
        <v>1622</v>
      </c>
      <c r="G197" s="1" t="s">
        <v>729</v>
      </c>
      <c r="H197" s="2" t="s">
        <v>1934</v>
      </c>
      <c r="I197" s="1" t="str">
        <f>IF(AND(定義一覧[[#This Row],[Dec]]-1=C196,定義一覧[[#This Row],[Dec]]+1=C198,定義一覧[[#This Row],[Category]]=F196,定義一覧[[#This Row],[Category]]=F198,定義一覧[[#This Row],[SubCategory]]=G196,定義一覧[[#This Row],[SubCategory]]=G198),"○","")</f>
        <v>○</v>
      </c>
      <c r="J197" s="1" t="str">
        <f>CONCATENATE(定義一覧[[#This Row],[Width]],"_",定義一覧[[#This Row],[Category]],"_",定義一覧[[#This Row],[SubCategory]],"_",SUBSTITUTE(定義一覧[[#This Row],[Name]],"-","_"))</f>
        <v>NARROW_JIS_SYMBOL_LATIN_SMALL_LETTER_A_WITH_BREVE</v>
      </c>
      <c r="K1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LATIN_SMALL_LETTER_A_WITH_BREVE
pub const NARROW_JIS_SYMBOL_LATIN_SMALL_LETTER_A_WITH_BREVE: u32 = 0x0103;</v>
      </c>
      <c r="L197" s="3" t="str">
        <f>定義一覧[[#This Row],[VariableName]]&amp;","</f>
        <v>NARROW_JIS_SYMBOL_LATIN_SMALL_LETTER_A_WITH_BREVE,</v>
      </c>
      <c r="M197" s="1" t="str">
        <f>IF(定義一覧[[#This Row],[Sequence]]="○","",IF(I198="",CONCATENATE(定義一覧[[#This Row],[VariableName]], " + 1,"),CONCATENATE(定義一覧[[#This Row],[VariableName]], " - 1,")))</f>
        <v/>
      </c>
    </row>
    <row r="198" spans="2:13" ht="12.75" customHeight="1" x14ac:dyDescent="0.4">
      <c r="B198" s="1" t="s">
        <v>1447</v>
      </c>
      <c r="C198" s="1">
        <f>HEX2DEC(定義一覧[[#This Row],[Unicode]])</f>
        <v>260</v>
      </c>
      <c r="D198" s="1" t="str">
        <f>_xlfn.UNICHAR(HEX2DEC(定義一覧[[#This Row],[Unicode]]))</f>
        <v>Ą</v>
      </c>
      <c r="E198" s="1" t="s">
        <v>724</v>
      </c>
      <c r="F198" s="1" t="s">
        <v>1622</v>
      </c>
      <c r="G198" s="1" t="s">
        <v>729</v>
      </c>
      <c r="H198" s="2" t="s">
        <v>1935</v>
      </c>
      <c r="I198" s="1" t="str">
        <f>IF(AND(定義一覧[[#This Row],[Dec]]-1=C197,定義一覧[[#This Row],[Dec]]+1=C199,定義一覧[[#This Row],[Category]]=F197,定義一覧[[#This Row],[Category]]=F199,定義一覧[[#This Row],[SubCategory]]=G197,定義一覧[[#This Row],[SubCategory]]=G199),"○","")</f>
        <v>○</v>
      </c>
      <c r="J198" s="1" t="str">
        <f>CONCATENATE(定義一覧[[#This Row],[Width]],"_",定義一覧[[#This Row],[Category]],"_",定義一覧[[#This Row],[SubCategory]],"_",SUBSTITUTE(定義一覧[[#This Row],[Name]],"-","_"))</f>
        <v>NARROW_JIS_SYMBOL_LATIN_CAPITAL_LETTER_A_WITH_OGONEK</v>
      </c>
      <c r="K1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LATIN_CAPITAL_LETTER_A_WITH_OGONEK
pub const NARROW_JIS_SYMBOL_LATIN_CAPITAL_LETTER_A_WITH_OGONEK: u32 = 0x0104;</v>
      </c>
      <c r="L198" s="3" t="str">
        <f>定義一覧[[#This Row],[VariableName]]&amp;","</f>
        <v>NARROW_JIS_SYMBOL_LATIN_CAPITAL_LETTER_A_WITH_OGONEK,</v>
      </c>
      <c r="M198" s="1" t="str">
        <f>IF(定義一覧[[#This Row],[Sequence]]="○","",IF(I199="",CONCATENATE(定義一覧[[#This Row],[VariableName]], " + 1,"),CONCATENATE(定義一覧[[#This Row],[VariableName]], " - 1,")))</f>
        <v/>
      </c>
    </row>
    <row r="199" spans="2:13" ht="12.75" customHeight="1" x14ac:dyDescent="0.4">
      <c r="B199" s="1" t="s">
        <v>1452</v>
      </c>
      <c r="C199" s="1">
        <f>HEX2DEC(定義一覧[[#This Row],[Unicode]])</f>
        <v>261</v>
      </c>
      <c r="D199" s="1" t="str">
        <f>_xlfn.UNICHAR(HEX2DEC(定義一覧[[#This Row],[Unicode]]))</f>
        <v>ą</v>
      </c>
      <c r="E199" s="1" t="s">
        <v>724</v>
      </c>
      <c r="F199" s="1" t="s">
        <v>1622</v>
      </c>
      <c r="G199" s="1" t="s">
        <v>729</v>
      </c>
      <c r="H199" s="2" t="s">
        <v>1936</v>
      </c>
      <c r="I199" s="1" t="str">
        <f>IF(AND(定義一覧[[#This Row],[Dec]]-1=C198,定義一覧[[#This Row],[Dec]]+1=C200,定義一覧[[#This Row],[Category]]=F198,定義一覧[[#This Row],[Category]]=F200,定義一覧[[#This Row],[SubCategory]]=G198,定義一覧[[#This Row],[SubCategory]]=G200),"○","")</f>
        <v>○</v>
      </c>
      <c r="J199" s="1" t="str">
        <f>CONCATENATE(定義一覧[[#This Row],[Width]],"_",定義一覧[[#This Row],[Category]],"_",定義一覧[[#This Row],[SubCategory]],"_",SUBSTITUTE(定義一覧[[#This Row],[Name]],"-","_"))</f>
        <v>NARROW_JIS_SYMBOL_LATIN_SMALL_LETTER_A_WITH_OGONEK</v>
      </c>
      <c r="K1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LATIN_SMALL_LETTER_A_WITH_OGONEK
pub const NARROW_JIS_SYMBOL_LATIN_SMALL_LETTER_A_WITH_OGONEK: u32 = 0x0105;</v>
      </c>
      <c r="L199" s="3" t="str">
        <f>定義一覧[[#This Row],[VariableName]]&amp;","</f>
        <v>NARROW_JIS_SYMBOL_LATIN_SMALL_LETTER_A_WITH_OGONEK,</v>
      </c>
      <c r="M199" s="1" t="str">
        <f>IF(定義一覧[[#This Row],[Sequence]]="○","",IF(I200="",CONCATENATE(定義一覧[[#This Row],[VariableName]], " + 1,"),CONCATENATE(定義一覧[[#This Row],[VariableName]], " - 1,")))</f>
        <v/>
      </c>
    </row>
    <row r="200" spans="2:13" ht="12.75" customHeight="1" x14ac:dyDescent="0.4">
      <c r="B200" s="1" t="s">
        <v>1459</v>
      </c>
      <c r="C200" s="1">
        <f>HEX2DEC(定義一覧[[#This Row],[Unicode]])</f>
        <v>262</v>
      </c>
      <c r="D200" s="1" t="str">
        <f>_xlfn.UNICHAR(HEX2DEC(定義一覧[[#This Row],[Unicode]]))</f>
        <v>Ć</v>
      </c>
      <c r="E200" s="1" t="s">
        <v>724</v>
      </c>
      <c r="F200" s="1" t="s">
        <v>1622</v>
      </c>
      <c r="G200" s="1" t="s">
        <v>729</v>
      </c>
      <c r="H200" s="2" t="s">
        <v>1937</v>
      </c>
      <c r="I200" s="1" t="str">
        <f>IF(AND(定義一覧[[#This Row],[Dec]]-1=C199,定義一覧[[#This Row],[Dec]]+1=C201,定義一覧[[#This Row],[Category]]=F199,定義一覧[[#This Row],[Category]]=F201,定義一覧[[#This Row],[SubCategory]]=G199,定義一覧[[#This Row],[SubCategory]]=G201),"○","")</f>
        <v>○</v>
      </c>
      <c r="J200" s="1" t="str">
        <f>CONCATENATE(定義一覧[[#This Row],[Width]],"_",定義一覧[[#This Row],[Category]],"_",定義一覧[[#This Row],[SubCategory]],"_",SUBSTITUTE(定義一覧[[#This Row],[Name]],"-","_"))</f>
        <v>NARROW_JIS_SYMBOL_LATIN_CAPITAL_LETTER_C_WITH_ACUTE</v>
      </c>
      <c r="K2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LATIN_CAPITAL_LETTER_C_WITH_ACUTE
pub const NARROW_JIS_SYMBOL_LATIN_CAPITAL_LETTER_C_WITH_ACUTE: u32 = 0x0106;</v>
      </c>
      <c r="L200" s="3" t="str">
        <f>定義一覧[[#This Row],[VariableName]]&amp;","</f>
        <v>NARROW_JIS_SYMBOL_LATIN_CAPITAL_LETTER_C_WITH_ACUTE,</v>
      </c>
      <c r="M200" s="1" t="str">
        <f>IF(定義一覧[[#This Row],[Sequence]]="○","",IF(I201="",CONCATENATE(定義一覧[[#This Row],[VariableName]], " + 1,"),CONCATENATE(定義一覧[[#This Row],[VariableName]], " - 1,")))</f>
        <v/>
      </c>
    </row>
    <row r="201" spans="2:13" ht="12.75" customHeight="1" x14ac:dyDescent="0.4">
      <c r="B201" s="1" t="s">
        <v>1469</v>
      </c>
      <c r="C201" s="1">
        <f>HEX2DEC(定義一覧[[#This Row],[Unicode]])</f>
        <v>263</v>
      </c>
      <c r="D201" s="1" t="str">
        <f>_xlfn.UNICHAR(HEX2DEC(定義一覧[[#This Row],[Unicode]]))</f>
        <v>ć</v>
      </c>
      <c r="E201" s="1" t="s">
        <v>724</v>
      </c>
      <c r="F201" s="1" t="s">
        <v>1622</v>
      </c>
      <c r="G201" s="1" t="s">
        <v>729</v>
      </c>
      <c r="H201" s="2" t="s">
        <v>1938</v>
      </c>
      <c r="I201" s="1" t="str">
        <f>IF(AND(定義一覧[[#This Row],[Dec]]-1=C200,定義一覧[[#This Row],[Dec]]+1=C202,定義一覧[[#This Row],[Category]]=F200,定義一覧[[#This Row],[Category]]=F202,定義一覧[[#This Row],[SubCategory]]=G200,定義一覧[[#This Row],[SubCategory]]=G202),"○","")</f>
        <v>○</v>
      </c>
      <c r="J201" s="1" t="str">
        <f>CONCATENATE(定義一覧[[#This Row],[Width]],"_",定義一覧[[#This Row],[Category]],"_",定義一覧[[#This Row],[SubCategory]],"_",SUBSTITUTE(定義一覧[[#This Row],[Name]],"-","_"))</f>
        <v>NARROW_JIS_SYMBOL_LATIN_SMALL_LETTER_C_WITH_ACUTE</v>
      </c>
      <c r="K2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LATIN_SMALL_LETTER_C_WITH_ACUTE
pub const NARROW_JIS_SYMBOL_LATIN_SMALL_LETTER_C_WITH_ACUTE: u32 = 0x0107;</v>
      </c>
      <c r="L201" s="3" t="str">
        <f>定義一覧[[#This Row],[VariableName]]&amp;","</f>
        <v>NARROW_JIS_SYMBOL_LATIN_SMALL_LETTER_C_WITH_ACUTE,</v>
      </c>
      <c r="M201" s="1" t="str">
        <f>IF(定義一覧[[#This Row],[Sequence]]="○","",IF(I202="",CONCATENATE(定義一覧[[#This Row],[VariableName]], " + 1,"),CONCATENATE(定義一覧[[#This Row],[VariableName]], " - 1,")))</f>
        <v/>
      </c>
    </row>
    <row r="202" spans="2:13" ht="12.75" customHeight="1" x14ac:dyDescent="0.4">
      <c r="B202" s="1" t="s">
        <v>1478</v>
      </c>
      <c r="C202" s="1">
        <f>HEX2DEC(定義一覧[[#This Row],[Unicode]])</f>
        <v>264</v>
      </c>
      <c r="D202" s="1" t="str">
        <f>_xlfn.UNICHAR(HEX2DEC(定義一覧[[#This Row],[Unicode]]))</f>
        <v>Ĉ</v>
      </c>
      <c r="E202" s="1" t="s">
        <v>724</v>
      </c>
      <c r="F202" s="1" t="s">
        <v>1622</v>
      </c>
      <c r="G202" s="1" t="s">
        <v>729</v>
      </c>
      <c r="H202" s="2" t="s">
        <v>1939</v>
      </c>
      <c r="I202" s="1" t="str">
        <f>IF(AND(定義一覧[[#This Row],[Dec]]-1=C201,定義一覧[[#This Row],[Dec]]+1=C203,定義一覧[[#This Row],[Category]]=F201,定義一覧[[#This Row],[Category]]=F203,定義一覧[[#This Row],[SubCategory]]=G201,定義一覧[[#This Row],[SubCategory]]=G203),"○","")</f>
        <v>○</v>
      </c>
      <c r="J202" s="1" t="str">
        <f>CONCATENATE(定義一覧[[#This Row],[Width]],"_",定義一覧[[#This Row],[Category]],"_",定義一覧[[#This Row],[SubCategory]],"_",SUBSTITUTE(定義一覧[[#This Row],[Name]],"-","_"))</f>
        <v>NARROW_JIS_SYMBOL_LATIN_CAPITAL_LETTER_C_WITH_CIRCUMFLEX</v>
      </c>
      <c r="K2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LATIN_CAPITAL_LETTER_C_WITH_CIRCUMFLEX
pub const NARROW_JIS_SYMBOL_LATIN_CAPITAL_LETTER_C_WITH_CIRCUMFLEX: u32 = 0x0108;</v>
      </c>
      <c r="L202" s="3" t="str">
        <f>定義一覧[[#This Row],[VariableName]]&amp;","</f>
        <v>NARROW_JIS_SYMBOL_LATIN_CAPITAL_LETTER_C_WITH_CIRCUMFLEX,</v>
      </c>
      <c r="M202" s="1" t="str">
        <f>IF(定義一覧[[#This Row],[Sequence]]="○","",IF(I203="",CONCATENATE(定義一覧[[#This Row],[VariableName]], " + 1,"),CONCATENATE(定義一覧[[#This Row],[VariableName]], " - 1,")))</f>
        <v/>
      </c>
    </row>
    <row r="203" spans="2:13" ht="12.75" customHeight="1" x14ac:dyDescent="0.4">
      <c r="B203" s="1" t="s">
        <v>1481</v>
      </c>
      <c r="C203" s="1">
        <f>HEX2DEC(定義一覧[[#This Row],[Unicode]])</f>
        <v>265</v>
      </c>
      <c r="D203" s="1" t="str">
        <f>_xlfn.UNICHAR(HEX2DEC(定義一覧[[#This Row],[Unicode]]))</f>
        <v>ĉ</v>
      </c>
      <c r="E203" s="1" t="s">
        <v>724</v>
      </c>
      <c r="F203" s="1" t="s">
        <v>1623</v>
      </c>
      <c r="G203" s="1" t="s">
        <v>729</v>
      </c>
      <c r="H203" s="2" t="s">
        <v>1940</v>
      </c>
      <c r="I203" s="1" t="str">
        <f>IF(AND(定義一覧[[#This Row],[Dec]]-1=C202,定義一覧[[#This Row],[Dec]]+1=C204,定義一覧[[#This Row],[Category]]=F202,定義一覧[[#This Row],[Category]]=F204,定義一覧[[#This Row],[SubCategory]]=G202,定義一覧[[#This Row],[SubCategory]]=G204),"○","")</f>
        <v/>
      </c>
      <c r="J203" s="1" t="str">
        <f>CONCATENATE(定義一覧[[#This Row],[Width]],"_",定義一覧[[#This Row],[Category]],"_",定義一覧[[#This Row],[SubCategory]],"_",SUBSTITUTE(定義一覧[[#This Row],[Name]],"-","_"))</f>
        <v>NARROW_JIS_SYMBOL_LATIN_SMALL_LETTER_C_WITH_CIRCUMFLEX</v>
      </c>
      <c r="K2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LATIN_SMALL_LETTER_C_WITH_CIRCUMFLEX
pub const NARROW_JIS_SYMBOL_LATIN_SMALL_LETTER_C_WITH_CIRCUMFLEX: u32 = 0x0109;</v>
      </c>
      <c r="L203" s="3" t="str">
        <f>定義一覧[[#This Row],[VariableName]]&amp;","</f>
        <v>NARROW_JIS_SYMBOL_LATIN_SMALL_LETTER_C_WITH_CIRCUMFLEX,</v>
      </c>
      <c r="M203" s="1" t="str">
        <f>IF(定義一覧[[#This Row],[Sequence]]="○","",IF(I204="",CONCATENATE(定義一覧[[#This Row],[VariableName]], " + 1,"),CONCATENATE(定義一覧[[#This Row],[VariableName]], " - 1,")))</f>
        <v>NARROW_JIS_SYMBOL_LATIN_SMALL_LETTER_C_WITH_CIRCUMFLEX + 1,</v>
      </c>
    </row>
    <row r="204" spans="2:13" ht="12.75" customHeight="1" x14ac:dyDescent="0.4">
      <c r="B204" s="1" t="s">
        <v>1086</v>
      </c>
      <c r="C204" s="1">
        <f>HEX2DEC(定義一覧[[#This Row],[Unicode]])</f>
        <v>268</v>
      </c>
      <c r="D204" s="1" t="str">
        <f>_xlfn.UNICHAR(HEX2DEC(定義一覧[[#This Row],[Unicode]]))</f>
        <v>Č</v>
      </c>
      <c r="E204" s="1" t="s">
        <v>724</v>
      </c>
      <c r="F204" s="1" t="s">
        <v>1623</v>
      </c>
      <c r="G204" s="1" t="s">
        <v>729</v>
      </c>
      <c r="H204" s="2" t="s">
        <v>1941</v>
      </c>
      <c r="I204" s="1" t="str">
        <f>IF(AND(定義一覧[[#This Row],[Dec]]-1=C203,定義一覧[[#This Row],[Dec]]+1=C205,定義一覧[[#This Row],[Category]]=F203,定義一覧[[#This Row],[Category]]=F205,定義一覧[[#This Row],[SubCategory]]=G203,定義一覧[[#This Row],[SubCategory]]=G205),"○","")</f>
        <v/>
      </c>
      <c r="J204" s="1" t="str">
        <f>CONCATENATE(定義一覧[[#This Row],[Width]],"_",定義一覧[[#This Row],[Category]],"_",定義一覧[[#This Row],[SubCategory]],"_",SUBSTITUTE(定義一覧[[#This Row],[Name]],"-","_"))</f>
        <v>NARROW_JIS_SYMBOL_LATIN_CAPITAL_LETTER_C_WITH_CARON</v>
      </c>
      <c r="K2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LATIN_CAPITAL_LETTER_C_WITH_CARON
pub const NARROW_JIS_SYMBOL_LATIN_CAPITAL_LETTER_C_WITH_CARON: u32 = 0x010c;</v>
      </c>
      <c r="L204" s="3" t="str">
        <f>定義一覧[[#This Row],[VariableName]]&amp;","</f>
        <v>NARROW_JIS_SYMBOL_LATIN_CAPITAL_LETTER_C_WITH_CARON,</v>
      </c>
      <c r="M204" s="1" t="str">
        <f>IF(定義一覧[[#This Row],[Sequence]]="○","",IF(I205="",CONCATENATE(定義一覧[[#This Row],[VariableName]], " + 1,"),CONCATENATE(定義一覧[[#This Row],[VariableName]], " - 1,")))</f>
        <v>NARROW_JIS_SYMBOL_LATIN_CAPITAL_LETTER_C_WITH_CARON - 1,</v>
      </c>
    </row>
    <row r="205" spans="2:13" ht="12.75" customHeight="1" x14ac:dyDescent="0.4">
      <c r="B205" s="1" t="s">
        <v>1091</v>
      </c>
      <c r="C205" s="1">
        <f>HEX2DEC(定義一覧[[#This Row],[Unicode]])</f>
        <v>269</v>
      </c>
      <c r="D205" s="1" t="str">
        <f>_xlfn.UNICHAR(HEX2DEC(定義一覧[[#This Row],[Unicode]]))</f>
        <v>č</v>
      </c>
      <c r="E205" s="1" t="s">
        <v>724</v>
      </c>
      <c r="F205" s="1" t="s">
        <v>1622</v>
      </c>
      <c r="G205" s="1" t="s">
        <v>729</v>
      </c>
      <c r="H205" s="2" t="s">
        <v>1942</v>
      </c>
      <c r="I205" s="1" t="str">
        <f>IF(AND(定義一覧[[#This Row],[Dec]]-1=C204,定義一覧[[#This Row],[Dec]]+1=C206,定義一覧[[#This Row],[Category]]=F204,定義一覧[[#This Row],[Category]]=F206,定義一覧[[#This Row],[SubCategory]]=G204,定義一覧[[#This Row],[SubCategory]]=G206),"○","")</f>
        <v>○</v>
      </c>
      <c r="J205" s="1" t="str">
        <f>CONCATENATE(定義一覧[[#This Row],[Width]],"_",定義一覧[[#This Row],[Category]],"_",定義一覧[[#This Row],[SubCategory]],"_",SUBSTITUTE(定義一覧[[#This Row],[Name]],"-","_"))</f>
        <v>NARROW_JIS_SYMBOL_LATIN_SMALL_LETTER_C_WITH_CARON</v>
      </c>
      <c r="K2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LATIN_SMALL_LETTER_C_WITH_CARON
pub const NARROW_JIS_SYMBOL_LATIN_SMALL_LETTER_C_WITH_CARON: u32 = 0x010d;</v>
      </c>
      <c r="L205" s="3" t="str">
        <f>定義一覧[[#This Row],[VariableName]]&amp;","</f>
        <v>NARROW_JIS_SYMBOL_LATIN_SMALL_LETTER_C_WITH_CARON,</v>
      </c>
      <c r="M205" s="1" t="str">
        <f>IF(定義一覧[[#This Row],[Sequence]]="○","",IF(I206="",CONCATENATE(定義一覧[[#This Row],[VariableName]], " + 1,"),CONCATENATE(定義一覧[[#This Row],[VariableName]], " - 1,")))</f>
        <v/>
      </c>
    </row>
    <row r="206" spans="2:13" ht="12.75" customHeight="1" x14ac:dyDescent="0.4">
      <c r="B206" s="1" t="s">
        <v>1088</v>
      </c>
      <c r="C206" s="1">
        <f>HEX2DEC(定義一覧[[#This Row],[Unicode]])</f>
        <v>270</v>
      </c>
      <c r="D206" s="1" t="str">
        <f>_xlfn.UNICHAR(HEX2DEC(定義一覧[[#This Row],[Unicode]]))</f>
        <v>Ď</v>
      </c>
      <c r="E206" s="1" t="s">
        <v>724</v>
      </c>
      <c r="F206" s="1" t="s">
        <v>1622</v>
      </c>
      <c r="G206" s="1" t="s">
        <v>729</v>
      </c>
      <c r="H206" s="2" t="s">
        <v>1943</v>
      </c>
      <c r="I206" s="1" t="str">
        <f>IF(AND(定義一覧[[#This Row],[Dec]]-1=C205,定義一覧[[#This Row],[Dec]]+1=C207,定義一覧[[#This Row],[Category]]=F205,定義一覧[[#This Row],[Category]]=F207,定義一覧[[#This Row],[SubCategory]]=G205,定義一覧[[#This Row],[SubCategory]]=G207),"○","")</f>
        <v>○</v>
      </c>
      <c r="J206" s="1" t="str">
        <f>CONCATENATE(定義一覧[[#This Row],[Width]],"_",定義一覧[[#This Row],[Category]],"_",定義一覧[[#This Row],[SubCategory]],"_",SUBSTITUTE(定義一覧[[#This Row],[Name]],"-","_"))</f>
        <v>NARROW_JIS_SYMBOL_LATIN_CAPITAL_LETTER_D_WITH_CARON</v>
      </c>
      <c r="K2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LATIN_CAPITAL_LETTER_D_WITH_CARON
pub const NARROW_JIS_SYMBOL_LATIN_CAPITAL_LETTER_D_WITH_CARON: u32 = 0x010e;</v>
      </c>
      <c r="L206" s="3" t="str">
        <f>定義一覧[[#This Row],[VariableName]]&amp;","</f>
        <v>NARROW_JIS_SYMBOL_LATIN_CAPITAL_LETTER_D_WITH_CARON,</v>
      </c>
      <c r="M206" s="1" t="str">
        <f>IF(定義一覧[[#This Row],[Sequence]]="○","",IF(I207="",CONCATENATE(定義一覧[[#This Row],[VariableName]], " + 1,"),CONCATENATE(定義一覧[[#This Row],[VariableName]], " - 1,")))</f>
        <v/>
      </c>
    </row>
    <row r="207" spans="2:13" ht="12.75" customHeight="1" x14ac:dyDescent="0.4">
      <c r="B207" s="1" t="s">
        <v>1093</v>
      </c>
      <c r="C207" s="1">
        <f>HEX2DEC(定義一覧[[#This Row],[Unicode]])</f>
        <v>271</v>
      </c>
      <c r="D207" s="1" t="str">
        <f>_xlfn.UNICHAR(HEX2DEC(定義一覧[[#This Row],[Unicode]]))</f>
        <v>ď</v>
      </c>
      <c r="E207" s="1" t="s">
        <v>724</v>
      </c>
      <c r="F207" s="1" t="s">
        <v>1623</v>
      </c>
      <c r="G207" s="1" t="s">
        <v>729</v>
      </c>
      <c r="H207" s="2" t="s">
        <v>1944</v>
      </c>
      <c r="I207" s="1" t="str">
        <f>IF(AND(定義一覧[[#This Row],[Dec]]-1=C206,定義一覧[[#This Row],[Dec]]+1=C208,定義一覧[[#This Row],[Category]]=F206,定義一覧[[#This Row],[Category]]=F208,定義一覧[[#This Row],[SubCategory]]=G206,定義一覧[[#This Row],[SubCategory]]=G208),"○","")</f>
        <v/>
      </c>
      <c r="J207" s="1" t="str">
        <f>CONCATENATE(定義一覧[[#This Row],[Width]],"_",定義一覧[[#This Row],[Category]],"_",定義一覧[[#This Row],[SubCategory]],"_",SUBSTITUTE(定義一覧[[#This Row],[Name]],"-","_"))</f>
        <v>NARROW_JIS_SYMBOL_LATIN_SMALL_LETTER_D_WITH_CARON</v>
      </c>
      <c r="K2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LATIN_SMALL_LETTER_D_WITH_CARON
pub const NARROW_JIS_SYMBOL_LATIN_SMALL_LETTER_D_WITH_CARON: u32 = 0x010f;</v>
      </c>
      <c r="L207" s="3" t="str">
        <f>定義一覧[[#This Row],[VariableName]]&amp;","</f>
        <v>NARROW_JIS_SYMBOL_LATIN_SMALL_LETTER_D_WITH_CARON,</v>
      </c>
      <c r="M207" s="1" t="str">
        <f>IF(定義一覧[[#This Row],[Sequence]]="○","",IF(I208="",CONCATENATE(定義一覧[[#This Row],[VariableName]], " + 1,"),CONCATENATE(定義一覧[[#This Row],[VariableName]], " - 1,")))</f>
        <v>NARROW_JIS_SYMBOL_LATIN_SMALL_LETTER_D_WITH_CARON + 1,</v>
      </c>
    </row>
    <row r="208" spans="2:13" ht="12.75" customHeight="1" x14ac:dyDescent="0.4">
      <c r="B208" s="1" t="s">
        <v>1471</v>
      </c>
      <c r="C208" s="1">
        <f>HEX2DEC(定義一覧[[#This Row],[Unicode]])</f>
        <v>273</v>
      </c>
      <c r="D208" s="1" t="str">
        <f>_xlfn.UNICHAR(HEX2DEC(定義一覧[[#This Row],[Unicode]]))</f>
        <v>đ</v>
      </c>
      <c r="E208" s="1" t="s">
        <v>724</v>
      </c>
      <c r="F208" s="1" t="s">
        <v>1623</v>
      </c>
      <c r="G208" s="1" t="s">
        <v>729</v>
      </c>
      <c r="H208" s="2" t="s">
        <v>1945</v>
      </c>
      <c r="I208" s="1" t="str">
        <f>IF(AND(定義一覧[[#This Row],[Dec]]-1=C207,定義一覧[[#This Row],[Dec]]+1=C209,定義一覧[[#This Row],[Category]]=F207,定義一覧[[#This Row],[Category]]=F209,定義一覧[[#This Row],[SubCategory]]=G207,定義一覧[[#This Row],[SubCategory]]=G209),"○","")</f>
        <v/>
      </c>
      <c r="J208" s="1" t="str">
        <f>CONCATENATE(定義一覧[[#This Row],[Width]],"_",定義一覧[[#This Row],[Category]],"_",定義一覧[[#This Row],[SubCategory]],"_",SUBSTITUTE(定義一覧[[#This Row],[Name]],"-","_"))</f>
        <v>NARROW_JIS_SYMBOL_LATIN_SMALL_LETTER_D_WITH_STROKE</v>
      </c>
      <c r="K2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LATIN_SMALL_LETTER_D_WITH_STROKE
pub const NARROW_JIS_SYMBOL_LATIN_SMALL_LETTER_D_WITH_STROKE: u32 = 0x0111;</v>
      </c>
      <c r="L208" s="3" t="str">
        <f>定義一覧[[#This Row],[VariableName]]&amp;","</f>
        <v>NARROW_JIS_SYMBOL_LATIN_SMALL_LETTER_D_WITH_STROKE,</v>
      </c>
      <c r="M208" s="1" t="str">
        <f>IF(定義一覧[[#This Row],[Sequence]]="○","",IF(I209="",CONCATENATE(定義一覧[[#This Row],[VariableName]], " + 1,"),CONCATENATE(定義一覧[[#This Row],[VariableName]], " - 1,")))</f>
        <v>NARROW_JIS_SYMBOL_LATIN_SMALL_LETTER_D_WITH_STROKE - 1,</v>
      </c>
    </row>
    <row r="209" spans="2:13" ht="12.75" customHeight="1" x14ac:dyDescent="0.4">
      <c r="B209" s="1" t="s">
        <v>1444</v>
      </c>
      <c r="C209" s="1">
        <f>HEX2DEC(定義一覧[[#This Row],[Unicode]])</f>
        <v>274</v>
      </c>
      <c r="D209" s="1" t="str">
        <f>_xlfn.UNICHAR(HEX2DEC(定義一覧[[#This Row],[Unicode]]))</f>
        <v>Ē</v>
      </c>
      <c r="E209" s="1" t="s">
        <v>724</v>
      </c>
      <c r="F209" s="1" t="s">
        <v>1622</v>
      </c>
      <c r="G209" s="1" t="s">
        <v>729</v>
      </c>
      <c r="H209" s="2" t="s">
        <v>1946</v>
      </c>
      <c r="I209" s="1" t="str">
        <f>IF(AND(定義一覧[[#This Row],[Dec]]-1=C208,定義一覧[[#This Row],[Dec]]+1=C210,定義一覧[[#This Row],[Category]]=F208,定義一覧[[#This Row],[Category]]=F210,定義一覧[[#This Row],[SubCategory]]=G208,定義一覧[[#This Row],[SubCategory]]=G210),"○","")</f>
        <v>○</v>
      </c>
      <c r="J209" s="1" t="str">
        <f>CONCATENATE(定義一覧[[#This Row],[Width]],"_",定義一覧[[#This Row],[Category]],"_",定義一覧[[#This Row],[SubCategory]],"_",SUBSTITUTE(定義一覧[[#This Row],[Name]],"-","_"))</f>
        <v>NARROW_JIS_SYMBOL_LATIN_CAPITAL_LETTER_E_WITH_MACRON</v>
      </c>
      <c r="K2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LATIN_CAPITAL_LETTER_E_WITH_MACRON
pub const NARROW_JIS_SYMBOL_LATIN_CAPITAL_LETTER_E_WITH_MACRON: u32 = 0x0112;</v>
      </c>
      <c r="L209" s="3" t="str">
        <f>定義一覧[[#This Row],[VariableName]]&amp;","</f>
        <v>NARROW_JIS_SYMBOL_LATIN_CAPITAL_LETTER_E_WITH_MACRON,</v>
      </c>
      <c r="M209" s="1" t="str">
        <f>IF(定義一覧[[#This Row],[Sequence]]="○","",IF(I210="",CONCATENATE(定義一覧[[#This Row],[VariableName]], " + 1,"),CONCATENATE(定義一覧[[#This Row],[VariableName]], " - 1,")))</f>
        <v/>
      </c>
    </row>
    <row r="210" spans="2:13" ht="12.75" customHeight="1" x14ac:dyDescent="0.4">
      <c r="B210" s="1" t="s">
        <v>1446</v>
      </c>
      <c r="C210" s="1">
        <f>HEX2DEC(定義一覧[[#This Row],[Unicode]])</f>
        <v>275</v>
      </c>
      <c r="D210" s="1" t="str">
        <f>_xlfn.UNICHAR(HEX2DEC(定義一覧[[#This Row],[Unicode]]))</f>
        <v>ē</v>
      </c>
      <c r="E210" s="1" t="s">
        <v>724</v>
      </c>
      <c r="F210" s="1" t="s">
        <v>1623</v>
      </c>
      <c r="G210" s="1" t="s">
        <v>729</v>
      </c>
      <c r="H210" s="2" t="s">
        <v>1947</v>
      </c>
      <c r="I210" s="1" t="str">
        <f>IF(AND(定義一覧[[#This Row],[Dec]]-1=C209,定義一覧[[#This Row],[Dec]]+1=C211,定義一覧[[#This Row],[Category]]=F209,定義一覧[[#This Row],[Category]]=F211,定義一覧[[#This Row],[SubCategory]]=G209,定義一覧[[#This Row],[SubCategory]]=G211),"○","")</f>
        <v/>
      </c>
      <c r="J210" s="1" t="str">
        <f>CONCATENATE(定義一覧[[#This Row],[Width]],"_",定義一覧[[#This Row],[Category]],"_",定義一覧[[#This Row],[SubCategory]],"_",SUBSTITUTE(定義一覧[[#This Row],[Name]],"-","_"))</f>
        <v>NARROW_JIS_SYMBOL_LATIN_SMALL_LETTER_E_WITH_MACRON</v>
      </c>
      <c r="K2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LATIN_SMALL_LETTER_E_WITH_MACRON
pub const NARROW_JIS_SYMBOL_LATIN_SMALL_LETTER_E_WITH_MACRON: u32 = 0x0113;</v>
      </c>
      <c r="L210" s="3" t="str">
        <f>定義一覧[[#This Row],[VariableName]]&amp;","</f>
        <v>NARROW_JIS_SYMBOL_LATIN_SMALL_LETTER_E_WITH_MACRON,</v>
      </c>
      <c r="M210" s="1" t="str">
        <f>IF(定義一覧[[#This Row],[Sequence]]="○","",IF(I211="",CONCATENATE(定義一覧[[#This Row],[VariableName]], " + 1,"),CONCATENATE(定義一覧[[#This Row],[VariableName]], " - 1,")))</f>
        <v>NARROW_JIS_SYMBOL_LATIN_SMALL_LETTER_E_WITH_MACRON + 1,</v>
      </c>
    </row>
    <row r="211" spans="2:13" ht="12.75" customHeight="1" x14ac:dyDescent="0.4">
      <c r="B211" s="1" t="s">
        <v>1460</v>
      </c>
      <c r="C211" s="1">
        <f>HEX2DEC(定義一覧[[#This Row],[Unicode]])</f>
        <v>280</v>
      </c>
      <c r="D211" s="1" t="str">
        <f>_xlfn.UNICHAR(HEX2DEC(定義一覧[[#This Row],[Unicode]]))</f>
        <v>Ę</v>
      </c>
      <c r="E211" s="1" t="s">
        <v>724</v>
      </c>
      <c r="F211" s="1" t="s">
        <v>1623</v>
      </c>
      <c r="G211" s="1" t="s">
        <v>729</v>
      </c>
      <c r="H211" s="2" t="s">
        <v>1948</v>
      </c>
      <c r="I211" s="1" t="str">
        <f>IF(AND(定義一覧[[#This Row],[Dec]]-1=C210,定義一覧[[#This Row],[Dec]]+1=C212,定義一覧[[#This Row],[Category]]=F210,定義一覧[[#This Row],[Category]]=F212,定義一覧[[#This Row],[SubCategory]]=G210,定義一覧[[#This Row],[SubCategory]]=G212),"○","")</f>
        <v/>
      </c>
      <c r="J211" s="1" t="str">
        <f>CONCATENATE(定義一覧[[#This Row],[Width]],"_",定義一覧[[#This Row],[Category]],"_",定義一覧[[#This Row],[SubCategory]],"_",SUBSTITUTE(定義一覧[[#This Row],[Name]],"-","_"))</f>
        <v>NARROW_JIS_SYMBOL_LATIN_CAPITAL_LETTER_E_WITH_OGONEK</v>
      </c>
      <c r="K2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LATIN_CAPITAL_LETTER_E_WITH_OGONEK
pub const NARROW_JIS_SYMBOL_LATIN_CAPITAL_LETTER_E_WITH_OGONEK: u32 = 0x0118;</v>
      </c>
      <c r="L211" s="3" t="str">
        <f>定義一覧[[#This Row],[VariableName]]&amp;","</f>
        <v>NARROW_JIS_SYMBOL_LATIN_CAPITAL_LETTER_E_WITH_OGONEK,</v>
      </c>
      <c r="M211" s="1" t="str">
        <f>IF(定義一覧[[#This Row],[Sequence]]="○","",IF(I212="",CONCATENATE(定義一覧[[#This Row],[VariableName]], " + 1,"),CONCATENATE(定義一覧[[#This Row],[VariableName]], " - 1,")))</f>
        <v>NARROW_JIS_SYMBOL_LATIN_CAPITAL_LETTER_E_WITH_OGONEK - 1,</v>
      </c>
    </row>
    <row r="212" spans="2:13" ht="12.75" customHeight="1" x14ac:dyDescent="0.4">
      <c r="B212" s="1" t="s">
        <v>1470</v>
      </c>
      <c r="C212" s="1">
        <f>HEX2DEC(定義一覧[[#This Row],[Unicode]])</f>
        <v>281</v>
      </c>
      <c r="D212" s="1" t="str">
        <f>_xlfn.UNICHAR(HEX2DEC(定義一覧[[#This Row],[Unicode]]))</f>
        <v>ę</v>
      </c>
      <c r="E212" s="1" t="s">
        <v>724</v>
      </c>
      <c r="F212" s="1" t="s">
        <v>1622</v>
      </c>
      <c r="G212" s="1" t="s">
        <v>729</v>
      </c>
      <c r="H212" s="2" t="s">
        <v>1949</v>
      </c>
      <c r="I212" s="1" t="str">
        <f>IF(AND(定義一覧[[#This Row],[Dec]]-1=C211,定義一覧[[#This Row],[Dec]]+1=C213,定義一覧[[#This Row],[Category]]=F211,定義一覧[[#This Row],[Category]]=F213,定義一覧[[#This Row],[SubCategory]]=G211,定義一覧[[#This Row],[SubCategory]]=G213),"○","")</f>
        <v>○</v>
      </c>
      <c r="J212" s="1" t="str">
        <f>CONCATENATE(定義一覧[[#This Row],[Width]],"_",定義一覧[[#This Row],[Category]],"_",定義一覧[[#This Row],[SubCategory]],"_",SUBSTITUTE(定義一覧[[#This Row],[Name]],"-","_"))</f>
        <v>NARROW_JIS_SYMBOL_LATIN_SMALL_LETTER_E_WITH_OGONEK</v>
      </c>
      <c r="K2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LATIN_SMALL_LETTER_E_WITH_OGONEK
pub const NARROW_JIS_SYMBOL_LATIN_SMALL_LETTER_E_WITH_OGONEK: u32 = 0x0119;</v>
      </c>
      <c r="L212" s="3" t="str">
        <f>定義一覧[[#This Row],[VariableName]]&amp;","</f>
        <v>NARROW_JIS_SYMBOL_LATIN_SMALL_LETTER_E_WITH_OGONEK,</v>
      </c>
      <c r="M212" s="1" t="str">
        <f>IF(定義一覧[[#This Row],[Sequence]]="○","",IF(I213="",CONCATENATE(定義一覧[[#This Row],[VariableName]], " + 1,"),CONCATENATE(定義一覧[[#This Row],[VariableName]], " - 1,")))</f>
        <v/>
      </c>
    </row>
    <row r="213" spans="2:13" ht="12.75" customHeight="1" x14ac:dyDescent="0.4">
      <c r="B213" s="1" t="s">
        <v>1087</v>
      </c>
      <c r="C213" s="1">
        <f>HEX2DEC(定義一覧[[#This Row],[Unicode]])</f>
        <v>282</v>
      </c>
      <c r="D213" s="1" t="str">
        <f>_xlfn.UNICHAR(HEX2DEC(定義一覧[[#This Row],[Unicode]]))</f>
        <v>Ě</v>
      </c>
      <c r="E213" s="1" t="s">
        <v>724</v>
      </c>
      <c r="F213" s="1" t="s">
        <v>1622</v>
      </c>
      <c r="G213" s="1" t="s">
        <v>729</v>
      </c>
      <c r="H213" s="2" t="s">
        <v>1950</v>
      </c>
      <c r="I213" s="1" t="str">
        <f>IF(AND(定義一覧[[#This Row],[Dec]]-1=C212,定義一覧[[#This Row],[Dec]]+1=C214,定義一覧[[#This Row],[Category]]=F212,定義一覧[[#This Row],[Category]]=F214,定義一覧[[#This Row],[SubCategory]]=G212,定義一覧[[#This Row],[SubCategory]]=G214),"○","")</f>
        <v>○</v>
      </c>
      <c r="J213" s="1" t="str">
        <f>CONCATENATE(定義一覧[[#This Row],[Width]],"_",定義一覧[[#This Row],[Category]],"_",定義一覧[[#This Row],[SubCategory]],"_",SUBSTITUTE(定義一覧[[#This Row],[Name]],"-","_"))</f>
        <v>NARROW_JIS_SYMBOL_LATIN_CAPITAL_LETTER_E_WITH_CARON</v>
      </c>
      <c r="K2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LATIN_CAPITAL_LETTER_E_WITH_CARON
pub const NARROW_JIS_SYMBOL_LATIN_CAPITAL_LETTER_E_WITH_CARON: u32 = 0x011a;</v>
      </c>
      <c r="L213" s="3" t="str">
        <f>定義一覧[[#This Row],[VariableName]]&amp;","</f>
        <v>NARROW_JIS_SYMBOL_LATIN_CAPITAL_LETTER_E_WITH_CARON,</v>
      </c>
      <c r="M213" s="1" t="str">
        <f>IF(定義一覧[[#This Row],[Sequence]]="○","",IF(I214="",CONCATENATE(定義一覧[[#This Row],[VariableName]], " + 1,"),CONCATENATE(定義一覧[[#This Row],[VariableName]], " - 1,")))</f>
        <v/>
      </c>
    </row>
    <row r="214" spans="2:13" ht="12.75" customHeight="1" x14ac:dyDescent="0.4">
      <c r="B214" s="1" t="s">
        <v>1092</v>
      </c>
      <c r="C214" s="1">
        <f>HEX2DEC(定義一覧[[#This Row],[Unicode]])</f>
        <v>283</v>
      </c>
      <c r="D214" s="1" t="str">
        <f>_xlfn.UNICHAR(HEX2DEC(定義一覧[[#This Row],[Unicode]]))</f>
        <v>ě</v>
      </c>
      <c r="E214" s="1" t="s">
        <v>724</v>
      </c>
      <c r="F214" s="1" t="s">
        <v>1622</v>
      </c>
      <c r="G214" s="1" t="s">
        <v>729</v>
      </c>
      <c r="H214" s="2" t="s">
        <v>1951</v>
      </c>
      <c r="I214" s="1" t="str">
        <f>IF(AND(定義一覧[[#This Row],[Dec]]-1=C213,定義一覧[[#This Row],[Dec]]+1=C215,定義一覧[[#This Row],[Category]]=F213,定義一覧[[#This Row],[Category]]=F215,定義一覧[[#This Row],[SubCategory]]=G213,定義一覧[[#This Row],[SubCategory]]=G215),"○","")</f>
        <v>○</v>
      </c>
      <c r="J214" s="1" t="str">
        <f>CONCATENATE(定義一覧[[#This Row],[Width]],"_",定義一覧[[#This Row],[Category]],"_",定義一覧[[#This Row],[SubCategory]],"_",SUBSTITUTE(定義一覧[[#This Row],[Name]],"-","_"))</f>
        <v>NARROW_JIS_SYMBOL_LATIN_SMALL_LETTER_E_WITH_CARON</v>
      </c>
      <c r="K2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LATIN_SMALL_LETTER_E_WITH_CARON
pub const NARROW_JIS_SYMBOL_LATIN_SMALL_LETTER_E_WITH_CARON: u32 = 0x011b;</v>
      </c>
      <c r="L214" s="3" t="str">
        <f>定義一覧[[#This Row],[VariableName]]&amp;","</f>
        <v>NARROW_JIS_SYMBOL_LATIN_SMALL_LETTER_E_WITH_CARON,</v>
      </c>
      <c r="M214" s="1" t="str">
        <f>IF(定義一覧[[#This Row],[Sequence]]="○","",IF(I215="",CONCATENATE(定義一覧[[#This Row],[VariableName]], " + 1,"),CONCATENATE(定義一覧[[#This Row],[VariableName]], " - 1,")))</f>
        <v/>
      </c>
    </row>
    <row r="215" spans="2:13" ht="12.75" customHeight="1" x14ac:dyDescent="0.4">
      <c r="B215" s="1" t="s">
        <v>1096</v>
      </c>
      <c r="C215" s="1">
        <f>HEX2DEC(定義一覧[[#This Row],[Unicode]])</f>
        <v>284</v>
      </c>
      <c r="D215" s="1" t="str">
        <f>_xlfn.UNICHAR(HEX2DEC(定義一覧[[#This Row],[Unicode]]))</f>
        <v>Ĝ</v>
      </c>
      <c r="E215" s="1" t="s">
        <v>724</v>
      </c>
      <c r="F215" s="1" t="s">
        <v>1622</v>
      </c>
      <c r="G215" s="1" t="s">
        <v>729</v>
      </c>
      <c r="H215" s="2" t="s">
        <v>1952</v>
      </c>
      <c r="I215" s="1" t="str">
        <f>IF(AND(定義一覧[[#This Row],[Dec]]-1=C214,定義一覧[[#This Row],[Dec]]+1=C216,定義一覧[[#This Row],[Category]]=F214,定義一覧[[#This Row],[Category]]=F216,定義一覧[[#This Row],[SubCategory]]=G214,定義一覧[[#This Row],[SubCategory]]=G216),"○","")</f>
        <v>○</v>
      </c>
      <c r="J215" s="1" t="str">
        <f>CONCATENATE(定義一覧[[#This Row],[Width]],"_",定義一覧[[#This Row],[Category]],"_",定義一覧[[#This Row],[SubCategory]],"_",SUBSTITUTE(定義一覧[[#This Row],[Name]],"-","_"))</f>
        <v>NARROW_JIS_SYMBOL_LATIN_CAPITAL_LETTER_G_WITH_CIRCUMFLEX</v>
      </c>
      <c r="K2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LATIN_CAPITAL_LETTER_G_WITH_CIRCUMFLEX
pub const NARROW_JIS_SYMBOL_LATIN_CAPITAL_LETTER_G_WITH_CIRCUMFLEX: u32 = 0x011c;</v>
      </c>
      <c r="L215" s="3" t="str">
        <f>定義一覧[[#This Row],[VariableName]]&amp;","</f>
        <v>NARROW_JIS_SYMBOL_LATIN_CAPITAL_LETTER_G_WITH_CIRCUMFLEX,</v>
      </c>
      <c r="M215" s="1" t="str">
        <f>IF(定義一覧[[#This Row],[Sequence]]="○","",IF(I216="",CONCATENATE(定義一覧[[#This Row],[VariableName]], " + 1,"),CONCATENATE(定義一覧[[#This Row],[VariableName]], " - 1,")))</f>
        <v/>
      </c>
    </row>
    <row r="216" spans="2:13" ht="12.75" customHeight="1" x14ac:dyDescent="0.4">
      <c r="B216" s="1" t="s">
        <v>1099</v>
      </c>
      <c r="C216" s="1">
        <f>HEX2DEC(定義一覧[[#This Row],[Unicode]])</f>
        <v>285</v>
      </c>
      <c r="D216" s="1" t="str">
        <f>_xlfn.UNICHAR(HEX2DEC(定義一覧[[#This Row],[Unicode]]))</f>
        <v>ĝ</v>
      </c>
      <c r="E216" s="1" t="s">
        <v>724</v>
      </c>
      <c r="F216" s="1" t="s">
        <v>1623</v>
      </c>
      <c r="G216" s="1" t="s">
        <v>729</v>
      </c>
      <c r="H216" s="2" t="s">
        <v>1953</v>
      </c>
      <c r="I216" s="1" t="str">
        <f>IF(AND(定義一覧[[#This Row],[Dec]]-1=C215,定義一覧[[#This Row],[Dec]]+1=C217,定義一覧[[#This Row],[Category]]=F215,定義一覧[[#This Row],[Category]]=F217,定義一覧[[#This Row],[SubCategory]]=G215,定義一覧[[#This Row],[SubCategory]]=G217),"○","")</f>
        <v/>
      </c>
      <c r="J216" s="1" t="str">
        <f>CONCATENATE(定義一覧[[#This Row],[Width]],"_",定義一覧[[#This Row],[Category]],"_",定義一覧[[#This Row],[SubCategory]],"_",SUBSTITUTE(定義一覧[[#This Row],[Name]],"-","_"))</f>
        <v>NARROW_JIS_SYMBOL_LATIN_SMALL_LETTER_G_WITH_CIRCUMFLEX</v>
      </c>
      <c r="K2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LATIN_SMALL_LETTER_G_WITH_CIRCUMFLEX
pub const NARROW_JIS_SYMBOL_LATIN_SMALL_LETTER_G_WITH_CIRCUMFLEX: u32 = 0x011d;</v>
      </c>
      <c r="L216" s="3" t="str">
        <f>定義一覧[[#This Row],[VariableName]]&amp;","</f>
        <v>NARROW_JIS_SYMBOL_LATIN_SMALL_LETTER_G_WITH_CIRCUMFLEX,</v>
      </c>
      <c r="M216" s="1" t="str">
        <f>IF(定義一覧[[#This Row],[Sequence]]="○","",IF(I217="",CONCATENATE(定義一覧[[#This Row],[VariableName]], " + 1,"),CONCATENATE(定義一覧[[#This Row],[VariableName]], " - 1,")))</f>
        <v>NARROW_JIS_SYMBOL_LATIN_SMALL_LETTER_G_WITH_CIRCUMFLEX + 1,</v>
      </c>
    </row>
    <row r="217" spans="2:13" ht="12.75" customHeight="1" x14ac:dyDescent="0.4">
      <c r="B217" s="1" t="s">
        <v>1479</v>
      </c>
      <c r="C217" s="1">
        <f>HEX2DEC(定義一覧[[#This Row],[Unicode]])</f>
        <v>292</v>
      </c>
      <c r="D217" s="1" t="str">
        <f>_xlfn.UNICHAR(HEX2DEC(定義一覧[[#This Row],[Unicode]]))</f>
        <v>Ĥ</v>
      </c>
      <c r="E217" s="1" t="s">
        <v>724</v>
      </c>
      <c r="F217" s="1" t="s">
        <v>1623</v>
      </c>
      <c r="G217" s="1" t="s">
        <v>729</v>
      </c>
      <c r="H217" s="2" t="s">
        <v>1954</v>
      </c>
      <c r="I217" s="1" t="str">
        <f>IF(AND(定義一覧[[#This Row],[Dec]]-1=C216,定義一覧[[#This Row],[Dec]]+1=C218,定義一覧[[#This Row],[Category]]=F216,定義一覧[[#This Row],[Category]]=F218,定義一覧[[#This Row],[SubCategory]]=G216,定義一覧[[#This Row],[SubCategory]]=G218),"○","")</f>
        <v/>
      </c>
      <c r="J217" s="1" t="str">
        <f>CONCATENATE(定義一覧[[#This Row],[Width]],"_",定義一覧[[#This Row],[Category]],"_",定義一覧[[#This Row],[SubCategory]],"_",SUBSTITUTE(定義一覧[[#This Row],[Name]],"-","_"))</f>
        <v>NARROW_JIS_SYMBOL_LATIN_CAPITAL_LETTER_H_WITH_CIRCUMFLEX</v>
      </c>
      <c r="K2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LATIN_CAPITAL_LETTER_H_WITH_CIRCUMFLEX
pub const NARROW_JIS_SYMBOL_LATIN_CAPITAL_LETTER_H_WITH_CIRCUMFLEX: u32 = 0x0124;</v>
      </c>
      <c r="L217" s="3" t="str">
        <f>定義一覧[[#This Row],[VariableName]]&amp;","</f>
        <v>NARROW_JIS_SYMBOL_LATIN_CAPITAL_LETTER_H_WITH_CIRCUMFLEX,</v>
      </c>
      <c r="M217" s="1" t="str">
        <f>IF(定義一覧[[#This Row],[Sequence]]="○","",IF(I218="",CONCATENATE(定義一覧[[#This Row],[VariableName]], " + 1,"),CONCATENATE(定義一覧[[#This Row],[VariableName]], " - 1,")))</f>
        <v>NARROW_JIS_SYMBOL_LATIN_CAPITAL_LETTER_H_WITH_CIRCUMFLEX + 1,</v>
      </c>
    </row>
    <row r="218" spans="2:13" ht="12.75" customHeight="1" x14ac:dyDescent="0.4">
      <c r="B218" s="1" t="s">
        <v>1482</v>
      </c>
      <c r="C218" s="1">
        <f>HEX2DEC(定義一覧[[#This Row],[Unicode]])</f>
        <v>293</v>
      </c>
      <c r="D218" s="1" t="str">
        <f>_xlfn.UNICHAR(HEX2DEC(定義一覧[[#This Row],[Unicode]]))</f>
        <v>ĥ</v>
      </c>
      <c r="E218" s="1" t="s">
        <v>724</v>
      </c>
      <c r="F218" s="1" t="s">
        <v>1623</v>
      </c>
      <c r="G218" s="1" t="s">
        <v>729</v>
      </c>
      <c r="H218" s="2" t="s">
        <v>1955</v>
      </c>
      <c r="I218" s="1" t="str">
        <f>IF(AND(定義一覧[[#This Row],[Dec]]-1=C217,定義一覧[[#This Row],[Dec]]+1=C219,定義一覧[[#This Row],[Category]]=F217,定義一覧[[#This Row],[Category]]=F219,定義一覧[[#This Row],[SubCategory]]=G217,定義一覧[[#This Row],[SubCategory]]=G219),"○","")</f>
        <v/>
      </c>
      <c r="J218" s="1" t="str">
        <f>CONCATENATE(定義一覧[[#This Row],[Width]],"_",定義一覧[[#This Row],[Category]],"_",定義一覧[[#This Row],[SubCategory]],"_",SUBSTITUTE(定義一覧[[#This Row],[Name]],"-","_"))</f>
        <v>NARROW_JIS_SYMBOL_LATIN_SMALL_LETTER_H_WITH_CIRCUMFLEX</v>
      </c>
      <c r="K2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LATIN_SMALL_LETTER_H_WITH_CIRCUMFLEX
pub const NARROW_JIS_SYMBOL_LATIN_SMALL_LETTER_H_WITH_CIRCUMFLEX: u32 = 0x0125;</v>
      </c>
      <c r="L218" s="3" t="str">
        <f>定義一覧[[#This Row],[VariableName]]&amp;","</f>
        <v>NARROW_JIS_SYMBOL_LATIN_SMALL_LETTER_H_WITH_CIRCUMFLEX,</v>
      </c>
      <c r="M218" s="1" t="str">
        <f>IF(定義一覧[[#This Row],[Sequence]]="○","",IF(I219="",CONCATENATE(定義一覧[[#This Row],[VariableName]], " + 1,"),CONCATENATE(定義一覧[[#This Row],[VariableName]], " - 1,")))</f>
        <v>NARROW_JIS_SYMBOL_LATIN_SMALL_LETTER_H_WITH_CIRCUMFLEX + 1,</v>
      </c>
    </row>
    <row r="219" spans="2:13" ht="12.75" customHeight="1" x14ac:dyDescent="0.4">
      <c r="B219" s="1" t="s">
        <v>1497</v>
      </c>
      <c r="C219" s="1">
        <f>HEX2DEC(定義一覧[[#This Row],[Unicode]])</f>
        <v>295</v>
      </c>
      <c r="D219" s="1" t="str">
        <f>_xlfn.UNICHAR(HEX2DEC(定義一覧[[#This Row],[Unicode]]))</f>
        <v>ħ</v>
      </c>
      <c r="E219" s="1" t="s">
        <v>724</v>
      </c>
      <c r="F219" s="1" t="s">
        <v>1623</v>
      </c>
      <c r="G219" s="1" t="s">
        <v>729</v>
      </c>
      <c r="H219" s="2" t="s">
        <v>1956</v>
      </c>
      <c r="I219" s="1" t="str">
        <f>IF(AND(定義一覧[[#This Row],[Dec]]-1=C218,定義一覧[[#This Row],[Dec]]+1=C220,定義一覧[[#This Row],[Category]]=F218,定義一覧[[#This Row],[Category]]=F220,定義一覧[[#This Row],[SubCategory]]=G218,定義一覧[[#This Row],[SubCategory]]=G220),"○","")</f>
        <v/>
      </c>
      <c r="J219" s="1" t="str">
        <f>CONCATENATE(定義一覧[[#This Row],[Width]],"_",定義一覧[[#This Row],[Category]],"_",定義一覧[[#This Row],[SubCategory]],"_",SUBSTITUTE(定義一覧[[#This Row],[Name]],"-","_"))</f>
        <v>NARROW_JIS_SYMBOL_LATIN_SMALL_LETTER_H_WITH_STROKE</v>
      </c>
      <c r="K2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LATIN_SMALL_LETTER_H_WITH_STROKE
pub const NARROW_JIS_SYMBOL_LATIN_SMALL_LETTER_H_WITH_STROKE: u32 = 0x0127;</v>
      </c>
      <c r="L219" s="3" t="str">
        <f>定義一覧[[#This Row],[VariableName]]&amp;","</f>
        <v>NARROW_JIS_SYMBOL_LATIN_SMALL_LETTER_H_WITH_STROKE,</v>
      </c>
      <c r="M219" s="1" t="str">
        <f>IF(定義一覧[[#This Row],[Sequence]]="○","",IF(I220="",CONCATENATE(定義一覧[[#This Row],[VariableName]], " + 1,"),CONCATENATE(定義一覧[[#This Row],[VariableName]], " - 1,")))</f>
        <v>NARROW_JIS_SYMBOL_LATIN_SMALL_LETTER_H_WITH_STROKE + 1,</v>
      </c>
    </row>
    <row r="220" spans="2:13" ht="12.75" customHeight="1" x14ac:dyDescent="0.4">
      <c r="B220" s="1" t="s">
        <v>1065</v>
      </c>
      <c r="C220" s="1">
        <f>HEX2DEC(定義一覧[[#This Row],[Unicode]])</f>
        <v>298</v>
      </c>
      <c r="D220" s="1" t="str">
        <f>_xlfn.UNICHAR(HEX2DEC(定義一覧[[#This Row],[Unicode]]))</f>
        <v>Ī</v>
      </c>
      <c r="E220" s="1" t="s">
        <v>724</v>
      </c>
      <c r="F220" s="1" t="s">
        <v>1623</v>
      </c>
      <c r="G220" s="1" t="s">
        <v>729</v>
      </c>
      <c r="H220" s="2" t="s">
        <v>1957</v>
      </c>
      <c r="I220" s="1" t="str">
        <f>IF(AND(定義一覧[[#This Row],[Dec]]-1=C219,定義一覧[[#This Row],[Dec]]+1=C221,定義一覧[[#This Row],[Category]]=F219,定義一覧[[#This Row],[Category]]=F221,定義一覧[[#This Row],[SubCategory]]=G219,定義一覧[[#This Row],[SubCategory]]=G221),"○","")</f>
        <v/>
      </c>
      <c r="J220" s="1" t="str">
        <f>CONCATENATE(定義一覧[[#This Row],[Width]],"_",定義一覧[[#This Row],[Category]],"_",定義一覧[[#This Row],[SubCategory]],"_",SUBSTITUTE(定義一覧[[#This Row],[Name]],"-","_"))</f>
        <v>NARROW_JIS_SYMBOL_LATIN_CAPITAL_LETTER_I_WITH_MACRON</v>
      </c>
      <c r="K2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LATIN_CAPITAL_LETTER_I_WITH_MACRON
pub const NARROW_JIS_SYMBOL_LATIN_CAPITAL_LETTER_I_WITH_MACRON: u32 = 0x012a;</v>
      </c>
      <c r="L220" s="3" t="str">
        <f>定義一覧[[#This Row],[VariableName]]&amp;","</f>
        <v>NARROW_JIS_SYMBOL_LATIN_CAPITAL_LETTER_I_WITH_MACRON,</v>
      </c>
      <c r="M220" s="1" t="str">
        <f>IF(定義一覧[[#This Row],[Sequence]]="○","",IF(I221="",CONCATENATE(定義一覧[[#This Row],[VariableName]], " + 1,"),CONCATENATE(定義一覧[[#This Row],[VariableName]], " - 1,")))</f>
        <v>NARROW_JIS_SYMBOL_LATIN_CAPITAL_LETTER_I_WITH_MACRON + 1,</v>
      </c>
    </row>
    <row r="221" spans="2:13" ht="12.75" customHeight="1" x14ac:dyDescent="0.4">
      <c r="B221" s="1" t="s">
        <v>1068</v>
      </c>
      <c r="C221" s="1">
        <f>HEX2DEC(定義一覧[[#This Row],[Unicode]])</f>
        <v>299</v>
      </c>
      <c r="D221" s="1" t="str">
        <f>_xlfn.UNICHAR(HEX2DEC(定義一覧[[#This Row],[Unicode]]))</f>
        <v>ī</v>
      </c>
      <c r="E221" s="1" t="s">
        <v>724</v>
      </c>
      <c r="F221" s="1" t="s">
        <v>1623</v>
      </c>
      <c r="G221" s="1" t="s">
        <v>729</v>
      </c>
      <c r="H221" s="2" t="s">
        <v>1958</v>
      </c>
      <c r="I221" s="1" t="str">
        <f>IF(AND(定義一覧[[#This Row],[Dec]]-1=C220,定義一覧[[#This Row],[Dec]]+1=C222,定義一覧[[#This Row],[Category]]=F220,定義一覧[[#This Row],[Category]]=F222,定義一覧[[#This Row],[SubCategory]]=G220,定義一覧[[#This Row],[SubCategory]]=G222),"○","")</f>
        <v/>
      </c>
      <c r="J221" s="1" t="str">
        <f>CONCATENATE(定義一覧[[#This Row],[Width]],"_",定義一覧[[#This Row],[Category]],"_",定義一覧[[#This Row],[SubCategory]],"_",SUBSTITUTE(定義一覧[[#This Row],[Name]],"-","_"))</f>
        <v>NARROW_JIS_SYMBOL_LATIN_SMALL_LETTER_I_WITH_MACRON</v>
      </c>
      <c r="K2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LATIN_SMALL_LETTER_I_WITH_MACRON
pub const NARROW_JIS_SYMBOL_LATIN_SMALL_LETTER_I_WITH_MACRON: u32 = 0x012b;</v>
      </c>
      <c r="L221" s="3" t="str">
        <f>定義一覧[[#This Row],[VariableName]]&amp;","</f>
        <v>NARROW_JIS_SYMBOL_LATIN_SMALL_LETTER_I_WITH_MACRON,</v>
      </c>
      <c r="M221" s="1" t="str">
        <f>IF(定義一覧[[#This Row],[Sequence]]="○","",IF(I222="",CONCATENATE(定義一覧[[#This Row],[VariableName]], " + 1,"),CONCATENATE(定義一覧[[#This Row],[VariableName]], " - 1,")))</f>
        <v>NARROW_JIS_SYMBOL_LATIN_SMALL_LETTER_I_WITH_MACRON + 1,</v>
      </c>
    </row>
    <row r="222" spans="2:13" ht="12.75" customHeight="1" x14ac:dyDescent="0.4">
      <c r="B222" s="1" t="s">
        <v>1480</v>
      </c>
      <c r="C222" s="1">
        <f>HEX2DEC(定義一覧[[#This Row],[Unicode]])</f>
        <v>308</v>
      </c>
      <c r="D222" s="1" t="str">
        <f>_xlfn.UNICHAR(HEX2DEC(定義一覧[[#This Row],[Unicode]]))</f>
        <v>Ĵ</v>
      </c>
      <c r="E222" s="1" t="s">
        <v>724</v>
      </c>
      <c r="F222" s="1" t="s">
        <v>1623</v>
      </c>
      <c r="G222" s="1" t="s">
        <v>729</v>
      </c>
      <c r="H222" s="2" t="s">
        <v>1959</v>
      </c>
      <c r="I222" s="1" t="str">
        <f>IF(AND(定義一覧[[#This Row],[Dec]]-1=C221,定義一覧[[#This Row],[Dec]]+1=C223,定義一覧[[#This Row],[Category]]=F221,定義一覧[[#This Row],[Category]]=F223,定義一覧[[#This Row],[SubCategory]]=G221,定義一覧[[#This Row],[SubCategory]]=G223),"○","")</f>
        <v/>
      </c>
      <c r="J222" s="1" t="str">
        <f>CONCATENATE(定義一覧[[#This Row],[Width]],"_",定義一覧[[#This Row],[Category]],"_",定義一覧[[#This Row],[SubCategory]],"_",SUBSTITUTE(定義一覧[[#This Row],[Name]],"-","_"))</f>
        <v>NARROW_JIS_SYMBOL_LATIN_CAPITAL_LETTER_J_WITH_CIRCUMFLEX</v>
      </c>
      <c r="K2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LATIN_CAPITAL_LETTER_J_WITH_CIRCUMFLEX
pub const NARROW_JIS_SYMBOL_LATIN_CAPITAL_LETTER_J_WITH_CIRCUMFLEX: u32 = 0x0134;</v>
      </c>
      <c r="L222" s="3" t="str">
        <f>定義一覧[[#This Row],[VariableName]]&amp;","</f>
        <v>NARROW_JIS_SYMBOL_LATIN_CAPITAL_LETTER_J_WITH_CIRCUMFLEX,</v>
      </c>
      <c r="M222" s="1" t="str">
        <f>IF(定義一覧[[#This Row],[Sequence]]="○","",IF(I223="",CONCATENATE(定義一覧[[#This Row],[VariableName]], " + 1,"),CONCATENATE(定義一覧[[#This Row],[VariableName]], " - 1,")))</f>
        <v>NARROW_JIS_SYMBOL_LATIN_CAPITAL_LETTER_J_WITH_CIRCUMFLEX + 1,</v>
      </c>
    </row>
    <row r="223" spans="2:13" ht="12.75" customHeight="1" x14ac:dyDescent="0.4">
      <c r="B223" s="1" t="s">
        <v>1483</v>
      </c>
      <c r="C223" s="1">
        <f>HEX2DEC(定義一覧[[#This Row],[Unicode]])</f>
        <v>309</v>
      </c>
      <c r="D223" s="1" t="str">
        <f>_xlfn.UNICHAR(HEX2DEC(定義一覧[[#This Row],[Unicode]]))</f>
        <v>ĵ</v>
      </c>
      <c r="E223" s="1" t="s">
        <v>724</v>
      </c>
      <c r="F223" s="1" t="s">
        <v>1623</v>
      </c>
      <c r="G223" s="1" t="s">
        <v>729</v>
      </c>
      <c r="H223" s="2" t="s">
        <v>1960</v>
      </c>
      <c r="I223" s="1" t="str">
        <f>IF(AND(定義一覧[[#This Row],[Dec]]-1=C222,定義一覧[[#This Row],[Dec]]+1=C224,定義一覧[[#This Row],[Category]]=F222,定義一覧[[#This Row],[Category]]=F224,定義一覧[[#This Row],[SubCategory]]=G222,定義一覧[[#This Row],[SubCategory]]=G224),"○","")</f>
        <v/>
      </c>
      <c r="J223" s="1" t="str">
        <f>CONCATENATE(定義一覧[[#This Row],[Width]],"_",定義一覧[[#This Row],[Category]],"_",定義一覧[[#This Row],[SubCategory]],"_",SUBSTITUTE(定義一覧[[#This Row],[Name]],"-","_"))</f>
        <v>NARROW_JIS_SYMBOL_LATIN_SMALL_LETTER_J_WITH_CIRCUMFLEX</v>
      </c>
      <c r="K2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LATIN_SMALL_LETTER_J_WITH_CIRCUMFLEX
pub const NARROW_JIS_SYMBOL_LATIN_SMALL_LETTER_J_WITH_CIRCUMFLEX: u32 = 0x0135;</v>
      </c>
      <c r="L223" s="3" t="str">
        <f>定義一覧[[#This Row],[VariableName]]&amp;","</f>
        <v>NARROW_JIS_SYMBOL_LATIN_SMALL_LETTER_J_WITH_CIRCUMFLEX,</v>
      </c>
      <c r="M223" s="1" t="str">
        <f>IF(定義一覧[[#This Row],[Sequence]]="○","",IF(I224="",CONCATENATE(定義一覧[[#This Row],[VariableName]], " + 1,"),CONCATENATE(定義一覧[[#This Row],[VariableName]], " - 1,")))</f>
        <v>NARROW_JIS_SYMBOL_LATIN_SMALL_LETTER_J_WITH_CIRCUMFLEX + 1,</v>
      </c>
    </row>
    <row r="224" spans="2:13" ht="12.75" customHeight="1" x14ac:dyDescent="0.4">
      <c r="B224" s="1" t="s">
        <v>1458</v>
      </c>
      <c r="C224" s="1">
        <f>HEX2DEC(定義一覧[[#This Row],[Unicode]])</f>
        <v>313</v>
      </c>
      <c r="D224" s="1" t="str">
        <f>_xlfn.UNICHAR(HEX2DEC(定義一覧[[#This Row],[Unicode]]))</f>
        <v>Ĺ</v>
      </c>
      <c r="E224" s="1" t="s">
        <v>724</v>
      </c>
      <c r="F224" s="1" t="s">
        <v>1623</v>
      </c>
      <c r="G224" s="1" t="s">
        <v>729</v>
      </c>
      <c r="H224" s="2" t="s">
        <v>1961</v>
      </c>
      <c r="I224" s="1" t="str">
        <f>IF(AND(定義一覧[[#This Row],[Dec]]-1=C223,定義一覧[[#This Row],[Dec]]+1=C225,定義一覧[[#This Row],[Category]]=F223,定義一覧[[#This Row],[Category]]=F225,定義一覧[[#This Row],[SubCategory]]=G223,定義一覧[[#This Row],[SubCategory]]=G225),"○","")</f>
        <v/>
      </c>
      <c r="J224" s="1" t="str">
        <f>CONCATENATE(定義一覧[[#This Row],[Width]],"_",定義一覧[[#This Row],[Category]],"_",定義一覧[[#This Row],[SubCategory]],"_",SUBSTITUTE(定義一覧[[#This Row],[Name]],"-","_"))</f>
        <v>NARROW_JIS_SYMBOL_LATIN_CAPITAL_LETTER_L_WITH_ACUTE</v>
      </c>
      <c r="K2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LATIN_CAPITAL_LETTER_L_WITH_ACUTE
pub const NARROW_JIS_SYMBOL_LATIN_CAPITAL_LETTER_L_WITH_ACUTE: u32 = 0x0139;</v>
      </c>
      <c r="L224" s="3" t="str">
        <f>定義一覧[[#This Row],[VariableName]]&amp;","</f>
        <v>NARROW_JIS_SYMBOL_LATIN_CAPITAL_LETTER_L_WITH_ACUTE,</v>
      </c>
      <c r="M224" s="1" t="str">
        <f>IF(定義一覧[[#This Row],[Sequence]]="○","",IF(I225="",CONCATENATE(定義一覧[[#This Row],[VariableName]], " + 1,"),CONCATENATE(定義一覧[[#This Row],[VariableName]], " - 1,")))</f>
        <v>NARROW_JIS_SYMBOL_LATIN_CAPITAL_LETTER_L_WITH_ACUTE + 1,</v>
      </c>
    </row>
    <row r="225" spans="2:13" ht="12.75" customHeight="1" x14ac:dyDescent="0.4">
      <c r="B225" s="1" t="s">
        <v>1090</v>
      </c>
      <c r="C225" s="1">
        <f>HEX2DEC(定義一覧[[#This Row],[Unicode]])</f>
        <v>314</v>
      </c>
      <c r="D225" s="1" t="str">
        <f>_xlfn.UNICHAR(HEX2DEC(定義一覧[[#This Row],[Unicode]]))</f>
        <v>ĺ</v>
      </c>
      <c r="E225" s="1" t="s">
        <v>724</v>
      </c>
      <c r="F225" s="1" t="s">
        <v>1623</v>
      </c>
      <c r="G225" s="1" t="s">
        <v>729</v>
      </c>
      <c r="H225" s="2" t="s">
        <v>1962</v>
      </c>
      <c r="I225" s="1" t="str">
        <f>IF(AND(定義一覧[[#This Row],[Dec]]-1=C224,定義一覧[[#This Row],[Dec]]+1=C226,定義一覧[[#This Row],[Category]]=F224,定義一覧[[#This Row],[Category]]=F226,定義一覧[[#This Row],[SubCategory]]=G224,定義一覧[[#This Row],[SubCategory]]=G226),"○","")</f>
        <v/>
      </c>
      <c r="J225" s="1" t="str">
        <f>CONCATENATE(定義一覧[[#This Row],[Width]],"_",定義一覧[[#This Row],[Category]],"_",定義一覧[[#This Row],[SubCategory]],"_",SUBSTITUTE(定義一覧[[#This Row],[Name]],"-","_"))</f>
        <v>NARROW_JIS_SYMBOL_LATIN_SMALL_LETTER_L_WITH_ACUTE</v>
      </c>
      <c r="K2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LATIN_SMALL_LETTER_L_WITH_ACUTE
pub const NARROW_JIS_SYMBOL_LATIN_SMALL_LETTER_L_WITH_ACUTE: u32 = 0x013a;</v>
      </c>
      <c r="L225" s="3" t="str">
        <f>定義一覧[[#This Row],[VariableName]]&amp;","</f>
        <v>NARROW_JIS_SYMBOL_LATIN_SMALL_LETTER_L_WITH_ACUTE,</v>
      </c>
      <c r="M225" s="1" t="str">
        <f>IF(定義一覧[[#This Row],[Sequence]]="○","",IF(I226="",CONCATENATE(定義一覧[[#This Row],[VariableName]], " + 1,"),CONCATENATE(定義一覧[[#This Row],[VariableName]], " - 1,")))</f>
        <v>NARROW_JIS_SYMBOL_LATIN_SMALL_LETTER_L_WITH_ACUTE + 1,</v>
      </c>
    </row>
    <row r="226" spans="2:13" ht="12.75" customHeight="1" x14ac:dyDescent="0.4">
      <c r="B226" s="1" t="s">
        <v>1072</v>
      </c>
      <c r="C226" s="1">
        <f>HEX2DEC(定義一覧[[#This Row],[Unicode]])</f>
        <v>317</v>
      </c>
      <c r="D226" s="1" t="str">
        <f>_xlfn.UNICHAR(HEX2DEC(定義一覧[[#This Row],[Unicode]]))</f>
        <v>Ľ</v>
      </c>
      <c r="E226" s="1" t="s">
        <v>724</v>
      </c>
      <c r="F226" s="1" t="s">
        <v>1623</v>
      </c>
      <c r="G226" s="1" t="s">
        <v>729</v>
      </c>
      <c r="H226" s="2" t="s">
        <v>1963</v>
      </c>
      <c r="I226" s="1" t="str">
        <f>IF(AND(定義一覧[[#This Row],[Dec]]-1=C225,定義一覧[[#This Row],[Dec]]+1=C227,定義一覧[[#This Row],[Category]]=F225,定義一覧[[#This Row],[Category]]=F227,定義一覧[[#This Row],[SubCategory]]=G225,定義一覧[[#This Row],[SubCategory]]=G227),"○","")</f>
        <v/>
      </c>
      <c r="J226" s="1" t="str">
        <f>CONCATENATE(定義一覧[[#This Row],[Width]],"_",定義一覧[[#This Row],[Category]],"_",定義一覧[[#This Row],[SubCategory]],"_",SUBSTITUTE(定義一覧[[#This Row],[Name]],"-","_"))</f>
        <v>NARROW_JIS_SYMBOL_LATIN_CAPITAL_LETTER_L_WITH_CARON</v>
      </c>
      <c r="K2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LATIN_CAPITAL_LETTER_L_WITH_CARON
pub const NARROW_JIS_SYMBOL_LATIN_CAPITAL_LETTER_L_WITH_CARON: u32 = 0x013d;</v>
      </c>
      <c r="L226" s="3" t="str">
        <f>定義一覧[[#This Row],[VariableName]]&amp;","</f>
        <v>NARROW_JIS_SYMBOL_LATIN_CAPITAL_LETTER_L_WITH_CARON,</v>
      </c>
      <c r="M226" s="1" t="str">
        <f>IF(定義一覧[[#This Row],[Sequence]]="○","",IF(I227="",CONCATENATE(定義一覧[[#This Row],[VariableName]], " + 1,"),CONCATENATE(定義一覧[[#This Row],[VariableName]], " - 1,")))</f>
        <v>NARROW_JIS_SYMBOL_LATIN_CAPITAL_LETTER_L_WITH_CARON + 1,</v>
      </c>
    </row>
    <row r="227" spans="2:13" ht="12.75" customHeight="1" x14ac:dyDescent="0.4">
      <c r="B227" s="1" t="s">
        <v>1078</v>
      </c>
      <c r="C227" s="1">
        <f>HEX2DEC(定義一覧[[#This Row],[Unicode]])</f>
        <v>318</v>
      </c>
      <c r="D227" s="1" t="str">
        <f>_xlfn.UNICHAR(HEX2DEC(定義一覧[[#This Row],[Unicode]]))</f>
        <v>ľ</v>
      </c>
      <c r="E227" s="1" t="s">
        <v>724</v>
      </c>
      <c r="F227" s="1" t="s">
        <v>1623</v>
      </c>
      <c r="G227" s="1" t="s">
        <v>729</v>
      </c>
      <c r="H227" s="2" t="s">
        <v>1964</v>
      </c>
      <c r="I227" s="1" t="str">
        <f>IF(AND(定義一覧[[#This Row],[Dec]]-1=C226,定義一覧[[#This Row],[Dec]]+1=C228,定義一覧[[#This Row],[Category]]=F226,定義一覧[[#This Row],[Category]]=F228,定義一覧[[#This Row],[SubCategory]]=G226,定義一覧[[#This Row],[SubCategory]]=G228),"○","")</f>
        <v/>
      </c>
      <c r="J227" s="1" t="str">
        <f>CONCATENATE(定義一覧[[#This Row],[Width]],"_",定義一覧[[#This Row],[Category]],"_",定義一覧[[#This Row],[SubCategory]],"_",SUBSTITUTE(定義一覧[[#This Row],[Name]],"-","_"))</f>
        <v>NARROW_JIS_SYMBOL_LATIN_SMALL_LETTER_L_WITH_CARON</v>
      </c>
      <c r="K2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LATIN_SMALL_LETTER_L_WITH_CARON
pub const NARROW_JIS_SYMBOL_LATIN_SMALL_LETTER_L_WITH_CARON: u32 = 0x013e;</v>
      </c>
      <c r="L227" s="3" t="str">
        <f>定義一覧[[#This Row],[VariableName]]&amp;","</f>
        <v>NARROW_JIS_SYMBOL_LATIN_SMALL_LETTER_L_WITH_CARON,</v>
      </c>
      <c r="M227" s="1" t="str">
        <f>IF(定義一覧[[#This Row],[Sequence]]="○","",IF(I228="",CONCATENATE(定義一覧[[#This Row],[VariableName]], " + 1,"),CONCATENATE(定義一覧[[#This Row],[VariableName]], " - 1,")))</f>
        <v>NARROW_JIS_SYMBOL_LATIN_SMALL_LETTER_L_WITH_CARON + 1,</v>
      </c>
    </row>
    <row r="228" spans="2:13" ht="12.75" customHeight="1" x14ac:dyDescent="0.4">
      <c r="B228" s="1" t="s">
        <v>1448</v>
      </c>
      <c r="C228" s="1">
        <f>HEX2DEC(定義一覧[[#This Row],[Unicode]])</f>
        <v>321</v>
      </c>
      <c r="D228" s="1" t="str">
        <f>_xlfn.UNICHAR(HEX2DEC(定義一覧[[#This Row],[Unicode]]))</f>
        <v>Ł</v>
      </c>
      <c r="E228" s="1" t="s">
        <v>724</v>
      </c>
      <c r="F228" s="1" t="s">
        <v>1623</v>
      </c>
      <c r="G228" s="1" t="s">
        <v>729</v>
      </c>
      <c r="H228" s="2" t="s">
        <v>1965</v>
      </c>
      <c r="I228" s="1" t="str">
        <f>IF(AND(定義一覧[[#This Row],[Dec]]-1=C227,定義一覧[[#This Row],[Dec]]+1=C229,定義一覧[[#This Row],[Category]]=F227,定義一覧[[#This Row],[Category]]=F229,定義一覧[[#This Row],[SubCategory]]=G227,定義一覧[[#This Row],[SubCategory]]=G229),"○","")</f>
        <v/>
      </c>
      <c r="J228" s="1" t="str">
        <f>CONCATENATE(定義一覧[[#This Row],[Width]],"_",定義一覧[[#This Row],[Category]],"_",定義一覧[[#This Row],[SubCategory]],"_",SUBSTITUTE(定義一覧[[#This Row],[Name]],"-","_"))</f>
        <v>NARROW_JIS_SYMBOL_LATIN_CAPITAL_LETTER_L_WITH_STROKE</v>
      </c>
      <c r="K2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LATIN_CAPITAL_LETTER_L_WITH_STROKE
pub const NARROW_JIS_SYMBOL_LATIN_CAPITAL_LETTER_L_WITH_STROKE: u32 = 0x0141;</v>
      </c>
      <c r="L228" s="3" t="str">
        <f>定義一覧[[#This Row],[VariableName]]&amp;","</f>
        <v>NARROW_JIS_SYMBOL_LATIN_CAPITAL_LETTER_L_WITH_STROKE,</v>
      </c>
      <c r="M228" s="1" t="str">
        <f>IF(定義一覧[[#This Row],[Sequence]]="○","",IF(I229="",CONCATENATE(定義一覧[[#This Row],[VariableName]], " + 1,"),CONCATENATE(定義一覧[[#This Row],[VariableName]], " - 1,")))</f>
        <v>NARROW_JIS_SYMBOL_LATIN_CAPITAL_LETTER_L_WITH_STROKE - 1,</v>
      </c>
    </row>
    <row r="229" spans="2:13" ht="12.75" customHeight="1" x14ac:dyDescent="0.4">
      <c r="B229" s="1" t="s">
        <v>1453</v>
      </c>
      <c r="C229" s="1">
        <f>HEX2DEC(定義一覧[[#This Row],[Unicode]])</f>
        <v>322</v>
      </c>
      <c r="D229" s="1" t="str">
        <f>_xlfn.UNICHAR(HEX2DEC(定義一覧[[#This Row],[Unicode]]))</f>
        <v>ł</v>
      </c>
      <c r="E229" s="1" t="s">
        <v>724</v>
      </c>
      <c r="F229" s="1" t="s">
        <v>1622</v>
      </c>
      <c r="G229" s="1" t="s">
        <v>729</v>
      </c>
      <c r="H229" s="2" t="s">
        <v>1966</v>
      </c>
      <c r="I229" s="1" t="str">
        <f>IF(AND(定義一覧[[#This Row],[Dec]]-1=C228,定義一覧[[#This Row],[Dec]]+1=C230,定義一覧[[#This Row],[Category]]=F228,定義一覧[[#This Row],[Category]]=F230,定義一覧[[#This Row],[SubCategory]]=G228,定義一覧[[#This Row],[SubCategory]]=G230),"○","")</f>
        <v>○</v>
      </c>
      <c r="J229" s="1" t="str">
        <f>CONCATENATE(定義一覧[[#This Row],[Width]],"_",定義一覧[[#This Row],[Category]],"_",定義一覧[[#This Row],[SubCategory]],"_",SUBSTITUTE(定義一覧[[#This Row],[Name]],"-","_"))</f>
        <v>NARROW_JIS_SYMBOL_LATIN_SMALL_LETTER_L_WITH_STROKE</v>
      </c>
      <c r="K2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LATIN_SMALL_LETTER_L_WITH_STROKE
pub const NARROW_JIS_SYMBOL_LATIN_SMALL_LETTER_L_WITH_STROKE: u32 = 0x0142;</v>
      </c>
      <c r="L229" s="3" t="str">
        <f>定義一覧[[#This Row],[VariableName]]&amp;","</f>
        <v>NARROW_JIS_SYMBOL_LATIN_SMALL_LETTER_L_WITH_STROKE,</v>
      </c>
      <c r="M229" s="1" t="str">
        <f>IF(定義一覧[[#This Row],[Sequence]]="○","",IF(I230="",CONCATENATE(定義一覧[[#This Row],[VariableName]], " + 1,"),CONCATENATE(定義一覧[[#This Row],[VariableName]], " - 1,")))</f>
        <v/>
      </c>
    </row>
    <row r="230" spans="2:13" ht="12.75" customHeight="1" x14ac:dyDescent="0.4">
      <c r="B230" s="1" t="s">
        <v>1461</v>
      </c>
      <c r="C230" s="1">
        <f>HEX2DEC(定義一覧[[#This Row],[Unicode]])</f>
        <v>323</v>
      </c>
      <c r="D230" s="1" t="str">
        <f>_xlfn.UNICHAR(HEX2DEC(定義一覧[[#This Row],[Unicode]]))</f>
        <v>Ń</v>
      </c>
      <c r="E230" s="1" t="s">
        <v>724</v>
      </c>
      <c r="F230" s="1" t="s">
        <v>1622</v>
      </c>
      <c r="G230" s="1" t="s">
        <v>729</v>
      </c>
      <c r="H230" s="2" t="s">
        <v>1967</v>
      </c>
      <c r="I230" s="1" t="str">
        <f>IF(AND(定義一覧[[#This Row],[Dec]]-1=C229,定義一覧[[#This Row],[Dec]]+1=C231,定義一覧[[#This Row],[Category]]=F229,定義一覧[[#This Row],[Category]]=F231,定義一覧[[#This Row],[SubCategory]]=G229,定義一覧[[#This Row],[SubCategory]]=G231),"○","")</f>
        <v>○</v>
      </c>
      <c r="J230" s="1" t="str">
        <f>CONCATENATE(定義一覧[[#This Row],[Width]],"_",定義一覧[[#This Row],[Category]],"_",定義一覧[[#This Row],[SubCategory]],"_",SUBSTITUTE(定義一覧[[#This Row],[Name]],"-","_"))</f>
        <v>NARROW_JIS_SYMBOL_LATIN_CAPITAL_LETTER_N_WITH_ACUTE</v>
      </c>
      <c r="K2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LATIN_CAPITAL_LETTER_N_WITH_ACUTE
pub const NARROW_JIS_SYMBOL_LATIN_CAPITAL_LETTER_N_WITH_ACUTE: u32 = 0x0143;</v>
      </c>
      <c r="L230" s="3" t="str">
        <f>定義一覧[[#This Row],[VariableName]]&amp;","</f>
        <v>NARROW_JIS_SYMBOL_LATIN_CAPITAL_LETTER_N_WITH_ACUTE,</v>
      </c>
      <c r="M230" s="1" t="str">
        <f>IF(定義一覧[[#This Row],[Sequence]]="○","",IF(I231="",CONCATENATE(定義一覧[[#This Row],[VariableName]], " + 1,"),CONCATENATE(定義一覧[[#This Row],[VariableName]], " - 1,")))</f>
        <v/>
      </c>
    </row>
    <row r="231" spans="2:13" ht="12.75" customHeight="1" x14ac:dyDescent="0.4">
      <c r="B231" s="1" t="s">
        <v>1472</v>
      </c>
      <c r="C231" s="1">
        <f>HEX2DEC(定義一覧[[#This Row],[Unicode]])</f>
        <v>324</v>
      </c>
      <c r="D231" s="1" t="str">
        <f>_xlfn.UNICHAR(HEX2DEC(定義一覧[[#This Row],[Unicode]]))</f>
        <v>ń</v>
      </c>
      <c r="E231" s="1" t="s">
        <v>724</v>
      </c>
      <c r="F231" s="1" t="s">
        <v>1623</v>
      </c>
      <c r="G231" s="1" t="s">
        <v>729</v>
      </c>
      <c r="H231" s="2" t="s">
        <v>1968</v>
      </c>
      <c r="I231" s="1" t="str">
        <f>IF(AND(定義一覧[[#This Row],[Dec]]-1=C230,定義一覧[[#This Row],[Dec]]+1=C232,定義一覧[[#This Row],[Category]]=F230,定義一覧[[#This Row],[Category]]=F232,定義一覧[[#This Row],[SubCategory]]=G230,定義一覧[[#This Row],[SubCategory]]=G232),"○","")</f>
        <v/>
      </c>
      <c r="J231" s="1" t="str">
        <f>CONCATENATE(定義一覧[[#This Row],[Width]],"_",定義一覧[[#This Row],[Category]],"_",定義一覧[[#This Row],[SubCategory]],"_",SUBSTITUTE(定義一覧[[#This Row],[Name]],"-","_"))</f>
        <v>NARROW_JIS_SYMBOL_LATIN_SMALL_LETTER_N_WITH_ACUTE</v>
      </c>
      <c r="K2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LATIN_SMALL_LETTER_N_WITH_ACUTE
pub const NARROW_JIS_SYMBOL_LATIN_SMALL_LETTER_N_WITH_ACUTE: u32 = 0x0144;</v>
      </c>
      <c r="L231" s="3" t="str">
        <f>定義一覧[[#This Row],[VariableName]]&amp;","</f>
        <v>NARROW_JIS_SYMBOL_LATIN_SMALL_LETTER_N_WITH_ACUTE,</v>
      </c>
      <c r="M231" s="1" t="str">
        <f>IF(定義一覧[[#This Row],[Sequence]]="○","",IF(I232="",CONCATENATE(定義一覧[[#This Row],[VariableName]], " + 1,"),CONCATENATE(定義一覧[[#This Row],[VariableName]], " - 1,")))</f>
        <v>NARROW_JIS_SYMBOL_LATIN_SMALL_LETTER_N_WITH_ACUTE + 1,</v>
      </c>
    </row>
    <row r="232" spans="2:13" ht="12.75" customHeight="1" x14ac:dyDescent="0.4">
      <c r="B232" s="1" t="s">
        <v>1462</v>
      </c>
      <c r="C232" s="1">
        <f>HEX2DEC(定義一覧[[#This Row],[Unicode]])</f>
        <v>327</v>
      </c>
      <c r="D232" s="1" t="str">
        <f>_xlfn.UNICHAR(HEX2DEC(定義一覧[[#This Row],[Unicode]]))</f>
        <v>Ň</v>
      </c>
      <c r="E232" s="1" t="s">
        <v>724</v>
      </c>
      <c r="F232" s="1" t="s">
        <v>1623</v>
      </c>
      <c r="G232" s="1" t="s">
        <v>729</v>
      </c>
      <c r="H232" s="2" t="s">
        <v>1969</v>
      </c>
      <c r="I232" s="1" t="str">
        <f>IF(AND(定義一覧[[#This Row],[Dec]]-1=C231,定義一覧[[#This Row],[Dec]]+1=C233,定義一覧[[#This Row],[Category]]=F231,定義一覧[[#This Row],[Category]]=F233,定義一覧[[#This Row],[SubCategory]]=G231,定義一覧[[#This Row],[SubCategory]]=G233),"○","")</f>
        <v/>
      </c>
      <c r="J232" s="1" t="str">
        <f>CONCATENATE(定義一覧[[#This Row],[Width]],"_",定義一覧[[#This Row],[Category]],"_",定義一覧[[#This Row],[SubCategory]],"_",SUBSTITUTE(定義一覧[[#This Row],[Name]],"-","_"))</f>
        <v>NARROW_JIS_SYMBOL_LATIN_CAPITAL_LETTER_N_WITH_CARON</v>
      </c>
      <c r="K2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LATIN_CAPITAL_LETTER_N_WITH_CARON
pub const NARROW_JIS_SYMBOL_LATIN_CAPITAL_LETTER_N_WITH_CARON: u32 = 0x0147;</v>
      </c>
      <c r="L232" s="3" t="str">
        <f>定義一覧[[#This Row],[VariableName]]&amp;","</f>
        <v>NARROW_JIS_SYMBOL_LATIN_CAPITAL_LETTER_N_WITH_CARON,</v>
      </c>
      <c r="M232" s="1" t="str">
        <f>IF(定義一覧[[#This Row],[Sequence]]="○","",IF(I233="",CONCATENATE(定義一覧[[#This Row],[VariableName]], " + 1,"),CONCATENATE(定義一覧[[#This Row],[VariableName]], " - 1,")))</f>
        <v>NARROW_JIS_SYMBOL_LATIN_CAPITAL_LETTER_N_WITH_CARON + 1,</v>
      </c>
    </row>
    <row r="233" spans="2:13" ht="12.75" customHeight="1" x14ac:dyDescent="0.4">
      <c r="B233" s="1" t="s">
        <v>1473</v>
      </c>
      <c r="C233" s="1">
        <f>HEX2DEC(定義一覧[[#This Row],[Unicode]])</f>
        <v>328</v>
      </c>
      <c r="D233" s="1" t="str">
        <f>_xlfn.UNICHAR(HEX2DEC(定義一覧[[#This Row],[Unicode]]))</f>
        <v>ň</v>
      </c>
      <c r="E233" s="1" t="s">
        <v>724</v>
      </c>
      <c r="F233" s="1" t="s">
        <v>1623</v>
      </c>
      <c r="G233" s="1" t="s">
        <v>729</v>
      </c>
      <c r="H233" s="2" t="s">
        <v>1970</v>
      </c>
      <c r="I233" s="1" t="str">
        <f>IF(AND(定義一覧[[#This Row],[Dec]]-1=C232,定義一覧[[#This Row],[Dec]]+1=C234,定義一覧[[#This Row],[Category]]=F232,定義一覧[[#This Row],[Category]]=F234,定義一覧[[#This Row],[SubCategory]]=G232,定義一覧[[#This Row],[SubCategory]]=G234),"○","")</f>
        <v/>
      </c>
      <c r="J233" s="1" t="str">
        <f>CONCATENATE(定義一覧[[#This Row],[Width]],"_",定義一覧[[#This Row],[Category]],"_",定義一覧[[#This Row],[SubCategory]],"_",SUBSTITUTE(定義一覧[[#This Row],[Name]],"-","_"))</f>
        <v>NARROW_JIS_SYMBOL_LATIN_SMALL_LETTER_N_WITH_CARON</v>
      </c>
      <c r="K2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LATIN_SMALL_LETTER_N_WITH_CARON
pub const NARROW_JIS_SYMBOL_LATIN_SMALL_LETTER_N_WITH_CARON: u32 = 0x0148;</v>
      </c>
      <c r="L233" s="3" t="str">
        <f>定義一覧[[#This Row],[VariableName]]&amp;","</f>
        <v>NARROW_JIS_SYMBOL_LATIN_SMALL_LETTER_N_WITH_CARON,</v>
      </c>
      <c r="M233" s="1" t="str">
        <f>IF(定義一覧[[#This Row],[Sequence]]="○","",IF(I234="",CONCATENATE(定義一覧[[#This Row],[VariableName]], " + 1,"),CONCATENATE(定義一覧[[#This Row],[VariableName]], " - 1,")))</f>
        <v>NARROW_JIS_SYMBOL_LATIN_SMALL_LETTER_N_WITH_CARON + 1,</v>
      </c>
    </row>
    <row r="234" spans="2:13" ht="12.75" customHeight="1" x14ac:dyDescent="0.4">
      <c r="B234" s="1" t="s">
        <v>1112</v>
      </c>
      <c r="C234" s="1">
        <f>HEX2DEC(定義一覧[[#This Row],[Unicode]])</f>
        <v>331</v>
      </c>
      <c r="D234" s="1" t="str">
        <f>_xlfn.UNICHAR(HEX2DEC(定義一覧[[#This Row],[Unicode]]))</f>
        <v>ŋ</v>
      </c>
      <c r="E234" s="1" t="s">
        <v>724</v>
      </c>
      <c r="F234" s="1" t="s">
        <v>1623</v>
      </c>
      <c r="G234" s="1" t="s">
        <v>729</v>
      </c>
      <c r="H234" s="2" t="s">
        <v>1971</v>
      </c>
      <c r="I234" s="1" t="str">
        <f>IF(AND(定義一覧[[#This Row],[Dec]]-1=C233,定義一覧[[#This Row],[Dec]]+1=C235,定義一覧[[#This Row],[Category]]=F233,定義一覧[[#This Row],[Category]]=F235,定義一覧[[#This Row],[SubCategory]]=G233,定義一覧[[#This Row],[SubCategory]]=G235),"○","")</f>
        <v/>
      </c>
      <c r="J234" s="1" t="str">
        <f>CONCATENATE(定義一覧[[#This Row],[Width]],"_",定義一覧[[#This Row],[Category]],"_",定義一覧[[#This Row],[SubCategory]],"_",SUBSTITUTE(定義一覧[[#This Row],[Name]],"-","_"))</f>
        <v>NARROW_JIS_SYMBOL_LATIN_SMALL_LETTER_ENG</v>
      </c>
      <c r="K2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LATIN_SMALL_LETTER_ENG
pub const NARROW_JIS_SYMBOL_LATIN_SMALL_LETTER_ENG: u32 = 0x014b;</v>
      </c>
      <c r="L234" s="3" t="str">
        <f>定義一覧[[#This Row],[VariableName]]&amp;","</f>
        <v>NARROW_JIS_SYMBOL_LATIN_SMALL_LETTER_ENG,</v>
      </c>
      <c r="M234" s="1" t="str">
        <f>IF(定義一覧[[#This Row],[Sequence]]="○","",IF(I235="",CONCATENATE(定義一覧[[#This Row],[VariableName]], " + 1,"),CONCATENATE(定義一覧[[#This Row],[VariableName]], " - 1,")))</f>
        <v>NARROW_JIS_SYMBOL_LATIN_SMALL_LETTER_ENG - 1,</v>
      </c>
    </row>
    <row r="235" spans="2:13" ht="12.75" customHeight="1" x14ac:dyDescent="0.4">
      <c r="B235" s="1" t="s">
        <v>1067</v>
      </c>
      <c r="C235" s="1">
        <f>HEX2DEC(定義一覧[[#This Row],[Unicode]])</f>
        <v>332</v>
      </c>
      <c r="D235" s="1" t="str">
        <f>_xlfn.UNICHAR(HEX2DEC(定義一覧[[#This Row],[Unicode]]))</f>
        <v>Ō</v>
      </c>
      <c r="E235" s="1" t="s">
        <v>724</v>
      </c>
      <c r="F235" s="1" t="s">
        <v>1622</v>
      </c>
      <c r="G235" s="1" t="s">
        <v>729</v>
      </c>
      <c r="H235" s="2" t="s">
        <v>1972</v>
      </c>
      <c r="I235" s="1" t="str">
        <f>IF(AND(定義一覧[[#This Row],[Dec]]-1=C234,定義一覧[[#This Row],[Dec]]+1=C236,定義一覧[[#This Row],[Category]]=F234,定義一覧[[#This Row],[Category]]=F236,定義一覧[[#This Row],[SubCategory]]=G234,定義一覧[[#This Row],[SubCategory]]=G236),"○","")</f>
        <v>○</v>
      </c>
      <c r="J235" s="1" t="str">
        <f>CONCATENATE(定義一覧[[#This Row],[Width]],"_",定義一覧[[#This Row],[Category]],"_",定義一覧[[#This Row],[SubCategory]],"_",SUBSTITUTE(定義一覧[[#This Row],[Name]],"-","_"))</f>
        <v>NARROW_JIS_SYMBOL_LATIN_CAPITAL_LETTER_O_WITH_MACRON</v>
      </c>
      <c r="K2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LATIN_CAPITAL_LETTER_O_WITH_MACRON
pub const NARROW_JIS_SYMBOL_LATIN_CAPITAL_LETTER_O_WITH_MACRON: u32 = 0x014c;</v>
      </c>
      <c r="L235" s="3" t="str">
        <f>定義一覧[[#This Row],[VariableName]]&amp;","</f>
        <v>NARROW_JIS_SYMBOL_LATIN_CAPITAL_LETTER_O_WITH_MACRON,</v>
      </c>
      <c r="M235" s="1" t="str">
        <f>IF(定義一覧[[#This Row],[Sequence]]="○","",IF(I236="",CONCATENATE(定義一覧[[#This Row],[VariableName]], " + 1,"),CONCATENATE(定義一覧[[#This Row],[VariableName]], " - 1,")))</f>
        <v/>
      </c>
    </row>
    <row r="236" spans="2:13" ht="12.75" customHeight="1" x14ac:dyDescent="0.4">
      <c r="B236" s="1" t="s">
        <v>1070</v>
      </c>
      <c r="C236" s="1">
        <f>HEX2DEC(定義一覧[[#This Row],[Unicode]])</f>
        <v>333</v>
      </c>
      <c r="D236" s="1" t="str">
        <f>_xlfn.UNICHAR(HEX2DEC(定義一覧[[#This Row],[Unicode]]))</f>
        <v>ō</v>
      </c>
      <c r="E236" s="1" t="s">
        <v>724</v>
      </c>
      <c r="F236" s="1" t="s">
        <v>1623</v>
      </c>
      <c r="G236" s="1" t="s">
        <v>729</v>
      </c>
      <c r="H236" s="2" t="s">
        <v>1973</v>
      </c>
      <c r="I236" s="1" t="str">
        <f>IF(AND(定義一覧[[#This Row],[Dec]]-1=C235,定義一覧[[#This Row],[Dec]]+1=C237,定義一覧[[#This Row],[Category]]=F235,定義一覧[[#This Row],[Category]]=F237,定義一覧[[#This Row],[SubCategory]]=G235,定義一覧[[#This Row],[SubCategory]]=G237),"○","")</f>
        <v/>
      </c>
      <c r="J236" s="1" t="str">
        <f>CONCATENATE(定義一覧[[#This Row],[Width]],"_",定義一覧[[#This Row],[Category]],"_",定義一覧[[#This Row],[SubCategory]],"_",SUBSTITUTE(定義一覧[[#This Row],[Name]],"-","_"))</f>
        <v>NARROW_JIS_SYMBOL_LATIN_SMALL_LETTER_O_WITH_MACRON</v>
      </c>
      <c r="K2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LATIN_SMALL_LETTER_O_WITH_MACRON
pub const NARROW_JIS_SYMBOL_LATIN_SMALL_LETTER_O_WITH_MACRON: u32 = 0x014d;</v>
      </c>
      <c r="L236" s="3" t="str">
        <f>定義一覧[[#This Row],[VariableName]]&amp;","</f>
        <v>NARROW_JIS_SYMBOL_LATIN_SMALL_LETTER_O_WITH_MACRON,</v>
      </c>
      <c r="M236" s="1" t="str">
        <f>IF(定義一覧[[#This Row],[Sequence]]="○","",IF(I237="",CONCATENATE(定義一覧[[#This Row],[VariableName]], " + 1,"),CONCATENATE(定義一覧[[#This Row],[VariableName]], " - 1,")))</f>
        <v>NARROW_JIS_SYMBOL_LATIN_SMALL_LETTER_O_WITH_MACRON + 1,</v>
      </c>
    </row>
    <row r="237" spans="2:13" ht="12.75" customHeight="1" x14ac:dyDescent="0.4">
      <c r="B237" s="1" t="s">
        <v>1463</v>
      </c>
      <c r="C237" s="1">
        <f>HEX2DEC(定義一覧[[#This Row],[Unicode]])</f>
        <v>336</v>
      </c>
      <c r="D237" s="1" t="str">
        <f>_xlfn.UNICHAR(HEX2DEC(定義一覧[[#This Row],[Unicode]]))</f>
        <v>Ő</v>
      </c>
      <c r="E237" s="1" t="s">
        <v>724</v>
      </c>
      <c r="F237" s="1" t="s">
        <v>1623</v>
      </c>
      <c r="G237" s="1" t="s">
        <v>729</v>
      </c>
      <c r="H237" s="2" t="s">
        <v>1974</v>
      </c>
      <c r="I237" s="1" t="str">
        <f>IF(AND(定義一覧[[#This Row],[Dec]]-1=C236,定義一覧[[#This Row],[Dec]]+1=C238,定義一覧[[#This Row],[Category]]=F236,定義一覧[[#This Row],[Category]]=F238,定義一覧[[#This Row],[SubCategory]]=G236,定義一覧[[#This Row],[SubCategory]]=G238),"○","")</f>
        <v/>
      </c>
      <c r="J237" s="1" t="str">
        <f>CONCATENATE(定義一覧[[#This Row],[Width]],"_",定義一覧[[#This Row],[Category]],"_",定義一覧[[#This Row],[SubCategory]],"_",SUBSTITUTE(定義一覧[[#This Row],[Name]],"-","_"))</f>
        <v>NARROW_JIS_SYMBOL_LATIN_CAPITAL_LETTER_O_WITH_DOUBLE_ACUTE</v>
      </c>
      <c r="K2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LATIN_CAPITAL_LETTER_O_WITH_DOUBLE_ACUTE
pub const NARROW_JIS_SYMBOL_LATIN_CAPITAL_LETTER_O_WITH_DOUBLE_ACUTE: u32 = 0x0150;</v>
      </c>
      <c r="L237" s="3" t="str">
        <f>定義一覧[[#This Row],[VariableName]]&amp;","</f>
        <v>NARROW_JIS_SYMBOL_LATIN_CAPITAL_LETTER_O_WITH_DOUBLE_ACUTE,</v>
      </c>
      <c r="M237" s="1" t="str">
        <f>IF(定義一覧[[#This Row],[Sequence]]="○","",IF(I238="",CONCATENATE(定義一覧[[#This Row],[VariableName]], " + 1,"),CONCATENATE(定義一覧[[#This Row],[VariableName]], " - 1,")))</f>
        <v>NARROW_JIS_SYMBOL_LATIN_CAPITAL_LETTER_O_WITH_DOUBLE_ACUTE - 1,</v>
      </c>
    </row>
    <row r="238" spans="2:13" ht="12.75" customHeight="1" x14ac:dyDescent="0.4">
      <c r="B238" s="1" t="s">
        <v>1474</v>
      </c>
      <c r="C238" s="1">
        <f>HEX2DEC(定義一覧[[#This Row],[Unicode]])</f>
        <v>337</v>
      </c>
      <c r="D238" s="1" t="str">
        <f>_xlfn.UNICHAR(HEX2DEC(定義一覧[[#This Row],[Unicode]]))</f>
        <v>ő</v>
      </c>
      <c r="E238" s="1" t="s">
        <v>724</v>
      </c>
      <c r="F238" s="1" t="s">
        <v>1622</v>
      </c>
      <c r="G238" s="1" t="s">
        <v>729</v>
      </c>
      <c r="H238" s="2" t="s">
        <v>1975</v>
      </c>
      <c r="I238" s="1" t="str">
        <f>IF(AND(定義一覧[[#This Row],[Dec]]-1=C237,定義一覧[[#This Row],[Dec]]+1=C239,定義一覧[[#This Row],[Category]]=F237,定義一覧[[#This Row],[Category]]=F239,定義一覧[[#This Row],[SubCategory]]=G237,定義一覧[[#This Row],[SubCategory]]=G239),"○","")</f>
        <v>○</v>
      </c>
      <c r="J238" s="1" t="str">
        <f>CONCATENATE(定義一覧[[#This Row],[Width]],"_",定義一覧[[#This Row],[Category]],"_",定義一覧[[#This Row],[SubCategory]],"_",SUBSTITUTE(定義一覧[[#This Row],[Name]],"-","_"))</f>
        <v>NARROW_JIS_SYMBOL_LATIN_SMALL_LETTER_O_WITH_DOUBLE_ACUTE</v>
      </c>
      <c r="K2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LATIN_SMALL_LETTER_O_WITH_DOUBLE_ACUTE
pub const NARROW_JIS_SYMBOL_LATIN_SMALL_LETTER_O_WITH_DOUBLE_ACUTE: u32 = 0x0151;</v>
      </c>
      <c r="L238" s="3" t="str">
        <f>定義一覧[[#This Row],[VariableName]]&amp;","</f>
        <v>NARROW_JIS_SYMBOL_LATIN_SMALL_LETTER_O_WITH_DOUBLE_ACUTE,</v>
      </c>
      <c r="M238" s="1" t="str">
        <f>IF(定義一覧[[#This Row],[Sequence]]="○","",IF(I239="",CONCATENATE(定義一覧[[#This Row],[VariableName]], " + 1,"),CONCATENATE(定義一覧[[#This Row],[VariableName]], " - 1,")))</f>
        <v/>
      </c>
    </row>
    <row r="239" spans="2:13" ht="12.75" customHeight="1" x14ac:dyDescent="0.4">
      <c r="B239" s="1" t="s">
        <v>1508</v>
      </c>
      <c r="C239" s="1">
        <f>HEX2DEC(定義一覧[[#This Row],[Unicode]])</f>
        <v>338</v>
      </c>
      <c r="D239" s="1" t="str">
        <f>_xlfn.UNICHAR(HEX2DEC(定義一覧[[#This Row],[Unicode]]))</f>
        <v>Œ</v>
      </c>
      <c r="E239" s="1" t="s">
        <v>724</v>
      </c>
      <c r="F239" s="1" t="s">
        <v>1622</v>
      </c>
      <c r="G239" s="1" t="s">
        <v>729</v>
      </c>
      <c r="H239" s="2" t="s">
        <v>1976</v>
      </c>
      <c r="I239" s="1" t="str">
        <f>IF(AND(定義一覧[[#This Row],[Dec]]-1=C238,定義一覧[[#This Row],[Dec]]+1=C240,定義一覧[[#This Row],[Category]]=F238,定義一覧[[#This Row],[Category]]=F240,定義一覧[[#This Row],[SubCategory]]=G238,定義一覧[[#This Row],[SubCategory]]=G240),"○","")</f>
        <v>○</v>
      </c>
      <c r="J239" s="1" t="str">
        <f>CONCATENATE(定義一覧[[#This Row],[Width]],"_",定義一覧[[#This Row],[Category]],"_",定義一覧[[#This Row],[SubCategory]],"_",SUBSTITUTE(定義一覧[[#This Row],[Name]],"-","_"))</f>
        <v>NARROW_JIS_SYMBOL_LATIN_CAPITAL_LIGATURE_OE</v>
      </c>
      <c r="K2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LATIN_CAPITAL_LIGATURE_OE
pub const NARROW_JIS_SYMBOL_LATIN_CAPITAL_LIGATURE_OE: u32 = 0x0152;</v>
      </c>
      <c r="L239" s="3" t="str">
        <f>定義一覧[[#This Row],[VariableName]]&amp;","</f>
        <v>NARROW_JIS_SYMBOL_LATIN_CAPITAL_LIGATURE_OE,</v>
      </c>
      <c r="M239" s="1" t="str">
        <f>IF(定義一覧[[#This Row],[Sequence]]="○","",IF(I240="",CONCATENATE(定義一覧[[#This Row],[VariableName]], " + 1,"),CONCATENATE(定義一覧[[#This Row],[VariableName]], " - 1,")))</f>
        <v/>
      </c>
    </row>
    <row r="240" spans="2:13" ht="12.75" customHeight="1" x14ac:dyDescent="0.4">
      <c r="B240" s="1" t="s">
        <v>1507</v>
      </c>
      <c r="C240" s="1">
        <f>HEX2DEC(定義一覧[[#This Row],[Unicode]])</f>
        <v>339</v>
      </c>
      <c r="D240" s="1" t="str">
        <f>_xlfn.UNICHAR(HEX2DEC(定義一覧[[#This Row],[Unicode]]))</f>
        <v>œ</v>
      </c>
      <c r="E240" s="1" t="s">
        <v>724</v>
      </c>
      <c r="F240" s="1" t="s">
        <v>1622</v>
      </c>
      <c r="G240" s="1" t="s">
        <v>729</v>
      </c>
      <c r="H240" s="2" t="s">
        <v>1977</v>
      </c>
      <c r="I240" s="1" t="str">
        <f>IF(AND(定義一覧[[#This Row],[Dec]]-1=C239,定義一覧[[#This Row],[Dec]]+1=C241,定義一覧[[#This Row],[Category]]=F239,定義一覧[[#This Row],[Category]]=F241,定義一覧[[#This Row],[SubCategory]]=G239,定義一覧[[#This Row],[SubCategory]]=G241),"○","")</f>
        <v>○</v>
      </c>
      <c r="J240" s="1" t="str">
        <f>CONCATENATE(定義一覧[[#This Row],[Width]],"_",定義一覧[[#This Row],[Category]],"_",定義一覧[[#This Row],[SubCategory]],"_",SUBSTITUTE(定義一覧[[#This Row],[Name]],"-","_"))</f>
        <v>NARROW_JIS_SYMBOL_LATIN_SMALL_LIGATURE_OE</v>
      </c>
      <c r="K2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LATIN_SMALL_LIGATURE_OE
pub const NARROW_JIS_SYMBOL_LATIN_SMALL_LIGATURE_OE: u32 = 0x0153;</v>
      </c>
      <c r="L240" s="3" t="str">
        <f>定義一覧[[#This Row],[VariableName]]&amp;","</f>
        <v>NARROW_JIS_SYMBOL_LATIN_SMALL_LIGATURE_OE,</v>
      </c>
      <c r="M240" s="1" t="str">
        <f>IF(定義一覧[[#This Row],[Sequence]]="○","",IF(I241="",CONCATENATE(定義一覧[[#This Row],[VariableName]], " + 1,"),CONCATENATE(定義一覧[[#This Row],[VariableName]], " - 1,")))</f>
        <v/>
      </c>
    </row>
    <row r="241" spans="2:13" ht="12.75" customHeight="1" x14ac:dyDescent="0.4">
      <c r="B241" s="1" t="s">
        <v>1456</v>
      </c>
      <c r="C241" s="1">
        <f>HEX2DEC(定義一覧[[#This Row],[Unicode]])</f>
        <v>340</v>
      </c>
      <c r="D241" s="1" t="str">
        <f>_xlfn.UNICHAR(HEX2DEC(定義一覧[[#This Row],[Unicode]]))</f>
        <v>Ŕ</v>
      </c>
      <c r="E241" s="1" t="s">
        <v>724</v>
      </c>
      <c r="F241" s="1" t="s">
        <v>1622</v>
      </c>
      <c r="G241" s="1" t="s">
        <v>729</v>
      </c>
      <c r="H241" s="2" t="s">
        <v>1978</v>
      </c>
      <c r="I241" s="1" t="str">
        <f>IF(AND(定義一覧[[#This Row],[Dec]]-1=C240,定義一覧[[#This Row],[Dec]]+1=C242,定義一覧[[#This Row],[Category]]=F240,定義一覧[[#This Row],[Category]]=F242,定義一覧[[#This Row],[SubCategory]]=G240,定義一覧[[#This Row],[SubCategory]]=G242),"○","")</f>
        <v>○</v>
      </c>
      <c r="J241" s="1" t="str">
        <f>CONCATENATE(定義一覧[[#This Row],[Width]],"_",定義一覧[[#This Row],[Category]],"_",定義一覧[[#This Row],[SubCategory]],"_",SUBSTITUTE(定義一覧[[#This Row],[Name]],"-","_"))</f>
        <v>NARROW_JIS_SYMBOL_LATIN_CAPITAL_LETTER_R_WITH_ACUTE</v>
      </c>
      <c r="K2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LATIN_CAPITAL_LETTER_R_WITH_ACUTE
pub const NARROW_JIS_SYMBOL_LATIN_CAPITAL_LETTER_R_WITH_ACUTE: u32 = 0x0154;</v>
      </c>
      <c r="L241" s="3" t="str">
        <f>定義一覧[[#This Row],[VariableName]]&amp;","</f>
        <v>NARROW_JIS_SYMBOL_LATIN_CAPITAL_LETTER_R_WITH_ACUTE,</v>
      </c>
      <c r="M241" s="1" t="str">
        <f>IF(定義一覧[[#This Row],[Sequence]]="○","",IF(I242="",CONCATENATE(定義一覧[[#This Row],[VariableName]], " + 1,"),CONCATENATE(定義一覧[[#This Row],[VariableName]], " - 1,")))</f>
        <v/>
      </c>
    </row>
    <row r="242" spans="2:13" ht="12.75" customHeight="1" x14ac:dyDescent="0.4">
      <c r="B242" s="1" t="s">
        <v>1467</v>
      </c>
      <c r="C242" s="1">
        <f>HEX2DEC(定義一覧[[#This Row],[Unicode]])</f>
        <v>341</v>
      </c>
      <c r="D242" s="1" t="str">
        <f>_xlfn.UNICHAR(HEX2DEC(定義一覧[[#This Row],[Unicode]]))</f>
        <v>ŕ</v>
      </c>
      <c r="E242" s="1" t="s">
        <v>724</v>
      </c>
      <c r="F242" s="1" t="s">
        <v>1623</v>
      </c>
      <c r="G242" s="1" t="s">
        <v>729</v>
      </c>
      <c r="H242" s="2" t="s">
        <v>1979</v>
      </c>
      <c r="I242" s="1" t="str">
        <f>IF(AND(定義一覧[[#This Row],[Dec]]-1=C241,定義一覧[[#This Row],[Dec]]+1=C243,定義一覧[[#This Row],[Category]]=F241,定義一覧[[#This Row],[Category]]=F243,定義一覧[[#This Row],[SubCategory]]=G241,定義一覧[[#This Row],[SubCategory]]=G243),"○","")</f>
        <v/>
      </c>
      <c r="J242" s="1" t="str">
        <f>CONCATENATE(定義一覧[[#This Row],[Width]],"_",定義一覧[[#This Row],[Category]],"_",定義一覧[[#This Row],[SubCategory]],"_",SUBSTITUTE(定義一覧[[#This Row],[Name]],"-","_"))</f>
        <v>NARROW_JIS_SYMBOL_LATIN_SMALL_LETTER_R_WITH_ACUTE</v>
      </c>
      <c r="K2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LATIN_SMALL_LETTER_R_WITH_ACUTE
pub const NARROW_JIS_SYMBOL_LATIN_SMALL_LETTER_R_WITH_ACUTE: u32 = 0x0155;</v>
      </c>
      <c r="L242" s="3" t="str">
        <f>定義一覧[[#This Row],[VariableName]]&amp;","</f>
        <v>NARROW_JIS_SYMBOL_LATIN_SMALL_LETTER_R_WITH_ACUTE,</v>
      </c>
      <c r="M242" s="1" t="str">
        <f>IF(定義一覧[[#This Row],[Sequence]]="○","",IF(I243="",CONCATENATE(定義一覧[[#This Row],[VariableName]], " + 1,"),CONCATENATE(定義一覧[[#This Row],[VariableName]], " - 1,")))</f>
        <v>NARROW_JIS_SYMBOL_LATIN_SMALL_LETTER_R_WITH_ACUTE + 1,</v>
      </c>
    </row>
    <row r="243" spans="2:13" ht="12.75" customHeight="1" x14ac:dyDescent="0.4">
      <c r="B243" s="1" t="s">
        <v>1464</v>
      </c>
      <c r="C243" s="1">
        <f>HEX2DEC(定義一覧[[#This Row],[Unicode]])</f>
        <v>344</v>
      </c>
      <c r="D243" s="1" t="str">
        <f>_xlfn.UNICHAR(HEX2DEC(定義一覧[[#This Row],[Unicode]]))</f>
        <v>Ř</v>
      </c>
      <c r="E243" s="1" t="s">
        <v>724</v>
      </c>
      <c r="F243" s="1" t="s">
        <v>1623</v>
      </c>
      <c r="G243" s="1" t="s">
        <v>729</v>
      </c>
      <c r="H243" s="2" t="s">
        <v>1980</v>
      </c>
      <c r="I243" s="1" t="str">
        <f>IF(AND(定義一覧[[#This Row],[Dec]]-1=C242,定義一覧[[#This Row],[Dec]]+1=C244,定義一覧[[#This Row],[Category]]=F242,定義一覧[[#This Row],[Category]]=F244,定義一覧[[#This Row],[SubCategory]]=G242,定義一覧[[#This Row],[SubCategory]]=G244),"○","")</f>
        <v/>
      </c>
      <c r="J243" s="1" t="str">
        <f>CONCATENATE(定義一覧[[#This Row],[Width]],"_",定義一覧[[#This Row],[Category]],"_",定義一覧[[#This Row],[SubCategory]],"_",SUBSTITUTE(定義一覧[[#This Row],[Name]],"-","_"))</f>
        <v>NARROW_JIS_SYMBOL_LATIN_CAPITAL_LETTER_R_WITH_CARON</v>
      </c>
      <c r="K2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LATIN_CAPITAL_LETTER_R_WITH_CARON
pub const NARROW_JIS_SYMBOL_LATIN_CAPITAL_LETTER_R_WITH_CARON: u32 = 0x0158;</v>
      </c>
      <c r="L243" s="3" t="str">
        <f>定義一覧[[#This Row],[VariableName]]&amp;","</f>
        <v>NARROW_JIS_SYMBOL_LATIN_CAPITAL_LETTER_R_WITH_CARON,</v>
      </c>
      <c r="M243" s="1" t="str">
        <f>IF(定義一覧[[#This Row],[Sequence]]="○","",IF(I244="",CONCATENATE(定義一覧[[#This Row],[VariableName]], " + 1,"),CONCATENATE(定義一覧[[#This Row],[VariableName]], " - 1,")))</f>
        <v>NARROW_JIS_SYMBOL_LATIN_CAPITAL_LETTER_R_WITH_CARON - 1,</v>
      </c>
    </row>
    <row r="244" spans="2:13" ht="12.75" customHeight="1" x14ac:dyDescent="0.4">
      <c r="B244" s="1" t="s">
        <v>1475</v>
      </c>
      <c r="C244" s="1">
        <f>HEX2DEC(定義一覧[[#This Row],[Unicode]])</f>
        <v>345</v>
      </c>
      <c r="D244" s="1" t="str">
        <f>_xlfn.UNICHAR(HEX2DEC(定義一覧[[#This Row],[Unicode]]))</f>
        <v>ř</v>
      </c>
      <c r="E244" s="1" t="s">
        <v>724</v>
      </c>
      <c r="F244" s="1" t="s">
        <v>1622</v>
      </c>
      <c r="G244" s="1" t="s">
        <v>729</v>
      </c>
      <c r="H244" s="2" t="s">
        <v>1981</v>
      </c>
      <c r="I244" s="1" t="str">
        <f>IF(AND(定義一覧[[#This Row],[Dec]]-1=C243,定義一覧[[#This Row],[Dec]]+1=C245,定義一覧[[#This Row],[Category]]=F243,定義一覧[[#This Row],[Category]]=F245,定義一覧[[#This Row],[SubCategory]]=G243,定義一覧[[#This Row],[SubCategory]]=G245),"○","")</f>
        <v>○</v>
      </c>
      <c r="J244" s="1" t="str">
        <f>CONCATENATE(定義一覧[[#This Row],[Width]],"_",定義一覧[[#This Row],[Category]],"_",定義一覧[[#This Row],[SubCategory]],"_",SUBSTITUTE(定義一覧[[#This Row],[Name]],"-","_"))</f>
        <v>NARROW_JIS_SYMBOL_LATIN_SMALL_LETTER_R_WITH_CARON</v>
      </c>
      <c r="K2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LATIN_SMALL_LETTER_R_WITH_CARON
pub const NARROW_JIS_SYMBOL_LATIN_SMALL_LETTER_R_WITH_CARON: u32 = 0x0159;</v>
      </c>
      <c r="L244" s="3" t="str">
        <f>定義一覧[[#This Row],[VariableName]]&amp;","</f>
        <v>NARROW_JIS_SYMBOL_LATIN_SMALL_LETTER_R_WITH_CARON,</v>
      </c>
      <c r="M244" s="1" t="str">
        <f>IF(定義一覧[[#This Row],[Sequence]]="○","",IF(I245="",CONCATENATE(定義一覧[[#This Row],[VariableName]], " + 1,"),CONCATENATE(定義一覧[[#This Row],[VariableName]], " - 1,")))</f>
        <v/>
      </c>
    </row>
    <row r="245" spans="2:13" ht="12.75" customHeight="1" x14ac:dyDescent="0.4">
      <c r="B245" s="1" t="s">
        <v>1073</v>
      </c>
      <c r="C245" s="1">
        <f>HEX2DEC(定義一覧[[#This Row],[Unicode]])</f>
        <v>346</v>
      </c>
      <c r="D245" s="1" t="str">
        <f>_xlfn.UNICHAR(HEX2DEC(定義一覧[[#This Row],[Unicode]]))</f>
        <v>Ś</v>
      </c>
      <c r="E245" s="1" t="s">
        <v>724</v>
      </c>
      <c r="F245" s="1" t="s">
        <v>1622</v>
      </c>
      <c r="G245" s="1" t="s">
        <v>729</v>
      </c>
      <c r="H245" s="2" t="s">
        <v>1982</v>
      </c>
      <c r="I245" s="1" t="str">
        <f>IF(AND(定義一覧[[#This Row],[Dec]]-1=C244,定義一覧[[#This Row],[Dec]]+1=C246,定義一覧[[#This Row],[Category]]=F244,定義一覧[[#This Row],[Category]]=F246,定義一覧[[#This Row],[SubCategory]]=G244,定義一覧[[#This Row],[SubCategory]]=G246),"○","")</f>
        <v>○</v>
      </c>
      <c r="J245" s="1" t="str">
        <f>CONCATENATE(定義一覧[[#This Row],[Width]],"_",定義一覧[[#This Row],[Category]],"_",定義一覧[[#This Row],[SubCategory]],"_",SUBSTITUTE(定義一覧[[#This Row],[Name]],"-","_"))</f>
        <v>NARROW_JIS_SYMBOL_LATIN_CAPITAL_LETTER_S_WITH_ACUTE</v>
      </c>
      <c r="K2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LATIN_CAPITAL_LETTER_S_WITH_ACUTE
pub const NARROW_JIS_SYMBOL_LATIN_CAPITAL_LETTER_S_WITH_ACUTE: u32 = 0x015a;</v>
      </c>
      <c r="L245" s="3" t="str">
        <f>定義一覧[[#This Row],[VariableName]]&amp;","</f>
        <v>NARROW_JIS_SYMBOL_LATIN_CAPITAL_LETTER_S_WITH_ACUTE,</v>
      </c>
      <c r="M245" s="1" t="str">
        <f>IF(定義一覧[[#This Row],[Sequence]]="○","",IF(I246="",CONCATENATE(定義一覧[[#This Row],[VariableName]], " + 1,"),CONCATENATE(定義一覧[[#This Row],[VariableName]], " - 1,")))</f>
        <v/>
      </c>
    </row>
    <row r="246" spans="2:13" ht="12.75" customHeight="1" x14ac:dyDescent="0.4">
      <c r="B246" s="1" t="s">
        <v>1079</v>
      </c>
      <c r="C246" s="1">
        <f>HEX2DEC(定義一覧[[#This Row],[Unicode]])</f>
        <v>347</v>
      </c>
      <c r="D246" s="1" t="str">
        <f>_xlfn.UNICHAR(HEX2DEC(定義一覧[[#This Row],[Unicode]]))</f>
        <v>ś</v>
      </c>
      <c r="E246" s="1" t="s">
        <v>724</v>
      </c>
      <c r="F246" s="1" t="s">
        <v>1622</v>
      </c>
      <c r="G246" s="1" t="s">
        <v>729</v>
      </c>
      <c r="H246" s="2" t="s">
        <v>1983</v>
      </c>
      <c r="I246" s="1" t="str">
        <f>IF(AND(定義一覧[[#This Row],[Dec]]-1=C245,定義一覧[[#This Row],[Dec]]+1=C247,定義一覧[[#This Row],[Category]]=F245,定義一覧[[#This Row],[Category]]=F247,定義一覧[[#This Row],[SubCategory]]=G245,定義一覧[[#This Row],[SubCategory]]=G247),"○","")</f>
        <v>○</v>
      </c>
      <c r="J246" s="1" t="str">
        <f>CONCATENATE(定義一覧[[#This Row],[Width]],"_",定義一覧[[#This Row],[Category]],"_",定義一覧[[#This Row],[SubCategory]],"_",SUBSTITUTE(定義一覧[[#This Row],[Name]],"-","_"))</f>
        <v>NARROW_JIS_SYMBOL_LATIN_SMALL_LETTER_S_WITH_ACUTE</v>
      </c>
      <c r="K2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LATIN_SMALL_LETTER_S_WITH_ACUTE
pub const NARROW_JIS_SYMBOL_LATIN_SMALL_LETTER_S_WITH_ACUTE: u32 = 0x015b;</v>
      </c>
      <c r="L246" s="3" t="str">
        <f>定義一覧[[#This Row],[VariableName]]&amp;","</f>
        <v>NARROW_JIS_SYMBOL_LATIN_SMALL_LETTER_S_WITH_ACUTE,</v>
      </c>
      <c r="M246" s="1" t="str">
        <f>IF(定義一覧[[#This Row],[Sequence]]="○","",IF(I247="",CONCATENATE(定義一覧[[#This Row],[VariableName]], " + 1,"),CONCATENATE(定義一覧[[#This Row],[VariableName]], " - 1,")))</f>
        <v/>
      </c>
    </row>
    <row r="247" spans="2:13" ht="12.75" customHeight="1" x14ac:dyDescent="0.4">
      <c r="B247" s="1" t="s">
        <v>1097</v>
      </c>
      <c r="C247" s="1">
        <f>HEX2DEC(定義一覧[[#This Row],[Unicode]])</f>
        <v>348</v>
      </c>
      <c r="D247" s="1" t="str">
        <f>_xlfn.UNICHAR(HEX2DEC(定義一覧[[#This Row],[Unicode]]))</f>
        <v>Ŝ</v>
      </c>
      <c r="E247" s="1" t="s">
        <v>724</v>
      </c>
      <c r="F247" s="1" t="s">
        <v>1622</v>
      </c>
      <c r="G247" s="1" t="s">
        <v>729</v>
      </c>
      <c r="H247" s="2" t="s">
        <v>1984</v>
      </c>
      <c r="I247" s="1" t="str">
        <f>IF(AND(定義一覧[[#This Row],[Dec]]-1=C246,定義一覧[[#This Row],[Dec]]+1=C248,定義一覧[[#This Row],[Category]]=F246,定義一覧[[#This Row],[Category]]=F248,定義一覧[[#This Row],[SubCategory]]=G246,定義一覧[[#This Row],[SubCategory]]=G248),"○","")</f>
        <v>○</v>
      </c>
      <c r="J247" s="1" t="str">
        <f>CONCATENATE(定義一覧[[#This Row],[Width]],"_",定義一覧[[#This Row],[Category]],"_",定義一覧[[#This Row],[SubCategory]],"_",SUBSTITUTE(定義一覧[[#This Row],[Name]],"-","_"))</f>
        <v>NARROW_JIS_SYMBOL_LATIN_CAPITAL_LETTER_S_WITH_CIRCUMFLEX</v>
      </c>
      <c r="K2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LATIN_CAPITAL_LETTER_S_WITH_CIRCUMFLEX
pub const NARROW_JIS_SYMBOL_LATIN_CAPITAL_LETTER_S_WITH_CIRCUMFLEX: u32 = 0x015c;</v>
      </c>
      <c r="L247" s="3" t="str">
        <f>定義一覧[[#This Row],[VariableName]]&amp;","</f>
        <v>NARROW_JIS_SYMBOL_LATIN_CAPITAL_LETTER_S_WITH_CIRCUMFLEX,</v>
      </c>
      <c r="M247" s="1" t="str">
        <f>IF(定義一覧[[#This Row],[Sequence]]="○","",IF(I248="",CONCATENATE(定義一覧[[#This Row],[VariableName]], " + 1,"),CONCATENATE(定義一覧[[#This Row],[VariableName]], " - 1,")))</f>
        <v/>
      </c>
    </row>
    <row r="248" spans="2:13" ht="12.75" customHeight="1" x14ac:dyDescent="0.4">
      <c r="B248" s="1" t="s">
        <v>1100</v>
      </c>
      <c r="C248" s="1">
        <f>HEX2DEC(定義一覧[[#This Row],[Unicode]])</f>
        <v>349</v>
      </c>
      <c r="D248" s="1" t="str">
        <f>_xlfn.UNICHAR(HEX2DEC(定義一覧[[#This Row],[Unicode]]))</f>
        <v>ŝ</v>
      </c>
      <c r="E248" s="1" t="s">
        <v>724</v>
      </c>
      <c r="F248" s="1" t="s">
        <v>1622</v>
      </c>
      <c r="G248" s="1" t="s">
        <v>729</v>
      </c>
      <c r="H248" s="2" t="s">
        <v>1985</v>
      </c>
      <c r="I248" s="1" t="str">
        <f>IF(AND(定義一覧[[#This Row],[Dec]]-1=C247,定義一覧[[#This Row],[Dec]]+1=C249,定義一覧[[#This Row],[Category]]=F247,定義一覧[[#This Row],[Category]]=F249,定義一覧[[#This Row],[SubCategory]]=G247,定義一覧[[#This Row],[SubCategory]]=G249),"○","")</f>
        <v>○</v>
      </c>
      <c r="J248" s="1" t="str">
        <f>CONCATENATE(定義一覧[[#This Row],[Width]],"_",定義一覧[[#This Row],[Category]],"_",定義一覧[[#This Row],[SubCategory]],"_",SUBSTITUTE(定義一覧[[#This Row],[Name]],"-","_"))</f>
        <v>NARROW_JIS_SYMBOL_LATIN_SMALL_LETTER_S_WITH_CIRCUMFLEX</v>
      </c>
      <c r="K2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LATIN_SMALL_LETTER_S_WITH_CIRCUMFLEX
pub const NARROW_JIS_SYMBOL_LATIN_SMALL_LETTER_S_WITH_CIRCUMFLEX: u32 = 0x015d;</v>
      </c>
      <c r="L248" s="3" t="str">
        <f>定義一覧[[#This Row],[VariableName]]&amp;","</f>
        <v>NARROW_JIS_SYMBOL_LATIN_SMALL_LETTER_S_WITH_CIRCUMFLEX,</v>
      </c>
      <c r="M248" s="1" t="str">
        <f>IF(定義一覧[[#This Row],[Sequence]]="○","",IF(I249="",CONCATENATE(定義一覧[[#This Row],[VariableName]], " + 1,"),CONCATENATE(定義一覧[[#This Row],[VariableName]], " - 1,")))</f>
        <v/>
      </c>
    </row>
    <row r="249" spans="2:13" ht="12.75" customHeight="1" x14ac:dyDescent="0.4">
      <c r="B249" s="1" t="s">
        <v>1074</v>
      </c>
      <c r="C249" s="1">
        <f>HEX2DEC(定義一覧[[#This Row],[Unicode]])</f>
        <v>350</v>
      </c>
      <c r="D249" s="1" t="str">
        <f>_xlfn.UNICHAR(HEX2DEC(定義一覧[[#This Row],[Unicode]]))</f>
        <v>Ş</v>
      </c>
      <c r="E249" s="1" t="s">
        <v>724</v>
      </c>
      <c r="F249" s="1" t="s">
        <v>1622</v>
      </c>
      <c r="G249" s="1" t="s">
        <v>729</v>
      </c>
      <c r="H249" s="2" t="s">
        <v>1986</v>
      </c>
      <c r="I249" s="1" t="str">
        <f>IF(AND(定義一覧[[#This Row],[Dec]]-1=C248,定義一覧[[#This Row],[Dec]]+1=C250,定義一覧[[#This Row],[Category]]=F248,定義一覧[[#This Row],[Category]]=F250,定義一覧[[#This Row],[SubCategory]]=G248,定義一覧[[#This Row],[SubCategory]]=G250),"○","")</f>
        <v>○</v>
      </c>
      <c r="J249" s="1" t="str">
        <f>CONCATENATE(定義一覧[[#This Row],[Width]],"_",定義一覧[[#This Row],[Category]],"_",定義一覧[[#This Row],[SubCategory]],"_",SUBSTITUTE(定義一覧[[#This Row],[Name]],"-","_"))</f>
        <v>NARROW_JIS_SYMBOL_LATIN_CAPITAL_LETTER_S_WITH_CEDILLA</v>
      </c>
      <c r="K2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LATIN_CAPITAL_LETTER_S_WITH_CEDILLA
pub const NARROW_JIS_SYMBOL_LATIN_CAPITAL_LETTER_S_WITH_CEDILLA: u32 = 0x015e;</v>
      </c>
      <c r="L249" s="3" t="str">
        <f>定義一覧[[#This Row],[VariableName]]&amp;","</f>
        <v>NARROW_JIS_SYMBOL_LATIN_CAPITAL_LETTER_S_WITH_CEDILLA,</v>
      </c>
      <c r="M249" s="1" t="str">
        <f>IF(定義一覧[[#This Row],[Sequence]]="○","",IF(I250="",CONCATENATE(定義一覧[[#This Row],[VariableName]], " + 1,"),CONCATENATE(定義一覧[[#This Row],[VariableName]], " - 1,")))</f>
        <v/>
      </c>
    </row>
    <row r="250" spans="2:13" ht="12.75" customHeight="1" x14ac:dyDescent="0.4">
      <c r="B250" s="1" t="s">
        <v>1081</v>
      </c>
      <c r="C250" s="1">
        <f>HEX2DEC(定義一覧[[#This Row],[Unicode]])</f>
        <v>351</v>
      </c>
      <c r="D250" s="1" t="str">
        <f>_xlfn.UNICHAR(HEX2DEC(定義一覧[[#This Row],[Unicode]]))</f>
        <v>ş</v>
      </c>
      <c r="E250" s="1" t="s">
        <v>724</v>
      </c>
      <c r="F250" s="1" t="s">
        <v>1622</v>
      </c>
      <c r="G250" s="1" t="s">
        <v>729</v>
      </c>
      <c r="H250" s="2" t="s">
        <v>1987</v>
      </c>
      <c r="I250" s="1" t="str">
        <f>IF(AND(定義一覧[[#This Row],[Dec]]-1=C249,定義一覧[[#This Row],[Dec]]+1=C251,定義一覧[[#This Row],[Category]]=F249,定義一覧[[#This Row],[Category]]=F251,定義一覧[[#This Row],[SubCategory]]=G249,定義一覧[[#This Row],[SubCategory]]=G251),"○","")</f>
        <v>○</v>
      </c>
      <c r="J250" s="1" t="str">
        <f>CONCATENATE(定義一覧[[#This Row],[Width]],"_",定義一覧[[#This Row],[Category]],"_",定義一覧[[#This Row],[SubCategory]],"_",SUBSTITUTE(定義一覧[[#This Row],[Name]],"-","_"))</f>
        <v>NARROW_JIS_SYMBOL_LATIN_SMALL_LETTER_S_WITH_CEDILLA</v>
      </c>
      <c r="K2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LATIN_SMALL_LETTER_S_WITH_CEDILLA
pub const NARROW_JIS_SYMBOL_LATIN_SMALL_LETTER_S_WITH_CEDILLA: u32 = 0x015f;</v>
      </c>
      <c r="L250" s="3" t="str">
        <f>定義一覧[[#This Row],[VariableName]]&amp;","</f>
        <v>NARROW_JIS_SYMBOL_LATIN_SMALL_LETTER_S_WITH_CEDILLA,</v>
      </c>
      <c r="M250" s="1" t="str">
        <f>IF(定義一覧[[#This Row],[Sequence]]="○","",IF(I251="",CONCATENATE(定義一覧[[#This Row],[VariableName]], " + 1,"),CONCATENATE(定義一覧[[#This Row],[VariableName]], " - 1,")))</f>
        <v/>
      </c>
    </row>
    <row r="251" spans="2:13" ht="12.75" customHeight="1" x14ac:dyDescent="0.4">
      <c r="B251" s="1" t="s">
        <v>1449</v>
      </c>
      <c r="C251" s="1">
        <f>HEX2DEC(定義一覧[[#This Row],[Unicode]])</f>
        <v>352</v>
      </c>
      <c r="D251" s="1" t="str">
        <f>_xlfn.UNICHAR(HEX2DEC(定義一覧[[#This Row],[Unicode]]))</f>
        <v>Š</v>
      </c>
      <c r="E251" s="1" t="s">
        <v>724</v>
      </c>
      <c r="F251" s="1" t="s">
        <v>1622</v>
      </c>
      <c r="G251" s="1" t="s">
        <v>729</v>
      </c>
      <c r="H251" s="2" t="s">
        <v>1988</v>
      </c>
      <c r="I251" s="1" t="str">
        <f>IF(AND(定義一覧[[#This Row],[Dec]]-1=C250,定義一覧[[#This Row],[Dec]]+1=C252,定義一覧[[#This Row],[Category]]=F250,定義一覧[[#This Row],[Category]]=F252,定義一覧[[#This Row],[SubCategory]]=G250,定義一覧[[#This Row],[SubCategory]]=G252),"○","")</f>
        <v>○</v>
      </c>
      <c r="J251" s="1" t="str">
        <f>CONCATENATE(定義一覧[[#This Row],[Width]],"_",定義一覧[[#This Row],[Category]],"_",定義一覧[[#This Row],[SubCategory]],"_",SUBSTITUTE(定義一覧[[#This Row],[Name]],"-","_"))</f>
        <v>NARROW_JIS_SYMBOL_LATIN_CAPITAL_LETTER_S_WITH_CARON</v>
      </c>
      <c r="K2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LATIN_CAPITAL_LETTER_S_WITH_CARON
pub const NARROW_JIS_SYMBOL_LATIN_CAPITAL_LETTER_S_WITH_CARON: u32 = 0x0160;</v>
      </c>
      <c r="L251" s="3" t="str">
        <f>定義一覧[[#This Row],[VariableName]]&amp;","</f>
        <v>NARROW_JIS_SYMBOL_LATIN_CAPITAL_LETTER_S_WITH_CARON,</v>
      </c>
      <c r="M251" s="1" t="str">
        <f>IF(定義一覧[[#This Row],[Sequence]]="○","",IF(I252="",CONCATENATE(定義一覧[[#This Row],[VariableName]], " + 1,"),CONCATENATE(定義一覧[[#This Row],[VariableName]], " - 1,")))</f>
        <v/>
      </c>
    </row>
    <row r="252" spans="2:13" ht="12.75" customHeight="1" x14ac:dyDescent="0.4">
      <c r="B252" s="1" t="s">
        <v>1454</v>
      </c>
      <c r="C252" s="1">
        <f>HEX2DEC(定義一覧[[#This Row],[Unicode]])</f>
        <v>353</v>
      </c>
      <c r="D252" s="1" t="str">
        <f>_xlfn.UNICHAR(HEX2DEC(定義一覧[[#This Row],[Unicode]]))</f>
        <v>š</v>
      </c>
      <c r="E252" s="1" t="s">
        <v>724</v>
      </c>
      <c r="F252" s="1" t="s">
        <v>1622</v>
      </c>
      <c r="G252" s="1" t="s">
        <v>729</v>
      </c>
      <c r="H252" s="2" t="s">
        <v>1989</v>
      </c>
      <c r="I252" s="1" t="str">
        <f>IF(AND(定義一覧[[#This Row],[Dec]]-1=C251,定義一覧[[#This Row],[Dec]]+1=C253,定義一覧[[#This Row],[Category]]=F251,定義一覧[[#This Row],[Category]]=F253,定義一覧[[#This Row],[SubCategory]]=G251,定義一覧[[#This Row],[SubCategory]]=G253),"○","")</f>
        <v>○</v>
      </c>
      <c r="J252" s="1" t="str">
        <f>CONCATENATE(定義一覧[[#This Row],[Width]],"_",定義一覧[[#This Row],[Category]],"_",定義一覧[[#This Row],[SubCategory]],"_",SUBSTITUTE(定義一覧[[#This Row],[Name]],"-","_"))</f>
        <v>NARROW_JIS_SYMBOL_LATIN_SMALL_LETTER_S_WITH_CARON</v>
      </c>
      <c r="K2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LATIN_SMALL_LETTER_S_WITH_CARON
pub const NARROW_JIS_SYMBOL_LATIN_SMALL_LETTER_S_WITH_CARON: u32 = 0x0161;</v>
      </c>
      <c r="L252" s="3" t="str">
        <f>定義一覧[[#This Row],[VariableName]]&amp;","</f>
        <v>NARROW_JIS_SYMBOL_LATIN_SMALL_LETTER_S_WITH_CARON,</v>
      </c>
      <c r="M252" s="1" t="str">
        <f>IF(定義一覧[[#This Row],[Sequence]]="○","",IF(I253="",CONCATENATE(定義一覧[[#This Row],[VariableName]], " + 1,"),CONCATENATE(定義一覧[[#This Row],[VariableName]], " - 1,")))</f>
        <v/>
      </c>
    </row>
    <row r="253" spans="2:13" ht="12.75" customHeight="1" x14ac:dyDescent="0.4">
      <c r="B253" s="1" t="s">
        <v>1466</v>
      </c>
      <c r="C253" s="1">
        <f>HEX2DEC(定義一覧[[#This Row],[Unicode]])</f>
        <v>354</v>
      </c>
      <c r="D253" s="1" t="str">
        <f>_xlfn.UNICHAR(HEX2DEC(定義一覧[[#This Row],[Unicode]]))</f>
        <v>Ţ</v>
      </c>
      <c r="E253" s="1" t="s">
        <v>724</v>
      </c>
      <c r="F253" s="1" t="s">
        <v>1622</v>
      </c>
      <c r="G253" s="1" t="s">
        <v>729</v>
      </c>
      <c r="H253" s="2" t="s">
        <v>1990</v>
      </c>
      <c r="I253" s="1" t="str">
        <f>IF(AND(定義一覧[[#This Row],[Dec]]-1=C252,定義一覧[[#This Row],[Dec]]+1=C254,定義一覧[[#This Row],[Category]]=F252,定義一覧[[#This Row],[Category]]=F254,定義一覧[[#This Row],[SubCategory]]=G252,定義一覧[[#This Row],[SubCategory]]=G254),"○","")</f>
        <v>○</v>
      </c>
      <c r="J253" s="1" t="str">
        <f>CONCATENATE(定義一覧[[#This Row],[Width]],"_",定義一覧[[#This Row],[Category]],"_",定義一覧[[#This Row],[SubCategory]],"_",SUBSTITUTE(定義一覧[[#This Row],[Name]],"-","_"))</f>
        <v>NARROW_JIS_SYMBOL_LATIN_CAPITAL_LETTER_T_WITH_CEDILLA</v>
      </c>
      <c r="K2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LATIN_CAPITAL_LETTER_T_WITH_CEDILLA
pub const NARROW_JIS_SYMBOL_LATIN_CAPITAL_LETTER_T_WITH_CEDILLA: u32 = 0x0162;</v>
      </c>
      <c r="L253" s="3" t="str">
        <f>定義一覧[[#This Row],[VariableName]]&amp;","</f>
        <v>NARROW_JIS_SYMBOL_LATIN_CAPITAL_LETTER_T_WITH_CEDILLA,</v>
      </c>
      <c r="M253" s="1" t="str">
        <f>IF(定義一覧[[#This Row],[Sequence]]="○","",IF(I254="",CONCATENATE(定義一覧[[#This Row],[VariableName]], " + 1,"),CONCATENATE(定義一覧[[#This Row],[VariableName]], " - 1,")))</f>
        <v/>
      </c>
    </row>
    <row r="254" spans="2:13" ht="12.75" customHeight="1" x14ac:dyDescent="0.4">
      <c r="B254" s="1" t="s">
        <v>1477</v>
      </c>
      <c r="C254" s="1">
        <f>HEX2DEC(定義一覧[[#This Row],[Unicode]])</f>
        <v>355</v>
      </c>
      <c r="D254" s="1" t="str">
        <f>_xlfn.UNICHAR(HEX2DEC(定義一覧[[#This Row],[Unicode]]))</f>
        <v>ţ</v>
      </c>
      <c r="E254" s="1" t="s">
        <v>724</v>
      </c>
      <c r="F254" s="1" t="s">
        <v>1622</v>
      </c>
      <c r="G254" s="1" t="s">
        <v>729</v>
      </c>
      <c r="H254" s="2" t="s">
        <v>1991</v>
      </c>
      <c r="I254" s="1" t="str">
        <f>IF(AND(定義一覧[[#This Row],[Dec]]-1=C253,定義一覧[[#This Row],[Dec]]+1=C255,定義一覧[[#This Row],[Category]]=F253,定義一覧[[#This Row],[Category]]=F255,定義一覧[[#This Row],[SubCategory]]=G253,定義一覧[[#This Row],[SubCategory]]=G255),"○","")</f>
        <v>○</v>
      </c>
      <c r="J254" s="1" t="str">
        <f>CONCATENATE(定義一覧[[#This Row],[Width]],"_",定義一覧[[#This Row],[Category]],"_",定義一覧[[#This Row],[SubCategory]],"_",SUBSTITUTE(定義一覧[[#This Row],[Name]],"-","_"))</f>
        <v>NARROW_JIS_SYMBOL_LATIN_SMALL_LETTER_T_WITH_CEDILLA</v>
      </c>
      <c r="K2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LATIN_SMALL_LETTER_T_WITH_CEDILLA
pub const NARROW_JIS_SYMBOL_LATIN_SMALL_LETTER_T_WITH_CEDILLA: u32 = 0x0163;</v>
      </c>
      <c r="L254" s="3" t="str">
        <f>定義一覧[[#This Row],[VariableName]]&amp;","</f>
        <v>NARROW_JIS_SYMBOL_LATIN_SMALL_LETTER_T_WITH_CEDILLA,</v>
      </c>
      <c r="M254" s="1" t="str">
        <f>IF(定義一覧[[#This Row],[Sequence]]="○","",IF(I255="",CONCATENATE(定義一覧[[#This Row],[VariableName]], " + 1,"),CONCATENATE(定義一覧[[#This Row],[VariableName]], " - 1,")))</f>
        <v/>
      </c>
    </row>
    <row r="255" spans="2:13" ht="12.75" customHeight="1" x14ac:dyDescent="0.4">
      <c r="B255" s="1" t="s">
        <v>1450</v>
      </c>
      <c r="C255" s="1">
        <f>HEX2DEC(定義一覧[[#This Row],[Unicode]])</f>
        <v>356</v>
      </c>
      <c r="D255" s="1" t="str">
        <f>_xlfn.UNICHAR(HEX2DEC(定義一覧[[#This Row],[Unicode]]))</f>
        <v>Ť</v>
      </c>
      <c r="E255" s="1" t="s">
        <v>724</v>
      </c>
      <c r="F255" s="1" t="s">
        <v>1622</v>
      </c>
      <c r="G255" s="1" t="s">
        <v>729</v>
      </c>
      <c r="H255" s="2" t="s">
        <v>1992</v>
      </c>
      <c r="I255" s="1" t="str">
        <f>IF(AND(定義一覧[[#This Row],[Dec]]-1=C254,定義一覧[[#This Row],[Dec]]+1=C256,定義一覧[[#This Row],[Category]]=F254,定義一覧[[#This Row],[Category]]=F256,定義一覧[[#This Row],[SubCategory]]=G254,定義一覧[[#This Row],[SubCategory]]=G256),"○","")</f>
        <v>○</v>
      </c>
      <c r="J255" s="1" t="str">
        <f>CONCATENATE(定義一覧[[#This Row],[Width]],"_",定義一覧[[#This Row],[Category]],"_",定義一覧[[#This Row],[SubCategory]],"_",SUBSTITUTE(定義一覧[[#This Row],[Name]],"-","_"))</f>
        <v>NARROW_JIS_SYMBOL_LATIN_CAPITAL_LETTER_T_WITH_CARON</v>
      </c>
      <c r="K2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LATIN_CAPITAL_LETTER_T_WITH_CARON
pub const NARROW_JIS_SYMBOL_LATIN_CAPITAL_LETTER_T_WITH_CARON: u32 = 0x0164;</v>
      </c>
      <c r="L255" s="3" t="str">
        <f>定義一覧[[#This Row],[VariableName]]&amp;","</f>
        <v>NARROW_JIS_SYMBOL_LATIN_CAPITAL_LETTER_T_WITH_CARON,</v>
      </c>
      <c r="M255" s="1" t="str">
        <f>IF(定義一覧[[#This Row],[Sequence]]="○","",IF(I256="",CONCATENATE(定義一覧[[#This Row],[VariableName]], " + 1,"),CONCATENATE(定義一覧[[#This Row],[VariableName]], " - 1,")))</f>
        <v/>
      </c>
    </row>
    <row r="256" spans="2:13" ht="12.75" customHeight="1" x14ac:dyDescent="0.4">
      <c r="B256" s="1" t="s">
        <v>1455</v>
      </c>
      <c r="C256" s="1">
        <f>HEX2DEC(定義一覧[[#This Row],[Unicode]])</f>
        <v>357</v>
      </c>
      <c r="D256" s="1" t="str">
        <f>_xlfn.UNICHAR(HEX2DEC(定義一覧[[#This Row],[Unicode]]))</f>
        <v>ť</v>
      </c>
      <c r="E256" s="1" t="s">
        <v>724</v>
      </c>
      <c r="F256" s="1" t="s">
        <v>1623</v>
      </c>
      <c r="G256" s="1" t="s">
        <v>729</v>
      </c>
      <c r="H256" s="2" t="s">
        <v>1993</v>
      </c>
      <c r="I256" s="1" t="str">
        <f>IF(AND(定義一覧[[#This Row],[Dec]]-1=C255,定義一覧[[#This Row],[Dec]]+1=C257,定義一覧[[#This Row],[Category]]=F255,定義一覧[[#This Row],[Category]]=F257,定義一覧[[#This Row],[SubCategory]]=G255,定義一覧[[#This Row],[SubCategory]]=G257),"○","")</f>
        <v/>
      </c>
      <c r="J256" s="1" t="str">
        <f>CONCATENATE(定義一覧[[#This Row],[Width]],"_",定義一覧[[#This Row],[Category]],"_",定義一覧[[#This Row],[SubCategory]],"_",SUBSTITUTE(定義一覧[[#This Row],[Name]],"-","_"))</f>
        <v>NARROW_JIS_SYMBOL_LATIN_SMALL_LETTER_T_WITH_CARON</v>
      </c>
      <c r="K2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LATIN_SMALL_LETTER_T_WITH_CARON
pub const NARROW_JIS_SYMBOL_LATIN_SMALL_LETTER_T_WITH_CARON: u32 = 0x0165;</v>
      </c>
      <c r="L256" s="3" t="str">
        <f>定義一覧[[#This Row],[VariableName]]&amp;","</f>
        <v>NARROW_JIS_SYMBOL_LATIN_SMALL_LETTER_T_WITH_CARON,</v>
      </c>
      <c r="M256" s="1" t="str">
        <f>IF(定義一覧[[#This Row],[Sequence]]="○","",IF(I257="",CONCATENATE(定義一覧[[#This Row],[VariableName]], " + 1,"),CONCATENATE(定義一覧[[#This Row],[VariableName]], " - 1,")))</f>
        <v>NARROW_JIS_SYMBOL_LATIN_SMALL_LETTER_T_WITH_CARON + 1,</v>
      </c>
    </row>
    <row r="257" spans="2:13" ht="12.75" customHeight="1" x14ac:dyDescent="0.4">
      <c r="B257" s="1" t="s">
        <v>1066</v>
      </c>
      <c r="C257" s="1">
        <f>HEX2DEC(定義一覧[[#This Row],[Unicode]])</f>
        <v>362</v>
      </c>
      <c r="D257" s="1" t="str">
        <f>_xlfn.UNICHAR(HEX2DEC(定義一覧[[#This Row],[Unicode]]))</f>
        <v>Ū</v>
      </c>
      <c r="E257" s="1" t="s">
        <v>724</v>
      </c>
      <c r="F257" s="1" t="s">
        <v>1623</v>
      </c>
      <c r="G257" s="1" t="s">
        <v>729</v>
      </c>
      <c r="H257" s="2" t="s">
        <v>1994</v>
      </c>
      <c r="I257" s="1" t="str">
        <f>IF(AND(定義一覧[[#This Row],[Dec]]-1=C256,定義一覧[[#This Row],[Dec]]+1=C258,定義一覧[[#This Row],[Category]]=F256,定義一覧[[#This Row],[Category]]=F258,定義一覧[[#This Row],[SubCategory]]=G256,定義一覧[[#This Row],[SubCategory]]=G258),"○","")</f>
        <v/>
      </c>
      <c r="J257" s="1" t="str">
        <f>CONCATENATE(定義一覧[[#This Row],[Width]],"_",定義一覧[[#This Row],[Category]],"_",定義一覧[[#This Row],[SubCategory]],"_",SUBSTITUTE(定義一覧[[#This Row],[Name]],"-","_"))</f>
        <v>NARROW_JIS_SYMBOL_LATIN_CAPITAL_LETTER_U_WITH_MACRON</v>
      </c>
      <c r="K2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LATIN_CAPITAL_LETTER_U_WITH_MACRON
pub const NARROW_JIS_SYMBOL_LATIN_CAPITAL_LETTER_U_WITH_MACRON: u32 = 0x016a;</v>
      </c>
      <c r="L257" s="3" t="str">
        <f>定義一覧[[#This Row],[VariableName]]&amp;","</f>
        <v>NARROW_JIS_SYMBOL_LATIN_CAPITAL_LETTER_U_WITH_MACRON,</v>
      </c>
      <c r="M257" s="1" t="str">
        <f>IF(定義一覧[[#This Row],[Sequence]]="○","",IF(I258="",CONCATENATE(定義一覧[[#This Row],[VariableName]], " + 1,"),CONCATENATE(定義一覧[[#This Row],[VariableName]], " - 1,")))</f>
        <v>NARROW_JIS_SYMBOL_LATIN_CAPITAL_LETTER_U_WITH_MACRON - 1,</v>
      </c>
    </row>
    <row r="258" spans="2:13" ht="12.75" customHeight="1" x14ac:dyDescent="0.4">
      <c r="B258" s="1" t="s">
        <v>1069</v>
      </c>
      <c r="C258" s="1">
        <f>HEX2DEC(定義一覧[[#This Row],[Unicode]])</f>
        <v>363</v>
      </c>
      <c r="D258" s="1" t="str">
        <f>_xlfn.UNICHAR(HEX2DEC(定義一覧[[#This Row],[Unicode]]))</f>
        <v>ū</v>
      </c>
      <c r="E258" s="1" t="s">
        <v>724</v>
      </c>
      <c r="F258" s="1" t="s">
        <v>1622</v>
      </c>
      <c r="G258" s="1" t="s">
        <v>729</v>
      </c>
      <c r="H258" s="2" t="s">
        <v>1995</v>
      </c>
      <c r="I258" s="1" t="str">
        <f>IF(AND(定義一覧[[#This Row],[Dec]]-1=C257,定義一覧[[#This Row],[Dec]]+1=C259,定義一覧[[#This Row],[Category]]=F257,定義一覧[[#This Row],[Category]]=F259,定義一覧[[#This Row],[SubCategory]]=G257,定義一覧[[#This Row],[SubCategory]]=G259),"○","")</f>
        <v>○</v>
      </c>
      <c r="J258" s="1" t="str">
        <f>CONCATENATE(定義一覧[[#This Row],[Width]],"_",定義一覧[[#This Row],[Category]],"_",定義一覧[[#This Row],[SubCategory]],"_",SUBSTITUTE(定義一覧[[#This Row],[Name]],"-","_"))</f>
        <v>NARROW_JIS_SYMBOL_LATIN_SMALL_LETTER_U_WITH_MACRON</v>
      </c>
      <c r="K2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LATIN_SMALL_LETTER_U_WITH_MACRON
pub const NARROW_JIS_SYMBOL_LATIN_SMALL_LETTER_U_WITH_MACRON: u32 = 0x016b;</v>
      </c>
      <c r="L258" s="3" t="str">
        <f>定義一覧[[#This Row],[VariableName]]&amp;","</f>
        <v>NARROW_JIS_SYMBOL_LATIN_SMALL_LETTER_U_WITH_MACRON,</v>
      </c>
      <c r="M258" s="1" t="str">
        <f>IF(定義一覧[[#This Row],[Sequence]]="○","",IF(I259="",CONCATENATE(定義一覧[[#This Row],[VariableName]], " + 1,"),CONCATENATE(定義一覧[[#This Row],[VariableName]], " - 1,")))</f>
        <v/>
      </c>
    </row>
    <row r="259" spans="2:13" ht="12.75" customHeight="1" x14ac:dyDescent="0.4">
      <c r="B259" s="1" t="s">
        <v>1098</v>
      </c>
      <c r="C259" s="1">
        <f>HEX2DEC(定義一覧[[#This Row],[Unicode]])</f>
        <v>364</v>
      </c>
      <c r="D259" s="1" t="str">
        <f>_xlfn.UNICHAR(HEX2DEC(定義一覧[[#This Row],[Unicode]]))</f>
        <v>Ŭ</v>
      </c>
      <c r="E259" s="1" t="s">
        <v>724</v>
      </c>
      <c r="F259" s="1" t="s">
        <v>1622</v>
      </c>
      <c r="G259" s="1" t="s">
        <v>729</v>
      </c>
      <c r="H259" s="2" t="s">
        <v>1996</v>
      </c>
      <c r="I259" s="1" t="str">
        <f>IF(AND(定義一覧[[#This Row],[Dec]]-1=C258,定義一覧[[#This Row],[Dec]]+1=C260,定義一覧[[#This Row],[Category]]=F258,定義一覧[[#This Row],[Category]]=F260,定義一覧[[#This Row],[SubCategory]]=G258,定義一覧[[#This Row],[SubCategory]]=G260),"○","")</f>
        <v>○</v>
      </c>
      <c r="J259" s="1" t="str">
        <f>CONCATENATE(定義一覧[[#This Row],[Width]],"_",定義一覧[[#This Row],[Category]],"_",定義一覧[[#This Row],[SubCategory]],"_",SUBSTITUTE(定義一覧[[#This Row],[Name]],"-","_"))</f>
        <v>NARROW_JIS_SYMBOL_LATIN_CAPITAL_LETTER_U_WITH_BREVE</v>
      </c>
      <c r="K2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LATIN_CAPITAL_LETTER_U_WITH_BREVE
pub const NARROW_JIS_SYMBOL_LATIN_CAPITAL_LETTER_U_WITH_BREVE: u32 = 0x016c;</v>
      </c>
      <c r="L259" s="3" t="str">
        <f>定義一覧[[#This Row],[VariableName]]&amp;","</f>
        <v>NARROW_JIS_SYMBOL_LATIN_CAPITAL_LETTER_U_WITH_BREVE,</v>
      </c>
      <c r="M259" s="1" t="str">
        <f>IF(定義一覧[[#This Row],[Sequence]]="○","",IF(I260="",CONCATENATE(定義一覧[[#This Row],[VariableName]], " + 1,"),CONCATENATE(定義一覧[[#This Row],[VariableName]], " - 1,")))</f>
        <v/>
      </c>
    </row>
    <row r="260" spans="2:13" ht="12.75" customHeight="1" x14ac:dyDescent="0.4">
      <c r="B260" s="1" t="s">
        <v>1101</v>
      </c>
      <c r="C260" s="1">
        <f>HEX2DEC(定義一覧[[#This Row],[Unicode]])</f>
        <v>365</v>
      </c>
      <c r="D260" s="1" t="str">
        <f>_xlfn.UNICHAR(HEX2DEC(定義一覧[[#This Row],[Unicode]]))</f>
        <v>ŭ</v>
      </c>
      <c r="E260" s="1" t="s">
        <v>724</v>
      </c>
      <c r="F260" s="1" t="s">
        <v>1622</v>
      </c>
      <c r="G260" s="1" t="s">
        <v>729</v>
      </c>
      <c r="H260" s="2" t="s">
        <v>1997</v>
      </c>
      <c r="I260" s="1" t="str">
        <f>IF(AND(定義一覧[[#This Row],[Dec]]-1=C259,定義一覧[[#This Row],[Dec]]+1=C261,定義一覧[[#This Row],[Category]]=F259,定義一覧[[#This Row],[Category]]=F261,定義一覧[[#This Row],[SubCategory]]=G259,定義一覧[[#This Row],[SubCategory]]=G261),"○","")</f>
        <v>○</v>
      </c>
      <c r="J260" s="1" t="str">
        <f>CONCATENATE(定義一覧[[#This Row],[Width]],"_",定義一覧[[#This Row],[Category]],"_",定義一覧[[#This Row],[SubCategory]],"_",SUBSTITUTE(定義一覧[[#This Row],[Name]],"-","_"))</f>
        <v>NARROW_JIS_SYMBOL_LATIN_SMALL_LETTER_U_WITH_BREVE</v>
      </c>
      <c r="K2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LATIN_SMALL_LETTER_U_WITH_BREVE
pub const NARROW_JIS_SYMBOL_LATIN_SMALL_LETTER_U_WITH_BREVE: u32 = 0x016d;</v>
      </c>
      <c r="L260" s="3" t="str">
        <f>定義一覧[[#This Row],[VariableName]]&amp;","</f>
        <v>NARROW_JIS_SYMBOL_LATIN_SMALL_LETTER_U_WITH_BREVE,</v>
      </c>
      <c r="M260" s="1" t="str">
        <f>IF(定義一覧[[#This Row],[Sequence]]="○","",IF(I261="",CONCATENATE(定義一覧[[#This Row],[VariableName]], " + 1,"),CONCATENATE(定義一覧[[#This Row],[VariableName]], " - 1,")))</f>
        <v/>
      </c>
    </row>
    <row r="261" spans="2:13" ht="12.75" customHeight="1" x14ac:dyDescent="0.4">
      <c r="B261" s="1" t="s">
        <v>1089</v>
      </c>
      <c r="C261" s="1">
        <f>HEX2DEC(定義一覧[[#This Row],[Unicode]])</f>
        <v>366</v>
      </c>
      <c r="D261" s="1" t="str">
        <f>_xlfn.UNICHAR(HEX2DEC(定義一覧[[#This Row],[Unicode]]))</f>
        <v>Ů</v>
      </c>
      <c r="E261" s="1" t="s">
        <v>724</v>
      </c>
      <c r="F261" s="1" t="s">
        <v>1622</v>
      </c>
      <c r="G261" s="1" t="s">
        <v>729</v>
      </c>
      <c r="H261" s="2" t="s">
        <v>1998</v>
      </c>
      <c r="I261" s="1" t="str">
        <f>IF(AND(定義一覧[[#This Row],[Dec]]-1=C260,定義一覧[[#This Row],[Dec]]+1=C262,定義一覧[[#This Row],[Category]]=F260,定義一覧[[#This Row],[Category]]=F262,定義一覧[[#This Row],[SubCategory]]=G260,定義一覧[[#This Row],[SubCategory]]=G262),"○","")</f>
        <v>○</v>
      </c>
      <c r="J261" s="1" t="str">
        <f>CONCATENATE(定義一覧[[#This Row],[Width]],"_",定義一覧[[#This Row],[Category]],"_",定義一覧[[#This Row],[SubCategory]],"_",SUBSTITUTE(定義一覧[[#This Row],[Name]],"-","_"))</f>
        <v>NARROW_JIS_SYMBOL_LATIN_CAPITAL_LETTER_U_WITH_RING_ABOVE</v>
      </c>
      <c r="K2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LATIN_CAPITAL_LETTER_U_WITH_RING_ABOVE
pub const NARROW_JIS_SYMBOL_LATIN_CAPITAL_LETTER_U_WITH_RING_ABOVE: u32 = 0x016e;</v>
      </c>
      <c r="L261" s="3" t="str">
        <f>定義一覧[[#This Row],[VariableName]]&amp;","</f>
        <v>NARROW_JIS_SYMBOL_LATIN_CAPITAL_LETTER_U_WITH_RING_ABOVE,</v>
      </c>
      <c r="M261" s="1" t="str">
        <f>IF(定義一覧[[#This Row],[Sequence]]="○","",IF(I262="",CONCATENATE(定義一覧[[#This Row],[VariableName]], " + 1,"),CONCATENATE(定義一覧[[#This Row],[VariableName]], " - 1,")))</f>
        <v/>
      </c>
    </row>
    <row r="262" spans="2:13" ht="12.75" customHeight="1" x14ac:dyDescent="0.4">
      <c r="B262" s="1" t="s">
        <v>1094</v>
      </c>
      <c r="C262" s="1">
        <f>HEX2DEC(定義一覧[[#This Row],[Unicode]])</f>
        <v>367</v>
      </c>
      <c r="D262" s="1" t="str">
        <f>_xlfn.UNICHAR(HEX2DEC(定義一覧[[#This Row],[Unicode]]))</f>
        <v>ů</v>
      </c>
      <c r="E262" s="1" t="s">
        <v>724</v>
      </c>
      <c r="F262" s="1" t="s">
        <v>1622</v>
      </c>
      <c r="G262" s="1" t="s">
        <v>729</v>
      </c>
      <c r="H262" s="2" t="s">
        <v>1999</v>
      </c>
      <c r="I262" s="1" t="str">
        <f>IF(AND(定義一覧[[#This Row],[Dec]]-1=C261,定義一覧[[#This Row],[Dec]]+1=C263,定義一覧[[#This Row],[Category]]=F261,定義一覧[[#This Row],[Category]]=F263,定義一覧[[#This Row],[SubCategory]]=G261,定義一覧[[#This Row],[SubCategory]]=G263),"○","")</f>
        <v>○</v>
      </c>
      <c r="J262" s="1" t="str">
        <f>CONCATENATE(定義一覧[[#This Row],[Width]],"_",定義一覧[[#This Row],[Category]],"_",定義一覧[[#This Row],[SubCategory]],"_",SUBSTITUTE(定義一覧[[#This Row],[Name]],"-","_"))</f>
        <v>NARROW_JIS_SYMBOL_LATIN_SMALL_LETTER_U_WITH_RING_ABOVE</v>
      </c>
      <c r="K2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LATIN_SMALL_LETTER_U_WITH_RING_ABOVE
pub const NARROW_JIS_SYMBOL_LATIN_SMALL_LETTER_U_WITH_RING_ABOVE: u32 = 0x016f;</v>
      </c>
      <c r="L262" s="3" t="str">
        <f>定義一覧[[#This Row],[VariableName]]&amp;","</f>
        <v>NARROW_JIS_SYMBOL_LATIN_SMALL_LETTER_U_WITH_RING_ABOVE,</v>
      </c>
      <c r="M262" s="1" t="str">
        <f>IF(定義一覧[[#This Row],[Sequence]]="○","",IF(I263="",CONCATENATE(定義一覧[[#This Row],[VariableName]], " + 1,"),CONCATENATE(定義一覧[[#This Row],[VariableName]], " - 1,")))</f>
        <v/>
      </c>
    </row>
    <row r="263" spans="2:13" ht="12.75" customHeight="1" x14ac:dyDescent="0.4">
      <c r="B263" s="1" t="s">
        <v>1465</v>
      </c>
      <c r="C263" s="1">
        <f>HEX2DEC(定義一覧[[#This Row],[Unicode]])</f>
        <v>368</v>
      </c>
      <c r="D263" s="1" t="str">
        <f>_xlfn.UNICHAR(HEX2DEC(定義一覧[[#This Row],[Unicode]]))</f>
        <v>Ű</v>
      </c>
      <c r="E263" s="1" t="s">
        <v>724</v>
      </c>
      <c r="F263" s="1" t="s">
        <v>1622</v>
      </c>
      <c r="G263" s="1" t="s">
        <v>729</v>
      </c>
      <c r="H263" s="2" t="s">
        <v>2000</v>
      </c>
      <c r="I263" s="1" t="str">
        <f>IF(AND(定義一覧[[#This Row],[Dec]]-1=C262,定義一覧[[#This Row],[Dec]]+1=C264,定義一覧[[#This Row],[Category]]=F262,定義一覧[[#This Row],[Category]]=F264,定義一覧[[#This Row],[SubCategory]]=G262,定義一覧[[#This Row],[SubCategory]]=G264),"○","")</f>
        <v>○</v>
      </c>
      <c r="J263" s="1" t="str">
        <f>CONCATENATE(定義一覧[[#This Row],[Width]],"_",定義一覧[[#This Row],[Category]],"_",定義一覧[[#This Row],[SubCategory]],"_",SUBSTITUTE(定義一覧[[#This Row],[Name]],"-","_"))</f>
        <v>NARROW_JIS_SYMBOL_LATIN_CAPITAL_LETTER_U_WITH_DOUBLE_ACUTE</v>
      </c>
      <c r="K2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LATIN_CAPITAL_LETTER_U_WITH_DOUBLE_ACUTE
pub const NARROW_JIS_SYMBOL_LATIN_CAPITAL_LETTER_U_WITH_DOUBLE_ACUTE: u32 = 0x0170;</v>
      </c>
      <c r="L263" s="3" t="str">
        <f>定義一覧[[#This Row],[VariableName]]&amp;","</f>
        <v>NARROW_JIS_SYMBOL_LATIN_CAPITAL_LETTER_U_WITH_DOUBLE_ACUTE,</v>
      </c>
      <c r="M263" s="1" t="str">
        <f>IF(定義一覧[[#This Row],[Sequence]]="○","",IF(I264="",CONCATENATE(定義一覧[[#This Row],[VariableName]], " + 1,"),CONCATENATE(定義一覧[[#This Row],[VariableName]], " - 1,")))</f>
        <v/>
      </c>
    </row>
    <row r="264" spans="2:13" ht="12.75" customHeight="1" x14ac:dyDescent="0.4">
      <c r="B264" s="1" t="s">
        <v>1476</v>
      </c>
      <c r="C264" s="1">
        <f>HEX2DEC(定義一覧[[#This Row],[Unicode]])</f>
        <v>369</v>
      </c>
      <c r="D264" s="1" t="str">
        <f>_xlfn.UNICHAR(HEX2DEC(定義一覧[[#This Row],[Unicode]]))</f>
        <v>ű</v>
      </c>
      <c r="E264" s="1" t="s">
        <v>724</v>
      </c>
      <c r="F264" s="1" t="s">
        <v>1623</v>
      </c>
      <c r="G264" s="1" t="s">
        <v>729</v>
      </c>
      <c r="H264" s="2" t="s">
        <v>2001</v>
      </c>
      <c r="I264" s="1" t="str">
        <f>IF(AND(定義一覧[[#This Row],[Dec]]-1=C263,定義一覧[[#This Row],[Dec]]+1=C265,定義一覧[[#This Row],[Category]]=F263,定義一覧[[#This Row],[Category]]=F265,定義一覧[[#This Row],[SubCategory]]=G263,定義一覧[[#This Row],[SubCategory]]=G265),"○","")</f>
        <v/>
      </c>
      <c r="J264" s="1" t="str">
        <f>CONCATENATE(定義一覧[[#This Row],[Width]],"_",定義一覧[[#This Row],[Category]],"_",定義一覧[[#This Row],[SubCategory]],"_",SUBSTITUTE(定義一覧[[#This Row],[Name]],"-","_"))</f>
        <v>NARROW_JIS_SYMBOL_LATIN_SMALL_LETTER_U_WITH_DOUBLE_ACUTE</v>
      </c>
      <c r="K2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LATIN_SMALL_LETTER_U_WITH_DOUBLE_ACUTE
pub const NARROW_JIS_SYMBOL_LATIN_SMALL_LETTER_U_WITH_DOUBLE_ACUTE: u32 = 0x0171;</v>
      </c>
      <c r="L264" s="3" t="str">
        <f>定義一覧[[#This Row],[VariableName]]&amp;","</f>
        <v>NARROW_JIS_SYMBOL_LATIN_SMALL_LETTER_U_WITH_DOUBLE_ACUTE,</v>
      </c>
      <c r="M264" s="1" t="str">
        <f>IF(定義一覧[[#This Row],[Sequence]]="○","",IF(I265="",CONCATENATE(定義一覧[[#This Row],[VariableName]], " + 1,"),CONCATENATE(定義一覧[[#This Row],[VariableName]], " - 1,")))</f>
        <v>NARROW_JIS_SYMBOL_LATIN_SMALL_LETTER_U_WITH_DOUBLE_ACUTE + 1,</v>
      </c>
    </row>
    <row r="265" spans="2:13" ht="12.75" customHeight="1" x14ac:dyDescent="0.4">
      <c r="B265" s="1" t="s">
        <v>1451</v>
      </c>
      <c r="C265" s="1">
        <f>HEX2DEC(定義一覧[[#This Row],[Unicode]])</f>
        <v>377</v>
      </c>
      <c r="D265" s="1" t="str">
        <f>_xlfn.UNICHAR(HEX2DEC(定義一覧[[#This Row],[Unicode]]))</f>
        <v>Ź</v>
      </c>
      <c r="E265" s="1" t="s">
        <v>724</v>
      </c>
      <c r="F265" s="1" t="s">
        <v>1623</v>
      </c>
      <c r="G265" s="1" t="s">
        <v>729</v>
      </c>
      <c r="H265" s="2" t="s">
        <v>2002</v>
      </c>
      <c r="I265" s="1" t="str">
        <f>IF(AND(定義一覧[[#This Row],[Dec]]-1=C264,定義一覧[[#This Row],[Dec]]+1=C266,定義一覧[[#This Row],[Category]]=F264,定義一覧[[#This Row],[Category]]=F266,定義一覧[[#This Row],[SubCategory]]=G264,定義一覧[[#This Row],[SubCategory]]=G266),"○","")</f>
        <v/>
      </c>
      <c r="J265" s="1" t="str">
        <f>CONCATENATE(定義一覧[[#This Row],[Width]],"_",定義一覧[[#This Row],[Category]],"_",定義一覧[[#This Row],[SubCategory]],"_",SUBSTITUTE(定義一覧[[#This Row],[Name]],"-","_"))</f>
        <v>NARROW_JIS_SYMBOL_LATIN_CAPITAL_LETTER_Z_WITH_ACUTE</v>
      </c>
      <c r="K2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LATIN_CAPITAL_LETTER_Z_WITH_ACUTE
pub const NARROW_JIS_SYMBOL_LATIN_CAPITAL_LETTER_Z_WITH_ACUTE: u32 = 0x0179;</v>
      </c>
      <c r="L265" s="3" t="str">
        <f>定義一覧[[#This Row],[VariableName]]&amp;","</f>
        <v>NARROW_JIS_SYMBOL_LATIN_CAPITAL_LETTER_Z_WITH_ACUTE,</v>
      </c>
      <c r="M265" s="1" t="str">
        <f>IF(定義一覧[[#This Row],[Sequence]]="○","",IF(I266="",CONCATENATE(定義一覧[[#This Row],[VariableName]], " + 1,"),CONCATENATE(定義一覧[[#This Row],[VariableName]], " - 1,")))</f>
        <v>NARROW_JIS_SYMBOL_LATIN_CAPITAL_LETTER_Z_WITH_ACUTE - 1,</v>
      </c>
    </row>
    <row r="266" spans="2:13" ht="12.75" customHeight="1" x14ac:dyDescent="0.4">
      <c r="B266" s="1" t="s">
        <v>1082</v>
      </c>
      <c r="C266" s="1">
        <f>HEX2DEC(定義一覧[[#This Row],[Unicode]])</f>
        <v>378</v>
      </c>
      <c r="D266" s="1" t="str">
        <f>_xlfn.UNICHAR(HEX2DEC(定義一覧[[#This Row],[Unicode]]))</f>
        <v>ź</v>
      </c>
      <c r="E266" s="1" t="s">
        <v>724</v>
      </c>
      <c r="F266" s="1" t="s">
        <v>1622</v>
      </c>
      <c r="G266" s="1" t="s">
        <v>729</v>
      </c>
      <c r="H266" s="2" t="s">
        <v>2003</v>
      </c>
      <c r="I266" s="1" t="str">
        <f>IF(AND(定義一覧[[#This Row],[Dec]]-1=C265,定義一覧[[#This Row],[Dec]]+1=C267,定義一覧[[#This Row],[Category]]=F265,定義一覧[[#This Row],[Category]]=F267,定義一覧[[#This Row],[SubCategory]]=G265,定義一覧[[#This Row],[SubCategory]]=G267),"○","")</f>
        <v>○</v>
      </c>
      <c r="J266" s="1" t="str">
        <f>CONCATENATE(定義一覧[[#This Row],[Width]],"_",定義一覧[[#This Row],[Category]],"_",定義一覧[[#This Row],[SubCategory]],"_",SUBSTITUTE(定義一覧[[#This Row],[Name]],"-","_"))</f>
        <v>NARROW_JIS_SYMBOL_LATIN_SMALL_LETTER_Z_WITH_ACUTE</v>
      </c>
      <c r="K2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LATIN_SMALL_LETTER_Z_WITH_ACUTE
pub const NARROW_JIS_SYMBOL_LATIN_SMALL_LETTER_Z_WITH_ACUTE: u32 = 0x017a;</v>
      </c>
      <c r="L266" s="3" t="str">
        <f>定義一覧[[#This Row],[VariableName]]&amp;","</f>
        <v>NARROW_JIS_SYMBOL_LATIN_SMALL_LETTER_Z_WITH_ACUTE,</v>
      </c>
      <c r="M266" s="1" t="str">
        <f>IF(定義一覧[[#This Row],[Sequence]]="○","",IF(I267="",CONCATENATE(定義一覧[[#This Row],[VariableName]], " + 1,"),CONCATENATE(定義一覧[[#This Row],[VariableName]], " - 1,")))</f>
        <v/>
      </c>
    </row>
    <row r="267" spans="2:13" ht="12.75" customHeight="1" x14ac:dyDescent="0.4">
      <c r="B267" s="1" t="s">
        <v>1076</v>
      </c>
      <c r="C267" s="1">
        <f>HEX2DEC(定義一覧[[#This Row],[Unicode]])</f>
        <v>379</v>
      </c>
      <c r="D267" s="1" t="str">
        <f>_xlfn.UNICHAR(HEX2DEC(定義一覧[[#This Row],[Unicode]]))</f>
        <v>Ż</v>
      </c>
      <c r="E267" s="1" t="s">
        <v>724</v>
      </c>
      <c r="F267" s="1" t="s">
        <v>1622</v>
      </c>
      <c r="G267" s="1" t="s">
        <v>729</v>
      </c>
      <c r="H267" s="2" t="s">
        <v>2004</v>
      </c>
      <c r="I267" s="1" t="str">
        <f>IF(AND(定義一覧[[#This Row],[Dec]]-1=C266,定義一覧[[#This Row],[Dec]]+1=C268,定義一覧[[#This Row],[Category]]=F266,定義一覧[[#This Row],[Category]]=F268,定義一覧[[#This Row],[SubCategory]]=G266,定義一覧[[#This Row],[SubCategory]]=G268),"○","")</f>
        <v>○</v>
      </c>
      <c r="J267" s="1" t="str">
        <f>CONCATENATE(定義一覧[[#This Row],[Width]],"_",定義一覧[[#This Row],[Category]],"_",定義一覧[[#This Row],[SubCategory]],"_",SUBSTITUTE(定義一覧[[#This Row],[Name]],"-","_"))</f>
        <v>NARROW_JIS_SYMBOL_LATIN_CAPITAL_LETTER_Z_WITH_DOT_ABOVE</v>
      </c>
      <c r="K2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LATIN_CAPITAL_LETTER_Z_WITH_DOT_ABOVE
pub const NARROW_JIS_SYMBOL_LATIN_CAPITAL_LETTER_Z_WITH_DOT_ABOVE: u32 = 0x017b;</v>
      </c>
      <c r="L267" s="3" t="str">
        <f>定義一覧[[#This Row],[VariableName]]&amp;","</f>
        <v>NARROW_JIS_SYMBOL_LATIN_CAPITAL_LETTER_Z_WITH_DOT_ABOVE,</v>
      </c>
      <c r="M267" s="1" t="str">
        <f>IF(定義一覧[[#This Row],[Sequence]]="○","",IF(I268="",CONCATENATE(定義一覧[[#This Row],[VariableName]], " + 1,"),CONCATENATE(定義一覧[[#This Row],[VariableName]], " - 1,")))</f>
        <v/>
      </c>
    </row>
    <row r="268" spans="2:13" ht="12.75" customHeight="1" x14ac:dyDescent="0.4">
      <c r="B268" s="1" t="s">
        <v>1085</v>
      </c>
      <c r="C268" s="1">
        <f>HEX2DEC(定義一覧[[#This Row],[Unicode]])</f>
        <v>380</v>
      </c>
      <c r="D268" s="1" t="str">
        <f>_xlfn.UNICHAR(HEX2DEC(定義一覧[[#This Row],[Unicode]]))</f>
        <v>ż</v>
      </c>
      <c r="E268" s="1" t="s">
        <v>724</v>
      </c>
      <c r="F268" s="1" t="s">
        <v>1622</v>
      </c>
      <c r="G268" s="1" t="s">
        <v>729</v>
      </c>
      <c r="H268" s="2" t="s">
        <v>2005</v>
      </c>
      <c r="I268" s="1" t="str">
        <f>IF(AND(定義一覧[[#This Row],[Dec]]-1=C267,定義一覧[[#This Row],[Dec]]+1=C269,定義一覧[[#This Row],[Category]]=F267,定義一覧[[#This Row],[Category]]=F269,定義一覧[[#This Row],[SubCategory]]=G267,定義一覧[[#This Row],[SubCategory]]=G269),"○","")</f>
        <v>○</v>
      </c>
      <c r="J268" s="1" t="str">
        <f>CONCATENATE(定義一覧[[#This Row],[Width]],"_",定義一覧[[#This Row],[Category]],"_",定義一覧[[#This Row],[SubCategory]],"_",SUBSTITUTE(定義一覧[[#This Row],[Name]],"-","_"))</f>
        <v>NARROW_JIS_SYMBOL_LATIN_SMALL_LETTER_Z_WITH_DOT_ABOVE</v>
      </c>
      <c r="K2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LATIN_SMALL_LETTER_Z_WITH_DOT_ABOVE
pub const NARROW_JIS_SYMBOL_LATIN_SMALL_LETTER_Z_WITH_DOT_ABOVE: u32 = 0x017c;</v>
      </c>
      <c r="L268" s="3" t="str">
        <f>定義一覧[[#This Row],[VariableName]]&amp;","</f>
        <v>NARROW_JIS_SYMBOL_LATIN_SMALL_LETTER_Z_WITH_DOT_ABOVE,</v>
      </c>
      <c r="M268" s="1" t="str">
        <f>IF(定義一覧[[#This Row],[Sequence]]="○","",IF(I269="",CONCATENATE(定義一覧[[#This Row],[VariableName]], " + 1,"),CONCATENATE(定義一覧[[#This Row],[VariableName]], " - 1,")))</f>
        <v/>
      </c>
    </row>
    <row r="269" spans="2:13" ht="12.75" customHeight="1" x14ac:dyDescent="0.4">
      <c r="B269" s="1" t="s">
        <v>1075</v>
      </c>
      <c r="C269" s="1">
        <f>HEX2DEC(定義一覧[[#This Row],[Unicode]])</f>
        <v>381</v>
      </c>
      <c r="D269" s="1" t="str">
        <f>_xlfn.UNICHAR(HEX2DEC(定義一覧[[#This Row],[Unicode]]))</f>
        <v>Ž</v>
      </c>
      <c r="E269" s="1" t="s">
        <v>724</v>
      </c>
      <c r="F269" s="1" t="s">
        <v>1622</v>
      </c>
      <c r="G269" s="1" t="s">
        <v>729</v>
      </c>
      <c r="H269" s="2" t="s">
        <v>2006</v>
      </c>
      <c r="I269" s="1" t="str">
        <f>IF(AND(定義一覧[[#This Row],[Dec]]-1=C268,定義一覧[[#This Row],[Dec]]+1=C270,定義一覧[[#This Row],[Category]]=F268,定義一覧[[#This Row],[Category]]=F270,定義一覧[[#This Row],[SubCategory]]=G268,定義一覧[[#This Row],[SubCategory]]=G270),"○","")</f>
        <v>○</v>
      </c>
      <c r="J269" s="1" t="str">
        <f>CONCATENATE(定義一覧[[#This Row],[Width]],"_",定義一覧[[#This Row],[Category]],"_",定義一覧[[#This Row],[SubCategory]],"_",SUBSTITUTE(定義一覧[[#This Row],[Name]],"-","_"))</f>
        <v>NARROW_JIS_SYMBOL_LATIN_CAPITAL_LETTER_Z_WITH_CARON</v>
      </c>
      <c r="K2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LATIN_CAPITAL_LETTER_Z_WITH_CARON
pub const NARROW_JIS_SYMBOL_LATIN_CAPITAL_LETTER_Z_WITH_CARON: u32 = 0x017d;</v>
      </c>
      <c r="L269" s="3" t="str">
        <f>定義一覧[[#This Row],[VariableName]]&amp;","</f>
        <v>NARROW_JIS_SYMBOL_LATIN_CAPITAL_LETTER_Z_WITH_CARON,</v>
      </c>
      <c r="M269" s="1" t="str">
        <f>IF(定義一覧[[#This Row],[Sequence]]="○","",IF(I270="",CONCATENATE(定義一覧[[#This Row],[VariableName]], " + 1,"),CONCATENATE(定義一覧[[#This Row],[VariableName]], " - 1,")))</f>
        <v/>
      </c>
    </row>
    <row r="270" spans="2:13" ht="12.75" customHeight="1" x14ac:dyDescent="0.4">
      <c r="B270" s="1" t="s">
        <v>1084</v>
      </c>
      <c r="C270" s="1">
        <f>HEX2DEC(定義一覧[[#This Row],[Unicode]])</f>
        <v>382</v>
      </c>
      <c r="D270" s="1" t="str">
        <f>_xlfn.UNICHAR(HEX2DEC(定義一覧[[#This Row],[Unicode]]))</f>
        <v>ž</v>
      </c>
      <c r="E270" s="1" t="s">
        <v>724</v>
      </c>
      <c r="F270" s="1" t="s">
        <v>1623</v>
      </c>
      <c r="G270" s="1" t="s">
        <v>729</v>
      </c>
      <c r="H270" s="2" t="s">
        <v>2007</v>
      </c>
      <c r="I270" s="1" t="str">
        <f>IF(AND(定義一覧[[#This Row],[Dec]]-1=C269,定義一覧[[#This Row],[Dec]]+1=C271,定義一覧[[#This Row],[Category]]=F269,定義一覧[[#This Row],[Category]]=F271,定義一覧[[#This Row],[SubCategory]]=G269,定義一覧[[#This Row],[SubCategory]]=G271),"○","")</f>
        <v/>
      </c>
      <c r="J270" s="1" t="str">
        <f>CONCATENATE(定義一覧[[#This Row],[Width]],"_",定義一覧[[#This Row],[Category]],"_",定義一覧[[#This Row],[SubCategory]],"_",SUBSTITUTE(定義一覧[[#This Row],[Name]],"-","_"))</f>
        <v>NARROW_JIS_SYMBOL_LATIN_SMALL_LETTER_Z_WITH_CARON</v>
      </c>
      <c r="K2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LATIN_SMALL_LETTER_Z_WITH_CARON
pub const NARROW_JIS_SYMBOL_LATIN_SMALL_LETTER_Z_WITH_CARON: u32 = 0x017e;</v>
      </c>
      <c r="L270" s="3" t="str">
        <f>定義一覧[[#This Row],[VariableName]]&amp;","</f>
        <v>NARROW_JIS_SYMBOL_LATIN_SMALL_LETTER_Z_WITH_CARON,</v>
      </c>
      <c r="M270" s="1" t="str">
        <f>IF(定義一覧[[#This Row],[Sequence]]="○","",IF(I271="",CONCATENATE(定義一覧[[#This Row],[VariableName]], " + 1,"),CONCATENATE(定義一覧[[#This Row],[VariableName]], " - 1,")))</f>
        <v>NARROW_JIS_SYMBOL_LATIN_SMALL_LETTER_Z_WITH_CARON + 1,</v>
      </c>
    </row>
    <row r="271" spans="2:13" ht="12.75" customHeight="1" x14ac:dyDescent="0.4">
      <c r="B271" s="1" t="s">
        <v>1506</v>
      </c>
      <c r="C271" s="1">
        <f>HEX2DEC(定義一覧[[#This Row],[Unicode]])</f>
        <v>403</v>
      </c>
      <c r="D271" s="1" t="str">
        <f>_xlfn.UNICHAR(HEX2DEC(定義一覧[[#This Row],[Unicode]]))</f>
        <v>Ɠ</v>
      </c>
      <c r="E271" s="1" t="s">
        <v>724</v>
      </c>
      <c r="F271" s="1" t="s">
        <v>1623</v>
      </c>
      <c r="G271" s="1" t="s">
        <v>729</v>
      </c>
      <c r="H271" s="2" t="s">
        <v>2008</v>
      </c>
      <c r="I271" s="1" t="str">
        <f>IF(AND(定義一覧[[#This Row],[Dec]]-1=C270,定義一覧[[#This Row],[Dec]]+1=C272,定義一覧[[#This Row],[Category]]=F270,定義一覧[[#This Row],[Category]]=F272,定義一覧[[#This Row],[SubCategory]]=G270,定義一覧[[#This Row],[SubCategory]]=G272),"○","")</f>
        <v/>
      </c>
      <c r="J271" s="1" t="str">
        <f>CONCATENATE(定義一覧[[#This Row],[Width]],"_",定義一覧[[#This Row],[Category]],"_",定義一覧[[#This Row],[SubCategory]],"_",SUBSTITUTE(定義一覧[[#This Row],[Name]],"-","_"))</f>
        <v>NARROW_JIS_SYMBOL_LATIN_CAPITAL_LETTER_G_WITH_HOOK</v>
      </c>
      <c r="K2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LATIN_CAPITAL_LETTER_G_WITH_HOOK
pub const NARROW_JIS_SYMBOL_LATIN_CAPITAL_LETTER_G_WITH_HOOK: u32 = 0x0193;</v>
      </c>
      <c r="L271" s="3" t="str">
        <f>定義一覧[[#This Row],[VariableName]]&amp;","</f>
        <v>NARROW_JIS_SYMBOL_LATIN_CAPITAL_LETTER_G_WITH_HOOK,</v>
      </c>
      <c r="M271" s="1" t="str">
        <f>IF(定義一覧[[#This Row],[Sequence]]="○","",IF(I272="",CONCATENATE(定義一覧[[#This Row],[VariableName]], " + 1,"),CONCATENATE(定義一覧[[#This Row],[VariableName]], " - 1,")))</f>
        <v>NARROW_JIS_SYMBOL_LATIN_CAPITAL_LETTER_G_WITH_HOOK + 1,</v>
      </c>
    </row>
    <row r="272" spans="2:13" ht="12.75" customHeight="1" x14ac:dyDescent="0.4">
      <c r="B272" s="1" t="s">
        <v>1113</v>
      </c>
      <c r="C272" s="1">
        <f>HEX2DEC(定義一覧[[#This Row],[Unicode]])</f>
        <v>450</v>
      </c>
      <c r="D272" s="1" t="str">
        <f>_xlfn.UNICHAR(HEX2DEC(定義一覧[[#This Row],[Unicode]]))</f>
        <v>ǂ</v>
      </c>
      <c r="E272" s="1" t="s">
        <v>724</v>
      </c>
      <c r="F272" s="1" t="s">
        <v>1623</v>
      </c>
      <c r="G272" s="1" t="s">
        <v>729</v>
      </c>
      <c r="H272" s="2" t="s">
        <v>2009</v>
      </c>
      <c r="I272" s="1" t="str">
        <f>IF(AND(定義一覧[[#This Row],[Dec]]-1=C271,定義一覧[[#This Row],[Dec]]+1=C273,定義一覧[[#This Row],[Category]]=F271,定義一覧[[#This Row],[Category]]=F273,定義一覧[[#This Row],[SubCategory]]=G271,定義一覧[[#This Row],[SubCategory]]=G273),"○","")</f>
        <v/>
      </c>
      <c r="J272" s="1" t="str">
        <f>CONCATENATE(定義一覧[[#This Row],[Width]],"_",定義一覧[[#This Row],[Category]],"_",定義一覧[[#This Row],[SubCategory]],"_",SUBSTITUTE(定義一覧[[#This Row],[Name]],"-","_"))</f>
        <v>NARROW_JIS_SYMBOL_LATIN_LETTER_ALVEOLAR_CLICK</v>
      </c>
      <c r="K2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LATIN_LETTER_ALVEOLAR_CLICK
pub const NARROW_JIS_SYMBOL_LATIN_LETTER_ALVEOLAR_CLICK: u32 = 0x01c2;</v>
      </c>
      <c r="L272" s="3" t="str">
        <f>定義一覧[[#This Row],[VariableName]]&amp;","</f>
        <v>NARROW_JIS_SYMBOL_LATIN_LETTER_ALVEOLAR_CLICK,</v>
      </c>
      <c r="M272" s="1" t="str">
        <f>IF(定義一覧[[#This Row],[Sequence]]="○","",IF(I273="",CONCATENATE(定義一覧[[#This Row],[VariableName]], " + 1,"),CONCATENATE(定義一覧[[#This Row],[VariableName]], " - 1,")))</f>
        <v>NARROW_JIS_SYMBOL_LATIN_LETTER_ALVEOLAR_CLICK + 1,</v>
      </c>
    </row>
    <row r="273" spans="2:13" ht="12.75" customHeight="1" x14ac:dyDescent="0.4">
      <c r="B273" s="1" t="s">
        <v>977</v>
      </c>
      <c r="C273" s="1">
        <f>HEX2DEC(定義一覧[[#This Row],[Unicode]])</f>
        <v>461</v>
      </c>
      <c r="D273" s="1" t="str">
        <f>_xlfn.UNICHAR(HEX2DEC(定義一覧[[#This Row],[Unicode]]))</f>
        <v>Ǎ</v>
      </c>
      <c r="E273" s="1" t="s">
        <v>724</v>
      </c>
      <c r="F273" s="1" t="s">
        <v>1623</v>
      </c>
      <c r="G273" s="1" t="s">
        <v>729</v>
      </c>
      <c r="H273" s="2" t="s">
        <v>2010</v>
      </c>
      <c r="I273" s="1" t="str">
        <f>IF(AND(定義一覧[[#This Row],[Dec]]-1=C272,定義一覧[[#This Row],[Dec]]+1=C274,定義一覧[[#This Row],[Category]]=F272,定義一覧[[#This Row],[Category]]=F274,定義一覧[[#This Row],[SubCategory]]=G272,定義一覧[[#This Row],[SubCategory]]=G274),"○","")</f>
        <v/>
      </c>
      <c r="J273" s="1" t="str">
        <f>CONCATENATE(定義一覧[[#This Row],[Width]],"_",定義一覧[[#This Row],[Category]],"_",定義一覧[[#This Row],[SubCategory]],"_",SUBSTITUTE(定義一覧[[#This Row],[Name]],"-","_"))</f>
        <v>NARROW_JIS_SYMBOL_LATIN_CAPITAL_LETTER_A_WITH_CARON</v>
      </c>
      <c r="K2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LATIN_CAPITAL_LETTER_A_WITH_CARON
pub const NARROW_JIS_SYMBOL_LATIN_CAPITAL_LETTER_A_WITH_CARON: u32 = 0x01cd;</v>
      </c>
      <c r="L273" s="3" t="str">
        <f>定義一覧[[#This Row],[VariableName]]&amp;","</f>
        <v>NARROW_JIS_SYMBOL_LATIN_CAPITAL_LETTER_A_WITH_CARON,</v>
      </c>
      <c r="M273" s="1" t="str">
        <f>IF(定義一覧[[#This Row],[Sequence]]="○","",IF(I274="",CONCATENATE(定義一覧[[#This Row],[VariableName]], " + 1,"),CONCATENATE(定義一覧[[#This Row],[VariableName]], " - 1,")))</f>
        <v>NARROW_JIS_SYMBOL_LATIN_CAPITAL_LETTER_A_WITH_CARON + 1,</v>
      </c>
    </row>
    <row r="274" spans="2:13" ht="12.75" customHeight="1" x14ac:dyDescent="0.4">
      <c r="B274" s="1" t="s">
        <v>978</v>
      </c>
      <c r="C274" s="1">
        <f>HEX2DEC(定義一覧[[#This Row],[Unicode]])</f>
        <v>462</v>
      </c>
      <c r="D274" s="1" t="str">
        <f>_xlfn.UNICHAR(HEX2DEC(定義一覧[[#This Row],[Unicode]]))</f>
        <v>ǎ</v>
      </c>
      <c r="E274" s="1" t="s">
        <v>724</v>
      </c>
      <c r="F274" s="1" t="s">
        <v>1623</v>
      </c>
      <c r="G274" s="1" t="s">
        <v>729</v>
      </c>
      <c r="H274" s="2" t="s">
        <v>2011</v>
      </c>
      <c r="I274" s="1" t="str">
        <f>IF(AND(定義一覧[[#This Row],[Dec]]-1=C273,定義一覧[[#This Row],[Dec]]+1=C275,定義一覧[[#This Row],[Category]]=F273,定義一覧[[#This Row],[Category]]=F275,定義一覧[[#This Row],[SubCategory]]=G273,定義一覧[[#This Row],[SubCategory]]=G275),"○","")</f>
        <v/>
      </c>
      <c r="J274" s="1" t="str">
        <f>CONCATENATE(定義一覧[[#This Row],[Width]],"_",定義一覧[[#This Row],[Category]],"_",定義一覧[[#This Row],[SubCategory]],"_",SUBSTITUTE(定義一覧[[#This Row],[Name]],"-","_"))</f>
        <v>NARROW_JIS_SYMBOL_LATIN_SMALL_LETTER_A_WITH_CARON</v>
      </c>
      <c r="K2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LATIN_SMALL_LETTER_A_WITH_CARON
pub const NARROW_JIS_SYMBOL_LATIN_SMALL_LETTER_A_WITH_CARON: u32 = 0x01ce;</v>
      </c>
      <c r="L274" s="3" t="str">
        <f>定義一覧[[#This Row],[VariableName]]&amp;","</f>
        <v>NARROW_JIS_SYMBOL_LATIN_SMALL_LETTER_A_WITH_CARON,</v>
      </c>
      <c r="M274" s="1" t="str">
        <f>IF(定義一覧[[#This Row],[Sequence]]="○","",IF(I275="",CONCATENATE(定義一覧[[#This Row],[VariableName]], " + 1,"),CONCATENATE(定義一覧[[#This Row],[VariableName]], " - 1,")))</f>
        <v>NARROW_JIS_SYMBOL_LATIN_SMALL_LETTER_A_WITH_CARON + 1,</v>
      </c>
    </row>
    <row r="275" spans="2:13" ht="12.75" customHeight="1" x14ac:dyDescent="0.4">
      <c r="B275" s="1" t="s">
        <v>979</v>
      </c>
      <c r="C275" s="1">
        <f>HEX2DEC(定義一覧[[#This Row],[Unicode]])</f>
        <v>464</v>
      </c>
      <c r="D275" s="1" t="str">
        <f>_xlfn.UNICHAR(HEX2DEC(定義一覧[[#This Row],[Unicode]]))</f>
        <v>ǐ</v>
      </c>
      <c r="E275" s="1" t="s">
        <v>724</v>
      </c>
      <c r="F275" s="1" t="s">
        <v>1623</v>
      </c>
      <c r="G275" s="1" t="s">
        <v>729</v>
      </c>
      <c r="H275" s="2" t="s">
        <v>2012</v>
      </c>
      <c r="I275" s="1" t="str">
        <f>IF(AND(定義一覧[[#This Row],[Dec]]-1=C274,定義一覧[[#This Row],[Dec]]+1=C276,定義一覧[[#This Row],[Category]]=F274,定義一覧[[#This Row],[Category]]=F276,定義一覧[[#This Row],[SubCategory]]=G274,定義一覧[[#This Row],[SubCategory]]=G276),"○","")</f>
        <v/>
      </c>
      <c r="J275" s="1" t="str">
        <f>CONCATENATE(定義一覧[[#This Row],[Width]],"_",定義一覧[[#This Row],[Category]],"_",定義一覧[[#This Row],[SubCategory]],"_",SUBSTITUTE(定義一覧[[#This Row],[Name]],"-","_"))</f>
        <v>NARROW_JIS_SYMBOL_LATIN_SMALL_LETTER_I_WITH_CARON</v>
      </c>
      <c r="K2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LATIN_SMALL_LETTER_I_WITH_CARON
pub const NARROW_JIS_SYMBOL_LATIN_SMALL_LETTER_I_WITH_CARON: u32 = 0x01d0;</v>
      </c>
      <c r="L275" s="3" t="str">
        <f>定義一覧[[#This Row],[VariableName]]&amp;","</f>
        <v>NARROW_JIS_SYMBOL_LATIN_SMALL_LETTER_I_WITH_CARON,</v>
      </c>
      <c r="M275" s="1" t="str">
        <f>IF(定義一覧[[#This Row],[Sequence]]="○","",IF(I276="",CONCATENATE(定義一覧[[#This Row],[VariableName]], " + 1,"),CONCATENATE(定義一覧[[#This Row],[VariableName]], " - 1,")))</f>
        <v>NARROW_JIS_SYMBOL_LATIN_SMALL_LETTER_I_WITH_CARON - 1,</v>
      </c>
    </row>
    <row r="276" spans="2:13" ht="12.75" customHeight="1" x14ac:dyDescent="0.4">
      <c r="B276" s="1" t="s">
        <v>984</v>
      </c>
      <c r="C276" s="1">
        <f>HEX2DEC(定義一覧[[#This Row],[Unicode]])</f>
        <v>465</v>
      </c>
      <c r="D276" s="1" t="str">
        <f>_xlfn.UNICHAR(HEX2DEC(定義一覧[[#This Row],[Unicode]]))</f>
        <v>Ǒ</v>
      </c>
      <c r="E276" s="1" t="s">
        <v>724</v>
      </c>
      <c r="F276" s="1" t="s">
        <v>1622</v>
      </c>
      <c r="G276" s="1" t="s">
        <v>729</v>
      </c>
      <c r="H276" s="2" t="s">
        <v>2013</v>
      </c>
      <c r="I276" s="1" t="str">
        <f>IF(AND(定義一覧[[#This Row],[Dec]]-1=C275,定義一覧[[#This Row],[Dec]]+1=C277,定義一覧[[#This Row],[Category]]=F275,定義一覧[[#This Row],[Category]]=F277,定義一覧[[#This Row],[SubCategory]]=G275,定義一覧[[#This Row],[SubCategory]]=G277),"○","")</f>
        <v>○</v>
      </c>
      <c r="J276" s="1" t="str">
        <f>CONCATENATE(定義一覧[[#This Row],[Width]],"_",定義一覧[[#This Row],[Category]],"_",定義一覧[[#This Row],[SubCategory]],"_",SUBSTITUTE(定義一覧[[#This Row],[Name]],"-","_"))</f>
        <v>NARROW_JIS_SYMBOL_LATIN_CAPITAL_LETTER_O_WITH_CARON</v>
      </c>
      <c r="K2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LATIN_CAPITAL_LETTER_O_WITH_CARON
pub const NARROW_JIS_SYMBOL_LATIN_CAPITAL_LETTER_O_WITH_CARON: u32 = 0x01d1;</v>
      </c>
      <c r="L276" s="3" t="str">
        <f>定義一覧[[#This Row],[VariableName]]&amp;","</f>
        <v>NARROW_JIS_SYMBOL_LATIN_CAPITAL_LETTER_O_WITH_CARON,</v>
      </c>
      <c r="M276" s="1" t="str">
        <f>IF(定義一覧[[#This Row],[Sequence]]="○","",IF(I277="",CONCATENATE(定義一覧[[#This Row],[VariableName]], " + 1,"),CONCATENATE(定義一覧[[#This Row],[VariableName]], " - 1,")))</f>
        <v/>
      </c>
    </row>
    <row r="277" spans="2:13" ht="12.75" customHeight="1" x14ac:dyDescent="0.4">
      <c r="B277" s="1" t="s">
        <v>985</v>
      </c>
      <c r="C277" s="1">
        <f>HEX2DEC(定義一覧[[#This Row],[Unicode]])</f>
        <v>466</v>
      </c>
      <c r="D277" s="1" t="str">
        <f>_xlfn.UNICHAR(HEX2DEC(定義一覧[[#This Row],[Unicode]]))</f>
        <v>ǒ</v>
      </c>
      <c r="E277" s="1" t="s">
        <v>724</v>
      </c>
      <c r="F277" s="1" t="s">
        <v>1623</v>
      </c>
      <c r="G277" s="1" t="s">
        <v>729</v>
      </c>
      <c r="H277" s="2" t="s">
        <v>2014</v>
      </c>
      <c r="I277" s="1" t="str">
        <f>IF(AND(定義一覧[[#This Row],[Dec]]-1=C276,定義一覧[[#This Row],[Dec]]+1=C278,定義一覧[[#This Row],[Category]]=F276,定義一覧[[#This Row],[Category]]=F278,定義一覧[[#This Row],[SubCategory]]=G276,定義一覧[[#This Row],[SubCategory]]=G278),"○","")</f>
        <v/>
      </c>
      <c r="J277" s="1" t="str">
        <f>CONCATENATE(定義一覧[[#This Row],[Width]],"_",定義一覧[[#This Row],[Category]],"_",定義一覧[[#This Row],[SubCategory]],"_",SUBSTITUTE(定義一覧[[#This Row],[Name]],"-","_"))</f>
        <v>NARROW_JIS_SYMBOL_LATIN_SMALL_LETTER_O_WITH_CARON</v>
      </c>
      <c r="K2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LATIN_SMALL_LETTER_O_WITH_CARON
pub const NARROW_JIS_SYMBOL_LATIN_SMALL_LETTER_O_WITH_CARON: u32 = 0x01d2;</v>
      </c>
      <c r="L277" s="3" t="str">
        <f>定義一覧[[#This Row],[VariableName]]&amp;","</f>
        <v>NARROW_JIS_SYMBOL_LATIN_SMALL_LETTER_O_WITH_CARON,</v>
      </c>
      <c r="M277" s="1" t="str">
        <f>IF(定義一覧[[#This Row],[Sequence]]="○","",IF(I278="",CONCATENATE(定義一覧[[#This Row],[VariableName]], " + 1,"),CONCATENATE(定義一覧[[#This Row],[VariableName]], " - 1,")))</f>
        <v>NARROW_JIS_SYMBOL_LATIN_SMALL_LETTER_O_WITH_CARON + 1,</v>
      </c>
    </row>
    <row r="278" spans="2:13" ht="12.75" customHeight="1" x14ac:dyDescent="0.4">
      <c r="B278" s="1" t="s">
        <v>986</v>
      </c>
      <c r="C278" s="1">
        <f>HEX2DEC(定義一覧[[#This Row],[Unicode]])</f>
        <v>468</v>
      </c>
      <c r="D278" s="1" t="str">
        <f>_xlfn.UNICHAR(HEX2DEC(定義一覧[[#This Row],[Unicode]]))</f>
        <v>ǔ</v>
      </c>
      <c r="E278" s="1" t="s">
        <v>724</v>
      </c>
      <c r="F278" s="1" t="s">
        <v>1623</v>
      </c>
      <c r="G278" s="1" t="s">
        <v>729</v>
      </c>
      <c r="H278" s="2" t="s">
        <v>2015</v>
      </c>
      <c r="I278" s="1" t="str">
        <f>IF(AND(定義一覧[[#This Row],[Dec]]-1=C277,定義一覧[[#This Row],[Dec]]+1=C279,定義一覧[[#This Row],[Category]]=F277,定義一覧[[#This Row],[Category]]=F279,定義一覧[[#This Row],[SubCategory]]=G277,定義一覧[[#This Row],[SubCategory]]=G279),"○","")</f>
        <v/>
      </c>
      <c r="J278" s="1" t="str">
        <f>CONCATENATE(定義一覧[[#This Row],[Width]],"_",定義一覧[[#This Row],[Category]],"_",定義一覧[[#This Row],[SubCategory]],"_",SUBSTITUTE(定義一覧[[#This Row],[Name]],"-","_"))</f>
        <v>NARROW_JIS_SYMBOL_LATIN_SMALL_LETTER_U_WITH_CARON</v>
      </c>
      <c r="K2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LATIN_SMALL_LETTER_U_WITH_CARON
pub const NARROW_JIS_SYMBOL_LATIN_SMALL_LETTER_U_WITH_CARON: u32 = 0x01d4;</v>
      </c>
      <c r="L278" s="3" t="str">
        <f>定義一覧[[#This Row],[VariableName]]&amp;","</f>
        <v>NARROW_JIS_SYMBOL_LATIN_SMALL_LETTER_U_WITH_CARON,</v>
      </c>
      <c r="M278" s="1" t="str">
        <f>IF(定義一覧[[#This Row],[Sequence]]="○","",IF(I279="",CONCATENATE(定義一覧[[#This Row],[VariableName]], " + 1,"),CONCATENATE(定義一覧[[#This Row],[VariableName]], " - 1,")))</f>
        <v>NARROW_JIS_SYMBOL_LATIN_SMALL_LETTER_U_WITH_CARON + 1,</v>
      </c>
    </row>
    <row r="279" spans="2:13" ht="12.75" customHeight="1" x14ac:dyDescent="0.4">
      <c r="B279" s="1" t="s">
        <v>987</v>
      </c>
      <c r="C279" s="1">
        <f>HEX2DEC(定義一覧[[#This Row],[Unicode]])</f>
        <v>470</v>
      </c>
      <c r="D279" s="1" t="str">
        <f>_xlfn.UNICHAR(HEX2DEC(定義一覧[[#This Row],[Unicode]]))</f>
        <v>ǖ</v>
      </c>
      <c r="E279" s="1" t="s">
        <v>724</v>
      </c>
      <c r="F279" s="1" t="s">
        <v>1623</v>
      </c>
      <c r="G279" s="1" t="s">
        <v>729</v>
      </c>
      <c r="H279" s="2" t="s">
        <v>2016</v>
      </c>
      <c r="I279" s="1" t="str">
        <f>IF(AND(定義一覧[[#This Row],[Dec]]-1=C278,定義一覧[[#This Row],[Dec]]+1=C280,定義一覧[[#This Row],[Category]]=F278,定義一覧[[#This Row],[Category]]=F280,定義一覧[[#This Row],[SubCategory]]=G278,定義一覧[[#This Row],[SubCategory]]=G280),"○","")</f>
        <v/>
      </c>
      <c r="J279" s="1" t="str">
        <f>CONCATENATE(定義一覧[[#This Row],[Width]],"_",定義一覧[[#This Row],[Category]],"_",定義一覧[[#This Row],[SubCategory]],"_",SUBSTITUTE(定義一覧[[#This Row],[Name]],"-","_"))</f>
        <v>NARROW_JIS_SYMBOL_LATIN_SMALL_LETTER_U_WITH_DIAERESIS_AND_MACRON</v>
      </c>
      <c r="K2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LATIN_SMALL_LETTER_U_WITH_DIAERESIS_AND_MACRON
pub const NARROW_JIS_SYMBOL_LATIN_SMALL_LETTER_U_WITH_DIAERESIS_AND_MACRON: u32 = 0x01d6;</v>
      </c>
      <c r="L279" s="3" t="str">
        <f>定義一覧[[#This Row],[VariableName]]&amp;","</f>
        <v>NARROW_JIS_SYMBOL_LATIN_SMALL_LETTER_U_WITH_DIAERESIS_AND_MACRON,</v>
      </c>
      <c r="M279" s="1" t="str">
        <f>IF(定義一覧[[#This Row],[Sequence]]="○","",IF(I280="",CONCATENATE(定義一覧[[#This Row],[VariableName]], " + 1,"),CONCATENATE(定義一覧[[#This Row],[VariableName]], " - 1,")))</f>
        <v>NARROW_JIS_SYMBOL_LATIN_SMALL_LETTER_U_WITH_DIAERESIS_AND_MACRON + 1,</v>
      </c>
    </row>
    <row r="280" spans="2:13" ht="12.75" customHeight="1" x14ac:dyDescent="0.4">
      <c r="B280" s="1" t="s">
        <v>988</v>
      </c>
      <c r="C280" s="1">
        <f>HEX2DEC(定義一覧[[#This Row],[Unicode]])</f>
        <v>472</v>
      </c>
      <c r="D280" s="1" t="str">
        <f>_xlfn.UNICHAR(HEX2DEC(定義一覧[[#This Row],[Unicode]]))</f>
        <v>ǘ</v>
      </c>
      <c r="E280" s="1" t="s">
        <v>724</v>
      </c>
      <c r="F280" s="1" t="s">
        <v>1623</v>
      </c>
      <c r="G280" s="1" t="s">
        <v>729</v>
      </c>
      <c r="H280" s="2" t="s">
        <v>2017</v>
      </c>
      <c r="I280" s="1" t="str">
        <f>IF(AND(定義一覧[[#This Row],[Dec]]-1=C279,定義一覧[[#This Row],[Dec]]+1=C281,定義一覧[[#This Row],[Category]]=F279,定義一覧[[#This Row],[Category]]=F281,定義一覧[[#This Row],[SubCategory]]=G279,定義一覧[[#This Row],[SubCategory]]=G281),"○","")</f>
        <v/>
      </c>
      <c r="J280" s="1" t="str">
        <f>CONCATENATE(定義一覧[[#This Row],[Width]],"_",定義一覧[[#This Row],[Category]],"_",定義一覧[[#This Row],[SubCategory]],"_",SUBSTITUTE(定義一覧[[#This Row],[Name]],"-","_"))</f>
        <v>NARROW_JIS_SYMBOL_LATIN_SMALL_LETTER_U_WITH_DIAERESIS_AND_ACUTE</v>
      </c>
      <c r="K2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LATIN_SMALL_LETTER_U_WITH_DIAERESIS_AND_ACUTE
pub const NARROW_JIS_SYMBOL_LATIN_SMALL_LETTER_U_WITH_DIAERESIS_AND_ACUTE: u32 = 0x01d8;</v>
      </c>
      <c r="L280" s="3" t="str">
        <f>定義一覧[[#This Row],[VariableName]]&amp;","</f>
        <v>NARROW_JIS_SYMBOL_LATIN_SMALL_LETTER_U_WITH_DIAERESIS_AND_ACUTE,</v>
      </c>
      <c r="M280" s="1" t="str">
        <f>IF(定義一覧[[#This Row],[Sequence]]="○","",IF(I281="",CONCATENATE(定義一覧[[#This Row],[VariableName]], " + 1,"),CONCATENATE(定義一覧[[#This Row],[VariableName]], " - 1,")))</f>
        <v>NARROW_JIS_SYMBOL_LATIN_SMALL_LETTER_U_WITH_DIAERESIS_AND_ACUTE + 1,</v>
      </c>
    </row>
    <row r="281" spans="2:13" ht="12.75" customHeight="1" x14ac:dyDescent="0.4">
      <c r="B281" s="1" t="s">
        <v>989</v>
      </c>
      <c r="C281" s="1">
        <f>HEX2DEC(定義一覧[[#This Row],[Unicode]])</f>
        <v>474</v>
      </c>
      <c r="D281" s="1" t="str">
        <f>_xlfn.UNICHAR(HEX2DEC(定義一覧[[#This Row],[Unicode]]))</f>
        <v>ǚ</v>
      </c>
      <c r="E281" s="1" t="s">
        <v>724</v>
      </c>
      <c r="F281" s="1" t="s">
        <v>1623</v>
      </c>
      <c r="G281" s="1" t="s">
        <v>729</v>
      </c>
      <c r="H281" s="2" t="s">
        <v>2018</v>
      </c>
      <c r="I281" s="1" t="str">
        <f>IF(AND(定義一覧[[#This Row],[Dec]]-1=C280,定義一覧[[#This Row],[Dec]]+1=C282,定義一覧[[#This Row],[Category]]=F280,定義一覧[[#This Row],[Category]]=F282,定義一覧[[#This Row],[SubCategory]]=G280,定義一覧[[#This Row],[SubCategory]]=G282),"○","")</f>
        <v/>
      </c>
      <c r="J281" s="1" t="str">
        <f>CONCATENATE(定義一覧[[#This Row],[Width]],"_",定義一覧[[#This Row],[Category]],"_",定義一覧[[#This Row],[SubCategory]],"_",SUBSTITUTE(定義一覧[[#This Row],[Name]],"-","_"))</f>
        <v>NARROW_JIS_SYMBOL_LATIN_SMALL_LETTER_U_WITH_DIAERESIS_AND_CARON</v>
      </c>
      <c r="K2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LATIN_SMALL_LETTER_U_WITH_DIAERESIS_AND_CARON
pub const NARROW_JIS_SYMBOL_LATIN_SMALL_LETTER_U_WITH_DIAERESIS_AND_CARON: u32 = 0x01da;</v>
      </c>
      <c r="L281" s="3" t="str">
        <f>定義一覧[[#This Row],[VariableName]]&amp;","</f>
        <v>NARROW_JIS_SYMBOL_LATIN_SMALL_LETTER_U_WITH_DIAERESIS_AND_CARON,</v>
      </c>
      <c r="M281" s="1" t="str">
        <f>IF(定義一覧[[#This Row],[Sequence]]="○","",IF(I282="",CONCATENATE(定義一覧[[#This Row],[VariableName]], " + 1,"),CONCATENATE(定義一覧[[#This Row],[VariableName]], " - 1,")))</f>
        <v>NARROW_JIS_SYMBOL_LATIN_SMALL_LETTER_U_WITH_DIAERESIS_AND_CARON + 1,</v>
      </c>
    </row>
    <row r="282" spans="2:13" ht="12.75" customHeight="1" x14ac:dyDescent="0.4">
      <c r="B282" s="1" t="s">
        <v>990</v>
      </c>
      <c r="C282" s="1">
        <f>HEX2DEC(定義一覧[[#This Row],[Unicode]])</f>
        <v>476</v>
      </c>
      <c r="D282" s="1" t="str">
        <f>_xlfn.UNICHAR(HEX2DEC(定義一覧[[#This Row],[Unicode]]))</f>
        <v>ǜ</v>
      </c>
      <c r="E282" s="1" t="s">
        <v>724</v>
      </c>
      <c r="F282" s="1" t="s">
        <v>1623</v>
      </c>
      <c r="G282" s="1" t="s">
        <v>729</v>
      </c>
      <c r="H282" s="2" t="s">
        <v>2019</v>
      </c>
      <c r="I282" s="1" t="str">
        <f>IF(AND(定義一覧[[#This Row],[Dec]]-1=C281,定義一覧[[#This Row],[Dec]]+1=C283,定義一覧[[#This Row],[Category]]=F281,定義一覧[[#This Row],[Category]]=F283,定義一覧[[#This Row],[SubCategory]]=G281,定義一覧[[#This Row],[SubCategory]]=G283),"○","")</f>
        <v/>
      </c>
      <c r="J282" s="1" t="str">
        <f>CONCATENATE(定義一覧[[#This Row],[Width]],"_",定義一覧[[#This Row],[Category]],"_",定義一覧[[#This Row],[SubCategory]],"_",SUBSTITUTE(定義一覧[[#This Row],[Name]],"-","_"))</f>
        <v>NARROW_JIS_SYMBOL_LATIN_SMALL_LETTER_U_WITH_DIAERESIS_AND_GRAVE</v>
      </c>
      <c r="K2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LATIN_SMALL_LETTER_U_WITH_DIAERESIS_AND_GRAVE
pub const NARROW_JIS_SYMBOL_LATIN_SMALL_LETTER_U_WITH_DIAERESIS_AND_GRAVE: u32 = 0x01dc;</v>
      </c>
      <c r="L282" s="3" t="str">
        <f>定義一覧[[#This Row],[VariableName]]&amp;","</f>
        <v>NARROW_JIS_SYMBOL_LATIN_SMALL_LETTER_U_WITH_DIAERESIS_AND_GRAVE,</v>
      </c>
      <c r="M282" s="1" t="str">
        <f>IF(定義一覧[[#This Row],[Sequence]]="○","",IF(I283="",CONCATENATE(定義一覧[[#This Row],[VariableName]], " + 1,"),CONCATENATE(定義一覧[[#This Row],[VariableName]], " - 1,")))</f>
        <v>NARROW_JIS_SYMBOL_LATIN_SMALL_LETTER_U_WITH_DIAERESIS_AND_GRAVE + 1,</v>
      </c>
    </row>
    <row r="283" spans="2:13" ht="12.75" customHeight="1" x14ac:dyDescent="0.4">
      <c r="B283" s="1" t="s">
        <v>982</v>
      </c>
      <c r="C283" s="1">
        <f>HEX2DEC(定義一覧[[#This Row],[Unicode]])</f>
        <v>504</v>
      </c>
      <c r="D283" s="1" t="str">
        <f>_xlfn.UNICHAR(HEX2DEC(定義一覧[[#This Row],[Unicode]]))</f>
        <v>Ǹ</v>
      </c>
      <c r="E283" s="1" t="s">
        <v>724</v>
      </c>
      <c r="F283" s="1" t="s">
        <v>1623</v>
      </c>
      <c r="G283" s="1" t="s">
        <v>729</v>
      </c>
      <c r="H283" s="2" t="s">
        <v>2020</v>
      </c>
      <c r="I283" s="1" t="str">
        <f>IF(AND(定義一覧[[#This Row],[Dec]]-1=C282,定義一覧[[#This Row],[Dec]]+1=C284,定義一覧[[#This Row],[Category]]=F282,定義一覧[[#This Row],[Category]]=F284,定義一覧[[#This Row],[SubCategory]]=G282,定義一覧[[#This Row],[SubCategory]]=G284),"○","")</f>
        <v/>
      </c>
      <c r="J283" s="1" t="str">
        <f>CONCATENATE(定義一覧[[#This Row],[Width]],"_",定義一覧[[#This Row],[Category]],"_",定義一覧[[#This Row],[SubCategory]],"_",SUBSTITUTE(定義一覧[[#This Row],[Name]],"-","_"))</f>
        <v>NARROW_JIS_SYMBOL_LATIN_CAPITAL_LETTER_N_WITH_GRAVE</v>
      </c>
      <c r="K2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LATIN_CAPITAL_LETTER_N_WITH_GRAVE
pub const NARROW_JIS_SYMBOL_LATIN_CAPITAL_LETTER_N_WITH_GRAVE: u32 = 0x01f8;</v>
      </c>
      <c r="L283" s="3" t="str">
        <f>定義一覧[[#This Row],[VariableName]]&amp;","</f>
        <v>NARROW_JIS_SYMBOL_LATIN_CAPITAL_LETTER_N_WITH_GRAVE,</v>
      </c>
      <c r="M283" s="1" t="str">
        <f>IF(定義一覧[[#This Row],[Sequence]]="○","",IF(I284="",CONCATENATE(定義一覧[[#This Row],[VariableName]], " + 1,"),CONCATENATE(定義一覧[[#This Row],[VariableName]], " - 1,")))</f>
        <v>NARROW_JIS_SYMBOL_LATIN_CAPITAL_LETTER_N_WITH_GRAVE + 1,</v>
      </c>
    </row>
    <row r="284" spans="2:13" ht="12.75" customHeight="1" x14ac:dyDescent="0.4">
      <c r="B284" s="1" t="s">
        <v>983</v>
      </c>
      <c r="C284" s="1">
        <f>HEX2DEC(定義一覧[[#This Row],[Unicode]])</f>
        <v>505</v>
      </c>
      <c r="D284" s="1" t="str">
        <f>_xlfn.UNICHAR(HEX2DEC(定義一覧[[#This Row],[Unicode]]))</f>
        <v>ǹ</v>
      </c>
      <c r="E284" s="1" t="s">
        <v>724</v>
      </c>
      <c r="F284" s="1" t="s">
        <v>1623</v>
      </c>
      <c r="G284" s="1" t="s">
        <v>729</v>
      </c>
      <c r="H284" s="2" t="s">
        <v>2021</v>
      </c>
      <c r="I284" s="1" t="str">
        <f>IF(AND(定義一覧[[#This Row],[Dec]]-1=C283,定義一覧[[#This Row],[Dec]]+1=C285,定義一覧[[#This Row],[Category]]=F283,定義一覧[[#This Row],[Category]]=F285,定義一覧[[#This Row],[SubCategory]]=G283,定義一覧[[#This Row],[SubCategory]]=G285),"○","")</f>
        <v/>
      </c>
      <c r="J284" s="1" t="str">
        <f>CONCATENATE(定義一覧[[#This Row],[Width]],"_",定義一覧[[#This Row],[Category]],"_",定義一覧[[#This Row],[SubCategory]],"_",SUBSTITUTE(定義一覧[[#This Row],[Name]],"-","_"))</f>
        <v>NARROW_JIS_SYMBOL_LATIN_SMALL_LETTER_N_WITH_GRAVE</v>
      </c>
      <c r="K2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LATIN_SMALL_LETTER_N_WITH_GRAVE
pub const NARROW_JIS_SYMBOL_LATIN_SMALL_LETTER_N_WITH_GRAVE: u32 = 0x01f9;</v>
      </c>
      <c r="L284" s="3" t="str">
        <f>定義一覧[[#This Row],[VariableName]]&amp;","</f>
        <v>NARROW_JIS_SYMBOL_LATIN_SMALL_LETTER_N_WITH_GRAVE,</v>
      </c>
      <c r="M284" s="1" t="str">
        <f>IF(定義一覧[[#This Row],[Sequence]]="○","",IF(I285="",CONCATENATE(定義一覧[[#This Row],[VariableName]], " + 1,"),CONCATENATE(定義一覧[[#This Row],[VariableName]], " - 1,")))</f>
        <v>NARROW_JIS_SYMBOL_LATIN_SMALL_LETTER_N_WITH_GRAVE + 1,</v>
      </c>
    </row>
    <row r="285" spans="2:13" ht="12.75" customHeight="1" x14ac:dyDescent="0.4">
      <c r="B285" s="1" t="s">
        <v>1124</v>
      </c>
      <c r="C285" s="1">
        <f>HEX2DEC(定義一覧[[#This Row],[Unicode]])</f>
        <v>509</v>
      </c>
      <c r="D285" s="1" t="str">
        <f>_xlfn.UNICHAR(HEX2DEC(定義一覧[[#This Row],[Unicode]]))</f>
        <v>ǽ</v>
      </c>
      <c r="E285" s="1" t="s">
        <v>724</v>
      </c>
      <c r="F285" s="1" t="s">
        <v>1623</v>
      </c>
      <c r="G285" s="1" t="s">
        <v>729</v>
      </c>
      <c r="H285" s="2" t="s">
        <v>2022</v>
      </c>
      <c r="I285" s="1" t="str">
        <f>IF(AND(定義一覧[[#This Row],[Dec]]-1=C284,定義一覧[[#This Row],[Dec]]+1=C286,定義一覧[[#This Row],[Category]]=F284,定義一覧[[#This Row],[Category]]=F286,定義一覧[[#This Row],[SubCategory]]=G284,定義一覧[[#This Row],[SubCategory]]=G286),"○","")</f>
        <v/>
      </c>
      <c r="J285" s="1" t="str">
        <f>CONCATENATE(定義一覧[[#This Row],[Width]],"_",定義一覧[[#This Row],[Category]],"_",定義一覧[[#This Row],[SubCategory]],"_",SUBSTITUTE(定義一覧[[#This Row],[Name]],"-","_"))</f>
        <v>NARROW_JIS_SYMBOL_LATIN_SMALL_LETTER_AE_WITH_ACUTE</v>
      </c>
      <c r="K2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LATIN_SMALL_LETTER_AE_WITH_ACUTE
pub const NARROW_JIS_SYMBOL_LATIN_SMALL_LETTER_AE_WITH_ACUTE: u32 = 0x01fd;</v>
      </c>
      <c r="L285" s="3" t="str">
        <f>定義一覧[[#This Row],[VariableName]]&amp;","</f>
        <v>NARROW_JIS_SYMBOL_LATIN_SMALL_LETTER_AE_WITH_ACUTE,</v>
      </c>
      <c r="M285" s="1" t="str">
        <f>IF(定義一覧[[#This Row],[Sequence]]="○","",IF(I286="",CONCATENATE(定義一覧[[#This Row],[VariableName]], " + 1,"),CONCATENATE(定義一覧[[#This Row],[VariableName]], " - 1,")))</f>
        <v>NARROW_JIS_SYMBOL_LATIN_SMALL_LETTER_AE_WITH_ACUTE + 1,</v>
      </c>
    </row>
    <row r="286" spans="2:13" ht="12.75" customHeight="1" x14ac:dyDescent="0.4">
      <c r="B286" s="1" t="s">
        <v>1514</v>
      </c>
      <c r="C286" s="1">
        <f>HEX2DEC(定義一覧[[#This Row],[Unicode]])</f>
        <v>592</v>
      </c>
      <c r="D286" s="1" t="str">
        <f>_xlfn.UNICHAR(HEX2DEC(定義一覧[[#This Row],[Unicode]]))</f>
        <v>ɐ</v>
      </c>
      <c r="E286" s="1" t="s">
        <v>724</v>
      </c>
      <c r="F286" s="1" t="s">
        <v>1623</v>
      </c>
      <c r="G286" s="1" t="s">
        <v>729</v>
      </c>
      <c r="H286" s="2" t="s">
        <v>2023</v>
      </c>
      <c r="I286" s="1" t="str">
        <f>IF(AND(定義一覧[[#This Row],[Dec]]-1=C285,定義一覧[[#This Row],[Dec]]+1=C287,定義一覧[[#This Row],[Category]]=F285,定義一覧[[#This Row],[Category]]=F287,定義一覧[[#This Row],[SubCategory]]=G285,定義一覧[[#This Row],[SubCategory]]=G287),"○","")</f>
        <v/>
      </c>
      <c r="J286" s="1" t="str">
        <f>CONCATENATE(定義一覧[[#This Row],[Width]],"_",定義一覧[[#This Row],[Category]],"_",定義一覧[[#This Row],[SubCategory]],"_",SUBSTITUTE(定義一覧[[#This Row],[Name]],"-","_"))</f>
        <v>NARROW_JIS_SYMBOL_LATIN_SMALL_LETTER_TURNED_A</v>
      </c>
      <c r="K2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LATIN_SMALL_LETTER_TURNED_A
pub const NARROW_JIS_SYMBOL_LATIN_SMALL_LETTER_TURNED_A: u32 = 0x0250;</v>
      </c>
      <c r="L286" s="3" t="str">
        <f>定義一覧[[#This Row],[VariableName]]&amp;","</f>
        <v>NARROW_JIS_SYMBOL_LATIN_SMALL_LETTER_TURNED_A,</v>
      </c>
      <c r="M286" s="1" t="str">
        <f>IF(定義一覧[[#This Row],[Sequence]]="○","",IF(I287="",CONCATENATE(定義一覧[[#This Row],[VariableName]], " + 1,"),CONCATENATE(定義一覧[[#This Row],[VariableName]], " - 1,")))</f>
        <v>NARROW_JIS_SYMBOL_LATIN_SMALL_LETTER_TURNED_A - 1,</v>
      </c>
    </row>
    <row r="287" spans="2:13" ht="12.75" customHeight="1" x14ac:dyDescent="0.4">
      <c r="B287" s="1" t="s">
        <v>1517</v>
      </c>
      <c r="C287" s="1">
        <f>HEX2DEC(定義一覧[[#This Row],[Unicode]])</f>
        <v>593</v>
      </c>
      <c r="D287" s="1" t="str">
        <f>_xlfn.UNICHAR(HEX2DEC(定義一覧[[#This Row],[Unicode]]))</f>
        <v>ɑ</v>
      </c>
      <c r="E287" s="1" t="s">
        <v>724</v>
      </c>
      <c r="F287" s="1" t="s">
        <v>1622</v>
      </c>
      <c r="G287" s="1" t="s">
        <v>729</v>
      </c>
      <c r="H287" s="2" t="s">
        <v>2024</v>
      </c>
      <c r="I287" s="1" t="str">
        <f>IF(AND(定義一覧[[#This Row],[Dec]]-1=C286,定義一覧[[#This Row],[Dec]]+1=C288,定義一覧[[#This Row],[Category]]=F286,定義一覧[[#This Row],[Category]]=F288,定義一覧[[#This Row],[SubCategory]]=G286,定義一覧[[#This Row],[SubCategory]]=G288),"○","")</f>
        <v>○</v>
      </c>
      <c r="J287" s="1" t="str">
        <f>CONCATENATE(定義一覧[[#This Row],[Width]],"_",定義一覧[[#This Row],[Category]],"_",定義一覧[[#This Row],[SubCategory]],"_",SUBSTITUTE(定義一覧[[#This Row],[Name]],"-","_"))</f>
        <v>NARROW_JIS_SYMBOL_LATIN_SMALL_LETTER_ALPHA</v>
      </c>
      <c r="K2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LATIN_SMALL_LETTER_ALPHA
pub const NARROW_JIS_SYMBOL_LATIN_SMALL_LETTER_ALPHA: u32 = 0x0251;</v>
      </c>
      <c r="L287" s="3" t="str">
        <f>定義一覧[[#This Row],[VariableName]]&amp;","</f>
        <v>NARROW_JIS_SYMBOL_LATIN_SMALL_LETTER_ALPHA,</v>
      </c>
      <c r="M287" s="1" t="str">
        <f>IF(定義一覧[[#This Row],[Sequence]]="○","",IF(I288="",CONCATENATE(定義一覧[[#This Row],[VariableName]], " + 1,"),CONCATENATE(定義一覧[[#This Row],[VariableName]], " - 1,")))</f>
        <v/>
      </c>
    </row>
    <row r="288" spans="2:13" ht="12.75" customHeight="1" x14ac:dyDescent="0.4">
      <c r="B288" s="1" t="s">
        <v>1518</v>
      </c>
      <c r="C288" s="1">
        <f>HEX2DEC(定義一覧[[#This Row],[Unicode]])</f>
        <v>594</v>
      </c>
      <c r="D288" s="1" t="str">
        <f>_xlfn.UNICHAR(HEX2DEC(定義一覧[[#This Row],[Unicode]]))</f>
        <v>ɒ</v>
      </c>
      <c r="E288" s="1" t="s">
        <v>724</v>
      </c>
      <c r="F288" s="1" t="s">
        <v>1622</v>
      </c>
      <c r="G288" s="1" t="s">
        <v>729</v>
      </c>
      <c r="H288" s="2" t="s">
        <v>2025</v>
      </c>
      <c r="I288" s="1" t="str">
        <f>IF(AND(定義一覧[[#This Row],[Dec]]-1=C287,定義一覧[[#This Row],[Dec]]+1=C289,定義一覧[[#This Row],[Category]]=F287,定義一覧[[#This Row],[Category]]=F289,定義一覧[[#This Row],[SubCategory]]=G287,定義一覧[[#This Row],[SubCategory]]=G289),"○","")</f>
        <v>○</v>
      </c>
      <c r="J288" s="1" t="str">
        <f>CONCATENATE(定義一覧[[#This Row],[Width]],"_",定義一覧[[#This Row],[Category]],"_",定義一覧[[#This Row],[SubCategory]],"_",SUBSTITUTE(定義一覧[[#This Row],[Name]],"-","_"))</f>
        <v>NARROW_JIS_SYMBOL_LATIN_SMALL_LETTER_TURNED_ALPHA</v>
      </c>
      <c r="K2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LATIN_SMALL_LETTER_TURNED_ALPHA
pub const NARROW_JIS_SYMBOL_LATIN_SMALL_LETTER_TURNED_ALPHA: u32 = 0x0252;</v>
      </c>
      <c r="L288" s="3" t="str">
        <f>定義一覧[[#This Row],[VariableName]]&amp;","</f>
        <v>NARROW_JIS_SYMBOL_LATIN_SMALL_LETTER_TURNED_ALPHA,</v>
      </c>
      <c r="M288" s="1" t="str">
        <f>IF(定義一覧[[#This Row],[Sequence]]="○","",IF(I289="",CONCATENATE(定義一覧[[#This Row],[VariableName]], " + 1,"),CONCATENATE(定義一覧[[#This Row],[VariableName]], " - 1,")))</f>
        <v/>
      </c>
    </row>
    <row r="289" spans="2:13" ht="12.75" customHeight="1" x14ac:dyDescent="0.4">
      <c r="B289" s="1" t="s">
        <v>1502</v>
      </c>
      <c r="C289" s="1">
        <f>HEX2DEC(定義一覧[[#This Row],[Unicode]])</f>
        <v>595</v>
      </c>
      <c r="D289" s="1" t="str">
        <f>_xlfn.UNICHAR(HEX2DEC(定義一覧[[#This Row],[Unicode]]))</f>
        <v>ɓ</v>
      </c>
      <c r="E289" s="1" t="s">
        <v>724</v>
      </c>
      <c r="F289" s="1" t="s">
        <v>1622</v>
      </c>
      <c r="G289" s="1" t="s">
        <v>729</v>
      </c>
      <c r="H289" s="2" t="s">
        <v>2026</v>
      </c>
      <c r="I289" s="1" t="str">
        <f>IF(AND(定義一覧[[#This Row],[Dec]]-1=C288,定義一覧[[#This Row],[Dec]]+1=C290,定義一覧[[#This Row],[Category]]=F288,定義一覧[[#This Row],[Category]]=F290,定義一覧[[#This Row],[SubCategory]]=G288,定義一覧[[#This Row],[SubCategory]]=G290),"○","")</f>
        <v>○</v>
      </c>
      <c r="J289" s="1" t="str">
        <f>CONCATENATE(定義一覧[[#This Row],[Width]],"_",定義一覧[[#This Row],[Category]],"_",定義一覧[[#This Row],[SubCategory]],"_",SUBSTITUTE(定義一覧[[#This Row],[Name]],"-","_"))</f>
        <v>NARROW_JIS_SYMBOL_LATIN_SMALL_LETTER_B_WITH_HOOK</v>
      </c>
      <c r="K2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LATIN_SMALL_LETTER_B_WITH_HOOK
pub const NARROW_JIS_SYMBOL_LATIN_SMALL_LETTER_B_WITH_HOOK: u32 = 0x0253;</v>
      </c>
      <c r="L289" s="3" t="str">
        <f>定義一覧[[#This Row],[VariableName]]&amp;","</f>
        <v>NARROW_JIS_SYMBOL_LATIN_SMALL_LETTER_B_WITH_HOOK,</v>
      </c>
      <c r="M289" s="1" t="str">
        <f>IF(定義一覧[[#This Row],[Sequence]]="○","",IF(I290="",CONCATENATE(定義一覧[[#This Row],[VariableName]], " + 1,"),CONCATENATE(定義一覧[[#This Row],[VariableName]], " - 1,")))</f>
        <v/>
      </c>
    </row>
    <row r="290" spans="2:13" ht="12.75" customHeight="1" x14ac:dyDescent="0.4">
      <c r="B290" s="1" t="s">
        <v>1516</v>
      </c>
      <c r="C290" s="1">
        <f>HEX2DEC(定義一覧[[#This Row],[Unicode]])</f>
        <v>596</v>
      </c>
      <c r="D290" s="1" t="str">
        <f>_xlfn.UNICHAR(HEX2DEC(定義一覧[[#This Row],[Unicode]]))</f>
        <v>ɔ</v>
      </c>
      <c r="E290" s="1" t="s">
        <v>724</v>
      </c>
      <c r="F290" s="1" t="s">
        <v>1622</v>
      </c>
      <c r="G290" s="1" t="s">
        <v>729</v>
      </c>
      <c r="H290" s="2" t="s">
        <v>2027</v>
      </c>
      <c r="I290" s="1" t="str">
        <f>IF(AND(定義一覧[[#This Row],[Dec]]-1=C289,定義一覧[[#This Row],[Dec]]+1=C291,定義一覧[[#This Row],[Category]]=F289,定義一覧[[#This Row],[Category]]=F291,定義一覧[[#This Row],[SubCategory]]=G289,定義一覧[[#This Row],[SubCategory]]=G291),"○","")</f>
        <v>○</v>
      </c>
      <c r="J290" s="1" t="str">
        <f>CONCATENATE(定義一覧[[#This Row],[Width]],"_",定義一覧[[#This Row],[Category]],"_",定義一覧[[#This Row],[SubCategory]],"_",SUBSTITUTE(定義一覧[[#This Row],[Name]],"-","_"))</f>
        <v>NARROW_JIS_SYMBOL_LATIN_SMALL_LETTER_OPEN_O</v>
      </c>
      <c r="K2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LATIN_SMALL_LETTER_OPEN_O
pub const NARROW_JIS_SYMBOL_LATIN_SMALL_LETTER_OPEN_O: u32 = 0x0254;</v>
      </c>
      <c r="L290" s="3" t="str">
        <f>定義一覧[[#This Row],[VariableName]]&amp;","</f>
        <v>NARROW_JIS_SYMBOL_LATIN_SMALL_LETTER_OPEN_O,</v>
      </c>
      <c r="M290" s="1" t="str">
        <f>IF(定義一覧[[#This Row],[Sequence]]="○","",IF(I291="",CONCATENATE(定義一覧[[#This Row],[VariableName]], " + 1,"),CONCATENATE(定義一覧[[#This Row],[VariableName]], " - 1,")))</f>
        <v/>
      </c>
    </row>
    <row r="291" spans="2:13" ht="12.75" customHeight="1" x14ac:dyDescent="0.4">
      <c r="B291" s="1" t="s">
        <v>1520</v>
      </c>
      <c r="C291" s="1">
        <f>HEX2DEC(定義一覧[[#This Row],[Unicode]])</f>
        <v>597</v>
      </c>
      <c r="D291" s="1" t="str">
        <f>_xlfn.UNICHAR(HEX2DEC(定義一覧[[#This Row],[Unicode]]))</f>
        <v>ɕ</v>
      </c>
      <c r="E291" s="1" t="s">
        <v>724</v>
      </c>
      <c r="F291" s="1" t="s">
        <v>1622</v>
      </c>
      <c r="G291" s="1" t="s">
        <v>729</v>
      </c>
      <c r="H291" s="2" t="s">
        <v>2028</v>
      </c>
      <c r="I291" s="1" t="str">
        <f>IF(AND(定義一覧[[#This Row],[Dec]]-1=C290,定義一覧[[#This Row],[Dec]]+1=C292,定義一覧[[#This Row],[Category]]=F290,定義一覧[[#This Row],[Category]]=F292,定義一覧[[#This Row],[SubCategory]]=G290,定義一覧[[#This Row],[SubCategory]]=G292),"○","")</f>
        <v>○</v>
      </c>
      <c r="J291" s="1" t="str">
        <f>CONCATENATE(定義一覧[[#This Row],[Width]],"_",定義一覧[[#This Row],[Category]],"_",定義一覧[[#This Row],[SubCategory]],"_",SUBSTITUTE(定義一覧[[#This Row],[Name]],"-","_"))</f>
        <v>NARROW_JIS_SYMBOL_LATIN_SMALL_LETTER_C_WITH_CURL</v>
      </c>
      <c r="K2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LATIN_SMALL_LETTER_C_WITH_CURL
pub const NARROW_JIS_SYMBOL_LATIN_SMALL_LETTER_C_WITH_CURL: u32 = 0x0255;</v>
      </c>
      <c r="L291" s="3" t="str">
        <f>定義一覧[[#This Row],[VariableName]]&amp;","</f>
        <v>NARROW_JIS_SYMBOL_LATIN_SMALL_LETTER_C_WITH_CURL,</v>
      </c>
      <c r="M291" s="1" t="str">
        <f>IF(定義一覧[[#This Row],[Sequence]]="○","",IF(I292="",CONCATENATE(定義一覧[[#This Row],[VariableName]], " + 1,"),CONCATENATE(定義一覧[[#This Row],[VariableName]], " - 1,")))</f>
        <v/>
      </c>
    </row>
    <row r="292" spans="2:13" ht="12.75" customHeight="1" x14ac:dyDescent="0.4">
      <c r="B292" s="1" t="s">
        <v>1489</v>
      </c>
      <c r="C292" s="1">
        <f>HEX2DEC(定義一覧[[#This Row],[Unicode]])</f>
        <v>598</v>
      </c>
      <c r="D292" s="1" t="str">
        <f>_xlfn.UNICHAR(HEX2DEC(定義一覧[[#This Row],[Unicode]]))</f>
        <v>ɖ</v>
      </c>
      <c r="E292" s="1" t="s">
        <v>724</v>
      </c>
      <c r="F292" s="1" t="s">
        <v>1622</v>
      </c>
      <c r="G292" s="1" t="s">
        <v>729</v>
      </c>
      <c r="H292" s="2" t="s">
        <v>2029</v>
      </c>
      <c r="I292" s="1" t="str">
        <f>IF(AND(定義一覧[[#This Row],[Dec]]-1=C291,定義一覧[[#This Row],[Dec]]+1=C293,定義一覧[[#This Row],[Category]]=F291,定義一覧[[#This Row],[Category]]=F293,定義一覧[[#This Row],[SubCategory]]=G291,定義一覧[[#This Row],[SubCategory]]=G293),"○","")</f>
        <v>○</v>
      </c>
      <c r="J292" s="1" t="str">
        <f>CONCATENATE(定義一覧[[#This Row],[Width]],"_",定義一覧[[#This Row],[Category]],"_",定義一覧[[#This Row],[SubCategory]],"_",SUBSTITUTE(定義一覧[[#This Row],[Name]],"-","_"))</f>
        <v>NARROW_JIS_SYMBOL_LATIN_SMALL_LETTER_D_WITH_TAIL</v>
      </c>
      <c r="K2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LATIN_SMALL_LETTER_D_WITH_TAIL
pub const NARROW_JIS_SYMBOL_LATIN_SMALL_LETTER_D_WITH_TAIL: u32 = 0x0256;</v>
      </c>
      <c r="L292" s="3" t="str">
        <f>定義一覧[[#This Row],[VariableName]]&amp;","</f>
        <v>NARROW_JIS_SYMBOL_LATIN_SMALL_LETTER_D_WITH_TAIL,</v>
      </c>
      <c r="M292" s="1" t="str">
        <f>IF(定義一覧[[#This Row],[Sequence]]="○","",IF(I293="",CONCATENATE(定義一覧[[#This Row],[VariableName]], " + 1,"),CONCATENATE(定義一覧[[#This Row],[VariableName]], " - 1,")))</f>
        <v/>
      </c>
    </row>
    <row r="293" spans="2:13" ht="12.75" customHeight="1" x14ac:dyDescent="0.4">
      <c r="B293" s="1" t="s">
        <v>1503</v>
      </c>
      <c r="C293" s="1">
        <f>HEX2DEC(定義一覧[[#This Row],[Unicode]])</f>
        <v>599</v>
      </c>
      <c r="D293" s="1" t="str">
        <f>_xlfn.UNICHAR(HEX2DEC(定義一覧[[#This Row],[Unicode]]))</f>
        <v>ɗ</v>
      </c>
      <c r="E293" s="1" t="s">
        <v>724</v>
      </c>
      <c r="F293" s="1" t="s">
        <v>1622</v>
      </c>
      <c r="G293" s="1" t="s">
        <v>729</v>
      </c>
      <c r="H293" s="2" t="s">
        <v>2030</v>
      </c>
      <c r="I293" s="1" t="str">
        <f>IF(AND(定義一覧[[#This Row],[Dec]]-1=C292,定義一覧[[#This Row],[Dec]]+1=C294,定義一覧[[#This Row],[Category]]=F292,定義一覧[[#This Row],[Category]]=F294,定義一覧[[#This Row],[SubCategory]]=G292,定義一覧[[#This Row],[SubCategory]]=G294),"○","")</f>
        <v>○</v>
      </c>
      <c r="J293" s="1" t="str">
        <f>CONCATENATE(定義一覧[[#This Row],[Width]],"_",定義一覧[[#This Row],[Category]],"_",定義一覧[[#This Row],[SubCategory]],"_",SUBSTITUTE(定義一覧[[#This Row],[Name]],"-","_"))</f>
        <v>NARROW_JIS_SYMBOL_LATIN_SMALL_LETTER_D_WITH_HOOK</v>
      </c>
      <c r="K2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LATIN_SMALL_LETTER_D_WITH_HOOK
pub const NARROW_JIS_SYMBOL_LATIN_SMALL_LETTER_D_WITH_HOOK: u32 = 0x0257;</v>
      </c>
      <c r="L293" s="3" t="str">
        <f>定義一覧[[#This Row],[VariableName]]&amp;","</f>
        <v>NARROW_JIS_SYMBOL_LATIN_SMALL_LETTER_D_WITH_HOOK,</v>
      </c>
      <c r="M293" s="1" t="str">
        <f>IF(定義一覧[[#This Row],[Sequence]]="○","",IF(I294="",CONCATENATE(定義一覧[[#This Row],[VariableName]], " + 1,"),CONCATENATE(定義一覧[[#This Row],[VariableName]], " - 1,")))</f>
        <v/>
      </c>
    </row>
    <row r="294" spans="2:13" ht="12.75" customHeight="1" x14ac:dyDescent="0.4">
      <c r="B294" s="1" t="s">
        <v>1511</v>
      </c>
      <c r="C294" s="1">
        <f>HEX2DEC(定義一覧[[#This Row],[Unicode]])</f>
        <v>600</v>
      </c>
      <c r="D294" s="1" t="str">
        <f>_xlfn.UNICHAR(HEX2DEC(定義一覧[[#This Row],[Unicode]]))</f>
        <v>ɘ</v>
      </c>
      <c r="E294" s="1" t="s">
        <v>724</v>
      </c>
      <c r="F294" s="1" t="s">
        <v>1622</v>
      </c>
      <c r="G294" s="1" t="s">
        <v>729</v>
      </c>
      <c r="H294" s="2" t="s">
        <v>2031</v>
      </c>
      <c r="I294" s="1" t="str">
        <f>IF(AND(定義一覧[[#This Row],[Dec]]-1=C293,定義一覧[[#This Row],[Dec]]+1=C295,定義一覧[[#This Row],[Category]]=F293,定義一覧[[#This Row],[Category]]=F295,定義一覧[[#This Row],[SubCategory]]=G293,定義一覧[[#This Row],[SubCategory]]=G295),"○","")</f>
        <v>○</v>
      </c>
      <c r="J294" s="1" t="str">
        <f>CONCATENATE(定義一覧[[#This Row],[Width]],"_",定義一覧[[#This Row],[Category]],"_",定義一覧[[#This Row],[SubCategory]],"_",SUBSTITUTE(定義一覧[[#This Row],[Name]],"-","_"))</f>
        <v>NARROW_JIS_SYMBOL_LATIN_SMALL_LETTER_REVERSED_E</v>
      </c>
      <c r="K2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LATIN_SMALL_LETTER_REVERSED_E
pub const NARROW_JIS_SYMBOL_LATIN_SMALL_LETTER_REVERSED_E: u32 = 0x0258;</v>
      </c>
      <c r="L294" s="3" t="str">
        <f>定義一覧[[#This Row],[VariableName]]&amp;","</f>
        <v>NARROW_JIS_SYMBOL_LATIN_SMALL_LETTER_REVERSED_E,</v>
      </c>
      <c r="M294" s="1" t="str">
        <f>IF(定義一覧[[#This Row],[Sequence]]="○","",IF(I295="",CONCATENATE(定義一覧[[#This Row],[VariableName]], " + 1,"),CONCATENATE(定義一覧[[#This Row],[VariableName]], " - 1,")))</f>
        <v/>
      </c>
    </row>
    <row r="295" spans="2:13" ht="12.75" customHeight="1" x14ac:dyDescent="0.4">
      <c r="B295" s="1" t="s">
        <v>1513</v>
      </c>
      <c r="C295" s="1">
        <f>HEX2DEC(定義一覧[[#This Row],[Unicode]])</f>
        <v>601</v>
      </c>
      <c r="D295" s="1" t="str">
        <f>_xlfn.UNICHAR(HEX2DEC(定義一覧[[#This Row],[Unicode]]))</f>
        <v>ə</v>
      </c>
      <c r="E295" s="1" t="s">
        <v>724</v>
      </c>
      <c r="F295" s="1" t="s">
        <v>1622</v>
      </c>
      <c r="G295" s="1" t="s">
        <v>729</v>
      </c>
      <c r="H295" s="2" t="s">
        <v>2032</v>
      </c>
      <c r="I295" s="1" t="str">
        <f>IF(AND(定義一覧[[#This Row],[Dec]]-1=C294,定義一覧[[#This Row],[Dec]]+1=C296,定義一覧[[#This Row],[Category]]=F294,定義一覧[[#This Row],[Category]]=F296,定義一覧[[#This Row],[SubCategory]]=G294,定義一覧[[#This Row],[SubCategory]]=G296),"○","")</f>
        <v>○</v>
      </c>
      <c r="J295" s="1" t="str">
        <f>CONCATENATE(定義一覧[[#This Row],[Width]],"_",定義一覧[[#This Row],[Category]],"_",定義一覧[[#This Row],[SubCategory]],"_",SUBSTITUTE(定義一覧[[#This Row],[Name]],"-","_"))</f>
        <v>NARROW_JIS_SYMBOL_LATIN_SMALL_LETTER_SCHWA</v>
      </c>
      <c r="K2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LATIN_SMALL_LETTER_SCHWA
pub const NARROW_JIS_SYMBOL_LATIN_SMALL_LETTER_SCHWA: u32 = 0x0259;</v>
      </c>
      <c r="L295" s="3" t="str">
        <f>定義一覧[[#This Row],[VariableName]]&amp;","</f>
        <v>NARROW_JIS_SYMBOL_LATIN_SMALL_LETTER_SCHWA,</v>
      </c>
      <c r="M295" s="1" t="str">
        <f>IF(定義一覧[[#This Row],[Sequence]]="○","",IF(I296="",CONCATENATE(定義一覧[[#This Row],[VariableName]], " + 1,"),CONCATENATE(定義一覧[[#This Row],[VariableName]], " - 1,")))</f>
        <v/>
      </c>
    </row>
    <row r="296" spans="2:13" ht="12.75" customHeight="1" x14ac:dyDescent="0.4">
      <c r="B296" s="1" t="s">
        <v>1123</v>
      </c>
      <c r="C296" s="1">
        <f>HEX2DEC(定義一覧[[#This Row],[Unicode]])</f>
        <v>602</v>
      </c>
      <c r="D296" s="1" t="str">
        <f>_xlfn.UNICHAR(HEX2DEC(定義一覧[[#This Row],[Unicode]]))</f>
        <v>ɚ</v>
      </c>
      <c r="E296" s="1" t="s">
        <v>724</v>
      </c>
      <c r="F296" s="1" t="s">
        <v>1623</v>
      </c>
      <c r="G296" s="1" t="s">
        <v>729</v>
      </c>
      <c r="H296" s="2" t="s">
        <v>2033</v>
      </c>
      <c r="I296" s="1" t="str">
        <f>IF(AND(定義一覧[[#This Row],[Dec]]-1=C295,定義一覧[[#This Row],[Dec]]+1=C297,定義一覧[[#This Row],[Category]]=F295,定義一覧[[#This Row],[Category]]=F297,定義一覧[[#This Row],[SubCategory]]=G295,定義一覧[[#This Row],[SubCategory]]=G297),"○","")</f>
        <v/>
      </c>
      <c r="J296" s="1" t="str">
        <f>CONCATENATE(定義一覧[[#This Row],[Width]],"_",定義一覧[[#This Row],[Category]],"_",定義一覧[[#This Row],[SubCategory]],"_",SUBSTITUTE(定義一覧[[#This Row],[Name]],"-","_"))</f>
        <v>NARROW_JIS_SYMBOL_LATIN_SMALL_LETTER_SCHWA_WITH_HOOK</v>
      </c>
      <c r="K2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LATIN_SMALL_LETTER_SCHWA_WITH_HOOK
pub const NARROW_JIS_SYMBOL_LATIN_SMALL_LETTER_SCHWA_WITH_HOOK: u32 = 0x025a;</v>
      </c>
      <c r="L296" s="3" t="str">
        <f>定義一覧[[#This Row],[VariableName]]&amp;","</f>
        <v>NARROW_JIS_SYMBOL_LATIN_SMALL_LETTER_SCHWA_WITH_HOOK,</v>
      </c>
      <c r="M296" s="1" t="str">
        <f>IF(定義一覧[[#This Row],[Sequence]]="○","",IF(I297="",CONCATENATE(定義一覧[[#This Row],[VariableName]], " + 1,"),CONCATENATE(定義一覧[[#This Row],[VariableName]], " - 1,")))</f>
        <v>NARROW_JIS_SYMBOL_LATIN_SMALL_LETTER_SCHWA_WITH_HOOK + 1,</v>
      </c>
    </row>
    <row r="297" spans="2:13" ht="12.75" customHeight="1" x14ac:dyDescent="0.4">
      <c r="B297" s="1" t="s">
        <v>1114</v>
      </c>
      <c r="C297" s="1">
        <f>HEX2DEC(定義一覧[[#This Row],[Unicode]])</f>
        <v>604</v>
      </c>
      <c r="D297" s="1" t="str">
        <f>_xlfn.UNICHAR(HEX2DEC(定義一覧[[#This Row],[Unicode]]))</f>
        <v>ɜ</v>
      </c>
      <c r="E297" s="1" t="s">
        <v>724</v>
      </c>
      <c r="F297" s="1" t="s">
        <v>1623</v>
      </c>
      <c r="G297" s="1" t="s">
        <v>729</v>
      </c>
      <c r="H297" s="2" t="s">
        <v>2034</v>
      </c>
      <c r="I297" s="1" t="str">
        <f>IF(AND(定義一覧[[#This Row],[Dec]]-1=C296,定義一覧[[#This Row],[Dec]]+1=C298,定義一覧[[#This Row],[Category]]=F296,定義一覧[[#This Row],[Category]]=F298,定義一覧[[#This Row],[SubCategory]]=G296,定義一覧[[#This Row],[SubCategory]]=G298),"○","")</f>
        <v/>
      </c>
      <c r="J297" s="1" t="str">
        <f>CONCATENATE(定義一覧[[#This Row],[Width]],"_",定義一覧[[#This Row],[Category]],"_",定義一覧[[#This Row],[SubCategory]],"_",SUBSTITUTE(定義一覧[[#This Row],[Name]],"-","_"))</f>
        <v>NARROW_JIS_SYMBOL_LATIN_SMALL_LETTER_REVERSED_OPEN_E</v>
      </c>
      <c r="K2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LATIN_SMALL_LETTER_REVERSED_OPEN_E
pub const NARROW_JIS_SYMBOL_LATIN_SMALL_LETTER_REVERSED_OPEN_E: u32 = 0x025c;</v>
      </c>
      <c r="L297" s="3" t="str">
        <f>定義一覧[[#This Row],[VariableName]]&amp;","</f>
        <v>NARROW_JIS_SYMBOL_LATIN_SMALL_LETTER_REVERSED_OPEN_E,</v>
      </c>
      <c r="M297" s="1" t="str">
        <f>IF(定義一覧[[#This Row],[Sequence]]="○","",IF(I298="",CONCATENATE(定義一覧[[#This Row],[VariableName]], " + 1,"),CONCATENATE(定義一覧[[#This Row],[VariableName]], " - 1,")))</f>
        <v>NARROW_JIS_SYMBOL_LATIN_SMALL_LETTER_REVERSED_OPEN_E + 1,</v>
      </c>
    </row>
    <row r="298" spans="2:13" ht="12.75" customHeight="1" x14ac:dyDescent="0.4">
      <c r="B298" s="1" t="s">
        <v>1115</v>
      </c>
      <c r="C298" s="1">
        <f>HEX2DEC(定義一覧[[#This Row],[Unicode]])</f>
        <v>606</v>
      </c>
      <c r="D298" s="1" t="str">
        <f>_xlfn.UNICHAR(HEX2DEC(定義一覧[[#This Row],[Unicode]]))</f>
        <v>ɞ</v>
      </c>
      <c r="E298" s="1" t="s">
        <v>724</v>
      </c>
      <c r="F298" s="1" t="s">
        <v>1623</v>
      </c>
      <c r="G298" s="1" t="s">
        <v>729</v>
      </c>
      <c r="H298" s="2" t="s">
        <v>2035</v>
      </c>
      <c r="I298" s="1" t="str">
        <f>IF(AND(定義一覧[[#This Row],[Dec]]-1=C297,定義一覧[[#This Row],[Dec]]+1=C299,定義一覧[[#This Row],[Category]]=F297,定義一覧[[#This Row],[Category]]=F299,定義一覧[[#This Row],[SubCategory]]=G297,定義一覧[[#This Row],[SubCategory]]=G299),"○","")</f>
        <v/>
      </c>
      <c r="J298" s="1" t="str">
        <f>CONCATENATE(定義一覧[[#This Row],[Width]],"_",定義一覧[[#This Row],[Category]],"_",定義一覧[[#This Row],[SubCategory]],"_",SUBSTITUTE(定義一覧[[#This Row],[Name]],"-","_"))</f>
        <v>NARROW_JIS_SYMBOL_LATIN_SMALL_LETTER_CLOSED_REVERSED_OPEN_E</v>
      </c>
      <c r="K2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LATIN_SMALL_LETTER_CLOSED_REVERSED_OPEN_E
pub const NARROW_JIS_SYMBOL_LATIN_SMALL_LETTER_CLOSED_REVERSED_OPEN_E: u32 = 0x025e;</v>
      </c>
      <c r="L298" s="3" t="str">
        <f>定義一覧[[#This Row],[VariableName]]&amp;","</f>
        <v>NARROW_JIS_SYMBOL_LATIN_SMALL_LETTER_CLOSED_REVERSED_OPEN_E,</v>
      </c>
      <c r="M298" s="1" t="str">
        <f>IF(定義一覧[[#This Row],[Sequence]]="○","",IF(I299="",CONCATENATE(定義一覧[[#This Row],[VariableName]], " + 1,"),CONCATENATE(定義一覧[[#This Row],[VariableName]], " - 1,")))</f>
        <v>NARROW_JIS_SYMBOL_LATIN_SMALL_LETTER_CLOSED_REVERSED_OPEN_E - 1,</v>
      </c>
    </row>
    <row r="299" spans="2:13" ht="12.75" customHeight="1" x14ac:dyDescent="0.4">
      <c r="B299" s="1" t="s">
        <v>1109</v>
      </c>
      <c r="C299" s="1">
        <f>HEX2DEC(定義一覧[[#This Row],[Unicode]])</f>
        <v>607</v>
      </c>
      <c r="D299" s="1" t="str">
        <f>_xlfn.UNICHAR(HEX2DEC(定義一覧[[#This Row],[Unicode]]))</f>
        <v>ɟ</v>
      </c>
      <c r="E299" s="1" t="s">
        <v>724</v>
      </c>
      <c r="F299" s="1" t="s">
        <v>1622</v>
      </c>
      <c r="G299" s="1" t="s">
        <v>729</v>
      </c>
      <c r="H299" s="2" t="s">
        <v>2036</v>
      </c>
      <c r="I299" s="1" t="str">
        <f>IF(AND(定義一覧[[#This Row],[Dec]]-1=C298,定義一覧[[#This Row],[Dec]]+1=C300,定義一覧[[#This Row],[Category]]=F298,定義一覧[[#This Row],[Category]]=F300,定義一覧[[#This Row],[SubCategory]]=G298,定義一覧[[#This Row],[SubCategory]]=G300),"○","")</f>
        <v>○</v>
      </c>
      <c r="J299" s="1" t="str">
        <f>CONCATENATE(定義一覧[[#This Row],[Width]],"_",定義一覧[[#This Row],[Category]],"_",定義一覧[[#This Row],[SubCategory]],"_",SUBSTITUTE(定義一覧[[#This Row],[Name]],"-","_"))</f>
        <v>NARROW_JIS_SYMBOL_LATIN_SMALL_LETTER_DOTLESS_J_WITH_STROKE</v>
      </c>
      <c r="K2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LATIN_SMALL_LETTER_DOTLESS_J_WITH_STROKE
pub const NARROW_JIS_SYMBOL_LATIN_SMALL_LETTER_DOTLESS_J_WITH_STROKE: u32 = 0x025f;</v>
      </c>
      <c r="L299" s="3" t="str">
        <f>定義一覧[[#This Row],[VariableName]]&amp;","</f>
        <v>NARROW_JIS_SYMBOL_LATIN_SMALL_LETTER_DOTLESS_J_WITH_STROKE,</v>
      </c>
      <c r="M299" s="1" t="str">
        <f>IF(定義一覧[[#This Row],[Sequence]]="○","",IF(I300="",CONCATENATE(定義一覧[[#This Row],[VariableName]], " + 1,"),CONCATENATE(定義一覧[[#This Row],[VariableName]], " - 1,")))</f>
        <v/>
      </c>
    </row>
    <row r="300" spans="2:13" ht="12.75" customHeight="1" x14ac:dyDescent="0.4">
      <c r="B300" s="1" t="s">
        <v>1505</v>
      </c>
      <c r="C300" s="1">
        <f>HEX2DEC(定義一覧[[#This Row],[Unicode]])</f>
        <v>608</v>
      </c>
      <c r="D300" s="1" t="str">
        <f>_xlfn.UNICHAR(HEX2DEC(定義一覧[[#This Row],[Unicode]]))</f>
        <v>ɠ</v>
      </c>
      <c r="E300" s="1" t="s">
        <v>724</v>
      </c>
      <c r="F300" s="1" t="s">
        <v>1622</v>
      </c>
      <c r="G300" s="1" t="s">
        <v>729</v>
      </c>
      <c r="H300" s="2" t="s">
        <v>2037</v>
      </c>
      <c r="I300" s="1" t="str">
        <f>IF(AND(定義一覧[[#This Row],[Dec]]-1=C299,定義一覧[[#This Row],[Dec]]+1=C301,定義一覧[[#This Row],[Category]]=F299,定義一覧[[#This Row],[Category]]=F301,定義一覧[[#This Row],[SubCategory]]=G299,定義一覧[[#This Row],[SubCategory]]=G301),"○","")</f>
        <v>○</v>
      </c>
      <c r="J300" s="1" t="str">
        <f>CONCATENATE(定義一覧[[#This Row],[Width]],"_",定義一覧[[#This Row],[Category]],"_",定義一覧[[#This Row],[SubCategory]],"_",SUBSTITUTE(定義一覧[[#This Row],[Name]],"-","_"))</f>
        <v>NARROW_JIS_SYMBOL_LATIN_SMALL_LETTER_G_WITH_HOOK</v>
      </c>
      <c r="K3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LATIN_SMALL_LETTER_G_WITH_HOOK
pub const NARROW_JIS_SYMBOL_LATIN_SMALL_LETTER_G_WITH_HOOK: u32 = 0x0260;</v>
      </c>
      <c r="L300" s="3" t="str">
        <f>定義一覧[[#This Row],[VariableName]]&amp;","</f>
        <v>NARROW_JIS_SYMBOL_LATIN_SMALL_LETTER_G_WITH_HOOK,</v>
      </c>
      <c r="M300" s="1" t="str">
        <f>IF(定義一覧[[#This Row],[Sequence]]="○","",IF(I301="",CONCATENATE(定義一覧[[#This Row],[VariableName]], " + 1,"),CONCATENATE(定義一覧[[#This Row],[VariableName]], " - 1,")))</f>
        <v/>
      </c>
    </row>
    <row r="301" spans="2:13" ht="12.75" customHeight="1" x14ac:dyDescent="0.4">
      <c r="B301" s="1" t="s">
        <v>1494</v>
      </c>
      <c r="C301" s="1">
        <f>HEX2DEC(定義一覧[[#This Row],[Unicode]])</f>
        <v>609</v>
      </c>
      <c r="D301" s="1" t="str">
        <f>_xlfn.UNICHAR(HEX2DEC(定義一覧[[#This Row],[Unicode]]))</f>
        <v>ɡ</v>
      </c>
      <c r="E301" s="1" t="s">
        <v>724</v>
      </c>
      <c r="F301" s="1" t="s">
        <v>1623</v>
      </c>
      <c r="G301" s="1" t="s">
        <v>729</v>
      </c>
      <c r="H301" s="2" t="s">
        <v>2038</v>
      </c>
      <c r="I301" s="1" t="str">
        <f>IF(AND(定義一覧[[#This Row],[Dec]]-1=C300,定義一覧[[#This Row],[Dec]]+1=C302,定義一覧[[#This Row],[Category]]=F300,定義一覧[[#This Row],[Category]]=F302,定義一覧[[#This Row],[SubCategory]]=G300,定義一覧[[#This Row],[SubCategory]]=G302),"○","")</f>
        <v/>
      </c>
      <c r="J301" s="1" t="str">
        <f>CONCATENATE(定義一覧[[#This Row],[Width]],"_",定義一覧[[#This Row],[Category]],"_",定義一覧[[#This Row],[SubCategory]],"_",SUBSTITUTE(定義一覧[[#This Row],[Name]],"-","_"))</f>
        <v>NARROW_JIS_SYMBOL_LATIN_SMALL_LETTER_SCRIPT_G</v>
      </c>
      <c r="K3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LATIN_SMALL_LETTER_SCRIPT_G
pub const NARROW_JIS_SYMBOL_LATIN_SMALL_LETTER_SCRIPT_G: u32 = 0x0261;</v>
      </c>
      <c r="L301" s="3" t="str">
        <f>定義一覧[[#This Row],[VariableName]]&amp;","</f>
        <v>NARROW_JIS_SYMBOL_LATIN_SMALL_LETTER_SCRIPT_G,</v>
      </c>
      <c r="M301" s="1" t="str">
        <f>IF(定義一覧[[#This Row],[Sequence]]="○","",IF(I302="",CONCATENATE(定義一覧[[#This Row],[VariableName]], " + 1,"),CONCATENATE(定義一覧[[#This Row],[VariableName]], " - 1,")))</f>
        <v>NARROW_JIS_SYMBOL_LATIN_SMALL_LETTER_SCRIPT_G + 1,</v>
      </c>
    </row>
    <row r="302" spans="2:13" ht="12.75" customHeight="1" x14ac:dyDescent="0.4">
      <c r="B302" s="1" t="s">
        <v>1515</v>
      </c>
      <c r="C302" s="1">
        <f>HEX2DEC(定義一覧[[#This Row],[Unicode]])</f>
        <v>612</v>
      </c>
      <c r="D302" s="1" t="str">
        <f>_xlfn.UNICHAR(HEX2DEC(定義一覧[[#This Row],[Unicode]]))</f>
        <v>ɤ</v>
      </c>
      <c r="E302" s="1" t="s">
        <v>724</v>
      </c>
      <c r="F302" s="1" t="s">
        <v>1623</v>
      </c>
      <c r="G302" s="1" t="s">
        <v>729</v>
      </c>
      <c r="H302" s="2" t="s">
        <v>2039</v>
      </c>
      <c r="I302" s="1" t="str">
        <f>IF(AND(定義一覧[[#This Row],[Dec]]-1=C301,定義一覧[[#This Row],[Dec]]+1=C303,定義一覧[[#This Row],[Category]]=F301,定義一覧[[#This Row],[Category]]=F303,定義一覧[[#This Row],[SubCategory]]=G301,定義一覧[[#This Row],[SubCategory]]=G303),"○","")</f>
        <v/>
      </c>
      <c r="J302" s="1" t="str">
        <f>CONCATENATE(定義一覧[[#This Row],[Width]],"_",定義一覧[[#This Row],[Category]],"_",定義一覧[[#This Row],[SubCategory]],"_",SUBSTITUTE(定義一覧[[#This Row],[Name]],"-","_"))</f>
        <v>NARROW_JIS_SYMBOL_LATIN_SMALL_LETTER_RAMS_HORN</v>
      </c>
      <c r="K3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LATIN_SMALL_LETTER_RAMS_HORN
pub const NARROW_JIS_SYMBOL_LATIN_SMALL_LETTER_RAMS_HORN: u32 = 0x0264;</v>
      </c>
      <c r="L302" s="3" t="str">
        <f>定義一覧[[#This Row],[VariableName]]&amp;","</f>
        <v>NARROW_JIS_SYMBOL_LATIN_SMALL_LETTER_RAMS_HORN,</v>
      </c>
      <c r="M302" s="1" t="str">
        <f>IF(定義一覧[[#This Row],[Sequence]]="○","",IF(I303="",CONCATENATE(定義一覧[[#This Row],[VariableName]], " + 1,"),CONCATENATE(定義一覧[[#This Row],[VariableName]], " - 1,")))</f>
        <v>NARROW_JIS_SYMBOL_LATIN_SMALL_LETTER_RAMS_HORN - 1,</v>
      </c>
    </row>
    <row r="303" spans="2:13" ht="12.75" customHeight="1" x14ac:dyDescent="0.4">
      <c r="B303" s="1" t="s">
        <v>1519</v>
      </c>
      <c r="C303" s="1">
        <f>HEX2DEC(定義一覧[[#This Row],[Unicode]])</f>
        <v>613</v>
      </c>
      <c r="D303" s="1" t="str">
        <f>_xlfn.UNICHAR(HEX2DEC(定義一覧[[#This Row],[Unicode]]))</f>
        <v>ɥ</v>
      </c>
      <c r="E303" s="1" t="s">
        <v>724</v>
      </c>
      <c r="F303" s="1" t="s">
        <v>1622</v>
      </c>
      <c r="G303" s="1" t="s">
        <v>729</v>
      </c>
      <c r="H303" s="2" t="s">
        <v>2040</v>
      </c>
      <c r="I303" s="1" t="str">
        <f>IF(AND(定義一覧[[#This Row],[Dec]]-1=C302,定義一覧[[#This Row],[Dec]]+1=C304,定義一覧[[#This Row],[Category]]=F302,定義一覧[[#This Row],[Category]]=F304,定義一覧[[#This Row],[SubCategory]]=G302,定義一覧[[#This Row],[SubCategory]]=G304),"○","")</f>
        <v>○</v>
      </c>
      <c r="J303" s="1" t="str">
        <f>CONCATENATE(定義一覧[[#This Row],[Width]],"_",定義一覧[[#This Row],[Category]],"_",定義一覧[[#This Row],[SubCategory]],"_",SUBSTITUTE(定義一覧[[#This Row],[Name]],"-","_"))</f>
        <v>NARROW_JIS_SYMBOL_LATIN_SMALL_LETTER_TURNED_H</v>
      </c>
      <c r="K3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LATIN_SMALL_LETTER_TURNED_H
pub const NARROW_JIS_SYMBOL_LATIN_SMALL_LETTER_TURNED_H: u32 = 0x0265;</v>
      </c>
      <c r="L303" s="3" t="str">
        <f>定義一覧[[#This Row],[VariableName]]&amp;","</f>
        <v>NARROW_JIS_SYMBOL_LATIN_SMALL_LETTER_TURNED_H,</v>
      </c>
      <c r="M303" s="1" t="str">
        <f>IF(定義一覧[[#This Row],[Sequence]]="○","",IF(I304="",CONCATENATE(定義一覧[[#This Row],[VariableName]], " + 1,"),CONCATENATE(定義一覧[[#This Row],[VariableName]], " - 1,")))</f>
        <v/>
      </c>
    </row>
    <row r="304" spans="2:13" ht="12.75" customHeight="1" x14ac:dyDescent="0.4">
      <c r="B304" s="1" t="s">
        <v>1500</v>
      </c>
      <c r="C304" s="1">
        <f>HEX2DEC(定義一覧[[#This Row],[Unicode]])</f>
        <v>614</v>
      </c>
      <c r="D304" s="1" t="str">
        <f>_xlfn.UNICHAR(HEX2DEC(定義一覧[[#This Row],[Unicode]]))</f>
        <v>ɦ</v>
      </c>
      <c r="E304" s="1" t="s">
        <v>724</v>
      </c>
      <c r="F304" s="1" t="s">
        <v>1622</v>
      </c>
      <c r="G304" s="1" t="s">
        <v>729</v>
      </c>
      <c r="H304" s="2" t="s">
        <v>2041</v>
      </c>
      <c r="I304" s="1" t="str">
        <f>IF(AND(定義一覧[[#This Row],[Dec]]-1=C303,定義一覧[[#This Row],[Dec]]+1=C305,定義一覧[[#This Row],[Category]]=F303,定義一覧[[#This Row],[Category]]=F305,定義一覧[[#This Row],[SubCategory]]=G303,定義一覧[[#This Row],[SubCategory]]=G305),"○","")</f>
        <v>○</v>
      </c>
      <c r="J304" s="1" t="str">
        <f>CONCATENATE(定義一覧[[#This Row],[Width]],"_",定義一覧[[#This Row],[Category]],"_",定義一覧[[#This Row],[SubCategory]],"_",SUBSTITUTE(定義一覧[[#This Row],[Name]],"-","_"))</f>
        <v>NARROW_JIS_SYMBOL_LATIN_SMALL_LETTER_H_WITH_HOOK</v>
      </c>
      <c r="K3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LATIN_SMALL_LETTER_H_WITH_HOOK
pub const NARROW_JIS_SYMBOL_LATIN_SMALL_LETTER_H_WITH_HOOK: u32 = 0x0266;</v>
      </c>
      <c r="L304" s="3" t="str">
        <f>定義一覧[[#This Row],[VariableName]]&amp;","</f>
        <v>NARROW_JIS_SYMBOL_LATIN_SMALL_LETTER_H_WITH_HOOK,</v>
      </c>
      <c r="M304" s="1" t="str">
        <f>IF(定義一覧[[#This Row],[Sequence]]="○","",IF(I305="",CONCATENATE(定義一覧[[#This Row],[VariableName]], " + 1,"),CONCATENATE(定義一覧[[#This Row],[VariableName]], " - 1,")))</f>
        <v/>
      </c>
    </row>
    <row r="305" spans="2:13" ht="12.75" customHeight="1" x14ac:dyDescent="0.4">
      <c r="B305" s="1" t="s">
        <v>1522</v>
      </c>
      <c r="C305" s="1">
        <f>HEX2DEC(定義一覧[[#This Row],[Unicode]])</f>
        <v>615</v>
      </c>
      <c r="D305" s="1" t="str">
        <f>_xlfn.UNICHAR(HEX2DEC(定義一覧[[#This Row],[Unicode]]))</f>
        <v>ɧ</v>
      </c>
      <c r="E305" s="1" t="s">
        <v>724</v>
      </c>
      <c r="F305" s="1" t="s">
        <v>1622</v>
      </c>
      <c r="G305" s="1" t="s">
        <v>729</v>
      </c>
      <c r="H305" s="2" t="s">
        <v>2042</v>
      </c>
      <c r="I305" s="1" t="str">
        <f>IF(AND(定義一覧[[#This Row],[Dec]]-1=C304,定義一覧[[#This Row],[Dec]]+1=C306,定義一覧[[#This Row],[Category]]=F304,定義一覧[[#This Row],[Category]]=F306,定義一覧[[#This Row],[SubCategory]]=G304,定義一覧[[#This Row],[SubCategory]]=G306),"○","")</f>
        <v>○</v>
      </c>
      <c r="J305" s="1" t="str">
        <f>CONCATENATE(定義一覧[[#This Row],[Width]],"_",定義一覧[[#This Row],[Category]],"_",定義一覧[[#This Row],[SubCategory]],"_",SUBSTITUTE(定義一覧[[#This Row],[Name]],"-","_"))</f>
        <v>NARROW_JIS_SYMBOL_LATIN_SMALL_LETTER_HENG_WITH_HOOK</v>
      </c>
      <c r="K3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LATIN_SMALL_LETTER_HENG_WITH_HOOK
pub const NARROW_JIS_SYMBOL_LATIN_SMALL_LETTER_HENG_WITH_HOOK: u32 = 0x0267;</v>
      </c>
      <c r="L305" s="3" t="str">
        <f>定義一覧[[#This Row],[VariableName]]&amp;","</f>
        <v>NARROW_JIS_SYMBOL_LATIN_SMALL_LETTER_HENG_WITH_HOOK,</v>
      </c>
      <c r="M305" s="1" t="str">
        <f>IF(定義一覧[[#This Row],[Sequence]]="○","",IF(I306="",CONCATENATE(定義一覧[[#This Row],[VariableName]], " + 1,"),CONCATENATE(定義一覧[[#This Row],[VariableName]], " - 1,")))</f>
        <v/>
      </c>
    </row>
    <row r="306" spans="2:13" ht="12.75" customHeight="1" x14ac:dyDescent="0.4">
      <c r="B306" s="1" t="s">
        <v>1509</v>
      </c>
      <c r="C306" s="1">
        <f>HEX2DEC(定義一覧[[#This Row],[Unicode]])</f>
        <v>616</v>
      </c>
      <c r="D306" s="1" t="str">
        <f>_xlfn.UNICHAR(HEX2DEC(定義一覧[[#This Row],[Unicode]]))</f>
        <v>ɨ</v>
      </c>
      <c r="E306" s="1" t="s">
        <v>724</v>
      </c>
      <c r="F306" s="1" t="s">
        <v>1623</v>
      </c>
      <c r="G306" s="1" t="s">
        <v>729</v>
      </c>
      <c r="H306" s="2" t="s">
        <v>2043</v>
      </c>
      <c r="I306" s="1" t="str">
        <f>IF(AND(定義一覧[[#This Row],[Dec]]-1=C305,定義一覧[[#This Row],[Dec]]+1=C307,定義一覧[[#This Row],[Category]]=F305,定義一覧[[#This Row],[Category]]=F307,定義一覧[[#This Row],[SubCategory]]=G305,定義一覧[[#This Row],[SubCategory]]=G307),"○","")</f>
        <v/>
      </c>
      <c r="J306" s="1" t="str">
        <f>CONCATENATE(定義一覧[[#This Row],[Width]],"_",定義一覧[[#This Row],[Category]],"_",定義一覧[[#This Row],[SubCategory]],"_",SUBSTITUTE(定義一覧[[#This Row],[Name]],"-","_"))</f>
        <v>NARROW_JIS_SYMBOL_LATIN_SMALL_LETTER_I_WITH_STROKE</v>
      </c>
      <c r="K3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LATIN_SMALL_LETTER_I_WITH_STROKE
pub const NARROW_JIS_SYMBOL_LATIN_SMALL_LETTER_I_WITH_STROKE: u32 = 0x0268;</v>
      </c>
      <c r="L306" s="3" t="str">
        <f>定義一覧[[#This Row],[VariableName]]&amp;","</f>
        <v>NARROW_JIS_SYMBOL_LATIN_SMALL_LETTER_I_WITH_STROKE,</v>
      </c>
      <c r="M306" s="1" t="str">
        <f>IF(定義一覧[[#This Row],[Sequence]]="○","",IF(I307="",CONCATENATE(定義一覧[[#This Row],[VariableName]], " + 1,"),CONCATENATE(定義一覧[[#This Row],[VariableName]], " - 1,")))</f>
        <v>NARROW_JIS_SYMBOL_LATIN_SMALL_LETTER_I_WITH_STROKE + 1,</v>
      </c>
    </row>
    <row r="307" spans="2:13" ht="12.75" customHeight="1" x14ac:dyDescent="0.4">
      <c r="B307" s="1" t="s">
        <v>1104</v>
      </c>
      <c r="C307" s="1">
        <f>HEX2DEC(定義一覧[[#This Row],[Unicode]])</f>
        <v>620</v>
      </c>
      <c r="D307" s="1" t="str">
        <f>_xlfn.UNICHAR(HEX2DEC(定義一覧[[#This Row],[Unicode]]))</f>
        <v>ɬ</v>
      </c>
      <c r="E307" s="1" t="s">
        <v>724</v>
      </c>
      <c r="F307" s="1" t="s">
        <v>1623</v>
      </c>
      <c r="G307" s="1" t="s">
        <v>729</v>
      </c>
      <c r="H307" s="2" t="s">
        <v>2044</v>
      </c>
      <c r="I307" s="1" t="str">
        <f>IF(AND(定義一覧[[#This Row],[Dec]]-1=C306,定義一覧[[#This Row],[Dec]]+1=C308,定義一覧[[#This Row],[Category]]=F306,定義一覧[[#This Row],[Category]]=F308,定義一覧[[#This Row],[SubCategory]]=G306,定義一覧[[#This Row],[SubCategory]]=G308),"○","")</f>
        <v/>
      </c>
      <c r="J307" s="1" t="str">
        <f>CONCATENATE(定義一覧[[#This Row],[Width]],"_",定義一覧[[#This Row],[Category]],"_",定義一覧[[#This Row],[SubCategory]],"_",SUBSTITUTE(定義一覧[[#This Row],[Name]],"-","_"))</f>
        <v>NARROW_JIS_SYMBOL_LATIN_SMALL_LETTER_L_WITH_BELT</v>
      </c>
      <c r="K3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LATIN_SMALL_LETTER_L_WITH_BELT
pub const NARROW_JIS_SYMBOL_LATIN_SMALL_LETTER_L_WITH_BELT: u32 = 0x026c;</v>
      </c>
      <c r="L307" s="3" t="str">
        <f>定義一覧[[#This Row],[VariableName]]&amp;","</f>
        <v>NARROW_JIS_SYMBOL_LATIN_SMALL_LETTER_L_WITH_BELT,</v>
      </c>
      <c r="M307" s="1" t="str">
        <f>IF(定義一覧[[#This Row],[Sequence]]="○","",IF(I308="",CONCATENATE(定義一覧[[#This Row],[VariableName]], " + 1,"),CONCATENATE(定義一覧[[#This Row],[VariableName]], " - 1,")))</f>
        <v>NARROW_JIS_SYMBOL_LATIN_SMALL_LETTER_L_WITH_BELT - 1,</v>
      </c>
    </row>
    <row r="308" spans="2:13" ht="12.75" customHeight="1" x14ac:dyDescent="0.4">
      <c r="B308" s="1" t="s">
        <v>1108</v>
      </c>
      <c r="C308" s="1">
        <f>HEX2DEC(定義一覧[[#This Row],[Unicode]])</f>
        <v>621</v>
      </c>
      <c r="D308" s="1" t="str">
        <f>_xlfn.UNICHAR(HEX2DEC(定義一覧[[#This Row],[Unicode]]))</f>
        <v>ɭ</v>
      </c>
      <c r="E308" s="1" t="s">
        <v>724</v>
      </c>
      <c r="F308" s="1" t="s">
        <v>1622</v>
      </c>
      <c r="G308" s="1" t="s">
        <v>729</v>
      </c>
      <c r="H308" s="2" t="s">
        <v>2045</v>
      </c>
      <c r="I308" s="1" t="str">
        <f>IF(AND(定義一覧[[#This Row],[Dec]]-1=C307,定義一覧[[#This Row],[Dec]]+1=C309,定義一覧[[#This Row],[Category]]=F307,定義一覧[[#This Row],[Category]]=F309,定義一覧[[#This Row],[SubCategory]]=G307,定義一覧[[#This Row],[SubCategory]]=G309),"○","")</f>
        <v>○</v>
      </c>
      <c r="J308" s="1" t="str">
        <f>CONCATENATE(定義一覧[[#This Row],[Width]],"_",定義一覧[[#This Row],[Category]],"_",定義一覧[[#This Row],[SubCategory]],"_",SUBSTITUTE(定義一覧[[#This Row],[Name]],"-","_"))</f>
        <v>NARROW_JIS_SYMBOL_LATIN_SMALL_LETTER_L_WITH_RETROFLEX_HOOK</v>
      </c>
      <c r="K3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LATIN_SMALL_LETTER_L_WITH_RETROFLEX_HOOK
pub const NARROW_JIS_SYMBOL_LATIN_SMALL_LETTER_L_WITH_RETROFLEX_HOOK: u32 = 0x026d;</v>
      </c>
      <c r="L308" s="3" t="str">
        <f>定義一覧[[#This Row],[VariableName]]&amp;","</f>
        <v>NARROW_JIS_SYMBOL_LATIN_SMALL_LETTER_L_WITH_RETROFLEX_HOOK,</v>
      </c>
      <c r="M308" s="1" t="str">
        <f>IF(定義一覧[[#This Row],[Sequence]]="○","",IF(I309="",CONCATENATE(定義一覧[[#This Row],[VariableName]], " + 1,"),CONCATENATE(定義一覧[[#This Row],[VariableName]], " - 1,")))</f>
        <v/>
      </c>
    </row>
    <row r="309" spans="2:13" ht="12.75" customHeight="1" x14ac:dyDescent="0.4">
      <c r="B309" s="1" t="s">
        <v>1105</v>
      </c>
      <c r="C309" s="1">
        <f>HEX2DEC(定義一覧[[#This Row],[Unicode]])</f>
        <v>622</v>
      </c>
      <c r="D309" s="1" t="str">
        <f>_xlfn.UNICHAR(HEX2DEC(定義一覧[[#This Row],[Unicode]]))</f>
        <v>ɮ</v>
      </c>
      <c r="E309" s="1" t="s">
        <v>724</v>
      </c>
      <c r="F309" s="1" t="s">
        <v>1622</v>
      </c>
      <c r="G309" s="1" t="s">
        <v>729</v>
      </c>
      <c r="H309" s="2" t="s">
        <v>2046</v>
      </c>
      <c r="I309" s="1" t="str">
        <f>IF(AND(定義一覧[[#This Row],[Dec]]-1=C308,定義一覧[[#This Row],[Dec]]+1=C310,定義一覧[[#This Row],[Category]]=F308,定義一覧[[#This Row],[Category]]=F310,定義一覧[[#This Row],[SubCategory]]=G308,定義一覧[[#This Row],[SubCategory]]=G310),"○","")</f>
        <v>○</v>
      </c>
      <c r="J309" s="1" t="str">
        <f>CONCATENATE(定義一覧[[#This Row],[Width]],"_",定義一覧[[#This Row],[Category]],"_",定義一覧[[#This Row],[SubCategory]],"_",SUBSTITUTE(定義一覧[[#This Row],[Name]],"-","_"))</f>
        <v>NARROW_JIS_SYMBOL_LATIN_SMALL_LETTER_LEZH</v>
      </c>
      <c r="K3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LATIN_SMALL_LETTER_LEZH
pub const NARROW_JIS_SYMBOL_LATIN_SMALL_LETTER_LEZH: u32 = 0x026e;</v>
      </c>
      <c r="L309" s="3" t="str">
        <f>定義一覧[[#This Row],[VariableName]]&amp;","</f>
        <v>NARROW_JIS_SYMBOL_LATIN_SMALL_LETTER_LEZH,</v>
      </c>
      <c r="M309" s="1" t="str">
        <f>IF(定義一覧[[#This Row],[Sequence]]="○","",IF(I310="",CONCATENATE(定義一覧[[#This Row],[VariableName]], " + 1,"),CONCATENATE(定義一覧[[#This Row],[VariableName]], " - 1,")))</f>
        <v/>
      </c>
    </row>
    <row r="310" spans="2:13" ht="12.75" customHeight="1" x14ac:dyDescent="0.4">
      <c r="B310" s="1" t="s">
        <v>1116</v>
      </c>
      <c r="C310" s="1">
        <f>HEX2DEC(定義一覧[[#This Row],[Unicode]])</f>
        <v>623</v>
      </c>
      <c r="D310" s="1" t="str">
        <f>_xlfn.UNICHAR(HEX2DEC(定義一覧[[#This Row],[Unicode]]))</f>
        <v>ɯ</v>
      </c>
      <c r="E310" s="1" t="s">
        <v>724</v>
      </c>
      <c r="F310" s="1" t="s">
        <v>1622</v>
      </c>
      <c r="G310" s="1" t="s">
        <v>729</v>
      </c>
      <c r="H310" s="2" t="s">
        <v>2047</v>
      </c>
      <c r="I310" s="1" t="str">
        <f>IF(AND(定義一覧[[#This Row],[Dec]]-1=C309,定義一覧[[#This Row],[Dec]]+1=C311,定義一覧[[#This Row],[Category]]=F309,定義一覧[[#This Row],[Category]]=F311,定義一覧[[#This Row],[SubCategory]]=G309,定義一覧[[#This Row],[SubCategory]]=G311),"○","")</f>
        <v>○</v>
      </c>
      <c r="J310" s="1" t="str">
        <f>CONCATENATE(定義一覧[[#This Row],[Width]],"_",定義一覧[[#This Row],[Category]],"_",定義一覧[[#This Row],[SubCategory]],"_",SUBSTITUTE(定義一覧[[#This Row],[Name]],"-","_"))</f>
        <v>NARROW_JIS_SYMBOL_LATIN_SMALL_LETTER_TURNED_M</v>
      </c>
      <c r="K3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LATIN_SMALL_LETTER_TURNED_M
pub const NARROW_JIS_SYMBOL_LATIN_SMALL_LETTER_TURNED_M: u32 = 0x026f;</v>
      </c>
      <c r="L310" s="3" t="str">
        <f>定義一覧[[#This Row],[VariableName]]&amp;","</f>
        <v>NARROW_JIS_SYMBOL_LATIN_SMALL_LETTER_TURNED_M,</v>
      </c>
      <c r="M310" s="1" t="str">
        <f>IF(定義一覧[[#This Row],[Sequence]]="○","",IF(I311="",CONCATENATE(定義一覧[[#This Row],[VariableName]], " + 1,"),CONCATENATE(定義一覧[[#This Row],[VariableName]], " - 1,")))</f>
        <v/>
      </c>
    </row>
    <row r="311" spans="2:13" ht="12.75" customHeight="1" x14ac:dyDescent="0.4">
      <c r="B311" s="1" t="s">
        <v>1495</v>
      </c>
      <c r="C311" s="1">
        <f>HEX2DEC(定義一覧[[#This Row],[Unicode]])</f>
        <v>624</v>
      </c>
      <c r="D311" s="1" t="str">
        <f>_xlfn.UNICHAR(HEX2DEC(定義一覧[[#This Row],[Unicode]]))</f>
        <v>ɰ</v>
      </c>
      <c r="E311" s="1" t="s">
        <v>724</v>
      </c>
      <c r="F311" s="1" t="s">
        <v>1622</v>
      </c>
      <c r="G311" s="1" t="s">
        <v>729</v>
      </c>
      <c r="H311" s="2" t="s">
        <v>2048</v>
      </c>
      <c r="I311" s="1" t="str">
        <f>IF(AND(定義一覧[[#This Row],[Dec]]-1=C310,定義一覧[[#This Row],[Dec]]+1=C312,定義一覧[[#This Row],[Category]]=F310,定義一覧[[#This Row],[Category]]=F312,定義一覧[[#This Row],[SubCategory]]=G310,定義一覧[[#This Row],[SubCategory]]=G312),"○","")</f>
        <v>○</v>
      </c>
      <c r="J311" s="1" t="str">
        <f>CONCATENATE(定義一覧[[#This Row],[Width]],"_",定義一覧[[#This Row],[Category]],"_",定義一覧[[#This Row],[SubCategory]],"_",SUBSTITUTE(定義一覧[[#This Row],[Name]],"-","_"))</f>
        <v>NARROW_JIS_SYMBOL_LATIN_SMALL_LETTER_TURNED_M_WITH_LONG_LEG</v>
      </c>
      <c r="K3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LATIN_SMALL_LETTER_TURNED_M_WITH_LONG_LEG
pub const NARROW_JIS_SYMBOL_LATIN_SMALL_LETTER_TURNED_M_WITH_LONG_LEG: u32 = 0x0270;</v>
      </c>
      <c r="L311" s="3" t="str">
        <f>定義一覧[[#This Row],[VariableName]]&amp;","</f>
        <v>NARROW_JIS_SYMBOL_LATIN_SMALL_LETTER_TURNED_M_WITH_LONG_LEG,</v>
      </c>
      <c r="M311" s="1" t="str">
        <f>IF(定義一覧[[#This Row],[Sequence]]="○","",IF(I312="",CONCATENATE(定義一覧[[#This Row],[VariableName]], " + 1,"),CONCATENATE(定義一覧[[#This Row],[VariableName]], " - 1,")))</f>
        <v/>
      </c>
    </row>
    <row r="312" spans="2:13" ht="12.75" customHeight="1" x14ac:dyDescent="0.4">
      <c r="B312" s="1" t="s">
        <v>1484</v>
      </c>
      <c r="C312" s="1">
        <f>HEX2DEC(定義一覧[[#This Row],[Unicode]])</f>
        <v>625</v>
      </c>
      <c r="D312" s="1" t="str">
        <f>_xlfn.UNICHAR(HEX2DEC(定義一覧[[#This Row],[Unicode]]))</f>
        <v>ɱ</v>
      </c>
      <c r="E312" s="1" t="s">
        <v>724</v>
      </c>
      <c r="F312" s="1" t="s">
        <v>1622</v>
      </c>
      <c r="G312" s="1" t="s">
        <v>729</v>
      </c>
      <c r="H312" s="2" t="s">
        <v>2049</v>
      </c>
      <c r="I312" s="1" t="str">
        <f>IF(AND(定義一覧[[#This Row],[Dec]]-1=C311,定義一覧[[#This Row],[Dec]]+1=C313,定義一覧[[#This Row],[Category]]=F311,定義一覧[[#This Row],[Category]]=F313,定義一覧[[#This Row],[SubCategory]]=G311,定義一覧[[#This Row],[SubCategory]]=G313),"○","")</f>
        <v>○</v>
      </c>
      <c r="J312" s="1" t="str">
        <f>CONCATENATE(定義一覧[[#This Row],[Width]],"_",定義一覧[[#This Row],[Category]],"_",定義一覧[[#This Row],[SubCategory]],"_",SUBSTITUTE(定義一覧[[#This Row],[Name]],"-","_"))</f>
        <v>NARROW_JIS_SYMBOL_LATIN_SMALL_LETTER_M_WITH_HOOK</v>
      </c>
      <c r="K3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LATIN_SMALL_LETTER_M_WITH_HOOK
pub const NARROW_JIS_SYMBOL_LATIN_SMALL_LETTER_M_WITH_HOOK: u32 = 0x0271;</v>
      </c>
      <c r="L312" s="3" t="str">
        <f>定義一覧[[#This Row],[VariableName]]&amp;","</f>
        <v>NARROW_JIS_SYMBOL_LATIN_SMALL_LETTER_M_WITH_HOOK,</v>
      </c>
      <c r="M312" s="1" t="str">
        <f>IF(定義一覧[[#This Row],[Sequence]]="○","",IF(I313="",CONCATENATE(定義一覧[[#This Row],[VariableName]], " + 1,"),CONCATENATE(定義一覧[[#This Row],[VariableName]], " - 1,")))</f>
        <v/>
      </c>
    </row>
    <row r="313" spans="2:13" ht="12.75" customHeight="1" x14ac:dyDescent="0.4">
      <c r="B313" s="1" t="s">
        <v>1493</v>
      </c>
      <c r="C313" s="1">
        <f>HEX2DEC(定義一覧[[#This Row],[Unicode]])</f>
        <v>626</v>
      </c>
      <c r="D313" s="1" t="str">
        <f>_xlfn.UNICHAR(HEX2DEC(定義一覧[[#This Row],[Unicode]]))</f>
        <v>ɲ</v>
      </c>
      <c r="E313" s="1" t="s">
        <v>724</v>
      </c>
      <c r="F313" s="1" t="s">
        <v>1622</v>
      </c>
      <c r="G313" s="1" t="s">
        <v>729</v>
      </c>
      <c r="H313" s="2" t="s">
        <v>2050</v>
      </c>
      <c r="I313" s="1" t="str">
        <f>IF(AND(定義一覧[[#This Row],[Dec]]-1=C312,定義一覧[[#This Row],[Dec]]+1=C314,定義一覧[[#This Row],[Category]]=F312,定義一覧[[#This Row],[Category]]=F314,定義一覧[[#This Row],[SubCategory]]=G312,定義一覧[[#This Row],[SubCategory]]=G314),"○","")</f>
        <v>○</v>
      </c>
      <c r="J313" s="1" t="str">
        <f>CONCATENATE(定義一覧[[#This Row],[Width]],"_",定義一覧[[#This Row],[Category]],"_",定義一覧[[#This Row],[SubCategory]],"_",SUBSTITUTE(定義一覧[[#This Row],[Name]],"-","_"))</f>
        <v>NARROW_JIS_SYMBOL_LATIN_SMALL_LETTER_N_WITH_LEFT_HOOK</v>
      </c>
      <c r="K3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LATIN_SMALL_LETTER_N_WITH_LEFT_HOOK
pub const NARROW_JIS_SYMBOL_LATIN_SMALL_LETTER_N_WITH_LEFT_HOOK: u32 = 0x0272;</v>
      </c>
      <c r="L313" s="3" t="str">
        <f>定義一覧[[#This Row],[VariableName]]&amp;","</f>
        <v>NARROW_JIS_SYMBOL_LATIN_SMALL_LETTER_N_WITH_LEFT_HOOK,</v>
      </c>
      <c r="M313" s="1" t="str">
        <f>IF(定義一覧[[#This Row],[Sequence]]="○","",IF(I314="",CONCATENATE(定義一覧[[#This Row],[VariableName]], " + 1,"),CONCATENATE(定義一覧[[#This Row],[VariableName]], " - 1,")))</f>
        <v/>
      </c>
    </row>
    <row r="314" spans="2:13" ht="12.75" customHeight="1" x14ac:dyDescent="0.4">
      <c r="B314" s="1" t="s">
        <v>1490</v>
      </c>
      <c r="C314" s="1">
        <f>HEX2DEC(定義一覧[[#This Row],[Unicode]])</f>
        <v>627</v>
      </c>
      <c r="D314" s="1" t="str">
        <f>_xlfn.UNICHAR(HEX2DEC(定義一覧[[#This Row],[Unicode]]))</f>
        <v>ɳ</v>
      </c>
      <c r="E314" s="1" t="s">
        <v>724</v>
      </c>
      <c r="F314" s="1" t="s">
        <v>1623</v>
      </c>
      <c r="G314" s="1" t="s">
        <v>729</v>
      </c>
      <c r="H314" s="2" t="s">
        <v>2051</v>
      </c>
      <c r="I314" s="1" t="str">
        <f>IF(AND(定義一覧[[#This Row],[Dec]]-1=C313,定義一覧[[#This Row],[Dec]]+1=C315,定義一覧[[#This Row],[Category]]=F313,定義一覧[[#This Row],[Category]]=F315,定義一覧[[#This Row],[SubCategory]]=G313,定義一覧[[#This Row],[SubCategory]]=G315),"○","")</f>
        <v/>
      </c>
      <c r="J314" s="1" t="str">
        <f>CONCATENATE(定義一覧[[#This Row],[Width]],"_",定義一覧[[#This Row],[Category]],"_",定義一覧[[#This Row],[SubCategory]],"_",SUBSTITUTE(定義一覧[[#This Row],[Name]],"-","_"))</f>
        <v>NARROW_JIS_SYMBOL_LATIN_SMALL_LETTER_N_WITH_RETROFLEX_HOOK</v>
      </c>
      <c r="K3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LATIN_SMALL_LETTER_N_WITH_RETROFLEX_HOOK
pub const NARROW_JIS_SYMBOL_LATIN_SMALL_LETTER_N_WITH_RETROFLEX_HOOK: u32 = 0x0273;</v>
      </c>
      <c r="L314" s="3" t="str">
        <f>定義一覧[[#This Row],[VariableName]]&amp;","</f>
        <v>NARROW_JIS_SYMBOL_LATIN_SMALL_LETTER_N_WITH_RETROFLEX_HOOK,</v>
      </c>
      <c r="M314" s="1" t="str">
        <f>IF(定義一覧[[#This Row],[Sequence]]="○","",IF(I315="",CONCATENATE(定義一覧[[#This Row],[VariableName]], " + 1,"),CONCATENATE(定義一覧[[#This Row],[VariableName]], " - 1,")))</f>
        <v>NARROW_JIS_SYMBOL_LATIN_SMALL_LETTER_N_WITH_RETROFLEX_HOOK + 1,</v>
      </c>
    </row>
    <row r="315" spans="2:13" ht="12.75" customHeight="1" x14ac:dyDescent="0.4">
      <c r="B315" s="1" t="s">
        <v>1512</v>
      </c>
      <c r="C315" s="1">
        <f>HEX2DEC(定義一覧[[#This Row],[Unicode]])</f>
        <v>629</v>
      </c>
      <c r="D315" s="1" t="str">
        <f>_xlfn.UNICHAR(HEX2DEC(定義一覧[[#This Row],[Unicode]]))</f>
        <v>ɵ</v>
      </c>
      <c r="E315" s="1" t="s">
        <v>724</v>
      </c>
      <c r="F315" s="1" t="s">
        <v>1623</v>
      </c>
      <c r="G315" s="1" t="s">
        <v>729</v>
      </c>
      <c r="H315" s="2" t="s">
        <v>2052</v>
      </c>
      <c r="I315" s="1" t="str">
        <f>IF(AND(定義一覧[[#This Row],[Dec]]-1=C314,定義一覧[[#This Row],[Dec]]+1=C316,定義一覧[[#This Row],[Category]]=F314,定義一覧[[#This Row],[Category]]=F316,定義一覧[[#This Row],[SubCategory]]=G314,定義一覧[[#This Row],[SubCategory]]=G316),"○","")</f>
        <v/>
      </c>
      <c r="J315" s="1" t="str">
        <f>CONCATENATE(定義一覧[[#This Row],[Width]],"_",定義一覧[[#This Row],[Category]],"_",定義一覧[[#This Row],[SubCategory]],"_",SUBSTITUTE(定義一覧[[#This Row],[Name]],"-","_"))</f>
        <v>NARROW_JIS_SYMBOL_LATIN_SMALL_LETTER_BARRED_O</v>
      </c>
      <c r="K3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LATIN_SMALL_LETTER_BARRED_O
pub const NARROW_JIS_SYMBOL_LATIN_SMALL_LETTER_BARRED_O: u32 = 0x0275;</v>
      </c>
      <c r="L315" s="3" t="str">
        <f>定義一覧[[#This Row],[VariableName]]&amp;","</f>
        <v>NARROW_JIS_SYMBOL_LATIN_SMALL_LETTER_BARRED_O,</v>
      </c>
      <c r="M315" s="1" t="str">
        <f>IF(定義一覧[[#This Row],[Sequence]]="○","",IF(I316="",CONCATENATE(定義一覧[[#This Row],[VariableName]], " + 1,"),CONCATENATE(定義一覧[[#This Row],[VariableName]], " - 1,")))</f>
        <v>NARROW_JIS_SYMBOL_LATIN_SMALL_LETTER_BARRED_O + 1,</v>
      </c>
    </row>
    <row r="316" spans="2:13" ht="12.75" customHeight="1" x14ac:dyDescent="0.4">
      <c r="B316" s="1" t="s">
        <v>1487</v>
      </c>
      <c r="C316" s="1">
        <f>HEX2DEC(定義一覧[[#This Row],[Unicode]])</f>
        <v>633</v>
      </c>
      <c r="D316" s="1" t="str">
        <f>_xlfn.UNICHAR(HEX2DEC(定義一覧[[#This Row],[Unicode]]))</f>
        <v>ɹ</v>
      </c>
      <c r="E316" s="1" t="s">
        <v>724</v>
      </c>
      <c r="F316" s="1" t="s">
        <v>1623</v>
      </c>
      <c r="G316" s="1" t="s">
        <v>729</v>
      </c>
      <c r="H316" s="2" t="s">
        <v>2053</v>
      </c>
      <c r="I316" s="1" t="str">
        <f>IF(AND(定義一覧[[#This Row],[Dec]]-1=C315,定義一覧[[#This Row],[Dec]]+1=C317,定義一覧[[#This Row],[Category]]=F315,定義一覧[[#This Row],[Category]]=F317,定義一覧[[#This Row],[SubCategory]]=G315,定義一覧[[#This Row],[SubCategory]]=G317),"○","")</f>
        <v/>
      </c>
      <c r="J316" s="1" t="str">
        <f>CONCATENATE(定義一覧[[#This Row],[Width]],"_",定義一覧[[#This Row],[Category]],"_",定義一覧[[#This Row],[SubCategory]],"_",SUBSTITUTE(定義一覧[[#This Row],[Name]],"-","_"))</f>
        <v>NARROW_JIS_SYMBOL_LATIN_SMALL_LETTER_TURNED_R</v>
      </c>
      <c r="K3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LATIN_SMALL_LETTER_TURNED_R
pub const NARROW_JIS_SYMBOL_LATIN_SMALL_LETTER_TURNED_R: u32 = 0x0279;</v>
      </c>
      <c r="L316" s="3" t="str">
        <f>定義一覧[[#This Row],[VariableName]]&amp;","</f>
        <v>NARROW_JIS_SYMBOL_LATIN_SMALL_LETTER_TURNED_R,</v>
      </c>
      <c r="M316" s="1" t="str">
        <f>IF(定義一覧[[#This Row],[Sequence]]="○","",IF(I317="",CONCATENATE(定義一覧[[#This Row],[VariableName]], " + 1,"),CONCATENATE(定義一覧[[#This Row],[VariableName]], " - 1,")))</f>
        <v>NARROW_JIS_SYMBOL_LATIN_SMALL_LETTER_TURNED_R - 1,</v>
      </c>
    </row>
    <row r="317" spans="2:13" ht="12.75" customHeight="1" x14ac:dyDescent="0.4">
      <c r="B317" s="1" t="s">
        <v>1122</v>
      </c>
      <c r="C317" s="1">
        <f>HEX2DEC(定義一覧[[#This Row],[Unicode]])</f>
        <v>634</v>
      </c>
      <c r="D317" s="1" t="str">
        <f>_xlfn.UNICHAR(HEX2DEC(定義一覧[[#This Row],[Unicode]]))</f>
        <v>ɺ</v>
      </c>
      <c r="E317" s="1" t="s">
        <v>724</v>
      </c>
      <c r="F317" s="1" t="s">
        <v>1622</v>
      </c>
      <c r="G317" s="1" t="s">
        <v>729</v>
      </c>
      <c r="H317" s="2" t="s">
        <v>2054</v>
      </c>
      <c r="I317" s="1" t="str">
        <f>IF(AND(定義一覧[[#This Row],[Dec]]-1=C316,定義一覧[[#This Row],[Dec]]+1=C318,定義一覧[[#This Row],[Category]]=F316,定義一覧[[#This Row],[Category]]=F318,定義一覧[[#This Row],[SubCategory]]=G316,定義一覧[[#This Row],[SubCategory]]=G318),"○","")</f>
        <v>○</v>
      </c>
      <c r="J317" s="1" t="str">
        <f>CONCATENATE(定義一覧[[#This Row],[Width]],"_",定義一覧[[#This Row],[Category]],"_",定義一覧[[#This Row],[SubCategory]],"_",SUBSTITUTE(定義一覧[[#This Row],[Name]],"-","_"))</f>
        <v>NARROW_JIS_SYMBOL_LATIN_SMALL_LETTER_TURNED_R_WITH_LONG_LEG</v>
      </c>
      <c r="K3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LATIN_SMALL_LETTER_TURNED_R_WITH_LONG_LEG
pub const NARROW_JIS_SYMBOL_LATIN_SMALL_LETTER_TURNED_R_WITH_LONG_LEG: u32 = 0x027a;</v>
      </c>
      <c r="L317" s="3" t="str">
        <f>定義一覧[[#This Row],[VariableName]]&amp;","</f>
        <v>NARROW_JIS_SYMBOL_LATIN_SMALL_LETTER_TURNED_R_WITH_LONG_LEG,</v>
      </c>
      <c r="M317" s="1" t="str">
        <f>IF(定義一覧[[#This Row],[Sequence]]="○","",IF(I318="",CONCATENATE(定義一覧[[#This Row],[VariableName]], " + 1,"),CONCATENATE(定義一覧[[#This Row],[VariableName]], " - 1,")))</f>
        <v/>
      </c>
    </row>
    <row r="318" spans="2:13" ht="12.75" customHeight="1" x14ac:dyDescent="0.4">
      <c r="B318" s="1" t="s">
        <v>1107</v>
      </c>
      <c r="C318" s="1">
        <f>HEX2DEC(定義一覧[[#This Row],[Unicode]])</f>
        <v>635</v>
      </c>
      <c r="D318" s="1" t="str">
        <f>_xlfn.UNICHAR(HEX2DEC(定義一覧[[#This Row],[Unicode]]))</f>
        <v>ɻ</v>
      </c>
      <c r="E318" s="1" t="s">
        <v>724</v>
      </c>
      <c r="F318" s="1" t="s">
        <v>1623</v>
      </c>
      <c r="G318" s="1" t="s">
        <v>729</v>
      </c>
      <c r="H318" s="2" t="s">
        <v>2055</v>
      </c>
      <c r="I318" s="1" t="str">
        <f>IF(AND(定義一覧[[#This Row],[Dec]]-1=C317,定義一覧[[#This Row],[Dec]]+1=C319,定義一覧[[#This Row],[Category]]=F317,定義一覧[[#This Row],[Category]]=F319,定義一覧[[#This Row],[SubCategory]]=G317,定義一覧[[#This Row],[SubCategory]]=G319),"○","")</f>
        <v/>
      </c>
      <c r="J318" s="1" t="str">
        <f>CONCATENATE(定義一覧[[#This Row],[Width]],"_",定義一覧[[#This Row],[Category]],"_",定義一覧[[#This Row],[SubCategory]],"_",SUBSTITUTE(定義一覧[[#This Row],[Name]],"-","_"))</f>
        <v>NARROW_JIS_SYMBOL_LATIN_SMALL_LETTER_TURNED_R_WITH_HOOK</v>
      </c>
      <c r="K3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LATIN_SMALL_LETTER_TURNED_R_WITH_HOOK
pub const NARROW_JIS_SYMBOL_LATIN_SMALL_LETTER_TURNED_R_WITH_HOOK: u32 = 0x027b;</v>
      </c>
      <c r="L318" s="3" t="str">
        <f>定義一覧[[#This Row],[VariableName]]&amp;","</f>
        <v>NARROW_JIS_SYMBOL_LATIN_SMALL_LETTER_TURNED_R_WITH_HOOK,</v>
      </c>
      <c r="M318" s="1" t="str">
        <f>IF(定義一覧[[#This Row],[Sequence]]="○","",IF(I319="",CONCATENATE(定義一覧[[#This Row],[VariableName]], " + 1,"),CONCATENATE(定義一覧[[#This Row],[VariableName]], " - 1,")))</f>
        <v>NARROW_JIS_SYMBOL_LATIN_SMALL_LETTER_TURNED_R_WITH_HOOK + 1,</v>
      </c>
    </row>
    <row r="319" spans="2:13" ht="12.75" customHeight="1" x14ac:dyDescent="0.4">
      <c r="B319" s="1" t="s">
        <v>1106</v>
      </c>
      <c r="C319" s="1">
        <f>HEX2DEC(定義一覧[[#This Row],[Unicode]])</f>
        <v>637</v>
      </c>
      <c r="D319" s="1" t="str">
        <f>_xlfn.UNICHAR(HEX2DEC(定義一覧[[#This Row],[Unicode]]))</f>
        <v>ɽ</v>
      </c>
      <c r="E319" s="1" t="s">
        <v>724</v>
      </c>
      <c r="F319" s="1" t="s">
        <v>1623</v>
      </c>
      <c r="G319" s="1" t="s">
        <v>729</v>
      </c>
      <c r="H319" s="2" t="s">
        <v>2056</v>
      </c>
      <c r="I319" s="1" t="str">
        <f>IF(AND(定義一覧[[#This Row],[Dec]]-1=C318,定義一覧[[#This Row],[Dec]]+1=C320,定義一覧[[#This Row],[Category]]=F318,定義一覧[[#This Row],[Category]]=F320,定義一覧[[#This Row],[SubCategory]]=G318,定義一覧[[#This Row],[SubCategory]]=G320),"○","")</f>
        <v/>
      </c>
      <c r="J319" s="1" t="str">
        <f>CONCATENATE(定義一覧[[#This Row],[Width]],"_",定義一覧[[#This Row],[Category]],"_",定義一覧[[#This Row],[SubCategory]],"_",SUBSTITUTE(定義一覧[[#This Row],[Name]],"-","_"))</f>
        <v>NARROW_JIS_SYMBOL_LATIN_SMALL_LETTER_R_WITH_TAIL</v>
      </c>
      <c r="K3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LATIN_SMALL_LETTER_R_WITH_TAIL
pub const NARROW_JIS_SYMBOL_LATIN_SMALL_LETTER_R_WITH_TAIL: u32 = 0x027d;</v>
      </c>
      <c r="L319" s="3" t="str">
        <f>定義一覧[[#This Row],[VariableName]]&amp;","</f>
        <v>NARROW_JIS_SYMBOL_LATIN_SMALL_LETTER_R_WITH_TAIL,</v>
      </c>
      <c r="M319" s="1" t="str">
        <f>IF(定義一覧[[#This Row],[Sequence]]="○","",IF(I320="",CONCATENATE(定義一覧[[#This Row],[VariableName]], " + 1,"),CONCATENATE(定義一覧[[#This Row],[VariableName]], " - 1,")))</f>
        <v>NARROW_JIS_SYMBOL_LATIN_SMALL_LETTER_R_WITH_TAIL + 1,</v>
      </c>
    </row>
    <row r="320" spans="2:13" ht="12.75" customHeight="1" x14ac:dyDescent="0.4">
      <c r="B320" s="1" t="s">
        <v>1103</v>
      </c>
      <c r="C320" s="1">
        <f>HEX2DEC(定義一覧[[#This Row],[Unicode]])</f>
        <v>638</v>
      </c>
      <c r="D320" s="1" t="str">
        <f>_xlfn.UNICHAR(HEX2DEC(定義一覧[[#This Row],[Unicode]]))</f>
        <v>ɾ</v>
      </c>
      <c r="E320" s="1" t="s">
        <v>724</v>
      </c>
      <c r="F320" s="1" t="s">
        <v>1623</v>
      </c>
      <c r="G320" s="1" t="s">
        <v>729</v>
      </c>
      <c r="H320" s="2" t="s">
        <v>2057</v>
      </c>
      <c r="I320" s="1" t="str">
        <f>IF(AND(定義一覧[[#This Row],[Dec]]-1=C319,定義一覧[[#This Row],[Dec]]+1=C321,定義一覧[[#This Row],[Category]]=F319,定義一覧[[#This Row],[Category]]=F321,定義一覧[[#This Row],[SubCategory]]=G319,定義一覧[[#This Row],[SubCategory]]=G321),"○","")</f>
        <v/>
      </c>
      <c r="J320" s="1" t="str">
        <f>CONCATENATE(定義一覧[[#This Row],[Width]],"_",定義一覧[[#This Row],[Category]],"_",定義一覧[[#This Row],[SubCategory]],"_",SUBSTITUTE(定義一覧[[#This Row],[Name]],"-","_"))</f>
        <v>NARROW_JIS_SYMBOL_LATIN_SMALL_LETTER_R_WITH_FISHHOOK</v>
      </c>
      <c r="K3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LATIN_SMALL_LETTER_R_WITH_FISHHOOK
pub const NARROW_JIS_SYMBOL_LATIN_SMALL_LETTER_R_WITH_FISHHOOK: u32 = 0x027e;</v>
      </c>
      <c r="L320" s="3" t="str">
        <f>定義一覧[[#This Row],[VariableName]]&amp;","</f>
        <v>NARROW_JIS_SYMBOL_LATIN_SMALL_LETTER_R_WITH_FISHHOOK,</v>
      </c>
      <c r="M320" s="1" t="str">
        <f>IF(定義一覧[[#This Row],[Sequence]]="○","",IF(I321="",CONCATENATE(定義一覧[[#This Row],[VariableName]], " + 1,"),CONCATENATE(定義一覧[[#This Row],[VariableName]], " - 1,")))</f>
        <v>NARROW_JIS_SYMBOL_LATIN_SMALL_LETTER_R_WITH_FISHHOOK + 1,</v>
      </c>
    </row>
    <row r="321" spans="2:13" ht="12.75" customHeight="1" x14ac:dyDescent="0.4">
      <c r="B321" s="1" t="s">
        <v>1496</v>
      </c>
      <c r="C321" s="1">
        <f>HEX2DEC(定義一覧[[#This Row],[Unicode]])</f>
        <v>641</v>
      </c>
      <c r="D321" s="1" t="str">
        <f>_xlfn.UNICHAR(HEX2DEC(定義一覧[[#This Row],[Unicode]]))</f>
        <v>ʁ</v>
      </c>
      <c r="E321" s="1" t="s">
        <v>724</v>
      </c>
      <c r="F321" s="1" t="s">
        <v>1623</v>
      </c>
      <c r="G321" s="1" t="s">
        <v>729</v>
      </c>
      <c r="H321" s="2" t="s">
        <v>2058</v>
      </c>
      <c r="I321" s="1" t="str">
        <f>IF(AND(定義一覧[[#This Row],[Dec]]-1=C320,定義一覧[[#This Row],[Dec]]+1=C322,定義一覧[[#This Row],[Category]]=F320,定義一覧[[#This Row],[Category]]=F322,定義一覧[[#This Row],[SubCategory]]=G320,定義一覧[[#This Row],[SubCategory]]=G322),"○","")</f>
        <v/>
      </c>
      <c r="J321" s="1" t="str">
        <f>CONCATENATE(定義一覧[[#This Row],[Width]],"_",定義一覧[[#This Row],[Category]],"_",定義一覧[[#This Row],[SubCategory]],"_",SUBSTITUTE(定義一覧[[#This Row],[Name]],"-","_"))</f>
        <v>NARROW_JIS_SYMBOL_LATIN_LETTER_SMALL_CAPITAL_INVERTED_R</v>
      </c>
      <c r="K3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LATIN_LETTER_SMALL_CAPITAL_INVERTED_R
pub const NARROW_JIS_SYMBOL_LATIN_LETTER_SMALL_CAPITAL_INVERTED_R: u32 = 0x0281;</v>
      </c>
      <c r="L321" s="3" t="str">
        <f>定義一覧[[#This Row],[VariableName]]&amp;","</f>
        <v>NARROW_JIS_SYMBOL_LATIN_LETTER_SMALL_CAPITAL_INVERTED_R,</v>
      </c>
      <c r="M321" s="1" t="str">
        <f>IF(定義一覧[[#This Row],[Sequence]]="○","",IF(I322="",CONCATENATE(定義一覧[[#This Row],[VariableName]], " + 1,"),CONCATENATE(定義一覧[[#This Row],[VariableName]], " - 1,")))</f>
        <v>NARROW_JIS_SYMBOL_LATIN_LETTER_SMALL_CAPITAL_INVERTED_R - 1,</v>
      </c>
    </row>
    <row r="322" spans="2:13" ht="12.75" customHeight="1" x14ac:dyDescent="0.4">
      <c r="B322" s="1" t="s">
        <v>1491</v>
      </c>
      <c r="C322" s="1">
        <f>HEX2DEC(定義一覧[[#This Row],[Unicode]])</f>
        <v>642</v>
      </c>
      <c r="D322" s="1" t="str">
        <f>_xlfn.UNICHAR(HEX2DEC(定義一覧[[#This Row],[Unicode]]))</f>
        <v>ʂ</v>
      </c>
      <c r="E322" s="1" t="s">
        <v>724</v>
      </c>
      <c r="F322" s="1" t="s">
        <v>1622</v>
      </c>
      <c r="G322" s="1" t="s">
        <v>729</v>
      </c>
      <c r="H322" s="2" t="s">
        <v>2059</v>
      </c>
      <c r="I322" s="1" t="str">
        <f>IF(AND(定義一覧[[#This Row],[Dec]]-1=C321,定義一覧[[#This Row],[Dec]]+1=C323,定義一覧[[#This Row],[Category]]=F321,定義一覧[[#This Row],[Category]]=F323,定義一覧[[#This Row],[SubCategory]]=G321,定義一覧[[#This Row],[SubCategory]]=G323),"○","")</f>
        <v>○</v>
      </c>
      <c r="J322" s="1" t="str">
        <f>CONCATENATE(定義一覧[[#This Row],[Width]],"_",定義一覧[[#This Row],[Category]],"_",定義一覧[[#This Row],[SubCategory]],"_",SUBSTITUTE(定義一覧[[#This Row],[Name]],"-","_"))</f>
        <v>NARROW_JIS_SYMBOL_LATIN_SMALL_LETTER_S_WITH_HOOK</v>
      </c>
      <c r="K3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LATIN_SMALL_LETTER_S_WITH_HOOK
pub const NARROW_JIS_SYMBOL_LATIN_SMALL_LETTER_S_WITH_HOOK: u32 = 0x0282;</v>
      </c>
      <c r="L322" s="3" t="str">
        <f>定義一覧[[#This Row],[VariableName]]&amp;","</f>
        <v>NARROW_JIS_SYMBOL_LATIN_SMALL_LETTER_S_WITH_HOOK,</v>
      </c>
      <c r="M322" s="1" t="str">
        <f>IF(定義一覧[[#This Row],[Sequence]]="○","",IF(I323="",CONCATENATE(定義一覧[[#This Row],[VariableName]], " + 1,"),CONCATENATE(定義一覧[[#This Row],[VariableName]], " - 1,")))</f>
        <v/>
      </c>
    </row>
    <row r="323" spans="2:13" ht="12.75" customHeight="1" x14ac:dyDescent="0.4">
      <c r="B323" s="1" t="s">
        <v>1485</v>
      </c>
      <c r="C323" s="1">
        <f>HEX2DEC(定義一覧[[#This Row],[Unicode]])</f>
        <v>643</v>
      </c>
      <c r="D323" s="1" t="str">
        <f>_xlfn.UNICHAR(HEX2DEC(定義一覧[[#This Row],[Unicode]]))</f>
        <v>ʃ</v>
      </c>
      <c r="E323" s="1" t="s">
        <v>724</v>
      </c>
      <c r="F323" s="1" t="s">
        <v>1622</v>
      </c>
      <c r="G323" s="1" t="s">
        <v>729</v>
      </c>
      <c r="H323" s="2" t="s">
        <v>2060</v>
      </c>
      <c r="I323" s="1" t="str">
        <f>IF(AND(定義一覧[[#This Row],[Dec]]-1=C322,定義一覧[[#This Row],[Dec]]+1=C324,定義一覧[[#This Row],[Category]]=F322,定義一覧[[#This Row],[Category]]=F324,定義一覧[[#This Row],[SubCategory]]=G322,定義一覧[[#This Row],[SubCategory]]=G324),"○","")</f>
        <v>○</v>
      </c>
      <c r="J323" s="1" t="str">
        <f>CONCATENATE(定義一覧[[#This Row],[Width]],"_",定義一覧[[#This Row],[Category]],"_",定義一覧[[#This Row],[SubCategory]],"_",SUBSTITUTE(定義一覧[[#This Row],[Name]],"-","_"))</f>
        <v>NARROW_JIS_SYMBOL_LATIN_SMALL_LETTER_ESH</v>
      </c>
      <c r="K3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LATIN_SMALL_LETTER_ESH
pub const NARROW_JIS_SYMBOL_LATIN_SMALL_LETTER_ESH: u32 = 0x0283;</v>
      </c>
      <c r="L323" s="3" t="str">
        <f>定義一覧[[#This Row],[VariableName]]&amp;","</f>
        <v>NARROW_JIS_SYMBOL_LATIN_SMALL_LETTER_ESH,</v>
      </c>
      <c r="M323" s="1" t="str">
        <f>IF(定義一覧[[#This Row],[Sequence]]="○","",IF(I324="",CONCATENATE(定義一覧[[#This Row],[VariableName]], " + 1,"),CONCATENATE(定義一覧[[#This Row],[VariableName]], " - 1,")))</f>
        <v/>
      </c>
    </row>
    <row r="324" spans="2:13" ht="12.75" customHeight="1" x14ac:dyDescent="0.4">
      <c r="B324" s="1" t="s">
        <v>1504</v>
      </c>
      <c r="C324" s="1">
        <f>HEX2DEC(定義一覧[[#This Row],[Unicode]])</f>
        <v>644</v>
      </c>
      <c r="D324" s="1" t="str">
        <f>_xlfn.UNICHAR(HEX2DEC(定義一覧[[#This Row],[Unicode]]))</f>
        <v>ʄ</v>
      </c>
      <c r="E324" s="1" t="s">
        <v>724</v>
      </c>
      <c r="F324" s="1" t="s">
        <v>1623</v>
      </c>
      <c r="G324" s="1" t="s">
        <v>729</v>
      </c>
      <c r="H324" s="2" t="s">
        <v>2061</v>
      </c>
      <c r="I324" s="1" t="str">
        <f>IF(AND(定義一覧[[#This Row],[Dec]]-1=C323,定義一覧[[#This Row],[Dec]]+1=C325,定義一覧[[#This Row],[Category]]=F323,定義一覧[[#This Row],[Category]]=F325,定義一覧[[#This Row],[SubCategory]]=G323,定義一覧[[#This Row],[SubCategory]]=G325),"○","")</f>
        <v/>
      </c>
      <c r="J324" s="1" t="str">
        <f>CONCATENATE(定義一覧[[#This Row],[Width]],"_",定義一覧[[#This Row],[Category]],"_",定義一覧[[#This Row],[SubCategory]],"_",SUBSTITUTE(定義一覧[[#This Row],[Name]],"-","_"))</f>
        <v>NARROW_JIS_SYMBOL_LATIN_SMALL_LETTER_DOTLESS_J_WITH_STROKE_AND_HOOK</v>
      </c>
      <c r="K3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LATIN_SMALL_LETTER_DOTLESS_J_WITH_STROKE_AND_HOOK
pub const NARROW_JIS_SYMBOL_LATIN_SMALL_LETTER_DOTLESS_J_WITH_STROKE_AND_HOOK: u32 = 0x0284;</v>
      </c>
      <c r="L324" s="3" t="str">
        <f>定義一覧[[#This Row],[VariableName]]&amp;","</f>
        <v>NARROW_JIS_SYMBOL_LATIN_SMALL_LETTER_DOTLESS_J_WITH_STROKE_AND_HOOK,</v>
      </c>
      <c r="M324" s="1" t="str">
        <f>IF(定義一覧[[#This Row],[Sequence]]="○","",IF(I325="",CONCATENATE(定義一覧[[#This Row],[VariableName]], " + 1,"),CONCATENATE(定義一覧[[#This Row],[VariableName]], " - 1,")))</f>
        <v>NARROW_JIS_SYMBOL_LATIN_SMALL_LETTER_DOTLESS_J_WITH_STROKE_AND_HOOK + 1,</v>
      </c>
    </row>
    <row r="325" spans="2:13" ht="12.75" customHeight="1" x14ac:dyDescent="0.4">
      <c r="B325" s="1" t="s">
        <v>1488</v>
      </c>
      <c r="C325" s="1">
        <f>HEX2DEC(定義一覧[[#This Row],[Unicode]])</f>
        <v>648</v>
      </c>
      <c r="D325" s="1" t="str">
        <f>_xlfn.UNICHAR(HEX2DEC(定義一覧[[#This Row],[Unicode]]))</f>
        <v>ʈ</v>
      </c>
      <c r="E325" s="1" t="s">
        <v>724</v>
      </c>
      <c r="F325" s="1" t="s">
        <v>1623</v>
      </c>
      <c r="G325" s="1" t="s">
        <v>729</v>
      </c>
      <c r="H325" s="2" t="s">
        <v>2062</v>
      </c>
      <c r="I325" s="1" t="str">
        <f>IF(AND(定義一覧[[#This Row],[Dec]]-1=C324,定義一覧[[#This Row],[Dec]]+1=C326,定義一覧[[#This Row],[Category]]=F324,定義一覧[[#This Row],[Category]]=F326,定義一覧[[#This Row],[SubCategory]]=G324,定義一覧[[#This Row],[SubCategory]]=G326),"○","")</f>
        <v/>
      </c>
      <c r="J325" s="1" t="str">
        <f>CONCATENATE(定義一覧[[#This Row],[Width]],"_",定義一覧[[#This Row],[Category]],"_",定義一覧[[#This Row],[SubCategory]],"_",SUBSTITUTE(定義一覧[[#This Row],[Name]],"-","_"))</f>
        <v>NARROW_JIS_SYMBOL_LATIN_SMALL_LETTER_T_WITH_RETROFLEX_HOOK</v>
      </c>
      <c r="K3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LATIN_SMALL_LETTER_T_WITH_RETROFLEX_HOOK
pub const NARROW_JIS_SYMBOL_LATIN_SMALL_LETTER_T_WITH_RETROFLEX_HOOK: u32 = 0x0288;</v>
      </c>
      <c r="L325" s="3" t="str">
        <f>定義一覧[[#This Row],[VariableName]]&amp;","</f>
        <v>NARROW_JIS_SYMBOL_LATIN_SMALL_LETTER_T_WITH_RETROFLEX_HOOK,</v>
      </c>
      <c r="M325" s="1" t="str">
        <f>IF(定義一覧[[#This Row],[Sequence]]="○","",IF(I326="",CONCATENATE(定義一覧[[#This Row],[VariableName]], " + 1,"),CONCATENATE(定義一覧[[#This Row],[VariableName]], " - 1,")))</f>
        <v>NARROW_JIS_SYMBOL_LATIN_SMALL_LETTER_T_WITH_RETROFLEX_HOOK - 1,</v>
      </c>
    </row>
    <row r="326" spans="2:13" ht="12.75" customHeight="1" x14ac:dyDescent="0.4">
      <c r="B326" s="1" t="s">
        <v>1510</v>
      </c>
      <c r="C326" s="1">
        <f>HEX2DEC(定義一覧[[#This Row],[Unicode]])</f>
        <v>649</v>
      </c>
      <c r="D326" s="1" t="str">
        <f>_xlfn.UNICHAR(HEX2DEC(定義一覧[[#This Row],[Unicode]]))</f>
        <v>ʉ</v>
      </c>
      <c r="E326" s="1" t="s">
        <v>724</v>
      </c>
      <c r="F326" s="1" t="s">
        <v>1622</v>
      </c>
      <c r="G326" s="1" t="s">
        <v>729</v>
      </c>
      <c r="H326" s="2" t="s">
        <v>2063</v>
      </c>
      <c r="I326" s="1" t="str">
        <f>IF(AND(定義一覧[[#This Row],[Dec]]-1=C325,定義一覧[[#This Row],[Dec]]+1=C327,定義一覧[[#This Row],[Category]]=F325,定義一覧[[#This Row],[Category]]=F327,定義一覧[[#This Row],[SubCategory]]=G325,定義一覧[[#This Row],[SubCategory]]=G327),"○","")</f>
        <v>○</v>
      </c>
      <c r="J326" s="1" t="str">
        <f>CONCATENATE(定義一覧[[#This Row],[Width]],"_",定義一覧[[#This Row],[Category]],"_",定義一覧[[#This Row],[SubCategory]],"_",SUBSTITUTE(定義一覧[[#This Row],[Name]],"-","_"))</f>
        <v>NARROW_JIS_SYMBOL_LATIN_SMALL_LETTER_U_BAR</v>
      </c>
      <c r="K3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LATIN_SMALL_LETTER_U_BAR
pub const NARROW_JIS_SYMBOL_LATIN_SMALL_LETTER_U_BAR: u32 = 0x0289;</v>
      </c>
      <c r="L326" s="3" t="str">
        <f>定義一覧[[#This Row],[VariableName]]&amp;","</f>
        <v>NARROW_JIS_SYMBOL_LATIN_SMALL_LETTER_U_BAR,</v>
      </c>
      <c r="M326" s="1" t="str">
        <f>IF(定義一覧[[#This Row],[Sequence]]="○","",IF(I327="",CONCATENATE(定義一覧[[#This Row],[VariableName]], " + 1,"),CONCATENATE(定義一覧[[#This Row],[VariableName]], " - 1,")))</f>
        <v/>
      </c>
    </row>
    <row r="327" spans="2:13" ht="12.75" customHeight="1" x14ac:dyDescent="0.4">
      <c r="B327" s="1" t="s">
        <v>1117</v>
      </c>
      <c r="C327" s="1">
        <f>HEX2DEC(定義一覧[[#This Row],[Unicode]])</f>
        <v>650</v>
      </c>
      <c r="D327" s="1" t="str">
        <f>_xlfn.UNICHAR(HEX2DEC(定義一覧[[#This Row],[Unicode]]))</f>
        <v>ʊ</v>
      </c>
      <c r="E327" s="1" t="s">
        <v>724</v>
      </c>
      <c r="F327" s="1" t="s">
        <v>1622</v>
      </c>
      <c r="G327" s="1" t="s">
        <v>729</v>
      </c>
      <c r="H327" s="2" t="s">
        <v>2064</v>
      </c>
      <c r="I327" s="1" t="str">
        <f>IF(AND(定義一覧[[#This Row],[Dec]]-1=C326,定義一覧[[#This Row],[Dec]]+1=C328,定義一覧[[#This Row],[Category]]=F326,定義一覧[[#This Row],[Category]]=F328,定義一覧[[#This Row],[SubCategory]]=G326,定義一覧[[#This Row],[SubCategory]]=G328),"○","")</f>
        <v>○</v>
      </c>
      <c r="J327" s="1" t="str">
        <f>CONCATENATE(定義一覧[[#This Row],[Width]],"_",定義一覧[[#This Row],[Category]],"_",定義一覧[[#This Row],[SubCategory]],"_",SUBSTITUTE(定義一覧[[#This Row],[Name]],"-","_"))</f>
        <v>NARROW_JIS_SYMBOL_LATIN_SMALL_LETTER_UPSILON</v>
      </c>
      <c r="K3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LATIN_SMALL_LETTER_UPSILON
pub const NARROW_JIS_SYMBOL_LATIN_SMALL_LETTER_UPSILON: u32 = 0x028a;</v>
      </c>
      <c r="L327" s="3" t="str">
        <f>定義一覧[[#This Row],[VariableName]]&amp;","</f>
        <v>NARROW_JIS_SYMBOL_LATIN_SMALL_LETTER_UPSILON,</v>
      </c>
      <c r="M327" s="1" t="str">
        <f>IF(定義一覧[[#This Row],[Sequence]]="○","",IF(I328="",CONCATENATE(定義一覧[[#This Row],[VariableName]], " + 1,"),CONCATENATE(定義一覧[[#This Row],[VariableName]], " - 1,")))</f>
        <v/>
      </c>
    </row>
    <row r="328" spans="2:13" ht="12.75" customHeight="1" x14ac:dyDescent="0.4">
      <c r="B328" s="1" t="s">
        <v>1102</v>
      </c>
      <c r="C328" s="1">
        <f>HEX2DEC(定義一覧[[#This Row],[Unicode]])</f>
        <v>651</v>
      </c>
      <c r="D328" s="1" t="str">
        <f>_xlfn.UNICHAR(HEX2DEC(定義一覧[[#This Row],[Unicode]]))</f>
        <v>ʋ</v>
      </c>
      <c r="E328" s="1" t="s">
        <v>724</v>
      </c>
      <c r="F328" s="1" t="s">
        <v>1622</v>
      </c>
      <c r="G328" s="1" t="s">
        <v>729</v>
      </c>
      <c r="H328" s="2" t="s">
        <v>2065</v>
      </c>
      <c r="I328" s="1" t="str">
        <f>IF(AND(定義一覧[[#This Row],[Dec]]-1=C327,定義一覧[[#This Row],[Dec]]+1=C329,定義一覧[[#This Row],[Category]]=F327,定義一覧[[#This Row],[Category]]=F329,定義一覧[[#This Row],[SubCategory]]=G327,定義一覧[[#This Row],[SubCategory]]=G329),"○","")</f>
        <v>○</v>
      </c>
      <c r="J328" s="1" t="str">
        <f>CONCATENATE(定義一覧[[#This Row],[Width]],"_",定義一覧[[#This Row],[Category]],"_",定義一覧[[#This Row],[SubCategory]],"_",SUBSTITUTE(定義一覧[[#This Row],[Name]],"-","_"))</f>
        <v>NARROW_JIS_SYMBOL_LATIN_SMALL_LETTER_V_WITH_HOOK</v>
      </c>
      <c r="K3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LATIN_SMALL_LETTER_V_WITH_HOOK
pub const NARROW_JIS_SYMBOL_LATIN_SMALL_LETTER_V_WITH_HOOK: u32 = 0x028b;</v>
      </c>
      <c r="L328" s="3" t="str">
        <f>定義一覧[[#This Row],[VariableName]]&amp;","</f>
        <v>NARROW_JIS_SYMBOL_LATIN_SMALL_LETTER_V_WITH_HOOK,</v>
      </c>
      <c r="M328" s="1" t="str">
        <f>IF(定義一覧[[#This Row],[Sequence]]="○","",IF(I329="",CONCATENATE(定義一覧[[#This Row],[VariableName]], " + 1,"),CONCATENATE(定義一覧[[#This Row],[VariableName]], " - 1,")))</f>
        <v/>
      </c>
    </row>
    <row r="329" spans="2:13" ht="12.75" customHeight="1" x14ac:dyDescent="0.4">
      <c r="B329" s="1" t="s">
        <v>1118</v>
      </c>
      <c r="C329" s="1">
        <f>HEX2DEC(定義一覧[[#This Row],[Unicode]])</f>
        <v>652</v>
      </c>
      <c r="D329" s="1" t="str">
        <f>_xlfn.UNICHAR(HEX2DEC(定義一覧[[#This Row],[Unicode]]))</f>
        <v>ʌ</v>
      </c>
      <c r="E329" s="1" t="s">
        <v>724</v>
      </c>
      <c r="F329" s="1" t="s">
        <v>1622</v>
      </c>
      <c r="G329" s="1" t="s">
        <v>729</v>
      </c>
      <c r="H329" s="2" t="s">
        <v>2066</v>
      </c>
      <c r="I329" s="1" t="str">
        <f>IF(AND(定義一覧[[#This Row],[Dec]]-1=C328,定義一覧[[#This Row],[Dec]]+1=C330,定義一覧[[#This Row],[Category]]=F328,定義一覧[[#This Row],[Category]]=F330,定義一覧[[#This Row],[SubCategory]]=G328,定義一覧[[#This Row],[SubCategory]]=G330),"○","")</f>
        <v>○</v>
      </c>
      <c r="J329" s="1" t="str">
        <f>CONCATENATE(定義一覧[[#This Row],[Width]],"_",定義一覧[[#This Row],[Category]],"_",定義一覧[[#This Row],[SubCategory]],"_",SUBSTITUTE(定義一覧[[#This Row],[Name]],"-","_"))</f>
        <v>NARROW_JIS_SYMBOL_LATIN_SMALL_LETTER_TURNED_V</v>
      </c>
      <c r="K3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LATIN_SMALL_LETTER_TURNED_V
pub const NARROW_JIS_SYMBOL_LATIN_SMALL_LETTER_TURNED_V: u32 = 0x028c;</v>
      </c>
      <c r="L329" s="3" t="str">
        <f>定義一覧[[#This Row],[VariableName]]&amp;","</f>
        <v>NARROW_JIS_SYMBOL_LATIN_SMALL_LETTER_TURNED_V,</v>
      </c>
      <c r="M329" s="1" t="str">
        <f>IF(定義一覧[[#This Row],[Sequence]]="○","",IF(I330="",CONCATENATE(定義一覧[[#This Row],[VariableName]], " + 1,"),CONCATENATE(定義一覧[[#This Row],[VariableName]], " - 1,")))</f>
        <v/>
      </c>
    </row>
    <row r="330" spans="2:13" ht="12.75" customHeight="1" x14ac:dyDescent="0.4">
      <c r="B330" s="1" t="s">
        <v>1119</v>
      </c>
      <c r="C330" s="1">
        <f>HEX2DEC(定義一覧[[#This Row],[Unicode]])</f>
        <v>653</v>
      </c>
      <c r="D330" s="1" t="str">
        <f>_xlfn.UNICHAR(HEX2DEC(定義一覧[[#This Row],[Unicode]]))</f>
        <v>ʍ</v>
      </c>
      <c r="E330" s="1" t="s">
        <v>724</v>
      </c>
      <c r="F330" s="1" t="s">
        <v>1622</v>
      </c>
      <c r="G330" s="1" t="s">
        <v>729</v>
      </c>
      <c r="H330" s="2" t="s">
        <v>2067</v>
      </c>
      <c r="I330" s="1" t="str">
        <f>IF(AND(定義一覧[[#This Row],[Dec]]-1=C329,定義一覧[[#This Row],[Dec]]+1=C331,定義一覧[[#This Row],[Category]]=F329,定義一覧[[#This Row],[Category]]=F331,定義一覧[[#This Row],[SubCategory]]=G329,定義一覧[[#This Row],[SubCategory]]=G331),"○","")</f>
        <v>○</v>
      </c>
      <c r="J330" s="1" t="str">
        <f>CONCATENATE(定義一覧[[#This Row],[Width]],"_",定義一覧[[#This Row],[Category]],"_",定義一覧[[#This Row],[SubCategory]],"_",SUBSTITUTE(定義一覧[[#This Row],[Name]],"-","_"))</f>
        <v>NARROW_JIS_SYMBOL_LATIN_SMALL_LETTER_TURNED_W</v>
      </c>
      <c r="K3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LATIN_SMALL_LETTER_TURNED_W
pub const NARROW_JIS_SYMBOL_LATIN_SMALL_LETTER_TURNED_W: u32 = 0x028d;</v>
      </c>
      <c r="L330" s="3" t="str">
        <f>定義一覧[[#This Row],[VariableName]]&amp;","</f>
        <v>NARROW_JIS_SYMBOL_LATIN_SMALL_LETTER_TURNED_W,</v>
      </c>
      <c r="M330" s="1" t="str">
        <f>IF(定義一覧[[#This Row],[Sequence]]="○","",IF(I331="",CONCATENATE(定義一覧[[#This Row],[VariableName]], " + 1,"),CONCATENATE(定義一覧[[#This Row],[VariableName]], " - 1,")))</f>
        <v/>
      </c>
    </row>
    <row r="331" spans="2:13" ht="12.75" customHeight="1" x14ac:dyDescent="0.4">
      <c r="B331" s="1" t="s">
        <v>1111</v>
      </c>
      <c r="C331" s="1">
        <f>HEX2DEC(定義一覧[[#This Row],[Unicode]])</f>
        <v>654</v>
      </c>
      <c r="D331" s="1" t="str">
        <f>_xlfn.UNICHAR(HEX2DEC(定義一覧[[#This Row],[Unicode]]))</f>
        <v>ʎ</v>
      </c>
      <c r="E331" s="1" t="s">
        <v>724</v>
      </c>
      <c r="F331" s="1" t="s">
        <v>1623</v>
      </c>
      <c r="G331" s="1" t="s">
        <v>729</v>
      </c>
      <c r="H331" s="2" t="s">
        <v>2068</v>
      </c>
      <c r="I331" s="1" t="str">
        <f>IF(AND(定義一覧[[#This Row],[Dec]]-1=C330,定義一覧[[#This Row],[Dec]]+1=C332,定義一覧[[#This Row],[Category]]=F330,定義一覧[[#This Row],[Category]]=F332,定義一覧[[#This Row],[SubCategory]]=G330,定義一覧[[#This Row],[SubCategory]]=G332),"○","")</f>
        <v/>
      </c>
      <c r="J331" s="1" t="str">
        <f>CONCATENATE(定義一覧[[#This Row],[Width]],"_",定義一覧[[#This Row],[Category]],"_",定義一覧[[#This Row],[SubCategory]],"_",SUBSTITUTE(定義一覧[[#This Row],[Name]],"-","_"))</f>
        <v>NARROW_JIS_SYMBOL_LATIN_SMALL_LETTER_TURNED_Y</v>
      </c>
      <c r="K3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LATIN_SMALL_LETTER_TURNED_Y
pub const NARROW_JIS_SYMBOL_LATIN_SMALL_LETTER_TURNED_Y: u32 = 0x028e;</v>
      </c>
      <c r="L331" s="3" t="str">
        <f>定義一覧[[#This Row],[VariableName]]&amp;","</f>
        <v>NARROW_JIS_SYMBOL_LATIN_SMALL_LETTER_TURNED_Y,</v>
      </c>
      <c r="M331" s="1" t="str">
        <f>IF(定義一覧[[#This Row],[Sequence]]="○","",IF(I332="",CONCATENATE(定義一覧[[#This Row],[VariableName]], " + 1,"),CONCATENATE(定義一覧[[#This Row],[VariableName]], " - 1,")))</f>
        <v>NARROW_JIS_SYMBOL_LATIN_SMALL_LETTER_TURNED_Y + 1,</v>
      </c>
    </row>
    <row r="332" spans="2:13" ht="12.75" customHeight="1" x14ac:dyDescent="0.4">
      <c r="B332" s="1" t="s">
        <v>1492</v>
      </c>
      <c r="C332" s="1">
        <f>HEX2DEC(定義一覧[[#This Row],[Unicode]])</f>
        <v>656</v>
      </c>
      <c r="D332" s="1" t="str">
        <f>_xlfn.UNICHAR(HEX2DEC(定義一覧[[#This Row],[Unicode]]))</f>
        <v>ʐ</v>
      </c>
      <c r="E332" s="1" t="s">
        <v>724</v>
      </c>
      <c r="F332" s="1" t="s">
        <v>1623</v>
      </c>
      <c r="G332" s="1" t="s">
        <v>729</v>
      </c>
      <c r="H332" s="2" t="s">
        <v>2069</v>
      </c>
      <c r="I332" s="1" t="str">
        <f>IF(AND(定義一覧[[#This Row],[Dec]]-1=C331,定義一覧[[#This Row],[Dec]]+1=C333,定義一覧[[#This Row],[Category]]=F331,定義一覧[[#This Row],[Category]]=F333,定義一覧[[#This Row],[SubCategory]]=G331,定義一覧[[#This Row],[SubCategory]]=G333),"○","")</f>
        <v/>
      </c>
      <c r="J332" s="1" t="str">
        <f>CONCATENATE(定義一覧[[#This Row],[Width]],"_",定義一覧[[#This Row],[Category]],"_",定義一覧[[#This Row],[SubCategory]],"_",SUBSTITUTE(定義一覧[[#This Row],[Name]],"-","_"))</f>
        <v>NARROW_JIS_SYMBOL_LATIN_SMALL_LETTER_Z_WITH_RETROFLEX_HOOK</v>
      </c>
      <c r="K3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LATIN_SMALL_LETTER_Z_WITH_RETROFLEX_HOOK
pub const NARROW_JIS_SYMBOL_LATIN_SMALL_LETTER_Z_WITH_RETROFLEX_HOOK: u32 = 0x0290;</v>
      </c>
      <c r="L332" s="3" t="str">
        <f>定義一覧[[#This Row],[VariableName]]&amp;","</f>
        <v>NARROW_JIS_SYMBOL_LATIN_SMALL_LETTER_Z_WITH_RETROFLEX_HOOK,</v>
      </c>
      <c r="M332" s="1" t="str">
        <f>IF(定義一覧[[#This Row],[Sequence]]="○","",IF(I333="",CONCATENATE(定義一覧[[#This Row],[VariableName]], " + 1,"),CONCATENATE(定義一覧[[#This Row],[VariableName]], " - 1,")))</f>
        <v>NARROW_JIS_SYMBOL_LATIN_SMALL_LETTER_Z_WITH_RETROFLEX_HOOK - 1,</v>
      </c>
    </row>
    <row r="333" spans="2:13" ht="12.75" customHeight="1" x14ac:dyDescent="0.4">
      <c r="B333" s="1" t="s">
        <v>1521</v>
      </c>
      <c r="C333" s="1">
        <f>HEX2DEC(定義一覧[[#This Row],[Unicode]])</f>
        <v>657</v>
      </c>
      <c r="D333" s="1" t="str">
        <f>_xlfn.UNICHAR(HEX2DEC(定義一覧[[#This Row],[Unicode]]))</f>
        <v>ʑ</v>
      </c>
      <c r="E333" s="1" t="s">
        <v>724</v>
      </c>
      <c r="F333" s="1" t="s">
        <v>1622</v>
      </c>
      <c r="G333" s="1" t="s">
        <v>729</v>
      </c>
      <c r="H333" s="2" t="s">
        <v>2070</v>
      </c>
      <c r="I333" s="1" t="str">
        <f>IF(AND(定義一覧[[#This Row],[Dec]]-1=C332,定義一覧[[#This Row],[Dec]]+1=C334,定義一覧[[#This Row],[Category]]=F332,定義一覧[[#This Row],[Category]]=F334,定義一覧[[#This Row],[SubCategory]]=G332,定義一覧[[#This Row],[SubCategory]]=G334),"○","")</f>
        <v>○</v>
      </c>
      <c r="J333" s="1" t="str">
        <f>CONCATENATE(定義一覧[[#This Row],[Width]],"_",定義一覧[[#This Row],[Category]],"_",定義一覧[[#This Row],[SubCategory]],"_",SUBSTITUTE(定義一覧[[#This Row],[Name]],"-","_"))</f>
        <v>NARROW_JIS_SYMBOL_LATIN_SMALL_LETTER_Z_WITH_CURL</v>
      </c>
      <c r="K3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LATIN_SMALL_LETTER_Z_WITH_CURL
pub const NARROW_JIS_SYMBOL_LATIN_SMALL_LETTER_Z_WITH_CURL: u32 = 0x0291;</v>
      </c>
      <c r="L333" s="3" t="str">
        <f>定義一覧[[#This Row],[VariableName]]&amp;","</f>
        <v>NARROW_JIS_SYMBOL_LATIN_SMALL_LETTER_Z_WITH_CURL,</v>
      </c>
      <c r="M333" s="1" t="str">
        <f>IF(定義一覧[[#This Row],[Sequence]]="○","",IF(I334="",CONCATENATE(定義一覧[[#This Row],[VariableName]], " + 1,"),CONCATENATE(定義一覧[[#This Row],[VariableName]], " - 1,")))</f>
        <v/>
      </c>
    </row>
    <row r="334" spans="2:13" ht="12.75" customHeight="1" x14ac:dyDescent="0.4">
      <c r="B334" s="1" t="s">
        <v>1486</v>
      </c>
      <c r="C334" s="1">
        <f>HEX2DEC(定義一覧[[#This Row],[Unicode]])</f>
        <v>658</v>
      </c>
      <c r="D334" s="1" t="str">
        <f>_xlfn.UNICHAR(HEX2DEC(定義一覧[[#This Row],[Unicode]]))</f>
        <v>ʒ</v>
      </c>
      <c r="E334" s="1" t="s">
        <v>724</v>
      </c>
      <c r="F334" s="1" t="s">
        <v>1623</v>
      </c>
      <c r="G334" s="1" t="s">
        <v>729</v>
      </c>
      <c r="H334" s="2" t="s">
        <v>2071</v>
      </c>
      <c r="I334" s="1" t="str">
        <f>IF(AND(定義一覧[[#This Row],[Dec]]-1=C333,定義一覧[[#This Row],[Dec]]+1=C335,定義一覧[[#This Row],[Category]]=F333,定義一覧[[#This Row],[Category]]=F335,定義一覧[[#This Row],[SubCategory]]=G333,定義一覧[[#This Row],[SubCategory]]=G335),"○","")</f>
        <v/>
      </c>
      <c r="J334" s="1" t="str">
        <f>CONCATENATE(定義一覧[[#This Row],[Width]],"_",定義一覧[[#This Row],[Category]],"_",定義一覧[[#This Row],[SubCategory]],"_",SUBSTITUTE(定義一覧[[#This Row],[Name]],"-","_"))</f>
        <v>NARROW_JIS_SYMBOL_LATIN_SMALL_LETTER_EZH</v>
      </c>
      <c r="K3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LATIN_SMALL_LETTER_EZH
pub const NARROW_JIS_SYMBOL_LATIN_SMALL_LETTER_EZH: u32 = 0x0292;</v>
      </c>
      <c r="L334" s="3" t="str">
        <f>定義一覧[[#This Row],[VariableName]]&amp;","</f>
        <v>NARROW_JIS_SYMBOL_LATIN_SMALL_LETTER_EZH,</v>
      </c>
      <c r="M334" s="1" t="str">
        <f>IF(定義一覧[[#This Row],[Sequence]]="○","",IF(I335="",CONCATENATE(定義一覧[[#This Row],[VariableName]], " + 1,"),CONCATENATE(定義一覧[[#This Row],[VariableName]], " - 1,")))</f>
        <v>NARROW_JIS_SYMBOL_LATIN_SMALL_LETTER_EZH + 1,</v>
      </c>
    </row>
    <row r="335" spans="2:13" ht="12.75" customHeight="1" x14ac:dyDescent="0.4">
      <c r="B335" s="1" t="s">
        <v>1499</v>
      </c>
      <c r="C335" s="1">
        <f>HEX2DEC(定義一覧[[#This Row],[Unicode]])</f>
        <v>660</v>
      </c>
      <c r="D335" s="1" t="str">
        <f>_xlfn.UNICHAR(HEX2DEC(定義一覧[[#This Row],[Unicode]]))</f>
        <v>ʔ</v>
      </c>
      <c r="E335" s="1" t="s">
        <v>724</v>
      </c>
      <c r="F335" s="1" t="s">
        <v>1623</v>
      </c>
      <c r="G335" s="1" t="s">
        <v>729</v>
      </c>
      <c r="H335" s="2" t="s">
        <v>2072</v>
      </c>
      <c r="I335" s="1" t="str">
        <f>IF(AND(定義一覧[[#This Row],[Dec]]-1=C334,定義一覧[[#This Row],[Dec]]+1=C336,定義一覧[[#This Row],[Category]]=F334,定義一覧[[#This Row],[Category]]=F336,定義一覧[[#This Row],[SubCategory]]=G334,定義一覧[[#This Row],[SubCategory]]=G336),"○","")</f>
        <v/>
      </c>
      <c r="J335" s="1" t="str">
        <f>CONCATENATE(定義一覧[[#This Row],[Width]],"_",定義一覧[[#This Row],[Category]],"_",定義一覧[[#This Row],[SubCategory]],"_",SUBSTITUTE(定義一覧[[#This Row],[Name]],"-","_"))</f>
        <v>NARROW_JIS_SYMBOL_LATIN_LETTER_GLOTTAL_STOP</v>
      </c>
      <c r="K3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LATIN_LETTER_GLOTTAL_STOP
pub const NARROW_JIS_SYMBOL_LATIN_LETTER_GLOTTAL_STOP: u32 = 0x0294;</v>
      </c>
      <c r="L335" s="3" t="str">
        <f>定義一覧[[#This Row],[VariableName]]&amp;","</f>
        <v>NARROW_JIS_SYMBOL_LATIN_LETTER_GLOTTAL_STOP,</v>
      </c>
      <c r="M335" s="1" t="str">
        <f>IF(定義一覧[[#This Row],[Sequence]]="○","",IF(I336="",CONCATENATE(定義一覧[[#This Row],[VariableName]], " + 1,"),CONCATENATE(定義一覧[[#This Row],[VariableName]], " - 1,")))</f>
        <v>NARROW_JIS_SYMBOL_LATIN_LETTER_GLOTTAL_STOP + 1,</v>
      </c>
    </row>
    <row r="336" spans="2:13" ht="12.75" customHeight="1" x14ac:dyDescent="0.4">
      <c r="B336" s="1" t="s">
        <v>1498</v>
      </c>
      <c r="C336" s="1">
        <f>HEX2DEC(定義一覧[[#This Row],[Unicode]])</f>
        <v>661</v>
      </c>
      <c r="D336" s="1" t="str">
        <f>_xlfn.UNICHAR(HEX2DEC(定義一覧[[#This Row],[Unicode]]))</f>
        <v>ʕ</v>
      </c>
      <c r="E336" s="1" t="s">
        <v>724</v>
      </c>
      <c r="F336" s="1" t="s">
        <v>1623</v>
      </c>
      <c r="G336" s="1" t="s">
        <v>729</v>
      </c>
      <c r="H336" s="2" t="s">
        <v>2073</v>
      </c>
      <c r="I336" s="1" t="str">
        <f>IF(AND(定義一覧[[#This Row],[Dec]]-1=C335,定義一覧[[#This Row],[Dec]]+1=C337,定義一覧[[#This Row],[Category]]=F335,定義一覧[[#This Row],[Category]]=F337,定義一覧[[#This Row],[SubCategory]]=G335,定義一覧[[#This Row],[SubCategory]]=G337),"○","")</f>
        <v/>
      </c>
      <c r="J336" s="1" t="str">
        <f>CONCATENATE(定義一覧[[#This Row],[Width]],"_",定義一覧[[#This Row],[Category]],"_",定義一覧[[#This Row],[SubCategory]],"_",SUBSTITUTE(定義一覧[[#This Row],[Name]],"-","_"))</f>
        <v>NARROW_JIS_SYMBOL_LATIN_LETTER_PHARYNGEAL_VOICED_FRICATIVE</v>
      </c>
      <c r="K3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LATIN_LETTER_PHARYNGEAL_VOICED_FRICATIVE
pub const NARROW_JIS_SYMBOL_LATIN_LETTER_PHARYNGEAL_VOICED_FRICATIVE: u32 = 0x0295;</v>
      </c>
      <c r="L336" s="3" t="str">
        <f>定義一覧[[#This Row],[VariableName]]&amp;","</f>
        <v>NARROW_JIS_SYMBOL_LATIN_LETTER_PHARYNGEAL_VOICED_FRICATIVE,</v>
      </c>
      <c r="M336" s="1" t="str">
        <f>IF(定義一覧[[#This Row],[Sequence]]="○","",IF(I337="",CONCATENATE(定義一覧[[#This Row],[VariableName]], " + 1,"),CONCATENATE(定義一覧[[#This Row],[VariableName]], " - 1,")))</f>
        <v>NARROW_JIS_SYMBOL_LATIN_LETTER_PHARYNGEAL_VOICED_FRICATIVE + 1,</v>
      </c>
    </row>
    <row r="337" spans="2:13" ht="12.75" customHeight="1" x14ac:dyDescent="0.4">
      <c r="B337" s="1" t="s">
        <v>1501</v>
      </c>
      <c r="C337" s="1">
        <f>HEX2DEC(定義一覧[[#This Row],[Unicode]])</f>
        <v>664</v>
      </c>
      <c r="D337" s="1" t="str">
        <f>_xlfn.UNICHAR(HEX2DEC(定義一覧[[#This Row],[Unicode]]))</f>
        <v>ʘ</v>
      </c>
      <c r="E337" s="1" t="s">
        <v>724</v>
      </c>
      <c r="F337" s="1" t="s">
        <v>1623</v>
      </c>
      <c r="G337" s="1" t="s">
        <v>729</v>
      </c>
      <c r="H337" s="2" t="s">
        <v>2074</v>
      </c>
      <c r="I337" s="1" t="str">
        <f>IF(AND(定義一覧[[#This Row],[Dec]]-1=C336,定義一覧[[#This Row],[Dec]]+1=C338,定義一覧[[#This Row],[Category]]=F336,定義一覧[[#This Row],[Category]]=F338,定義一覧[[#This Row],[SubCategory]]=G336,定義一覧[[#This Row],[SubCategory]]=G338),"○","")</f>
        <v/>
      </c>
      <c r="J337" s="1" t="str">
        <f>CONCATENATE(定義一覧[[#This Row],[Width]],"_",定義一覧[[#This Row],[Category]],"_",定義一覧[[#This Row],[SubCategory]],"_",SUBSTITUTE(定義一覧[[#This Row],[Name]],"-","_"))</f>
        <v>NARROW_JIS_SYMBOL_LATIN_LETTER_BILABIAL_CLICK</v>
      </c>
      <c r="K3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LATIN_LETTER_BILABIAL_CLICK
pub const NARROW_JIS_SYMBOL_LATIN_LETTER_BILABIAL_CLICK: u32 = 0x0298;</v>
      </c>
      <c r="L337" s="3" t="str">
        <f>定義一覧[[#This Row],[VariableName]]&amp;","</f>
        <v>NARROW_JIS_SYMBOL_LATIN_LETTER_BILABIAL_CLICK,</v>
      </c>
      <c r="M337" s="1" t="str">
        <f>IF(定義一覧[[#This Row],[Sequence]]="○","",IF(I338="",CONCATENATE(定義一覧[[#This Row],[VariableName]], " + 1,"),CONCATENATE(定義一覧[[#This Row],[VariableName]], " - 1,")))</f>
        <v>NARROW_JIS_SYMBOL_LATIN_LETTER_BILABIAL_CLICK + 1,</v>
      </c>
    </row>
    <row r="338" spans="2:13" ht="12.75" customHeight="1" x14ac:dyDescent="0.4">
      <c r="B338" s="1" t="s">
        <v>1110</v>
      </c>
      <c r="C338" s="1">
        <f>HEX2DEC(定義一覧[[#This Row],[Unicode]])</f>
        <v>669</v>
      </c>
      <c r="D338" s="1" t="str">
        <f>_xlfn.UNICHAR(HEX2DEC(定義一覧[[#This Row],[Unicode]]))</f>
        <v>ʝ</v>
      </c>
      <c r="E338" s="1" t="s">
        <v>724</v>
      </c>
      <c r="F338" s="1" t="s">
        <v>1623</v>
      </c>
      <c r="G338" s="1" t="s">
        <v>729</v>
      </c>
      <c r="H338" s="2" t="s">
        <v>2075</v>
      </c>
      <c r="I338" s="1" t="str">
        <f>IF(AND(定義一覧[[#This Row],[Dec]]-1=C337,定義一覧[[#This Row],[Dec]]+1=C339,定義一覧[[#This Row],[Category]]=F337,定義一覧[[#This Row],[Category]]=F339,定義一覧[[#This Row],[SubCategory]]=G337,定義一覧[[#This Row],[SubCategory]]=G339),"○","")</f>
        <v/>
      </c>
      <c r="J338" s="1" t="str">
        <f>CONCATENATE(定義一覧[[#This Row],[Width]],"_",定義一覧[[#This Row],[Category]],"_",定義一覧[[#This Row],[SubCategory]],"_",SUBSTITUTE(定義一覧[[#This Row],[Name]],"-","_"))</f>
        <v>NARROW_JIS_SYMBOL_LATIN_SMALL_LETTER_J_WITH_CROSSED_TAIL</v>
      </c>
      <c r="K3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LATIN_SMALL_LETTER_J_WITH_CROSSED_TAIL
pub const NARROW_JIS_SYMBOL_LATIN_SMALL_LETTER_J_WITH_CROSSED_TAIL: u32 = 0x029d;</v>
      </c>
      <c r="L338" s="3" t="str">
        <f>定義一覧[[#This Row],[VariableName]]&amp;","</f>
        <v>NARROW_JIS_SYMBOL_LATIN_SMALL_LETTER_J_WITH_CROSSED_TAIL,</v>
      </c>
      <c r="M338" s="1" t="str">
        <f>IF(定義一覧[[#This Row],[Sequence]]="○","",IF(I339="",CONCATENATE(定義一覧[[#This Row],[VariableName]], " + 1,"),CONCATENATE(定義一覧[[#This Row],[VariableName]], " - 1,")))</f>
        <v>NARROW_JIS_SYMBOL_LATIN_SMALL_LETTER_J_WITH_CROSSED_TAIL + 1,</v>
      </c>
    </row>
    <row r="339" spans="2:13" ht="12.75" customHeight="1" x14ac:dyDescent="0.4">
      <c r="B339" s="1" t="s">
        <v>1121</v>
      </c>
      <c r="C339" s="1">
        <f>HEX2DEC(定義一覧[[#This Row],[Unicode]])</f>
        <v>673</v>
      </c>
      <c r="D339" s="1" t="str">
        <f>_xlfn.UNICHAR(HEX2DEC(定義一覧[[#This Row],[Unicode]]))</f>
        <v>ʡ</v>
      </c>
      <c r="E339" s="1" t="s">
        <v>724</v>
      </c>
      <c r="F339" s="1" t="s">
        <v>1623</v>
      </c>
      <c r="G339" s="1" t="s">
        <v>729</v>
      </c>
      <c r="H339" s="2" t="s">
        <v>2076</v>
      </c>
      <c r="I339" s="1" t="str">
        <f>IF(AND(定義一覧[[#This Row],[Dec]]-1=C338,定義一覧[[#This Row],[Dec]]+1=C340,定義一覧[[#This Row],[Category]]=F338,定義一覧[[#This Row],[Category]]=F340,定義一覧[[#This Row],[SubCategory]]=G338,定義一覧[[#This Row],[SubCategory]]=G340),"○","")</f>
        <v/>
      </c>
      <c r="J339" s="1" t="str">
        <f>CONCATENATE(定義一覧[[#This Row],[Width]],"_",定義一覧[[#This Row],[Category]],"_",定義一覧[[#This Row],[SubCategory]],"_",SUBSTITUTE(定義一覧[[#This Row],[Name]],"-","_"))</f>
        <v>NARROW_JIS_SYMBOL_LATIN_LETTER_GLOTTAL_STOP_WITH_STROKE</v>
      </c>
      <c r="K3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LATIN_LETTER_GLOTTAL_STOP_WITH_STROKE
pub const NARROW_JIS_SYMBOL_LATIN_LETTER_GLOTTAL_STOP_WITH_STROKE: u32 = 0x02a1;</v>
      </c>
      <c r="L339" s="3" t="str">
        <f>定義一覧[[#This Row],[VariableName]]&amp;","</f>
        <v>NARROW_JIS_SYMBOL_LATIN_LETTER_GLOTTAL_STOP_WITH_STROKE,</v>
      </c>
      <c r="M339" s="1" t="str">
        <f>IF(定義一覧[[#This Row],[Sequence]]="○","",IF(I340="",CONCATENATE(定義一覧[[#This Row],[VariableName]], " + 1,"),CONCATENATE(定義一覧[[#This Row],[VariableName]], " - 1,")))</f>
        <v>NARROW_JIS_SYMBOL_LATIN_LETTER_GLOTTAL_STOP_WITH_STROKE + 1,</v>
      </c>
    </row>
    <row r="340" spans="2:13" ht="12.75" customHeight="1" x14ac:dyDescent="0.4">
      <c r="B340" s="1" t="s">
        <v>1120</v>
      </c>
      <c r="C340" s="1">
        <f>HEX2DEC(定義一覧[[#This Row],[Unicode]])</f>
        <v>674</v>
      </c>
      <c r="D340" s="1" t="str">
        <f>_xlfn.UNICHAR(HEX2DEC(定義一覧[[#This Row],[Unicode]]))</f>
        <v>ʢ</v>
      </c>
      <c r="E340" s="1" t="s">
        <v>724</v>
      </c>
      <c r="F340" s="1" t="s">
        <v>1623</v>
      </c>
      <c r="G340" s="1" t="s">
        <v>729</v>
      </c>
      <c r="H340" s="2" t="s">
        <v>2077</v>
      </c>
      <c r="I340" s="1" t="str">
        <f>IF(AND(定義一覧[[#This Row],[Dec]]-1=C339,定義一覧[[#This Row],[Dec]]+1=C341,定義一覧[[#This Row],[Category]]=F339,定義一覧[[#This Row],[Category]]=F341,定義一覧[[#This Row],[SubCategory]]=G339,定義一覧[[#This Row],[SubCategory]]=G341),"○","")</f>
        <v/>
      </c>
      <c r="J340" s="1" t="str">
        <f>CONCATENATE(定義一覧[[#This Row],[Width]],"_",定義一覧[[#This Row],[Category]],"_",定義一覧[[#This Row],[SubCategory]],"_",SUBSTITUTE(定義一覧[[#This Row],[Name]],"-","_"))</f>
        <v>NARROW_JIS_SYMBOL_LATIN_LETTER_REVERSED_GLOTTAL_STOP_WITH_STROKE</v>
      </c>
      <c r="K3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LATIN_LETTER_REVERSED_GLOTTAL_STOP_WITH_STROKE
pub const NARROW_JIS_SYMBOL_LATIN_LETTER_REVERSED_GLOTTAL_STOP_WITH_STROKE: u32 = 0x02a2;</v>
      </c>
      <c r="L340" s="3" t="str">
        <f>定義一覧[[#This Row],[VariableName]]&amp;","</f>
        <v>NARROW_JIS_SYMBOL_LATIN_LETTER_REVERSED_GLOTTAL_STOP_WITH_STROKE,</v>
      </c>
      <c r="M340" s="1" t="str">
        <f>IF(定義一覧[[#This Row],[Sequence]]="○","",IF(I341="",CONCATENATE(定義一覧[[#This Row],[VariableName]], " + 1,"),CONCATENATE(定義一覧[[#This Row],[VariableName]], " - 1,")))</f>
        <v>NARROW_JIS_SYMBOL_LATIN_LETTER_REVERSED_GLOTTAL_STOP_WITH_STROKE + 1,</v>
      </c>
    </row>
    <row r="341" spans="2:13" ht="12.75" customHeight="1" x14ac:dyDescent="0.4">
      <c r="B341" s="1" t="s">
        <v>1080</v>
      </c>
      <c r="C341" s="1">
        <f>HEX2DEC(定義一覧[[#This Row],[Unicode]])</f>
        <v>711</v>
      </c>
      <c r="D341" s="1" t="str">
        <f>_xlfn.UNICHAR(HEX2DEC(定義一覧[[#This Row],[Unicode]]))</f>
        <v>ˇ</v>
      </c>
      <c r="E341" s="1" t="s">
        <v>724</v>
      </c>
      <c r="F341" s="1" t="s">
        <v>1623</v>
      </c>
      <c r="G341" s="1" t="s">
        <v>729</v>
      </c>
      <c r="H341" s="2" t="s">
        <v>2078</v>
      </c>
      <c r="I341" s="1" t="str">
        <f>IF(AND(定義一覧[[#This Row],[Dec]]-1=C340,定義一覧[[#This Row],[Dec]]+1=C342,定義一覧[[#This Row],[Category]]=F340,定義一覧[[#This Row],[Category]]=F342,定義一覧[[#This Row],[SubCategory]]=G340,定義一覧[[#This Row],[SubCategory]]=G342),"○","")</f>
        <v/>
      </c>
      <c r="J341" s="1" t="str">
        <f>CONCATENATE(定義一覧[[#This Row],[Width]],"_",定義一覧[[#This Row],[Category]],"_",定義一覧[[#This Row],[SubCategory]],"_",SUBSTITUTE(定義一覧[[#This Row],[Name]],"-","_"))</f>
        <v>NARROW_JIS_SYMBOL_CARON</v>
      </c>
      <c r="K3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CARON
pub const NARROW_JIS_SYMBOL_CARON: u32 = 0x02c7;</v>
      </c>
      <c r="L341" s="3" t="str">
        <f>定義一覧[[#This Row],[VariableName]]&amp;","</f>
        <v>NARROW_JIS_SYMBOL_CARON,</v>
      </c>
      <c r="M341" s="1" t="str">
        <f>IF(定義一覧[[#This Row],[Sequence]]="○","",IF(I342="",CONCATENATE(定義一覧[[#This Row],[VariableName]], " + 1,"),CONCATENATE(定義一覧[[#This Row],[VariableName]], " - 1,")))</f>
        <v>NARROW_JIS_SYMBOL_CARON + 1,</v>
      </c>
    </row>
    <row r="342" spans="2:13" ht="12.75" customHeight="1" x14ac:dyDescent="0.4">
      <c r="B342" s="1" t="s">
        <v>1125</v>
      </c>
      <c r="C342" s="1">
        <f>HEX2DEC(定義一覧[[#This Row],[Unicode]])</f>
        <v>712</v>
      </c>
      <c r="D342" s="1" t="str">
        <f>_xlfn.UNICHAR(HEX2DEC(定義一覧[[#This Row],[Unicode]]))</f>
        <v>ˈ</v>
      </c>
      <c r="E342" s="1" t="s">
        <v>724</v>
      </c>
      <c r="F342" s="1" t="s">
        <v>1623</v>
      </c>
      <c r="G342" s="1" t="s">
        <v>729</v>
      </c>
      <c r="H342" s="2" t="s">
        <v>2079</v>
      </c>
      <c r="I342" s="1" t="str">
        <f>IF(AND(定義一覧[[#This Row],[Dec]]-1=C341,定義一覧[[#This Row],[Dec]]+1=C343,定義一覧[[#This Row],[Category]]=F341,定義一覧[[#This Row],[Category]]=F343,定義一覧[[#This Row],[SubCategory]]=G341,定義一覧[[#This Row],[SubCategory]]=G343),"○","")</f>
        <v/>
      </c>
      <c r="J342" s="1" t="str">
        <f>CONCATENATE(定義一覧[[#This Row],[Width]],"_",定義一覧[[#This Row],[Category]],"_",定義一覧[[#This Row],[SubCategory]],"_",SUBSTITUTE(定義一覧[[#This Row],[Name]],"-","_"))</f>
        <v>NARROW_JIS_SYMBOL_MODIFIER_LETTER_VERTICAL_LINE</v>
      </c>
      <c r="K3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MODIFIER_LETTER_VERTICAL_LINE
pub const NARROW_JIS_SYMBOL_MODIFIER_LETTER_VERTICAL_LINE: u32 = 0x02c8;</v>
      </c>
      <c r="L342" s="3" t="str">
        <f>定義一覧[[#This Row],[VariableName]]&amp;","</f>
        <v>NARROW_JIS_SYMBOL_MODIFIER_LETTER_VERTICAL_LINE,</v>
      </c>
      <c r="M342" s="1" t="str">
        <f>IF(定義一覧[[#This Row],[Sequence]]="○","",IF(I343="",CONCATENATE(定義一覧[[#This Row],[VariableName]], " + 1,"),CONCATENATE(定義一覧[[#This Row],[VariableName]], " - 1,")))</f>
        <v>NARROW_JIS_SYMBOL_MODIFIER_LETTER_VERTICAL_LINE + 1,</v>
      </c>
    </row>
    <row r="343" spans="2:13" ht="12.75" customHeight="1" x14ac:dyDescent="0.4">
      <c r="B343" s="1" t="s">
        <v>1126</v>
      </c>
      <c r="C343" s="1">
        <f>HEX2DEC(定義一覧[[#This Row],[Unicode]])</f>
        <v>716</v>
      </c>
      <c r="D343" s="1" t="str">
        <f>_xlfn.UNICHAR(HEX2DEC(定義一覧[[#This Row],[Unicode]]))</f>
        <v>ˌ</v>
      </c>
      <c r="E343" s="1" t="s">
        <v>724</v>
      </c>
      <c r="F343" s="1" t="s">
        <v>1623</v>
      </c>
      <c r="G343" s="1" t="s">
        <v>729</v>
      </c>
      <c r="H343" s="2" t="s">
        <v>2080</v>
      </c>
      <c r="I343" s="1" t="str">
        <f>IF(AND(定義一覧[[#This Row],[Dec]]-1=C342,定義一覧[[#This Row],[Dec]]+1=C344,定義一覧[[#This Row],[Category]]=F342,定義一覧[[#This Row],[Category]]=F344,定義一覧[[#This Row],[SubCategory]]=G342,定義一覧[[#This Row],[SubCategory]]=G344),"○","")</f>
        <v/>
      </c>
      <c r="J343" s="1" t="str">
        <f>CONCATENATE(定義一覧[[#This Row],[Width]],"_",定義一覧[[#This Row],[Category]],"_",定義一覧[[#This Row],[SubCategory]],"_",SUBSTITUTE(定義一覧[[#This Row],[Name]],"-","_"))</f>
        <v>NARROW_JIS_SYMBOL_MODIFIER_LETTER_LOW_VERTICAL_LINE</v>
      </c>
      <c r="K3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MODIFIER_LETTER_LOW_VERTICAL_LINE
pub const NARROW_JIS_SYMBOL_MODIFIER_LETTER_LOW_VERTICAL_LINE: u32 = 0x02cc;</v>
      </c>
      <c r="L343" s="3" t="str">
        <f>定義一覧[[#This Row],[VariableName]]&amp;","</f>
        <v>NARROW_JIS_SYMBOL_MODIFIER_LETTER_LOW_VERTICAL_LINE,</v>
      </c>
      <c r="M343" s="1" t="str">
        <f>IF(定義一覧[[#This Row],[Sequence]]="○","",IF(I344="",CONCATENATE(定義一覧[[#This Row],[VariableName]], " + 1,"),CONCATENATE(定義一覧[[#This Row],[VariableName]], " - 1,")))</f>
        <v>NARROW_JIS_SYMBOL_MODIFIER_LETTER_LOW_VERTICAL_LINE + 1,</v>
      </c>
    </row>
    <row r="344" spans="2:13" ht="12.75" customHeight="1" x14ac:dyDescent="0.4">
      <c r="B344" s="1" t="s">
        <v>1127</v>
      </c>
      <c r="C344" s="1">
        <f>HEX2DEC(定義一覧[[#This Row],[Unicode]])</f>
        <v>720</v>
      </c>
      <c r="D344" s="1" t="str">
        <f>_xlfn.UNICHAR(HEX2DEC(定義一覧[[#This Row],[Unicode]]))</f>
        <v>ː</v>
      </c>
      <c r="E344" s="1" t="s">
        <v>724</v>
      </c>
      <c r="F344" s="1" t="s">
        <v>1623</v>
      </c>
      <c r="G344" s="1" t="s">
        <v>729</v>
      </c>
      <c r="H344" s="2" t="s">
        <v>2081</v>
      </c>
      <c r="I344" s="1" t="str">
        <f>IF(AND(定義一覧[[#This Row],[Dec]]-1=C343,定義一覧[[#This Row],[Dec]]+1=C345,定義一覧[[#This Row],[Category]]=F343,定義一覧[[#This Row],[Category]]=F345,定義一覧[[#This Row],[SubCategory]]=G343,定義一覧[[#This Row],[SubCategory]]=G345),"○","")</f>
        <v/>
      </c>
      <c r="J344" s="1" t="str">
        <f>CONCATENATE(定義一覧[[#This Row],[Width]],"_",定義一覧[[#This Row],[Category]],"_",定義一覧[[#This Row],[SubCategory]],"_",SUBSTITUTE(定義一覧[[#This Row],[Name]],"-","_"))</f>
        <v>NARROW_JIS_SYMBOL_MODIFIER_LETTER_TRIANGULAR_COLON</v>
      </c>
      <c r="K3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MODIFIER_LETTER_TRIANGULAR_COLON
pub const NARROW_JIS_SYMBOL_MODIFIER_LETTER_TRIANGULAR_COLON: u32 = 0x02d0;</v>
      </c>
      <c r="L344" s="3" t="str">
        <f>定義一覧[[#This Row],[VariableName]]&amp;","</f>
        <v>NARROW_JIS_SYMBOL_MODIFIER_LETTER_TRIANGULAR_COLON,</v>
      </c>
      <c r="M344" s="1" t="str">
        <f>IF(定義一覧[[#This Row],[Sequence]]="○","",IF(I345="",CONCATENATE(定義一覧[[#This Row],[VariableName]], " + 1,"),CONCATENATE(定義一覧[[#This Row],[VariableName]], " - 1,")))</f>
        <v>NARROW_JIS_SYMBOL_MODIFIER_LETTER_TRIANGULAR_COLON + 1,</v>
      </c>
    </row>
    <row r="345" spans="2:13" ht="12.75" customHeight="1" x14ac:dyDescent="0.4">
      <c r="B345" s="1" t="s">
        <v>1128</v>
      </c>
      <c r="C345" s="1">
        <f>HEX2DEC(定義一覧[[#This Row],[Unicode]])</f>
        <v>721</v>
      </c>
      <c r="D345" s="1" t="str">
        <f>_xlfn.UNICHAR(HEX2DEC(定義一覧[[#This Row],[Unicode]]))</f>
        <v>ˑ</v>
      </c>
      <c r="E345" s="1" t="s">
        <v>724</v>
      </c>
      <c r="F345" s="1" t="s">
        <v>1623</v>
      </c>
      <c r="G345" s="1" t="s">
        <v>729</v>
      </c>
      <c r="H345" s="2" t="s">
        <v>2082</v>
      </c>
      <c r="I345" s="1" t="str">
        <f>IF(AND(定義一覧[[#This Row],[Dec]]-1=C344,定義一覧[[#This Row],[Dec]]+1=C346,定義一覧[[#This Row],[Category]]=F344,定義一覧[[#This Row],[Category]]=F346,定義一覧[[#This Row],[SubCategory]]=G344,定義一覧[[#This Row],[SubCategory]]=G346),"○","")</f>
        <v/>
      </c>
      <c r="J345" s="1" t="str">
        <f>CONCATENATE(定義一覧[[#This Row],[Width]],"_",定義一覧[[#This Row],[Category]],"_",定義一覧[[#This Row],[SubCategory]],"_",SUBSTITUTE(定義一覧[[#This Row],[Name]],"-","_"))</f>
        <v>NARROW_JIS_SYMBOL_MODIFIER_LETTER_HALF_TRIANGULAR_COLON</v>
      </c>
      <c r="K3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MODIFIER_LETTER_HALF_TRIANGULAR_COLON
pub const NARROW_JIS_SYMBOL_MODIFIER_LETTER_HALF_TRIANGULAR_COLON: u32 = 0x02d1;</v>
      </c>
      <c r="L345" s="3" t="str">
        <f>定義一覧[[#This Row],[VariableName]]&amp;","</f>
        <v>NARROW_JIS_SYMBOL_MODIFIER_LETTER_HALF_TRIANGULAR_COLON,</v>
      </c>
      <c r="M345" s="1" t="str">
        <f>IF(定義一覧[[#This Row],[Sequence]]="○","",IF(I346="",CONCATENATE(定義一覧[[#This Row],[VariableName]], " + 1,"),CONCATENATE(定義一覧[[#This Row],[VariableName]], " - 1,")))</f>
        <v>NARROW_JIS_SYMBOL_MODIFIER_LETTER_HALF_TRIANGULAR_COLON + 1,</v>
      </c>
    </row>
    <row r="346" spans="2:13" ht="12.75" customHeight="1" x14ac:dyDescent="0.4">
      <c r="B346" s="1" t="s">
        <v>1071</v>
      </c>
      <c r="C346" s="1">
        <f>HEX2DEC(定義一覧[[#This Row],[Unicode]])</f>
        <v>728</v>
      </c>
      <c r="D346" s="1" t="str">
        <f>_xlfn.UNICHAR(HEX2DEC(定義一覧[[#This Row],[Unicode]]))</f>
        <v>˘</v>
      </c>
      <c r="E346" s="1" t="s">
        <v>724</v>
      </c>
      <c r="F346" s="1" t="s">
        <v>1623</v>
      </c>
      <c r="G346" s="1" t="s">
        <v>729</v>
      </c>
      <c r="H346" s="2" t="s">
        <v>2083</v>
      </c>
      <c r="I346" s="1" t="str">
        <f>IF(AND(定義一覧[[#This Row],[Dec]]-1=C345,定義一覧[[#This Row],[Dec]]+1=C347,定義一覧[[#This Row],[Category]]=F345,定義一覧[[#This Row],[Category]]=F347,定義一覧[[#This Row],[SubCategory]]=G345,定義一覧[[#This Row],[SubCategory]]=G347),"○","")</f>
        <v/>
      </c>
      <c r="J346" s="1" t="str">
        <f>CONCATENATE(定義一覧[[#This Row],[Width]],"_",定義一覧[[#This Row],[Category]],"_",定義一覧[[#This Row],[SubCategory]],"_",SUBSTITUTE(定義一覧[[#This Row],[Name]],"-","_"))</f>
        <v>NARROW_JIS_SYMBOL_BREVE</v>
      </c>
      <c r="K3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BREVE
pub const NARROW_JIS_SYMBOL_BREVE: u32 = 0x02d8;</v>
      </c>
      <c r="L346" s="3" t="str">
        <f>定義一覧[[#This Row],[VariableName]]&amp;","</f>
        <v>NARROW_JIS_SYMBOL_BREVE,</v>
      </c>
      <c r="M346" s="1" t="str">
        <f>IF(定義一覧[[#This Row],[Sequence]]="○","",IF(I347="",CONCATENATE(定義一覧[[#This Row],[VariableName]], " + 1,"),CONCATENATE(定義一覧[[#This Row],[VariableName]], " - 1,")))</f>
        <v>NARROW_JIS_SYMBOL_BREVE + 1,</v>
      </c>
    </row>
    <row r="347" spans="2:13" ht="12.75" customHeight="1" x14ac:dyDescent="0.4">
      <c r="B347" s="1" t="s">
        <v>1095</v>
      </c>
      <c r="C347" s="1">
        <f>HEX2DEC(定義一覧[[#This Row],[Unicode]])</f>
        <v>729</v>
      </c>
      <c r="D347" s="1" t="str">
        <f>_xlfn.UNICHAR(HEX2DEC(定義一覧[[#This Row],[Unicode]]))</f>
        <v>˙</v>
      </c>
      <c r="E347" s="1" t="s">
        <v>724</v>
      </c>
      <c r="F347" s="1" t="s">
        <v>1623</v>
      </c>
      <c r="G347" s="1" t="s">
        <v>729</v>
      </c>
      <c r="H347" s="2" t="s">
        <v>2084</v>
      </c>
      <c r="I347" s="1" t="str">
        <f>IF(AND(定義一覧[[#This Row],[Dec]]-1=C346,定義一覧[[#This Row],[Dec]]+1=C348,定義一覧[[#This Row],[Category]]=F346,定義一覧[[#This Row],[Category]]=F348,定義一覧[[#This Row],[SubCategory]]=G346,定義一覧[[#This Row],[SubCategory]]=G348),"○","")</f>
        <v/>
      </c>
      <c r="J347" s="1" t="str">
        <f>CONCATENATE(定義一覧[[#This Row],[Width]],"_",定義一覧[[#This Row],[Category]],"_",定義一覧[[#This Row],[SubCategory]],"_",SUBSTITUTE(定義一覧[[#This Row],[Name]],"-","_"))</f>
        <v>NARROW_JIS_SYMBOL_DOT_ABOVE</v>
      </c>
      <c r="K3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DOT_ABOVE
pub const NARROW_JIS_SYMBOL_DOT_ABOVE: u32 = 0x02d9;</v>
      </c>
      <c r="L347" s="3" t="str">
        <f>定義一覧[[#This Row],[VariableName]]&amp;","</f>
        <v>NARROW_JIS_SYMBOL_DOT_ABOVE,</v>
      </c>
      <c r="M347" s="1" t="str">
        <f>IF(定義一覧[[#This Row],[Sequence]]="○","",IF(I348="",CONCATENATE(定義一覧[[#This Row],[VariableName]], " + 1,"),CONCATENATE(定義一覧[[#This Row],[VariableName]], " - 1,")))</f>
        <v>NARROW_JIS_SYMBOL_DOT_ABOVE + 1,</v>
      </c>
    </row>
    <row r="348" spans="2:13" ht="12.75" customHeight="1" x14ac:dyDescent="0.4">
      <c r="B348" s="1" t="s">
        <v>1077</v>
      </c>
      <c r="C348" s="1">
        <f>HEX2DEC(定義一覧[[#This Row],[Unicode]])</f>
        <v>731</v>
      </c>
      <c r="D348" s="1" t="str">
        <f>_xlfn.UNICHAR(HEX2DEC(定義一覧[[#This Row],[Unicode]]))</f>
        <v>˛</v>
      </c>
      <c r="E348" s="1" t="s">
        <v>724</v>
      </c>
      <c r="F348" s="1" t="s">
        <v>1623</v>
      </c>
      <c r="G348" s="1" t="s">
        <v>729</v>
      </c>
      <c r="H348" s="2" t="s">
        <v>2085</v>
      </c>
      <c r="I348" s="1" t="str">
        <f>IF(AND(定義一覧[[#This Row],[Dec]]-1=C347,定義一覧[[#This Row],[Dec]]+1=C349,定義一覧[[#This Row],[Category]]=F347,定義一覧[[#This Row],[Category]]=F349,定義一覧[[#This Row],[SubCategory]]=G347,定義一覧[[#This Row],[SubCategory]]=G349),"○","")</f>
        <v/>
      </c>
      <c r="J348" s="1" t="str">
        <f>CONCATENATE(定義一覧[[#This Row],[Width]],"_",定義一覧[[#This Row],[Category]],"_",定義一覧[[#This Row],[SubCategory]],"_",SUBSTITUTE(定義一覧[[#This Row],[Name]],"-","_"))</f>
        <v>NARROW_JIS_SYMBOL_OGONEK</v>
      </c>
      <c r="K3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OGONEK
pub const NARROW_JIS_SYMBOL_OGONEK: u32 = 0x02db;</v>
      </c>
      <c r="L348" s="3" t="str">
        <f>定義一覧[[#This Row],[VariableName]]&amp;","</f>
        <v>NARROW_JIS_SYMBOL_OGONEK,</v>
      </c>
      <c r="M348" s="1" t="str">
        <f>IF(定義一覧[[#This Row],[Sequence]]="○","",IF(I349="",CONCATENATE(定義一覧[[#This Row],[VariableName]], " + 1,"),CONCATENATE(定義一覧[[#This Row],[VariableName]], " - 1,")))</f>
        <v>NARROW_JIS_SYMBOL_OGONEK + 1,</v>
      </c>
    </row>
    <row r="349" spans="2:13" ht="12.75" customHeight="1" x14ac:dyDescent="0.4">
      <c r="B349" s="1" t="s">
        <v>1083</v>
      </c>
      <c r="C349" s="1">
        <f>HEX2DEC(定義一覧[[#This Row],[Unicode]])</f>
        <v>733</v>
      </c>
      <c r="D349" s="1" t="str">
        <f>_xlfn.UNICHAR(HEX2DEC(定義一覧[[#This Row],[Unicode]]))</f>
        <v>˝</v>
      </c>
      <c r="E349" s="1" t="s">
        <v>724</v>
      </c>
      <c r="F349" s="1" t="s">
        <v>1623</v>
      </c>
      <c r="G349" s="1" t="s">
        <v>729</v>
      </c>
      <c r="H349" s="2" t="s">
        <v>2086</v>
      </c>
      <c r="I349" s="1" t="str">
        <f>IF(AND(定義一覧[[#This Row],[Dec]]-1=C348,定義一覧[[#This Row],[Dec]]+1=C350,定義一覧[[#This Row],[Category]]=F348,定義一覧[[#This Row],[Category]]=F350,定義一覧[[#This Row],[SubCategory]]=G348,定義一覧[[#This Row],[SubCategory]]=G350),"○","")</f>
        <v/>
      </c>
      <c r="J349" s="1" t="str">
        <f>CONCATENATE(定義一覧[[#This Row],[Width]],"_",定義一覧[[#This Row],[Category]],"_",定義一覧[[#This Row],[SubCategory]],"_",SUBSTITUTE(定義一覧[[#This Row],[Name]],"-","_"))</f>
        <v>NARROW_JIS_SYMBOL_DOUBLE_ACUTE_ACCENT</v>
      </c>
      <c r="K3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DOUBLE_ACUTE_ACCENT
pub const NARROW_JIS_SYMBOL_DOUBLE_ACUTE_ACCENT: u32 = 0x02dd;</v>
      </c>
      <c r="L349" s="3" t="str">
        <f>定義一覧[[#This Row],[VariableName]]&amp;","</f>
        <v>NARROW_JIS_SYMBOL_DOUBLE_ACUTE_ACCENT,</v>
      </c>
      <c r="M349" s="1" t="str">
        <f>IF(定義一覧[[#This Row],[Sequence]]="○","",IF(I350="",CONCATENATE(定義一覧[[#This Row],[VariableName]], " + 1,"),CONCATENATE(定義一覧[[#This Row],[VariableName]], " - 1,")))</f>
        <v>NARROW_JIS_SYMBOL_DOUBLE_ACUTE_ACCENT + 1,</v>
      </c>
    </row>
    <row r="350" spans="2:13" ht="12.75" customHeight="1" x14ac:dyDescent="0.4">
      <c r="B350" s="1" t="s">
        <v>1138</v>
      </c>
      <c r="C350" s="1">
        <f>HEX2DEC(定義一覧[[#This Row],[Unicode]])</f>
        <v>734</v>
      </c>
      <c r="D350" s="1" t="str">
        <f>_xlfn.UNICHAR(HEX2DEC(定義一覧[[#This Row],[Unicode]]))</f>
        <v>˞</v>
      </c>
      <c r="E350" s="1" t="s">
        <v>724</v>
      </c>
      <c r="F350" s="1" t="s">
        <v>1623</v>
      </c>
      <c r="G350" s="1" t="s">
        <v>729</v>
      </c>
      <c r="H350" s="2" t="s">
        <v>2087</v>
      </c>
      <c r="I350" s="1" t="str">
        <f>IF(AND(定義一覧[[#This Row],[Dec]]-1=C349,定義一覧[[#This Row],[Dec]]+1=C351,定義一覧[[#This Row],[Category]]=F349,定義一覧[[#This Row],[Category]]=F351,定義一覧[[#This Row],[SubCategory]]=G349,定義一覧[[#This Row],[SubCategory]]=G351),"○","")</f>
        <v/>
      </c>
      <c r="J350" s="1" t="str">
        <f>CONCATENATE(定義一覧[[#This Row],[Width]],"_",定義一覧[[#This Row],[Category]],"_",定義一覧[[#This Row],[SubCategory]],"_",SUBSTITUTE(定義一覧[[#This Row],[Name]],"-","_"))</f>
        <v>NARROW_JIS_SYMBOL_MODIFIER_LETTER_RHOTIC_HOOK</v>
      </c>
      <c r="K3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MODIFIER_LETTER_RHOTIC_HOOK
pub const NARROW_JIS_SYMBOL_MODIFIER_LETTER_RHOTIC_HOOK: u32 = 0x02de;</v>
      </c>
      <c r="L350" s="3" t="str">
        <f>定義一覧[[#This Row],[VariableName]]&amp;","</f>
        <v>NARROW_JIS_SYMBOL_MODIFIER_LETTER_RHOTIC_HOOK,</v>
      </c>
      <c r="M350" s="1" t="str">
        <f>IF(定義一覧[[#This Row],[Sequence]]="○","",IF(I351="",CONCATENATE(定義一覧[[#This Row],[VariableName]], " + 1,"),CONCATENATE(定義一覧[[#This Row],[VariableName]], " - 1,")))</f>
        <v>NARROW_JIS_SYMBOL_MODIFIER_LETTER_RHOTIC_HOOK + 1,</v>
      </c>
    </row>
    <row r="351" spans="2:13" ht="12.75" customHeight="1" x14ac:dyDescent="0.4">
      <c r="B351" s="1" t="s">
        <v>1529</v>
      </c>
      <c r="C351" s="1">
        <f>HEX2DEC(定義一覧[[#This Row],[Unicode]])</f>
        <v>741</v>
      </c>
      <c r="D351" s="1" t="str">
        <f>_xlfn.UNICHAR(HEX2DEC(定義一覧[[#This Row],[Unicode]]))</f>
        <v>˥</v>
      </c>
      <c r="E351" s="1" t="s">
        <v>724</v>
      </c>
      <c r="F351" s="1" t="s">
        <v>1623</v>
      </c>
      <c r="G351" s="1" t="s">
        <v>729</v>
      </c>
      <c r="H351" s="2" t="s">
        <v>2088</v>
      </c>
      <c r="I351" s="1" t="str">
        <f>IF(AND(定義一覧[[#This Row],[Dec]]-1=C350,定義一覧[[#This Row],[Dec]]+1=C352,定義一覧[[#This Row],[Category]]=F350,定義一覧[[#This Row],[Category]]=F352,定義一覧[[#This Row],[SubCategory]]=G350,定義一覧[[#This Row],[SubCategory]]=G352),"○","")</f>
        <v/>
      </c>
      <c r="J351" s="1" t="str">
        <f>CONCATENATE(定義一覧[[#This Row],[Width]],"_",定義一覧[[#This Row],[Category]],"_",定義一覧[[#This Row],[SubCategory]],"_",SUBSTITUTE(定義一覧[[#This Row],[Name]],"-","_"))</f>
        <v>NARROW_JIS_SYMBOL_MODIFIER_LETTER_EXTRA_HIGH_TONE_BAR</v>
      </c>
      <c r="K3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MODIFIER_LETTER_EXTRA_HIGH_TONE_BAR
pub const NARROW_JIS_SYMBOL_MODIFIER_LETTER_EXTRA_HIGH_TONE_BAR: u32 = 0x02e5;</v>
      </c>
      <c r="L351" s="3" t="str">
        <f>定義一覧[[#This Row],[VariableName]]&amp;","</f>
        <v>NARROW_JIS_SYMBOL_MODIFIER_LETTER_EXTRA_HIGH_TONE_BAR,</v>
      </c>
      <c r="M351" s="1" t="str">
        <f>IF(定義一覧[[#This Row],[Sequence]]="○","",IF(I352="",CONCATENATE(定義一覧[[#This Row],[VariableName]], " + 1,"),CONCATENATE(定義一覧[[#This Row],[VariableName]], " - 1,")))</f>
        <v>NARROW_JIS_SYMBOL_MODIFIER_LETTER_EXTRA_HIGH_TONE_BAR - 1,</v>
      </c>
    </row>
    <row r="352" spans="2:13" ht="12.75" customHeight="1" x14ac:dyDescent="0.4">
      <c r="B352" s="1" t="s">
        <v>1530</v>
      </c>
      <c r="C352" s="1">
        <f>HEX2DEC(定義一覧[[#This Row],[Unicode]])</f>
        <v>742</v>
      </c>
      <c r="D352" s="1" t="str">
        <f>_xlfn.UNICHAR(HEX2DEC(定義一覧[[#This Row],[Unicode]]))</f>
        <v>˦</v>
      </c>
      <c r="E352" s="1" t="s">
        <v>724</v>
      </c>
      <c r="F352" s="1" t="s">
        <v>1622</v>
      </c>
      <c r="G352" s="1" t="s">
        <v>729</v>
      </c>
      <c r="H352" s="2" t="s">
        <v>2089</v>
      </c>
      <c r="I352" s="1" t="str">
        <f>IF(AND(定義一覧[[#This Row],[Dec]]-1=C351,定義一覧[[#This Row],[Dec]]+1=C353,定義一覧[[#This Row],[Category]]=F351,定義一覧[[#This Row],[Category]]=F353,定義一覧[[#This Row],[SubCategory]]=G351,定義一覧[[#This Row],[SubCategory]]=G353),"○","")</f>
        <v>○</v>
      </c>
      <c r="J352" s="1" t="str">
        <f>CONCATENATE(定義一覧[[#This Row],[Width]],"_",定義一覧[[#This Row],[Category]],"_",定義一覧[[#This Row],[SubCategory]],"_",SUBSTITUTE(定義一覧[[#This Row],[Name]],"-","_"))</f>
        <v>NARROW_JIS_SYMBOL_MODIFIER_LETTER_HIGH_TONE_BAR</v>
      </c>
      <c r="K3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MODIFIER_LETTER_HIGH_TONE_BAR
pub const NARROW_JIS_SYMBOL_MODIFIER_LETTER_HIGH_TONE_BAR: u32 = 0x02e6;</v>
      </c>
      <c r="L352" s="3" t="str">
        <f>定義一覧[[#This Row],[VariableName]]&amp;","</f>
        <v>NARROW_JIS_SYMBOL_MODIFIER_LETTER_HIGH_TONE_BAR,</v>
      </c>
      <c r="M352" s="1" t="str">
        <f>IF(定義一覧[[#This Row],[Sequence]]="○","",IF(I353="",CONCATENATE(定義一覧[[#This Row],[VariableName]], " + 1,"),CONCATENATE(定義一覧[[#This Row],[VariableName]], " - 1,")))</f>
        <v/>
      </c>
    </row>
    <row r="353" spans="2:13" ht="12.75" customHeight="1" x14ac:dyDescent="0.4">
      <c r="B353" s="1" t="s">
        <v>1531</v>
      </c>
      <c r="C353" s="1">
        <f>HEX2DEC(定義一覧[[#This Row],[Unicode]])</f>
        <v>743</v>
      </c>
      <c r="D353" s="1" t="str">
        <f>_xlfn.UNICHAR(HEX2DEC(定義一覧[[#This Row],[Unicode]]))</f>
        <v>˧</v>
      </c>
      <c r="E353" s="1" t="s">
        <v>724</v>
      </c>
      <c r="F353" s="1" t="s">
        <v>1622</v>
      </c>
      <c r="G353" s="1" t="s">
        <v>729</v>
      </c>
      <c r="H353" s="2" t="s">
        <v>2090</v>
      </c>
      <c r="I353" s="1" t="str">
        <f>IF(AND(定義一覧[[#This Row],[Dec]]-1=C352,定義一覧[[#This Row],[Dec]]+1=C354,定義一覧[[#This Row],[Category]]=F352,定義一覧[[#This Row],[Category]]=F354,定義一覧[[#This Row],[SubCategory]]=G352,定義一覧[[#This Row],[SubCategory]]=G354),"○","")</f>
        <v>○</v>
      </c>
      <c r="J353" s="1" t="str">
        <f>CONCATENATE(定義一覧[[#This Row],[Width]],"_",定義一覧[[#This Row],[Category]],"_",定義一覧[[#This Row],[SubCategory]],"_",SUBSTITUTE(定義一覧[[#This Row],[Name]],"-","_"))</f>
        <v>NARROW_JIS_SYMBOL_MODIFIER_LETTER_MID_TONE_BAR</v>
      </c>
      <c r="K3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MODIFIER_LETTER_MID_TONE_BAR
pub const NARROW_JIS_SYMBOL_MODIFIER_LETTER_MID_TONE_BAR: u32 = 0x02e7;</v>
      </c>
      <c r="L353" s="3" t="str">
        <f>定義一覧[[#This Row],[VariableName]]&amp;","</f>
        <v>NARROW_JIS_SYMBOL_MODIFIER_LETTER_MID_TONE_BAR,</v>
      </c>
      <c r="M353" s="1" t="str">
        <f>IF(定義一覧[[#This Row],[Sequence]]="○","",IF(I354="",CONCATENATE(定義一覧[[#This Row],[VariableName]], " + 1,"),CONCATENATE(定義一覧[[#This Row],[VariableName]], " - 1,")))</f>
        <v/>
      </c>
    </row>
    <row r="354" spans="2:13" ht="12.75" customHeight="1" x14ac:dyDescent="0.4">
      <c r="B354" s="1" t="s">
        <v>1532</v>
      </c>
      <c r="C354" s="1">
        <f>HEX2DEC(定義一覧[[#This Row],[Unicode]])</f>
        <v>744</v>
      </c>
      <c r="D354" s="1" t="str">
        <f>_xlfn.UNICHAR(HEX2DEC(定義一覧[[#This Row],[Unicode]]))</f>
        <v>˨</v>
      </c>
      <c r="E354" s="1" t="s">
        <v>724</v>
      </c>
      <c r="F354" s="1" t="s">
        <v>1622</v>
      </c>
      <c r="G354" s="1" t="s">
        <v>729</v>
      </c>
      <c r="H354" s="2" t="s">
        <v>2091</v>
      </c>
      <c r="I354" s="1" t="str">
        <f>IF(AND(定義一覧[[#This Row],[Dec]]-1=C353,定義一覧[[#This Row],[Dec]]+1=C355,定義一覧[[#This Row],[Category]]=F353,定義一覧[[#This Row],[Category]]=F355,定義一覧[[#This Row],[SubCategory]]=G353,定義一覧[[#This Row],[SubCategory]]=G355),"○","")</f>
        <v>○</v>
      </c>
      <c r="J354" s="1" t="str">
        <f>CONCATENATE(定義一覧[[#This Row],[Width]],"_",定義一覧[[#This Row],[Category]],"_",定義一覧[[#This Row],[SubCategory]],"_",SUBSTITUTE(定義一覧[[#This Row],[Name]],"-","_"))</f>
        <v>NARROW_JIS_SYMBOL_MODIFIER_LETTER_LOW_TONE_BAR</v>
      </c>
      <c r="K3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MODIFIER_LETTER_LOW_TONE_BAR
pub const NARROW_JIS_SYMBOL_MODIFIER_LETTER_LOW_TONE_BAR: u32 = 0x02e8;</v>
      </c>
      <c r="L354" s="3" t="str">
        <f>定義一覧[[#This Row],[VariableName]]&amp;","</f>
        <v>NARROW_JIS_SYMBOL_MODIFIER_LETTER_LOW_TONE_BAR,</v>
      </c>
      <c r="M354" s="1" t="str">
        <f>IF(定義一覧[[#This Row],[Sequence]]="○","",IF(I355="",CONCATENATE(定義一覧[[#This Row],[VariableName]], " + 1,"),CONCATENATE(定義一覧[[#This Row],[VariableName]], " - 1,")))</f>
        <v/>
      </c>
    </row>
    <row r="355" spans="2:13" ht="12.75" customHeight="1" x14ac:dyDescent="0.4">
      <c r="B355" s="1" t="s">
        <v>1533</v>
      </c>
      <c r="C355" s="1">
        <f>HEX2DEC(定義一覧[[#This Row],[Unicode]])</f>
        <v>745</v>
      </c>
      <c r="D355" s="1" t="str">
        <f>_xlfn.UNICHAR(HEX2DEC(定義一覧[[#This Row],[Unicode]]))</f>
        <v>˩</v>
      </c>
      <c r="E355" s="1" t="s">
        <v>724</v>
      </c>
      <c r="F355" s="1" t="s">
        <v>1623</v>
      </c>
      <c r="G355" s="1" t="s">
        <v>729</v>
      </c>
      <c r="H355" s="2" t="s">
        <v>2092</v>
      </c>
      <c r="I355" s="1" t="str">
        <f>IF(AND(定義一覧[[#This Row],[Dec]]-1=C354,定義一覧[[#This Row],[Dec]]+1=C356,定義一覧[[#This Row],[Category]]=F354,定義一覧[[#This Row],[Category]]=F356,定義一覧[[#This Row],[SubCategory]]=G354,定義一覧[[#This Row],[SubCategory]]=G356),"○","")</f>
        <v/>
      </c>
      <c r="J355" s="1" t="str">
        <f>CONCATENATE(定義一覧[[#This Row],[Width]],"_",定義一覧[[#This Row],[Category]],"_",定義一覧[[#This Row],[SubCategory]],"_",SUBSTITUTE(定義一覧[[#This Row],[Name]],"-","_"))</f>
        <v>NARROW_JIS_SYMBOL_MODIFIER_LETTER_EXTRA_LOW_TONE_BAR</v>
      </c>
      <c r="K3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MODIFIER_LETTER_EXTRA_LOW_TONE_BAR
pub const NARROW_JIS_SYMBOL_MODIFIER_LETTER_EXTRA_LOW_TONE_BAR: u32 = 0x02e9;</v>
      </c>
      <c r="L355" s="3" t="str">
        <f>定義一覧[[#This Row],[VariableName]]&amp;","</f>
        <v>NARROW_JIS_SYMBOL_MODIFIER_LETTER_EXTRA_LOW_TONE_BAR,</v>
      </c>
      <c r="M355" s="1" t="str">
        <f>IF(定義一覧[[#This Row],[Sequence]]="○","",IF(I356="",CONCATENATE(定義一覧[[#This Row],[VariableName]], " + 1,"),CONCATENATE(定義一覧[[#This Row],[VariableName]], " - 1,")))</f>
        <v>NARROW_JIS_SYMBOL_MODIFIER_LETTER_EXTRA_LOW_TONE_BAR + 1,</v>
      </c>
    </row>
    <row r="356" spans="2:13" ht="12.75" customHeight="1" x14ac:dyDescent="0.4">
      <c r="B356" s="1" t="s">
        <v>1527</v>
      </c>
      <c r="C356" s="1">
        <f>HEX2DEC(定義一覧[[#This Row],[Unicode]])</f>
        <v>768</v>
      </c>
      <c r="D356" s="1" t="str">
        <f>_xlfn.UNICHAR(HEX2DEC(定義一覧[[#This Row],[Unicode]]))</f>
        <v>̀</v>
      </c>
      <c r="E356" s="1" t="s">
        <v>724</v>
      </c>
      <c r="F356" s="1" t="s">
        <v>1623</v>
      </c>
      <c r="G356" s="1" t="s">
        <v>729</v>
      </c>
      <c r="H356" s="2" t="s">
        <v>2093</v>
      </c>
      <c r="I356" s="1" t="str">
        <f>IF(AND(定義一覧[[#This Row],[Dec]]-1=C355,定義一覧[[#This Row],[Dec]]+1=C357,定義一覧[[#This Row],[Category]]=F355,定義一覧[[#This Row],[Category]]=F357,定義一覧[[#This Row],[SubCategory]]=G355,定義一覧[[#This Row],[SubCategory]]=G357),"○","")</f>
        <v/>
      </c>
      <c r="J356" s="1" t="str">
        <f>CONCATENATE(定義一覧[[#This Row],[Width]],"_",定義一覧[[#This Row],[Category]],"_",定義一覧[[#This Row],[SubCategory]],"_",SUBSTITUTE(定義一覧[[#This Row],[Name]],"-","_"))</f>
        <v>NARROW_JIS_SYMBOL_COMBINING_GRAVE_ACCENT</v>
      </c>
      <c r="K3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COMBINING_GRAVE_ACCENT
pub const NARROW_JIS_SYMBOL_COMBINING_GRAVE_ACCENT: u32 = 0x0300;</v>
      </c>
      <c r="L356" s="3" t="str">
        <f>定義一覧[[#This Row],[VariableName]]&amp;","</f>
        <v>NARROW_JIS_SYMBOL_COMBINING_GRAVE_ACCENT,</v>
      </c>
      <c r="M356" s="1" t="str">
        <f>IF(定義一覧[[#This Row],[Sequence]]="○","",IF(I357="",CONCATENATE(定義一覧[[#This Row],[VariableName]], " + 1,"),CONCATENATE(定義一覧[[#This Row],[VariableName]], " - 1,")))</f>
        <v>NARROW_JIS_SYMBOL_COMBINING_GRAVE_ACCENT - 1,</v>
      </c>
    </row>
    <row r="357" spans="2:13" ht="12.75" customHeight="1" x14ac:dyDescent="0.4">
      <c r="B357" s="1" t="s">
        <v>1525</v>
      </c>
      <c r="C357" s="1">
        <f>HEX2DEC(定義一覧[[#This Row],[Unicode]])</f>
        <v>769</v>
      </c>
      <c r="D357" s="1" t="str">
        <f>_xlfn.UNICHAR(HEX2DEC(定義一覧[[#This Row],[Unicode]]))</f>
        <v>́</v>
      </c>
      <c r="E357" s="1" t="s">
        <v>724</v>
      </c>
      <c r="F357" s="1" t="s">
        <v>1622</v>
      </c>
      <c r="G357" s="1" t="s">
        <v>729</v>
      </c>
      <c r="H357" s="2" t="s">
        <v>2094</v>
      </c>
      <c r="I357" s="1" t="str">
        <f>IF(AND(定義一覧[[#This Row],[Dec]]-1=C356,定義一覧[[#This Row],[Dec]]+1=C358,定義一覧[[#This Row],[Category]]=F356,定義一覧[[#This Row],[Category]]=F358,定義一覧[[#This Row],[SubCategory]]=G356,定義一覧[[#This Row],[SubCategory]]=G358),"○","")</f>
        <v>○</v>
      </c>
      <c r="J357" s="1" t="str">
        <f>CONCATENATE(定義一覧[[#This Row],[Width]],"_",定義一覧[[#This Row],[Category]],"_",定義一覧[[#This Row],[SubCategory]],"_",SUBSTITUTE(定義一覧[[#This Row],[Name]],"-","_"))</f>
        <v>NARROW_JIS_SYMBOL_COMBINING_ACUTE_ACCENT</v>
      </c>
      <c r="K3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COMBINING_ACUTE_ACCENT
pub const NARROW_JIS_SYMBOL_COMBINING_ACUTE_ACCENT: u32 = 0x0301;</v>
      </c>
      <c r="L357" s="3" t="str">
        <f>定義一覧[[#This Row],[VariableName]]&amp;","</f>
        <v>NARROW_JIS_SYMBOL_COMBINING_ACUTE_ACCENT,</v>
      </c>
      <c r="M357" s="1" t="str">
        <f>IF(定義一覧[[#This Row],[Sequence]]="○","",IF(I358="",CONCATENATE(定義一覧[[#This Row],[VariableName]], " + 1,"),CONCATENATE(定義一覧[[#This Row],[VariableName]], " - 1,")))</f>
        <v/>
      </c>
    </row>
    <row r="358" spans="2:13" ht="12.75" customHeight="1" x14ac:dyDescent="0.4">
      <c r="B358" s="1" t="s">
        <v>1528</v>
      </c>
      <c r="C358" s="1">
        <f>HEX2DEC(定義一覧[[#This Row],[Unicode]])</f>
        <v>770</v>
      </c>
      <c r="D358" s="1" t="str">
        <f>_xlfn.UNICHAR(HEX2DEC(定義一覧[[#This Row],[Unicode]]))</f>
        <v>̂</v>
      </c>
      <c r="E358" s="1" t="s">
        <v>724</v>
      </c>
      <c r="F358" s="1" t="s">
        <v>1622</v>
      </c>
      <c r="G358" s="1" t="s">
        <v>729</v>
      </c>
      <c r="H358" s="2" t="s">
        <v>2095</v>
      </c>
      <c r="I358" s="1" t="str">
        <f>IF(AND(定義一覧[[#This Row],[Dec]]-1=C357,定義一覧[[#This Row],[Dec]]+1=C359,定義一覧[[#This Row],[Category]]=F357,定義一覧[[#This Row],[Category]]=F359,定義一覧[[#This Row],[SubCategory]]=G357,定義一覧[[#This Row],[SubCategory]]=G359),"○","")</f>
        <v>○</v>
      </c>
      <c r="J358" s="1" t="str">
        <f>CONCATENATE(定義一覧[[#This Row],[Width]],"_",定義一覧[[#This Row],[Category]],"_",定義一覧[[#This Row],[SubCategory]],"_",SUBSTITUTE(定義一覧[[#This Row],[Name]],"-","_"))</f>
        <v>NARROW_JIS_SYMBOL_COMBINING_CIRCUMFLEX_ACCENT</v>
      </c>
      <c r="K3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COMBINING_CIRCUMFLEX_ACCENT
pub const NARROW_JIS_SYMBOL_COMBINING_CIRCUMFLEX_ACCENT: u32 = 0x0302;</v>
      </c>
      <c r="L358" s="3" t="str">
        <f>定義一覧[[#This Row],[VariableName]]&amp;","</f>
        <v>NARROW_JIS_SYMBOL_COMBINING_CIRCUMFLEX_ACCENT,</v>
      </c>
      <c r="M358" s="1" t="str">
        <f>IF(定義一覧[[#This Row],[Sequence]]="○","",IF(I359="",CONCATENATE(定義一覧[[#This Row],[VariableName]], " + 1,"),CONCATENATE(定義一覧[[#This Row],[VariableName]], " - 1,")))</f>
        <v/>
      </c>
    </row>
    <row r="359" spans="2:13" ht="12.75" customHeight="1" x14ac:dyDescent="0.4">
      <c r="B359" s="1" t="s">
        <v>1544</v>
      </c>
      <c r="C359" s="1">
        <f>HEX2DEC(定義一覧[[#This Row],[Unicode]])</f>
        <v>771</v>
      </c>
      <c r="D359" s="1" t="str">
        <f>_xlfn.UNICHAR(HEX2DEC(定義一覧[[#This Row],[Unicode]]))</f>
        <v>̃</v>
      </c>
      <c r="E359" s="1" t="s">
        <v>724</v>
      </c>
      <c r="F359" s="1" t="s">
        <v>1622</v>
      </c>
      <c r="G359" s="1" t="s">
        <v>729</v>
      </c>
      <c r="H359" s="2" t="s">
        <v>2096</v>
      </c>
      <c r="I359" s="1" t="str">
        <f>IF(AND(定義一覧[[#This Row],[Dec]]-1=C358,定義一覧[[#This Row],[Dec]]+1=C360,定義一覧[[#This Row],[Category]]=F358,定義一覧[[#This Row],[Category]]=F360,定義一覧[[#This Row],[SubCategory]]=G358,定義一覧[[#This Row],[SubCategory]]=G360),"○","")</f>
        <v>○</v>
      </c>
      <c r="J359" s="1" t="str">
        <f>CONCATENATE(定義一覧[[#This Row],[Width]],"_",定義一覧[[#This Row],[Category]],"_",定義一覧[[#This Row],[SubCategory]],"_",SUBSTITUTE(定義一覧[[#This Row],[Name]],"-","_"))</f>
        <v>NARROW_JIS_SYMBOL_COMBINING_TILDE</v>
      </c>
      <c r="K3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COMBINING_TILDE
pub const NARROW_JIS_SYMBOL_COMBINING_TILDE: u32 = 0x0303;</v>
      </c>
      <c r="L359" s="3" t="str">
        <f>定義一覧[[#This Row],[VariableName]]&amp;","</f>
        <v>NARROW_JIS_SYMBOL_COMBINING_TILDE,</v>
      </c>
      <c r="M359" s="1" t="str">
        <f>IF(定義一覧[[#This Row],[Sequence]]="○","",IF(I360="",CONCATENATE(定義一覧[[#This Row],[VariableName]], " + 1,"),CONCATENATE(定義一覧[[#This Row],[VariableName]], " - 1,")))</f>
        <v/>
      </c>
    </row>
    <row r="360" spans="2:13" ht="12.75" customHeight="1" x14ac:dyDescent="0.4">
      <c r="B360" s="1" t="s">
        <v>1526</v>
      </c>
      <c r="C360" s="1">
        <f>HEX2DEC(定義一覧[[#This Row],[Unicode]])</f>
        <v>772</v>
      </c>
      <c r="D360" s="1" t="str">
        <f>_xlfn.UNICHAR(HEX2DEC(定義一覧[[#This Row],[Unicode]]))</f>
        <v>̄</v>
      </c>
      <c r="E360" s="1" t="s">
        <v>724</v>
      </c>
      <c r="F360" s="1" t="s">
        <v>1623</v>
      </c>
      <c r="G360" s="1" t="s">
        <v>729</v>
      </c>
      <c r="H360" s="2" t="s">
        <v>2097</v>
      </c>
      <c r="I360" s="1" t="str">
        <f>IF(AND(定義一覧[[#This Row],[Dec]]-1=C359,定義一覧[[#This Row],[Dec]]+1=C361,定義一覧[[#This Row],[Category]]=F359,定義一覧[[#This Row],[Category]]=F361,定義一覧[[#This Row],[SubCategory]]=G359,定義一覧[[#This Row],[SubCategory]]=G361),"○","")</f>
        <v/>
      </c>
      <c r="J360" s="1" t="str">
        <f>CONCATENATE(定義一覧[[#This Row],[Width]],"_",定義一覧[[#This Row],[Category]],"_",定義一覧[[#This Row],[SubCategory]],"_",SUBSTITUTE(定義一覧[[#This Row],[Name]],"-","_"))</f>
        <v>NARROW_JIS_SYMBOL_COMBINING_MACRON</v>
      </c>
      <c r="K3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COMBINING_MACRON
pub const NARROW_JIS_SYMBOL_COMBINING_MACRON: u32 = 0x0304;</v>
      </c>
      <c r="L360" s="3" t="str">
        <f>定義一覧[[#This Row],[VariableName]]&amp;","</f>
        <v>NARROW_JIS_SYMBOL_COMBINING_MACRON,</v>
      </c>
      <c r="M360" s="1" t="str">
        <f>IF(定義一覧[[#This Row],[Sequence]]="○","",IF(I361="",CONCATENATE(定義一覧[[#This Row],[VariableName]], " + 1,"),CONCATENATE(定義一覧[[#This Row],[VariableName]], " - 1,")))</f>
        <v>NARROW_JIS_SYMBOL_COMBINING_MACRON + 1,</v>
      </c>
    </row>
    <row r="361" spans="2:13" ht="12.75" customHeight="1" x14ac:dyDescent="0.4">
      <c r="B361" s="1" t="s">
        <v>1524</v>
      </c>
      <c r="C361" s="1">
        <f>HEX2DEC(定義一覧[[#This Row],[Unicode]])</f>
        <v>774</v>
      </c>
      <c r="D361" s="1" t="str">
        <f>_xlfn.UNICHAR(HEX2DEC(定義一覧[[#This Row],[Unicode]]))</f>
        <v>̆</v>
      </c>
      <c r="E361" s="1" t="s">
        <v>724</v>
      </c>
      <c r="F361" s="1" t="s">
        <v>1623</v>
      </c>
      <c r="G361" s="1" t="s">
        <v>729</v>
      </c>
      <c r="H361" s="2" t="s">
        <v>2098</v>
      </c>
      <c r="I361" s="1" t="str">
        <f>IF(AND(定義一覧[[#This Row],[Dec]]-1=C360,定義一覧[[#This Row],[Dec]]+1=C362,定義一覧[[#This Row],[Category]]=F360,定義一覧[[#This Row],[Category]]=F362,定義一覧[[#This Row],[SubCategory]]=G360,定義一覧[[#This Row],[SubCategory]]=G362),"○","")</f>
        <v/>
      </c>
      <c r="J361" s="1" t="str">
        <f>CONCATENATE(定義一覧[[#This Row],[Width]],"_",定義一覧[[#This Row],[Category]],"_",定義一覧[[#This Row],[SubCategory]],"_",SUBSTITUTE(定義一覧[[#This Row],[Name]],"-","_"))</f>
        <v>NARROW_JIS_SYMBOL_COMBINING_BREVE</v>
      </c>
      <c r="K3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COMBINING_BREVE
pub const NARROW_JIS_SYMBOL_COMBINING_BREVE: u32 = 0x0306;</v>
      </c>
      <c r="L361" s="3" t="str">
        <f>定義一覧[[#This Row],[VariableName]]&amp;","</f>
        <v>NARROW_JIS_SYMBOL_COMBINING_BREVE,</v>
      </c>
      <c r="M361" s="1" t="str">
        <f>IF(定義一覧[[#This Row],[Sequence]]="○","",IF(I362="",CONCATENATE(定義一覧[[#This Row],[VariableName]], " + 1,"),CONCATENATE(定義一覧[[#This Row],[VariableName]], " - 1,")))</f>
        <v>NARROW_JIS_SYMBOL_COMBINING_BREVE + 1,</v>
      </c>
    </row>
    <row r="362" spans="2:13" ht="12.75" customHeight="1" x14ac:dyDescent="0.4">
      <c r="B362" s="1" t="s">
        <v>1537</v>
      </c>
      <c r="C362" s="1">
        <f>HEX2DEC(定義一覧[[#This Row],[Unicode]])</f>
        <v>776</v>
      </c>
      <c r="D362" s="1" t="str">
        <f>_xlfn.UNICHAR(HEX2DEC(定義一覧[[#This Row],[Unicode]]))</f>
        <v>̈</v>
      </c>
      <c r="E362" s="1" t="s">
        <v>724</v>
      </c>
      <c r="F362" s="1" t="s">
        <v>1623</v>
      </c>
      <c r="G362" s="1" t="s">
        <v>729</v>
      </c>
      <c r="H362" s="2" t="s">
        <v>2099</v>
      </c>
      <c r="I362" s="1" t="str">
        <f>IF(AND(定義一覧[[#This Row],[Dec]]-1=C361,定義一覧[[#This Row],[Dec]]+1=C363,定義一覧[[#This Row],[Category]]=F361,定義一覧[[#This Row],[Category]]=F363,定義一覧[[#This Row],[SubCategory]]=G361,定義一覧[[#This Row],[SubCategory]]=G363),"○","")</f>
        <v/>
      </c>
      <c r="J362" s="1" t="str">
        <f>CONCATENATE(定義一覧[[#This Row],[Width]],"_",定義一覧[[#This Row],[Category]],"_",定義一覧[[#This Row],[SubCategory]],"_",SUBSTITUTE(定義一覧[[#This Row],[Name]],"-","_"))</f>
        <v>NARROW_JIS_SYMBOL_COMBINING_DIAERESIS</v>
      </c>
      <c r="K3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COMBINING_DIAERESIS
pub const NARROW_JIS_SYMBOL_COMBINING_DIAERESIS: u32 = 0x0308;</v>
      </c>
      <c r="L362" s="3" t="str">
        <f>定義一覧[[#This Row],[VariableName]]&amp;","</f>
        <v>NARROW_JIS_SYMBOL_COMBINING_DIAERESIS,</v>
      </c>
      <c r="M362" s="1" t="str">
        <f>IF(定義一覧[[#This Row],[Sequence]]="○","",IF(I363="",CONCATENATE(定義一覧[[#This Row],[VariableName]], " + 1,"),CONCATENATE(定義一覧[[#This Row],[VariableName]], " - 1,")))</f>
        <v>NARROW_JIS_SYMBOL_COMBINING_DIAERESIS + 1,</v>
      </c>
    </row>
    <row r="363" spans="2:13" ht="12.75" customHeight="1" x14ac:dyDescent="0.4">
      <c r="B363" s="1" t="s">
        <v>1130</v>
      </c>
      <c r="C363" s="1">
        <f>HEX2DEC(定義一覧[[#This Row],[Unicode]])</f>
        <v>779</v>
      </c>
      <c r="D363" s="1" t="str">
        <f>_xlfn.UNICHAR(HEX2DEC(定義一覧[[#This Row],[Unicode]]))</f>
        <v>̋</v>
      </c>
      <c r="E363" s="1" t="s">
        <v>724</v>
      </c>
      <c r="F363" s="1" t="s">
        <v>1623</v>
      </c>
      <c r="G363" s="1" t="s">
        <v>729</v>
      </c>
      <c r="H363" s="2" t="s">
        <v>2100</v>
      </c>
      <c r="I363" s="1" t="str">
        <f>IF(AND(定義一覧[[#This Row],[Dec]]-1=C362,定義一覧[[#This Row],[Dec]]+1=C364,定義一覧[[#This Row],[Category]]=F362,定義一覧[[#This Row],[Category]]=F364,定義一覧[[#This Row],[SubCategory]]=G362,定義一覧[[#This Row],[SubCategory]]=G364),"○","")</f>
        <v/>
      </c>
      <c r="J363" s="1" t="str">
        <f>CONCATENATE(定義一覧[[#This Row],[Width]],"_",定義一覧[[#This Row],[Category]],"_",定義一覧[[#This Row],[SubCategory]],"_",SUBSTITUTE(定義一覧[[#This Row],[Name]],"-","_"))</f>
        <v>NARROW_JIS_SYMBOL_COMBINING_DOUBLE_ACUTE_ACCENT</v>
      </c>
      <c r="K3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COMBINING_DOUBLE_ACUTE_ACCENT
pub const NARROW_JIS_SYMBOL_COMBINING_DOUBLE_ACUTE_ACCENT: u32 = 0x030b;</v>
      </c>
      <c r="L363" s="3" t="str">
        <f>定義一覧[[#This Row],[VariableName]]&amp;","</f>
        <v>NARROW_JIS_SYMBOL_COMBINING_DOUBLE_ACUTE_ACCENT,</v>
      </c>
      <c r="M363" s="1" t="str">
        <f>IF(定義一覧[[#This Row],[Sequence]]="○","",IF(I364="",CONCATENATE(定義一覧[[#This Row],[VariableName]], " + 1,"),CONCATENATE(定義一覧[[#This Row],[VariableName]], " - 1,")))</f>
        <v>NARROW_JIS_SYMBOL_COMBINING_DOUBLE_ACUTE_ACCENT + 1,</v>
      </c>
    </row>
    <row r="364" spans="2:13" ht="12.75" customHeight="1" x14ac:dyDescent="0.4">
      <c r="B364" s="1" t="s">
        <v>1132</v>
      </c>
      <c r="C364" s="1">
        <f>HEX2DEC(定義一覧[[#This Row],[Unicode]])</f>
        <v>780</v>
      </c>
      <c r="D364" s="1" t="str">
        <f>_xlfn.UNICHAR(HEX2DEC(定義一覧[[#This Row],[Unicode]]))</f>
        <v>̌</v>
      </c>
      <c r="E364" s="1" t="s">
        <v>724</v>
      </c>
      <c r="F364" s="1" t="s">
        <v>1623</v>
      </c>
      <c r="G364" s="1" t="s">
        <v>729</v>
      </c>
      <c r="H364" s="2" t="s">
        <v>2101</v>
      </c>
      <c r="I364" s="1" t="str">
        <f>IF(AND(定義一覧[[#This Row],[Dec]]-1=C363,定義一覧[[#This Row],[Dec]]+1=C365,定義一覧[[#This Row],[Category]]=F363,定義一覧[[#This Row],[Category]]=F365,定義一覧[[#This Row],[SubCategory]]=G363,定義一覧[[#This Row],[SubCategory]]=G365),"○","")</f>
        <v/>
      </c>
      <c r="J364" s="1" t="str">
        <f>CONCATENATE(定義一覧[[#This Row],[Width]],"_",定義一覧[[#This Row],[Category]],"_",定義一覧[[#This Row],[SubCategory]],"_",SUBSTITUTE(定義一覧[[#This Row],[Name]],"-","_"))</f>
        <v>NARROW_JIS_SYMBOL_COMBINING_CARON</v>
      </c>
      <c r="K3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COMBINING_CARON
pub const NARROW_JIS_SYMBOL_COMBINING_CARON: u32 = 0x030c;</v>
      </c>
      <c r="L364" s="3" t="str">
        <f>定義一覧[[#This Row],[VariableName]]&amp;","</f>
        <v>NARROW_JIS_SYMBOL_COMBINING_CARON,</v>
      </c>
      <c r="M364" s="1" t="str">
        <f>IF(定義一覧[[#This Row],[Sequence]]="○","",IF(I365="",CONCATENATE(定義一覧[[#This Row],[VariableName]], " + 1,"),CONCATENATE(定義一覧[[#This Row],[VariableName]], " - 1,")))</f>
        <v>NARROW_JIS_SYMBOL_COMBINING_CARON + 1,</v>
      </c>
    </row>
    <row r="365" spans="2:13" ht="12.75" customHeight="1" x14ac:dyDescent="0.4">
      <c r="B365" s="1" t="s">
        <v>1131</v>
      </c>
      <c r="C365" s="1">
        <f>HEX2DEC(定義一覧[[#This Row],[Unicode]])</f>
        <v>783</v>
      </c>
      <c r="D365" s="1" t="str">
        <f>_xlfn.UNICHAR(HEX2DEC(定義一覧[[#This Row],[Unicode]]))</f>
        <v>̏</v>
      </c>
      <c r="E365" s="1" t="s">
        <v>724</v>
      </c>
      <c r="F365" s="1" t="s">
        <v>1623</v>
      </c>
      <c r="G365" s="1" t="s">
        <v>729</v>
      </c>
      <c r="H365" s="2" t="s">
        <v>2102</v>
      </c>
      <c r="I365" s="1" t="str">
        <f>IF(AND(定義一覧[[#This Row],[Dec]]-1=C364,定義一覧[[#This Row],[Dec]]+1=C366,定義一覧[[#This Row],[Category]]=F364,定義一覧[[#This Row],[Category]]=F366,定義一覧[[#This Row],[SubCategory]]=G364,定義一覧[[#This Row],[SubCategory]]=G366),"○","")</f>
        <v/>
      </c>
      <c r="J365" s="1" t="str">
        <f>CONCATENATE(定義一覧[[#This Row],[Width]],"_",定義一覧[[#This Row],[Category]],"_",定義一覧[[#This Row],[SubCategory]],"_",SUBSTITUTE(定義一覧[[#This Row],[Name]],"-","_"))</f>
        <v>NARROW_JIS_SYMBOL_COMBINING_DOUBLE_GRAVE_ACCENT</v>
      </c>
      <c r="K3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COMBINING_DOUBLE_GRAVE_ACCENT
pub const NARROW_JIS_SYMBOL_COMBINING_DOUBLE_GRAVE_ACCENT: u32 = 0x030f;</v>
      </c>
      <c r="L365" s="3" t="str">
        <f>定義一覧[[#This Row],[VariableName]]&amp;","</f>
        <v>NARROW_JIS_SYMBOL_COMBINING_DOUBLE_GRAVE_ACCENT,</v>
      </c>
      <c r="M365" s="1" t="str">
        <f>IF(定義一覧[[#This Row],[Sequence]]="○","",IF(I366="",CONCATENATE(定義一覧[[#This Row],[VariableName]], " + 1,"),CONCATENATE(定義一覧[[#This Row],[VariableName]], " - 1,")))</f>
        <v>NARROW_JIS_SYMBOL_COMBINING_DOUBLE_GRAVE_ACCENT + 1,</v>
      </c>
    </row>
    <row r="366" spans="2:13" ht="12.75" customHeight="1" x14ac:dyDescent="0.4">
      <c r="B366" s="1" t="s">
        <v>1542</v>
      </c>
      <c r="C366" s="1">
        <f>HEX2DEC(定義一覧[[#This Row],[Unicode]])</f>
        <v>792</v>
      </c>
      <c r="D366" s="1" t="str">
        <f>_xlfn.UNICHAR(HEX2DEC(定義一覧[[#This Row],[Unicode]]))</f>
        <v>̘</v>
      </c>
      <c r="E366" s="1" t="s">
        <v>724</v>
      </c>
      <c r="F366" s="1" t="s">
        <v>1623</v>
      </c>
      <c r="G366" s="1" t="s">
        <v>729</v>
      </c>
      <c r="H366" s="2" t="s">
        <v>2103</v>
      </c>
      <c r="I366" s="1" t="str">
        <f>IF(AND(定義一覧[[#This Row],[Dec]]-1=C365,定義一覧[[#This Row],[Dec]]+1=C367,定義一覧[[#This Row],[Category]]=F365,定義一覧[[#This Row],[Category]]=F367,定義一覧[[#This Row],[SubCategory]]=G365,定義一覧[[#This Row],[SubCategory]]=G367),"○","")</f>
        <v/>
      </c>
      <c r="J366" s="1" t="str">
        <f>CONCATENATE(定義一覧[[#This Row],[Width]],"_",定義一覧[[#This Row],[Category]],"_",定義一覧[[#This Row],[SubCategory]],"_",SUBSTITUTE(定義一覧[[#This Row],[Name]],"-","_"))</f>
        <v>NARROW_JIS_SYMBOL_COMBINING_LEFT_TACK_BELOW</v>
      </c>
      <c r="K3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COMBINING_LEFT_TACK_BELOW
pub const NARROW_JIS_SYMBOL_COMBINING_LEFT_TACK_BELOW: u32 = 0x0318;</v>
      </c>
      <c r="L366" s="3" t="str">
        <f>定義一覧[[#This Row],[VariableName]]&amp;","</f>
        <v>NARROW_JIS_SYMBOL_COMBINING_LEFT_TACK_BELOW,</v>
      </c>
      <c r="M366" s="1" t="str">
        <f>IF(定義一覧[[#This Row],[Sequence]]="○","",IF(I367="",CONCATENATE(定義一覧[[#This Row],[VariableName]], " + 1,"),CONCATENATE(定義一覧[[#This Row],[VariableName]], " - 1,")))</f>
        <v>NARROW_JIS_SYMBOL_COMBINING_LEFT_TACK_BELOW - 1,</v>
      </c>
    </row>
    <row r="367" spans="2:13" ht="12.75" customHeight="1" x14ac:dyDescent="0.4">
      <c r="B367" s="1" t="s">
        <v>1543</v>
      </c>
      <c r="C367" s="1">
        <f>HEX2DEC(定義一覧[[#This Row],[Unicode]])</f>
        <v>793</v>
      </c>
      <c r="D367" s="1" t="str">
        <f>_xlfn.UNICHAR(HEX2DEC(定義一覧[[#This Row],[Unicode]]))</f>
        <v>̙</v>
      </c>
      <c r="E367" s="1" t="s">
        <v>724</v>
      </c>
      <c r="F367" s="1" t="s">
        <v>1622</v>
      </c>
      <c r="G367" s="1" t="s">
        <v>729</v>
      </c>
      <c r="H367" s="2" t="s">
        <v>2104</v>
      </c>
      <c r="I367" s="1" t="str">
        <f>IF(AND(定義一覧[[#This Row],[Dec]]-1=C366,定義一覧[[#This Row],[Dec]]+1=C368,定義一覧[[#This Row],[Category]]=F366,定義一覧[[#This Row],[Category]]=F368,定義一覧[[#This Row],[SubCategory]]=G366,定義一覧[[#This Row],[SubCategory]]=G368),"○","")</f>
        <v>○</v>
      </c>
      <c r="J367" s="1" t="str">
        <f>CONCATENATE(定義一覧[[#This Row],[Width]],"_",定義一覧[[#This Row],[Category]],"_",定義一覧[[#This Row],[SubCategory]],"_",SUBSTITUTE(定義一覧[[#This Row],[Name]],"-","_"))</f>
        <v>NARROW_JIS_SYMBOL_COMBINING_RIGHT_TACK_BELOW</v>
      </c>
      <c r="K3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COMBINING_RIGHT_TACK_BELOW
pub const NARROW_JIS_SYMBOL_COMBINING_RIGHT_TACK_BELOW: u32 = 0x0319;</v>
      </c>
      <c r="L367" s="3" t="str">
        <f>定義一覧[[#This Row],[VariableName]]&amp;","</f>
        <v>NARROW_JIS_SYMBOL_COMBINING_RIGHT_TACK_BELOW,</v>
      </c>
      <c r="M367" s="1" t="str">
        <f>IF(定義一覧[[#This Row],[Sequence]]="○","",IF(I368="",CONCATENATE(定義一覧[[#This Row],[VariableName]], " + 1,"),CONCATENATE(定義一覧[[#This Row],[VariableName]], " - 1,")))</f>
        <v/>
      </c>
    </row>
    <row r="368" spans="2:13" ht="12.75" customHeight="1" x14ac:dyDescent="0.4">
      <c r="B368" s="1" t="s">
        <v>1145</v>
      </c>
      <c r="C368" s="1">
        <f>HEX2DEC(定義一覧[[#This Row],[Unicode]])</f>
        <v>794</v>
      </c>
      <c r="D368" s="1" t="str">
        <f>_xlfn.UNICHAR(HEX2DEC(定義一覧[[#This Row],[Unicode]]))</f>
        <v>̚</v>
      </c>
      <c r="E368" s="1" t="s">
        <v>724</v>
      </c>
      <c r="F368" s="1" t="s">
        <v>1623</v>
      </c>
      <c r="G368" s="1" t="s">
        <v>729</v>
      </c>
      <c r="H368" s="2" t="s">
        <v>2105</v>
      </c>
      <c r="I368" s="1" t="str">
        <f>IF(AND(定義一覧[[#This Row],[Dec]]-1=C367,定義一覧[[#This Row],[Dec]]+1=C369,定義一覧[[#This Row],[Category]]=F367,定義一覧[[#This Row],[Category]]=F369,定義一覧[[#This Row],[SubCategory]]=G367,定義一覧[[#This Row],[SubCategory]]=G369),"○","")</f>
        <v/>
      </c>
      <c r="J368" s="1" t="str">
        <f>CONCATENATE(定義一覧[[#This Row],[Width]],"_",定義一覧[[#This Row],[Category]],"_",定義一覧[[#This Row],[SubCategory]],"_",SUBSTITUTE(定義一覧[[#This Row],[Name]],"-","_"))</f>
        <v>NARROW_JIS_SYMBOL_COMBINING_LEFT_ANGLE_ABOVE</v>
      </c>
      <c r="K3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COMBINING_LEFT_ANGLE_ABOVE
pub const NARROW_JIS_SYMBOL_COMBINING_LEFT_ANGLE_ABOVE: u32 = 0x031a;</v>
      </c>
      <c r="L368" s="3" t="str">
        <f>定義一覧[[#This Row],[VariableName]]&amp;","</f>
        <v>NARROW_JIS_SYMBOL_COMBINING_LEFT_ANGLE_ABOVE,</v>
      </c>
      <c r="M368" s="1" t="str">
        <f>IF(定義一覧[[#This Row],[Sequence]]="○","",IF(I369="",CONCATENATE(定義一覧[[#This Row],[VariableName]], " + 1,"),CONCATENATE(定義一覧[[#This Row],[VariableName]], " - 1,")))</f>
        <v>NARROW_JIS_SYMBOL_COMBINING_LEFT_ANGLE_ABOVE + 1,</v>
      </c>
    </row>
    <row r="369" spans="2:13" ht="12.75" customHeight="1" x14ac:dyDescent="0.4">
      <c r="B369" s="1" t="s">
        <v>1134</v>
      </c>
      <c r="C369" s="1">
        <f>HEX2DEC(定義一覧[[#This Row],[Unicode]])</f>
        <v>796</v>
      </c>
      <c r="D369" s="1" t="str">
        <f>_xlfn.UNICHAR(HEX2DEC(定義一覧[[#This Row],[Unicode]]))</f>
        <v>̜</v>
      </c>
      <c r="E369" s="1" t="s">
        <v>724</v>
      </c>
      <c r="F369" s="1" t="s">
        <v>1623</v>
      </c>
      <c r="G369" s="1" t="s">
        <v>729</v>
      </c>
      <c r="H369" s="2" t="s">
        <v>2106</v>
      </c>
      <c r="I369" s="1" t="str">
        <f>IF(AND(定義一覧[[#This Row],[Dec]]-1=C368,定義一覧[[#This Row],[Dec]]+1=C370,定義一覧[[#This Row],[Category]]=F368,定義一覧[[#This Row],[Category]]=F370,定義一覧[[#This Row],[SubCategory]]=G368,定義一覧[[#This Row],[SubCategory]]=G370),"○","")</f>
        <v/>
      </c>
      <c r="J369" s="1" t="str">
        <f>CONCATENATE(定義一覧[[#This Row],[Width]],"_",定義一覧[[#This Row],[Category]],"_",定義一覧[[#This Row],[SubCategory]],"_",SUBSTITUTE(定義一覧[[#This Row],[Name]],"-","_"))</f>
        <v>NARROW_JIS_SYMBOL_COMBINING_LEFT_HALF_RING_BELOW</v>
      </c>
      <c r="K3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COMBINING_LEFT_HALF_RING_BELOW
pub const NARROW_JIS_SYMBOL_COMBINING_LEFT_HALF_RING_BELOW: u32 = 0x031c;</v>
      </c>
      <c r="L369" s="3" t="str">
        <f>定義一覧[[#This Row],[VariableName]]&amp;","</f>
        <v>NARROW_JIS_SYMBOL_COMBINING_LEFT_HALF_RING_BELOW,</v>
      </c>
      <c r="M369" s="1" t="str">
        <f>IF(定義一覧[[#This Row],[Sequence]]="○","",IF(I370="",CONCATENATE(定義一覧[[#This Row],[VariableName]], " + 1,"),CONCATENATE(定義一覧[[#This Row],[VariableName]], " - 1,")))</f>
        <v>NARROW_JIS_SYMBOL_COMBINING_LEFT_HALF_RING_BELOW - 1,</v>
      </c>
    </row>
    <row r="370" spans="2:13" ht="12.75" customHeight="1" x14ac:dyDescent="0.4">
      <c r="B370" s="1" t="s">
        <v>1140</v>
      </c>
      <c r="C370" s="1">
        <f>HEX2DEC(定義一覧[[#This Row],[Unicode]])</f>
        <v>797</v>
      </c>
      <c r="D370" s="1" t="str">
        <f>_xlfn.UNICHAR(HEX2DEC(定義一覧[[#This Row],[Unicode]]))</f>
        <v>̝</v>
      </c>
      <c r="E370" s="1" t="s">
        <v>724</v>
      </c>
      <c r="F370" s="1" t="s">
        <v>1622</v>
      </c>
      <c r="G370" s="1" t="s">
        <v>729</v>
      </c>
      <c r="H370" s="2" t="s">
        <v>2107</v>
      </c>
      <c r="I370" s="1" t="str">
        <f>IF(AND(定義一覧[[#This Row],[Dec]]-1=C369,定義一覧[[#This Row],[Dec]]+1=C371,定義一覧[[#This Row],[Category]]=F369,定義一覧[[#This Row],[Category]]=F371,定義一覧[[#This Row],[SubCategory]]=G369,定義一覧[[#This Row],[SubCategory]]=G371),"○","")</f>
        <v>○</v>
      </c>
      <c r="J370" s="1" t="str">
        <f>CONCATENATE(定義一覧[[#This Row],[Width]],"_",定義一覧[[#This Row],[Category]],"_",定義一覧[[#This Row],[SubCategory]],"_",SUBSTITUTE(定義一覧[[#This Row],[Name]],"-","_"))</f>
        <v>NARROW_JIS_SYMBOL_COMBINING_UP_TACK_BELOW</v>
      </c>
      <c r="K3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COMBINING_UP_TACK_BELOW
pub const NARROW_JIS_SYMBOL_COMBINING_UP_TACK_BELOW: u32 = 0x031d;</v>
      </c>
      <c r="L370" s="3" t="str">
        <f>定義一覧[[#This Row],[VariableName]]&amp;","</f>
        <v>NARROW_JIS_SYMBOL_COMBINING_UP_TACK_BELOW,</v>
      </c>
      <c r="M370" s="1" t="str">
        <f>IF(定義一覧[[#This Row],[Sequence]]="○","",IF(I371="",CONCATENATE(定義一覧[[#This Row],[VariableName]], " + 1,"),CONCATENATE(定義一覧[[#This Row],[VariableName]], " - 1,")))</f>
        <v/>
      </c>
    </row>
    <row r="371" spans="2:13" ht="12.75" customHeight="1" x14ac:dyDescent="0.4">
      <c r="B371" s="1" t="s">
        <v>1141</v>
      </c>
      <c r="C371" s="1">
        <f>HEX2DEC(定義一覧[[#This Row],[Unicode]])</f>
        <v>798</v>
      </c>
      <c r="D371" s="1" t="str">
        <f>_xlfn.UNICHAR(HEX2DEC(定義一覧[[#This Row],[Unicode]]))</f>
        <v>̞</v>
      </c>
      <c r="E371" s="1" t="s">
        <v>724</v>
      </c>
      <c r="F371" s="1" t="s">
        <v>1622</v>
      </c>
      <c r="G371" s="1" t="s">
        <v>729</v>
      </c>
      <c r="H371" s="2" t="s">
        <v>2108</v>
      </c>
      <c r="I371" s="1" t="str">
        <f>IF(AND(定義一覧[[#This Row],[Dec]]-1=C370,定義一覧[[#This Row],[Dec]]+1=C372,定義一覧[[#This Row],[Category]]=F370,定義一覧[[#This Row],[Category]]=F372,定義一覧[[#This Row],[SubCategory]]=G370,定義一覧[[#This Row],[SubCategory]]=G372),"○","")</f>
        <v>○</v>
      </c>
      <c r="J371" s="1" t="str">
        <f>CONCATENATE(定義一覧[[#This Row],[Width]],"_",定義一覧[[#This Row],[Category]],"_",定義一覧[[#This Row],[SubCategory]],"_",SUBSTITUTE(定義一覧[[#This Row],[Name]],"-","_"))</f>
        <v>NARROW_JIS_SYMBOL_COMBINING_DOWN_TACK_BELOW</v>
      </c>
      <c r="K3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COMBINING_DOWN_TACK_BELOW
pub const NARROW_JIS_SYMBOL_COMBINING_DOWN_TACK_BELOW: u32 = 0x031e;</v>
      </c>
      <c r="L371" s="3" t="str">
        <f>定義一覧[[#This Row],[VariableName]]&amp;","</f>
        <v>NARROW_JIS_SYMBOL_COMBINING_DOWN_TACK_BELOW,</v>
      </c>
      <c r="M371" s="1" t="str">
        <f>IF(定義一覧[[#This Row],[Sequence]]="○","",IF(I372="",CONCATENATE(定義一覧[[#This Row],[VariableName]], " + 1,"),CONCATENATE(定義一覧[[#This Row],[VariableName]], " - 1,")))</f>
        <v/>
      </c>
    </row>
    <row r="372" spans="2:13" ht="12.75" customHeight="1" x14ac:dyDescent="0.4">
      <c r="B372" s="1" t="s">
        <v>1135</v>
      </c>
      <c r="C372" s="1">
        <f>HEX2DEC(定義一覧[[#This Row],[Unicode]])</f>
        <v>799</v>
      </c>
      <c r="D372" s="1" t="str">
        <f>_xlfn.UNICHAR(HEX2DEC(定義一覧[[#This Row],[Unicode]]))</f>
        <v>̟</v>
      </c>
      <c r="E372" s="1" t="s">
        <v>724</v>
      </c>
      <c r="F372" s="1" t="s">
        <v>1622</v>
      </c>
      <c r="G372" s="1" t="s">
        <v>729</v>
      </c>
      <c r="H372" s="2" t="s">
        <v>2109</v>
      </c>
      <c r="I372" s="1" t="str">
        <f>IF(AND(定義一覧[[#This Row],[Dec]]-1=C371,定義一覧[[#This Row],[Dec]]+1=C373,定義一覧[[#This Row],[Category]]=F371,定義一覧[[#This Row],[Category]]=F373,定義一覧[[#This Row],[SubCategory]]=G371,定義一覧[[#This Row],[SubCategory]]=G373),"○","")</f>
        <v>○</v>
      </c>
      <c r="J372" s="1" t="str">
        <f>CONCATENATE(定義一覧[[#This Row],[Width]],"_",定義一覧[[#This Row],[Category]],"_",定義一覧[[#This Row],[SubCategory]],"_",SUBSTITUTE(定義一覧[[#This Row],[Name]],"-","_"))</f>
        <v>NARROW_JIS_SYMBOL_COMBINING_PLUS_SIGN_BELOW</v>
      </c>
      <c r="K3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COMBINING_PLUS_SIGN_BELOW
pub const NARROW_JIS_SYMBOL_COMBINING_PLUS_SIGN_BELOW: u32 = 0x031f;</v>
      </c>
      <c r="L372" s="3" t="str">
        <f>定義一覧[[#This Row],[VariableName]]&amp;","</f>
        <v>NARROW_JIS_SYMBOL_COMBINING_PLUS_SIGN_BELOW,</v>
      </c>
      <c r="M372" s="1" t="str">
        <f>IF(定義一覧[[#This Row],[Sequence]]="○","",IF(I373="",CONCATENATE(定義一覧[[#This Row],[VariableName]], " + 1,"),CONCATENATE(定義一覧[[#This Row],[VariableName]], " - 1,")))</f>
        <v/>
      </c>
    </row>
    <row r="373" spans="2:13" ht="12.75" customHeight="1" x14ac:dyDescent="0.4">
      <c r="B373" s="1" t="s">
        <v>1536</v>
      </c>
      <c r="C373" s="1">
        <f>HEX2DEC(定義一覧[[#This Row],[Unicode]])</f>
        <v>800</v>
      </c>
      <c r="D373" s="1" t="str">
        <f>_xlfn.UNICHAR(HEX2DEC(定義一覧[[#This Row],[Unicode]]))</f>
        <v>̠</v>
      </c>
      <c r="E373" s="1" t="s">
        <v>724</v>
      </c>
      <c r="F373" s="1" t="s">
        <v>1623</v>
      </c>
      <c r="G373" s="1" t="s">
        <v>729</v>
      </c>
      <c r="H373" s="2" t="s">
        <v>2110</v>
      </c>
      <c r="I373" s="1" t="str">
        <f>IF(AND(定義一覧[[#This Row],[Dec]]-1=C372,定義一覧[[#This Row],[Dec]]+1=C374,定義一覧[[#This Row],[Category]]=F372,定義一覧[[#This Row],[Category]]=F374,定義一覧[[#This Row],[SubCategory]]=G372,定義一覧[[#This Row],[SubCategory]]=G374),"○","")</f>
        <v/>
      </c>
      <c r="J373" s="1" t="str">
        <f>CONCATENATE(定義一覧[[#This Row],[Width]],"_",定義一覧[[#This Row],[Category]],"_",定義一覧[[#This Row],[SubCategory]],"_",SUBSTITUTE(定義一覧[[#This Row],[Name]],"-","_"))</f>
        <v>NARROW_JIS_SYMBOL_COMBINING_MINUS_SIGN_BELOW</v>
      </c>
      <c r="K3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COMBINING_MINUS_SIGN_BELOW
pub const NARROW_JIS_SYMBOL_COMBINING_MINUS_SIGN_BELOW: u32 = 0x0320;</v>
      </c>
      <c r="L373" s="3" t="str">
        <f>定義一覧[[#This Row],[VariableName]]&amp;","</f>
        <v>NARROW_JIS_SYMBOL_COMBINING_MINUS_SIGN_BELOW,</v>
      </c>
      <c r="M373" s="1" t="str">
        <f>IF(定義一覧[[#This Row],[Sequence]]="○","",IF(I374="",CONCATENATE(定義一覧[[#This Row],[VariableName]], " + 1,"),CONCATENATE(定義一覧[[#This Row],[VariableName]], " - 1,")))</f>
        <v>NARROW_JIS_SYMBOL_COMBINING_MINUS_SIGN_BELOW + 1,</v>
      </c>
    </row>
    <row r="374" spans="2:13" ht="12.75" customHeight="1" x14ac:dyDescent="0.4">
      <c r="B374" s="1" t="s">
        <v>1539</v>
      </c>
      <c r="C374" s="1">
        <f>HEX2DEC(定義一覧[[#This Row],[Unicode]])</f>
        <v>804</v>
      </c>
      <c r="D374" s="1" t="str">
        <f>_xlfn.UNICHAR(HEX2DEC(定義一覧[[#This Row],[Unicode]]))</f>
        <v>̤</v>
      </c>
      <c r="E374" s="1" t="s">
        <v>724</v>
      </c>
      <c r="F374" s="1" t="s">
        <v>1623</v>
      </c>
      <c r="G374" s="1" t="s">
        <v>729</v>
      </c>
      <c r="H374" s="2" t="s">
        <v>2111</v>
      </c>
      <c r="I374" s="1" t="str">
        <f>IF(AND(定義一覧[[#This Row],[Dec]]-1=C373,定義一覧[[#This Row],[Dec]]+1=C375,定義一覧[[#This Row],[Category]]=F373,定義一覧[[#This Row],[Category]]=F375,定義一覧[[#This Row],[SubCategory]]=G373,定義一覧[[#This Row],[SubCategory]]=G375),"○","")</f>
        <v/>
      </c>
      <c r="J374" s="1" t="str">
        <f>CONCATENATE(定義一覧[[#This Row],[Width]],"_",定義一覧[[#This Row],[Category]],"_",定義一覧[[#This Row],[SubCategory]],"_",SUBSTITUTE(定義一覧[[#This Row],[Name]],"-","_"))</f>
        <v>NARROW_JIS_SYMBOL_COMBINING_DIAERESIS_BELOW</v>
      </c>
      <c r="K3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COMBINING_DIAERESIS_BELOW
pub const NARROW_JIS_SYMBOL_COMBINING_DIAERESIS_BELOW: u32 = 0x0324;</v>
      </c>
      <c r="L374" s="3" t="str">
        <f>定義一覧[[#This Row],[VariableName]]&amp;","</f>
        <v>NARROW_JIS_SYMBOL_COMBINING_DIAERESIS_BELOW,</v>
      </c>
      <c r="M374" s="1" t="str">
        <f>IF(定義一覧[[#This Row],[Sequence]]="○","",IF(I375="",CONCATENATE(定義一覧[[#This Row],[VariableName]], " + 1,"),CONCATENATE(定義一覧[[#This Row],[VariableName]], " - 1,")))</f>
        <v>NARROW_JIS_SYMBOL_COMBINING_DIAERESIS_BELOW + 1,</v>
      </c>
    </row>
    <row r="375" spans="2:13" ht="12.75" customHeight="1" x14ac:dyDescent="0.4">
      <c r="B375" s="1" t="s">
        <v>1534</v>
      </c>
      <c r="C375" s="1">
        <f>HEX2DEC(定義一覧[[#This Row],[Unicode]])</f>
        <v>805</v>
      </c>
      <c r="D375" s="1" t="str">
        <f>_xlfn.UNICHAR(HEX2DEC(定義一覧[[#This Row],[Unicode]]))</f>
        <v>̥</v>
      </c>
      <c r="E375" s="1" t="s">
        <v>724</v>
      </c>
      <c r="F375" s="1" t="s">
        <v>1623</v>
      </c>
      <c r="G375" s="1" t="s">
        <v>729</v>
      </c>
      <c r="H375" s="2" t="s">
        <v>2112</v>
      </c>
      <c r="I375" s="1" t="str">
        <f>IF(AND(定義一覧[[#This Row],[Dec]]-1=C374,定義一覧[[#This Row],[Dec]]+1=C376,定義一覧[[#This Row],[Category]]=F374,定義一覧[[#This Row],[Category]]=F376,定義一覧[[#This Row],[SubCategory]]=G374,定義一覧[[#This Row],[SubCategory]]=G376),"○","")</f>
        <v/>
      </c>
      <c r="J375" s="1" t="str">
        <f>CONCATENATE(定義一覧[[#This Row],[Width]],"_",定義一覧[[#This Row],[Category]],"_",定義一覧[[#This Row],[SubCategory]],"_",SUBSTITUTE(定義一覧[[#This Row],[Name]],"-","_"))</f>
        <v>NARROW_JIS_SYMBOL_COMBINING_RING_BELOW</v>
      </c>
      <c r="K3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COMBINING_RING_BELOW
pub const NARROW_JIS_SYMBOL_COMBINING_RING_BELOW: u32 = 0x0325;</v>
      </c>
      <c r="L375" s="3" t="str">
        <f>定義一覧[[#This Row],[VariableName]]&amp;","</f>
        <v>NARROW_JIS_SYMBOL_COMBINING_RING_BELOW,</v>
      </c>
      <c r="M375" s="1" t="str">
        <f>IF(定義一覧[[#This Row],[Sequence]]="○","",IF(I376="",CONCATENATE(定義一覧[[#This Row],[VariableName]], " + 1,"),CONCATENATE(定義一覧[[#This Row],[VariableName]], " - 1,")))</f>
        <v>NARROW_JIS_SYMBOL_COMBINING_RING_BELOW + 1,</v>
      </c>
    </row>
    <row r="376" spans="2:13" ht="12.75" customHeight="1" x14ac:dyDescent="0.4">
      <c r="B376" s="1" t="s">
        <v>1538</v>
      </c>
      <c r="C376" s="1">
        <f>HEX2DEC(定義一覧[[#This Row],[Unicode]])</f>
        <v>809</v>
      </c>
      <c r="D376" s="1" t="str">
        <f>_xlfn.UNICHAR(HEX2DEC(定義一覧[[#This Row],[Unicode]]))</f>
        <v>̩</v>
      </c>
      <c r="E376" s="1" t="s">
        <v>724</v>
      </c>
      <c r="F376" s="1" t="s">
        <v>1623</v>
      </c>
      <c r="G376" s="1" t="s">
        <v>729</v>
      </c>
      <c r="H376" s="2" t="s">
        <v>2113</v>
      </c>
      <c r="I376" s="1" t="str">
        <f>IF(AND(定義一覧[[#This Row],[Dec]]-1=C375,定義一覧[[#This Row],[Dec]]+1=C377,定義一覧[[#This Row],[Category]]=F375,定義一覧[[#This Row],[Category]]=F377,定義一覧[[#This Row],[SubCategory]]=G375,定義一覧[[#This Row],[SubCategory]]=G377),"○","")</f>
        <v/>
      </c>
      <c r="J376" s="1" t="str">
        <f>CONCATENATE(定義一覧[[#This Row],[Width]],"_",定義一覧[[#This Row],[Category]],"_",定義一覧[[#This Row],[SubCategory]],"_",SUBSTITUTE(定義一覧[[#This Row],[Name]],"-","_"))</f>
        <v>NARROW_JIS_SYMBOL_COMBINING_VERTICAL_LINE_BELOW</v>
      </c>
      <c r="K3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COMBINING_VERTICAL_LINE_BELOW
pub const NARROW_JIS_SYMBOL_COMBINING_VERTICAL_LINE_BELOW: u32 = 0x0329;</v>
      </c>
      <c r="L376" s="3" t="str">
        <f>定義一覧[[#This Row],[VariableName]]&amp;","</f>
        <v>NARROW_JIS_SYMBOL_COMBINING_VERTICAL_LINE_BELOW,</v>
      </c>
      <c r="M376" s="1" t="str">
        <f>IF(定義一覧[[#This Row],[Sequence]]="○","",IF(I377="",CONCATENATE(定義一覧[[#This Row],[VariableName]], " + 1,"),CONCATENATE(定義一覧[[#This Row],[VariableName]], " - 1,")))</f>
        <v>NARROW_JIS_SYMBOL_COMBINING_VERTICAL_LINE_BELOW + 1,</v>
      </c>
    </row>
    <row r="377" spans="2:13" ht="12.75" customHeight="1" x14ac:dyDescent="0.4">
      <c r="B377" s="1" t="s">
        <v>1142</v>
      </c>
      <c r="C377" s="1">
        <f>HEX2DEC(定義一覧[[#This Row],[Unicode]])</f>
        <v>810</v>
      </c>
      <c r="D377" s="1" t="str">
        <f>_xlfn.UNICHAR(HEX2DEC(定義一覧[[#This Row],[Unicode]]))</f>
        <v>̪</v>
      </c>
      <c r="E377" s="1" t="s">
        <v>724</v>
      </c>
      <c r="F377" s="1" t="s">
        <v>1623</v>
      </c>
      <c r="G377" s="1" t="s">
        <v>729</v>
      </c>
      <c r="H377" s="2" t="s">
        <v>2114</v>
      </c>
      <c r="I377" s="1" t="str">
        <f>IF(AND(定義一覧[[#This Row],[Dec]]-1=C376,定義一覧[[#This Row],[Dec]]+1=C378,定義一覧[[#This Row],[Category]]=F376,定義一覧[[#This Row],[Category]]=F378,定義一覧[[#This Row],[SubCategory]]=G376,定義一覧[[#This Row],[SubCategory]]=G378),"○","")</f>
        <v/>
      </c>
      <c r="J377" s="1" t="str">
        <f>CONCATENATE(定義一覧[[#This Row],[Width]],"_",定義一覧[[#This Row],[Category]],"_",定義一覧[[#This Row],[SubCategory]],"_",SUBSTITUTE(定義一覧[[#This Row],[Name]],"-","_"))</f>
        <v>NARROW_JIS_SYMBOL_COMBINING_BRIDGE_BELOW</v>
      </c>
      <c r="K3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COMBINING_BRIDGE_BELOW
pub const NARROW_JIS_SYMBOL_COMBINING_BRIDGE_BELOW: u32 = 0x032a;</v>
      </c>
      <c r="L377" s="3" t="str">
        <f>定義一覧[[#This Row],[VariableName]]&amp;","</f>
        <v>NARROW_JIS_SYMBOL_COMBINING_BRIDGE_BELOW,</v>
      </c>
      <c r="M377" s="1" t="str">
        <f>IF(定義一覧[[#This Row],[Sequence]]="○","",IF(I378="",CONCATENATE(定義一覧[[#This Row],[VariableName]], " + 1,"),CONCATENATE(定義一覧[[#This Row],[VariableName]], " - 1,")))</f>
        <v>NARROW_JIS_SYMBOL_COMBINING_BRIDGE_BELOW + 1,</v>
      </c>
    </row>
    <row r="378" spans="2:13" ht="12.75" customHeight="1" x14ac:dyDescent="0.4">
      <c r="B378" s="1" t="s">
        <v>1133</v>
      </c>
      <c r="C378" s="1">
        <f>HEX2DEC(定義一覧[[#This Row],[Unicode]])</f>
        <v>812</v>
      </c>
      <c r="D378" s="1" t="str">
        <f>_xlfn.UNICHAR(HEX2DEC(定義一覧[[#This Row],[Unicode]]))</f>
        <v>̬</v>
      </c>
      <c r="E378" s="1" t="s">
        <v>724</v>
      </c>
      <c r="F378" s="1" t="s">
        <v>1622</v>
      </c>
      <c r="G378" s="1" t="s">
        <v>729</v>
      </c>
      <c r="H378" s="2" t="s">
        <v>2115</v>
      </c>
      <c r="I378" s="1" t="str">
        <f>IF(AND(定義一覧[[#This Row],[Dec]]-1=C377,定義一覧[[#This Row],[Dec]]+1=C379,定義一覧[[#This Row],[Category]]=F377,定義一覧[[#This Row],[Category]]=F379,定義一覧[[#This Row],[SubCategory]]=G377,定義一覧[[#This Row],[SubCategory]]=G379),"○","")</f>
        <v/>
      </c>
      <c r="J378" s="1" t="str">
        <f>CONCATENATE(定義一覧[[#This Row],[Width]],"_",定義一覧[[#This Row],[Category]],"_",定義一覧[[#This Row],[SubCategory]],"_",SUBSTITUTE(定義一覧[[#This Row],[Name]],"-","_"))</f>
        <v>NARROW_JIS_SYMBOL_COMBINING_CARON_BELOW</v>
      </c>
      <c r="K3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COMBINING_CARON_BELOW
pub const NARROW_JIS_SYMBOL_COMBINING_CARON_BELOW: u32 = 0x032c;</v>
      </c>
      <c r="L378" s="3" t="str">
        <f>定義一覧[[#This Row],[VariableName]]&amp;","</f>
        <v>NARROW_JIS_SYMBOL_COMBINING_CARON_BELOW,</v>
      </c>
      <c r="M378" s="1" t="str">
        <f>IF(定義一覧[[#This Row],[Sequence]]="○","",IF(I379="",CONCATENATE(定義一覧[[#This Row],[VariableName]], " + 1,"),CONCATENATE(定義一覧[[#This Row],[VariableName]], " - 1,")))</f>
        <v>NARROW_JIS_SYMBOL_COMBINING_CARON_BELOW + 1,</v>
      </c>
    </row>
    <row r="379" spans="2:13" ht="12.75" customHeight="1" x14ac:dyDescent="0.4">
      <c r="B379" s="1" t="s">
        <v>1137</v>
      </c>
      <c r="C379" s="1">
        <f>HEX2DEC(定義一覧[[#This Row],[Unicode]])</f>
        <v>815</v>
      </c>
      <c r="D379" s="1" t="str">
        <f>_xlfn.UNICHAR(HEX2DEC(定義一覧[[#This Row],[Unicode]]))</f>
        <v>̯</v>
      </c>
      <c r="E379" s="1" t="s">
        <v>724</v>
      </c>
      <c r="F379" s="1" t="s">
        <v>1622</v>
      </c>
      <c r="G379" s="1" t="s">
        <v>729</v>
      </c>
      <c r="H379" s="2" t="s">
        <v>2116</v>
      </c>
      <c r="I379" s="1" t="str">
        <f>IF(AND(定義一覧[[#This Row],[Dec]]-1=C378,定義一覧[[#This Row],[Dec]]+1=C380,定義一覧[[#This Row],[Category]]=F378,定義一覧[[#This Row],[Category]]=F380,定義一覧[[#This Row],[SubCategory]]=G378,定義一覧[[#This Row],[SubCategory]]=G380),"○","")</f>
        <v/>
      </c>
      <c r="J379" s="1" t="str">
        <f>CONCATENATE(定義一覧[[#This Row],[Width]],"_",定義一覧[[#This Row],[Category]],"_",定義一覧[[#This Row],[SubCategory]],"_",SUBSTITUTE(定義一覧[[#This Row],[Name]],"-","_"))</f>
        <v>NARROW_JIS_SYMBOL_COMBINING_INVERTED_BREVE_BELOW</v>
      </c>
      <c r="K3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COMBINING_INVERTED_BREVE_BELOW
pub const NARROW_JIS_SYMBOL_COMBINING_INVERTED_BREVE_BELOW: u32 = 0x032f;</v>
      </c>
      <c r="L379" s="3" t="str">
        <f>定義一覧[[#This Row],[VariableName]]&amp;","</f>
        <v>NARROW_JIS_SYMBOL_COMBINING_INVERTED_BREVE_BELOW,</v>
      </c>
      <c r="M379" s="1" t="str">
        <f>IF(定義一覧[[#This Row],[Sequence]]="○","",IF(I380="",CONCATENATE(定義一覧[[#This Row],[VariableName]], " + 1,"),CONCATENATE(定義一覧[[#This Row],[VariableName]], " - 1,")))</f>
        <v>NARROW_JIS_SYMBOL_COMBINING_INVERTED_BREVE_BELOW + 1,</v>
      </c>
    </row>
    <row r="380" spans="2:13" ht="12.75" customHeight="1" x14ac:dyDescent="0.4">
      <c r="B380" s="1" t="s">
        <v>1540</v>
      </c>
      <c r="C380" s="1">
        <f>HEX2DEC(定義一覧[[#This Row],[Unicode]])</f>
        <v>816</v>
      </c>
      <c r="D380" s="1" t="str">
        <f>_xlfn.UNICHAR(HEX2DEC(定義一覧[[#This Row],[Unicode]]))</f>
        <v>̰</v>
      </c>
      <c r="E380" s="1" t="s">
        <v>724</v>
      </c>
      <c r="F380" s="1" t="s">
        <v>1622</v>
      </c>
      <c r="G380" s="1" t="s">
        <v>729</v>
      </c>
      <c r="H380" s="2" t="s">
        <v>2117</v>
      </c>
      <c r="I380" s="1" t="str">
        <f>IF(AND(定義一覧[[#This Row],[Dec]]-1=C379,定義一覧[[#This Row],[Dec]]+1=C381,定義一覧[[#This Row],[Category]]=F379,定義一覧[[#This Row],[Category]]=F381,定義一覧[[#This Row],[SubCategory]]=G379,定義一覧[[#This Row],[SubCategory]]=G381),"○","")</f>
        <v/>
      </c>
      <c r="J380" s="1" t="str">
        <f>CONCATENATE(定義一覧[[#This Row],[Width]],"_",定義一覧[[#This Row],[Category]],"_",定義一覧[[#This Row],[SubCategory]],"_",SUBSTITUTE(定義一覧[[#This Row],[Name]],"-","_"))</f>
        <v>NARROW_JIS_SYMBOL_COMBINING_TILDE_BELOW</v>
      </c>
      <c r="K3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COMBINING_TILDE_BELOW
pub const NARROW_JIS_SYMBOL_COMBINING_TILDE_BELOW: u32 = 0x0330;</v>
      </c>
      <c r="L380" s="3" t="str">
        <f>定義一覧[[#This Row],[VariableName]]&amp;","</f>
        <v>NARROW_JIS_SYMBOL_COMBINING_TILDE_BELOW,</v>
      </c>
      <c r="M380" s="1" t="str">
        <f>IF(定義一覧[[#This Row],[Sequence]]="○","",IF(I381="",CONCATENATE(定義一覧[[#This Row],[VariableName]], " + 1,"),CONCATENATE(定義一覧[[#This Row],[VariableName]], " - 1,")))</f>
        <v>NARROW_JIS_SYMBOL_COMBINING_TILDE_BELOW + 1,</v>
      </c>
    </row>
    <row r="381" spans="2:13" ht="12.75" customHeight="1" x14ac:dyDescent="0.4">
      <c r="B381" s="1" t="s">
        <v>1541</v>
      </c>
      <c r="C381" s="1">
        <f>HEX2DEC(定義一覧[[#This Row],[Unicode]])</f>
        <v>820</v>
      </c>
      <c r="D381" s="1" t="str">
        <f>_xlfn.UNICHAR(HEX2DEC(定義一覧[[#This Row],[Unicode]]))</f>
        <v>̴</v>
      </c>
      <c r="E381" s="1" t="s">
        <v>724</v>
      </c>
      <c r="F381" s="1" t="s">
        <v>1622</v>
      </c>
      <c r="G381" s="1" t="s">
        <v>729</v>
      </c>
      <c r="H381" s="2" t="s">
        <v>2118</v>
      </c>
      <c r="I381" s="1" t="str">
        <f>IF(AND(定義一覧[[#This Row],[Dec]]-1=C380,定義一覧[[#This Row],[Dec]]+1=C382,定義一覧[[#This Row],[Category]]=F380,定義一覧[[#This Row],[Category]]=F382,定義一覧[[#This Row],[SubCategory]]=G380,定義一覧[[#This Row],[SubCategory]]=G382),"○","")</f>
        <v/>
      </c>
      <c r="J381" s="1" t="str">
        <f>CONCATENATE(定義一覧[[#This Row],[Width]],"_",定義一覧[[#This Row],[Category]],"_",定義一覧[[#This Row],[SubCategory]],"_",SUBSTITUTE(定義一覧[[#This Row],[Name]],"-","_"))</f>
        <v>NARROW_JIS_SYMBOL_COMBINING_TILDE_OVERLAY</v>
      </c>
      <c r="K3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COMBINING_TILDE_OVERLAY
pub const NARROW_JIS_SYMBOL_COMBINING_TILDE_OVERLAY: u32 = 0x0334;</v>
      </c>
      <c r="L381" s="3" t="str">
        <f>定義一覧[[#This Row],[VariableName]]&amp;","</f>
        <v>NARROW_JIS_SYMBOL_COMBINING_TILDE_OVERLAY,</v>
      </c>
      <c r="M381" s="1" t="str">
        <f>IF(定義一覧[[#This Row],[Sequence]]="○","",IF(I382="",CONCATENATE(定義一覧[[#This Row],[VariableName]], " + 1,"),CONCATENATE(定義一覧[[#This Row],[VariableName]], " - 1,")))</f>
        <v>NARROW_JIS_SYMBOL_COMBINING_TILDE_OVERLAY + 1,</v>
      </c>
    </row>
    <row r="382" spans="2:13" ht="12.75" customHeight="1" x14ac:dyDescent="0.4">
      <c r="B382" s="1" t="s">
        <v>1535</v>
      </c>
      <c r="C382" s="1">
        <f>HEX2DEC(定義一覧[[#This Row],[Unicode]])</f>
        <v>825</v>
      </c>
      <c r="D382" s="1" t="str">
        <f>_xlfn.UNICHAR(HEX2DEC(定義一覧[[#This Row],[Unicode]]))</f>
        <v>̹</v>
      </c>
      <c r="E382" s="1" t="s">
        <v>724</v>
      </c>
      <c r="F382" s="1" t="s">
        <v>1622</v>
      </c>
      <c r="G382" s="1" t="s">
        <v>729</v>
      </c>
      <c r="H382" s="2" t="s">
        <v>2119</v>
      </c>
      <c r="I382" s="1" t="str">
        <f>IF(AND(定義一覧[[#This Row],[Dec]]-1=C381,定義一覧[[#This Row],[Dec]]+1=C383,定義一覧[[#This Row],[Category]]=F381,定義一覧[[#This Row],[Category]]=F383,定義一覧[[#This Row],[SubCategory]]=G381,定義一覧[[#This Row],[SubCategory]]=G383),"○","")</f>
        <v/>
      </c>
      <c r="J382" s="1" t="str">
        <f>CONCATENATE(定義一覧[[#This Row],[Width]],"_",定義一覧[[#This Row],[Category]],"_",定義一覧[[#This Row],[SubCategory]],"_",SUBSTITUTE(定義一覧[[#This Row],[Name]],"-","_"))</f>
        <v>NARROW_JIS_SYMBOL_COMBINING_RIGHT_HALF_RING_BELOW</v>
      </c>
      <c r="K3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COMBINING_RIGHT_HALF_RING_BELOW
pub const NARROW_JIS_SYMBOL_COMBINING_RIGHT_HALF_RING_BELOW: u32 = 0x0339;</v>
      </c>
      <c r="L382" s="3" t="str">
        <f>定義一覧[[#This Row],[VariableName]]&amp;","</f>
        <v>NARROW_JIS_SYMBOL_COMBINING_RIGHT_HALF_RING_BELOW,</v>
      </c>
      <c r="M382" s="1" t="str">
        <f>IF(定義一覧[[#This Row],[Sequence]]="○","",IF(I383="",CONCATENATE(定義一覧[[#This Row],[VariableName]], " + 1,"),CONCATENATE(定義一覧[[#This Row],[VariableName]], " - 1,")))</f>
        <v>NARROW_JIS_SYMBOL_COMBINING_RIGHT_HALF_RING_BELOW - 1,</v>
      </c>
    </row>
    <row r="383" spans="2:13" ht="12.75" customHeight="1" x14ac:dyDescent="0.4">
      <c r="B383" s="1" t="s">
        <v>1143</v>
      </c>
      <c r="C383" s="1">
        <f>HEX2DEC(定義一覧[[#This Row],[Unicode]])</f>
        <v>826</v>
      </c>
      <c r="D383" s="1" t="str">
        <f>_xlfn.UNICHAR(HEX2DEC(定義一覧[[#This Row],[Unicode]]))</f>
        <v>̺</v>
      </c>
      <c r="E383" s="1" t="s">
        <v>724</v>
      </c>
      <c r="F383" s="1" t="s">
        <v>1622</v>
      </c>
      <c r="G383" s="1" t="s">
        <v>729</v>
      </c>
      <c r="H383" s="2" t="s">
        <v>2120</v>
      </c>
      <c r="I383" s="1" t="str">
        <f>IF(AND(定義一覧[[#This Row],[Dec]]-1=C382,定義一覧[[#This Row],[Dec]]+1=C384,定義一覧[[#This Row],[Category]]=F382,定義一覧[[#This Row],[Category]]=F384,定義一覧[[#This Row],[SubCategory]]=G382,定義一覧[[#This Row],[SubCategory]]=G384),"○","")</f>
        <v>○</v>
      </c>
      <c r="J383" s="1" t="str">
        <f>CONCATENATE(定義一覧[[#This Row],[Width]],"_",定義一覧[[#This Row],[Category]],"_",定義一覧[[#This Row],[SubCategory]],"_",SUBSTITUTE(定義一覧[[#This Row],[Name]],"-","_"))</f>
        <v>NARROW_JIS_SYMBOL_COMBINING_INVERTED_BRIDGE_BELOW</v>
      </c>
      <c r="K3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COMBINING_INVERTED_BRIDGE_BELOW
pub const NARROW_JIS_SYMBOL_COMBINING_INVERTED_BRIDGE_BELOW: u32 = 0x033a;</v>
      </c>
      <c r="L383" s="3" t="str">
        <f>定義一覧[[#This Row],[VariableName]]&amp;","</f>
        <v>NARROW_JIS_SYMBOL_COMBINING_INVERTED_BRIDGE_BELOW,</v>
      </c>
      <c r="M383" s="1" t="str">
        <f>IF(定義一覧[[#This Row],[Sequence]]="○","",IF(I384="",CONCATENATE(定義一覧[[#This Row],[VariableName]], " + 1,"),CONCATENATE(定義一覧[[#This Row],[VariableName]], " - 1,")))</f>
        <v/>
      </c>
    </row>
    <row r="384" spans="2:13" ht="12.75" customHeight="1" x14ac:dyDescent="0.4">
      <c r="B384" s="1" t="s">
        <v>1144</v>
      </c>
      <c r="C384" s="1">
        <f>HEX2DEC(定義一覧[[#This Row],[Unicode]])</f>
        <v>827</v>
      </c>
      <c r="D384" s="1" t="str">
        <f>_xlfn.UNICHAR(HEX2DEC(定義一覧[[#This Row],[Unicode]]))</f>
        <v>̻</v>
      </c>
      <c r="E384" s="1" t="s">
        <v>724</v>
      </c>
      <c r="F384" s="1" t="s">
        <v>1622</v>
      </c>
      <c r="G384" s="1" t="s">
        <v>729</v>
      </c>
      <c r="H384" s="2" t="s">
        <v>2121</v>
      </c>
      <c r="I384" s="1" t="str">
        <f>IF(AND(定義一覧[[#This Row],[Dec]]-1=C383,定義一覧[[#This Row],[Dec]]+1=C385,定義一覧[[#This Row],[Category]]=F383,定義一覧[[#This Row],[Category]]=F385,定義一覧[[#This Row],[SubCategory]]=G383,定義一覧[[#This Row],[SubCategory]]=G385),"○","")</f>
        <v>○</v>
      </c>
      <c r="J384" s="1" t="str">
        <f>CONCATENATE(定義一覧[[#This Row],[Width]],"_",定義一覧[[#This Row],[Category]],"_",定義一覧[[#This Row],[SubCategory]],"_",SUBSTITUTE(定義一覧[[#This Row],[Name]],"-","_"))</f>
        <v>NARROW_JIS_SYMBOL_COMBINING_SQUARE_BELOW</v>
      </c>
      <c r="K3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COMBINING_SQUARE_BELOW
pub const NARROW_JIS_SYMBOL_COMBINING_SQUARE_BELOW: u32 = 0x033b;</v>
      </c>
      <c r="L384" s="3" t="str">
        <f>定義一覧[[#This Row],[VariableName]]&amp;","</f>
        <v>NARROW_JIS_SYMBOL_COMBINING_SQUARE_BELOW,</v>
      </c>
      <c r="M384" s="1" t="str">
        <f>IF(定義一覧[[#This Row],[Sequence]]="○","",IF(I385="",CONCATENATE(定義一覧[[#This Row],[VariableName]], " + 1,"),CONCATENATE(定義一覧[[#This Row],[VariableName]], " - 1,")))</f>
        <v/>
      </c>
    </row>
    <row r="385" spans="2:13" ht="12.75" customHeight="1" x14ac:dyDescent="0.4">
      <c r="B385" s="1" t="s">
        <v>1139</v>
      </c>
      <c r="C385" s="1">
        <f>HEX2DEC(定義一覧[[#This Row],[Unicode]])</f>
        <v>828</v>
      </c>
      <c r="D385" s="1" t="str">
        <f>_xlfn.UNICHAR(HEX2DEC(定義一覧[[#This Row],[Unicode]]))</f>
        <v>̼</v>
      </c>
      <c r="E385" s="1" t="s">
        <v>724</v>
      </c>
      <c r="F385" s="1" t="s">
        <v>1622</v>
      </c>
      <c r="G385" s="1" t="s">
        <v>729</v>
      </c>
      <c r="H385" s="2" t="s">
        <v>2122</v>
      </c>
      <c r="I385" s="1" t="str">
        <f>IF(AND(定義一覧[[#This Row],[Dec]]-1=C384,定義一覧[[#This Row],[Dec]]+1=C386,定義一覧[[#This Row],[Category]]=F384,定義一覧[[#This Row],[Category]]=F386,定義一覧[[#This Row],[SubCategory]]=G384,定義一覧[[#This Row],[SubCategory]]=G386),"○","")</f>
        <v>○</v>
      </c>
      <c r="J385" s="1" t="str">
        <f>CONCATENATE(定義一覧[[#This Row],[Width]],"_",定義一覧[[#This Row],[Category]],"_",定義一覧[[#This Row],[SubCategory]],"_",SUBSTITUTE(定義一覧[[#This Row],[Name]],"-","_"))</f>
        <v>NARROW_JIS_SYMBOL_COMBINING_SEAGULL_BELOW</v>
      </c>
      <c r="K3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COMBINING_SEAGULL_BELOW
pub const NARROW_JIS_SYMBOL_COMBINING_SEAGULL_BELOW: u32 = 0x033c;</v>
      </c>
      <c r="L385" s="3" t="str">
        <f>定義一覧[[#This Row],[VariableName]]&amp;","</f>
        <v>NARROW_JIS_SYMBOL_COMBINING_SEAGULL_BELOW,</v>
      </c>
      <c r="M385" s="1" t="str">
        <f>IF(定義一覧[[#This Row],[Sequence]]="○","",IF(I386="",CONCATENATE(定義一覧[[#This Row],[VariableName]], " + 1,"),CONCATENATE(定義一覧[[#This Row],[VariableName]], " - 1,")))</f>
        <v/>
      </c>
    </row>
    <row r="386" spans="2:13" ht="12.75" customHeight="1" x14ac:dyDescent="0.4">
      <c r="B386" s="1" t="s">
        <v>1136</v>
      </c>
      <c r="C386" s="1">
        <f>HEX2DEC(定義一覧[[#This Row],[Unicode]])</f>
        <v>829</v>
      </c>
      <c r="D386" s="1" t="str">
        <f>_xlfn.UNICHAR(HEX2DEC(定義一覧[[#This Row],[Unicode]]))</f>
        <v>̽</v>
      </c>
      <c r="E386" s="1" t="s">
        <v>724</v>
      </c>
      <c r="F386" s="1" t="s">
        <v>1622</v>
      </c>
      <c r="G386" s="1" t="s">
        <v>729</v>
      </c>
      <c r="H386" s="2" t="s">
        <v>2123</v>
      </c>
      <c r="I386" s="1" t="str">
        <f>IF(AND(定義一覧[[#This Row],[Dec]]-1=C385,定義一覧[[#This Row],[Dec]]+1=C387,定義一覧[[#This Row],[Category]]=F385,定義一覧[[#This Row],[Category]]=F387,定義一覧[[#This Row],[SubCategory]]=G385,定義一覧[[#This Row],[SubCategory]]=G387),"○","")</f>
        <v/>
      </c>
      <c r="J386" s="1" t="str">
        <f>CONCATENATE(定義一覧[[#This Row],[Width]],"_",定義一覧[[#This Row],[Category]],"_",定義一覧[[#This Row],[SubCategory]],"_",SUBSTITUTE(定義一覧[[#This Row],[Name]],"-","_"))</f>
        <v>NARROW_JIS_SYMBOL_COMBINING_X_ABOVE</v>
      </c>
      <c r="K3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COMBINING_X_ABOVE
pub const NARROW_JIS_SYMBOL_COMBINING_X_ABOVE: u32 = 0x033d;</v>
      </c>
      <c r="L386" s="3" t="str">
        <f>定義一覧[[#This Row],[VariableName]]&amp;","</f>
        <v>NARROW_JIS_SYMBOL_COMBINING_X_ABOVE,</v>
      </c>
      <c r="M386" s="1" t="str">
        <f>IF(定義一覧[[#This Row],[Sequence]]="○","",IF(I387="",CONCATENATE(定義一覧[[#This Row],[VariableName]], " + 1,"),CONCATENATE(定義一覧[[#This Row],[VariableName]], " - 1,")))</f>
        <v>NARROW_JIS_SYMBOL_COMBINING_X_ABOVE + 1,</v>
      </c>
    </row>
    <row r="387" spans="2:13" ht="12.75" customHeight="1" x14ac:dyDescent="0.4">
      <c r="B387" s="1" t="s">
        <v>1523</v>
      </c>
      <c r="C387" s="1">
        <f>HEX2DEC(定義一覧[[#This Row],[Unicode]])</f>
        <v>865</v>
      </c>
      <c r="D387" s="1" t="str">
        <f>_xlfn.UNICHAR(HEX2DEC(定義一覧[[#This Row],[Unicode]]))</f>
        <v>͡</v>
      </c>
      <c r="E387" s="1" t="s">
        <v>724</v>
      </c>
      <c r="F387" s="1" t="s">
        <v>1622</v>
      </c>
      <c r="G387" s="1" t="s">
        <v>729</v>
      </c>
      <c r="H387" s="2" t="s">
        <v>2124</v>
      </c>
      <c r="I387" s="1" t="str">
        <f>IF(AND(定義一覧[[#This Row],[Dec]]-1=C386,定義一覧[[#This Row],[Dec]]+1=C388,定義一覧[[#This Row],[Category]]=F386,定義一覧[[#This Row],[Category]]=F388,定義一覧[[#This Row],[SubCategory]]=G386,定義一覧[[#This Row],[SubCategory]]=G388),"○","")</f>
        <v/>
      </c>
      <c r="J387" s="1" t="str">
        <f>CONCATENATE(定義一覧[[#This Row],[Width]],"_",定義一覧[[#This Row],[Category]],"_",定義一覧[[#This Row],[SubCategory]],"_",SUBSTITUTE(定義一覧[[#This Row],[Name]],"-","_"))</f>
        <v>NARROW_JIS_SYMBOL_COMBINING_DOUBLE_INVERTED_BREVE</v>
      </c>
      <c r="K3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COMBINING_DOUBLE_INVERTED_BREVE
pub const NARROW_JIS_SYMBOL_COMBINING_DOUBLE_INVERTED_BREVE: u32 = 0x0361;</v>
      </c>
      <c r="L387" s="3" t="str">
        <f>定義一覧[[#This Row],[VariableName]]&amp;","</f>
        <v>NARROW_JIS_SYMBOL_COMBINING_DOUBLE_INVERTED_BREVE,</v>
      </c>
      <c r="M387" s="1" t="str">
        <f>IF(定義一覧[[#This Row],[Sequence]]="○","",IF(I388="",CONCATENATE(定義一覧[[#This Row],[VariableName]], " + 1,"),CONCATENATE(定義一覧[[#This Row],[VariableName]], " - 1,")))</f>
        <v>NARROW_JIS_SYMBOL_COMBINING_DOUBLE_INVERTED_BREVE + 1,</v>
      </c>
    </row>
    <row r="388" spans="2:13" ht="12.75" customHeight="1" x14ac:dyDescent="0.4">
      <c r="B388" s="1" t="s">
        <v>1329</v>
      </c>
      <c r="C388" s="1">
        <f>HEX2DEC(定義一覧[[#This Row],[Unicode]])</f>
        <v>913</v>
      </c>
      <c r="D388" s="1" t="str">
        <f>_xlfn.UNICHAR(HEX2DEC(定義一覧[[#This Row],[Unicode]]))</f>
        <v>Α</v>
      </c>
      <c r="E388" s="1" t="s">
        <v>104</v>
      </c>
      <c r="F388" s="1" t="s">
        <v>1622</v>
      </c>
      <c r="G388" s="1" t="s">
        <v>729</v>
      </c>
      <c r="H388" s="2" t="s">
        <v>2125</v>
      </c>
      <c r="I388" s="1" t="str">
        <f>IF(AND(定義一覧[[#This Row],[Dec]]-1=C387,定義一覧[[#This Row],[Dec]]+1=C389,定義一覧[[#This Row],[Category]]=F387,定義一覧[[#This Row],[Category]]=F389,定義一覧[[#This Row],[SubCategory]]=G387,定義一覧[[#This Row],[SubCategory]]=G389),"○","")</f>
        <v/>
      </c>
      <c r="J388" s="1" t="str">
        <f>CONCATENATE(定義一覧[[#This Row],[Width]],"_",定義一覧[[#This Row],[Category]],"_",定義一覧[[#This Row],[SubCategory]],"_",SUBSTITUTE(定義一覧[[#This Row],[Name]],"-","_"))</f>
        <v>WIDE_JIS_SYMBOL_GREEK_CAPITAL_LETTER_ALPHA</v>
      </c>
      <c r="K3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GREEK_CAPITAL_LETTER_ALPHA
pub const WIDE_JIS_SYMBOL_GREEK_CAPITAL_LETTER_ALPHA: u32 = 0x0391;</v>
      </c>
      <c r="L388" s="3" t="str">
        <f>定義一覧[[#This Row],[VariableName]]&amp;","</f>
        <v>WIDE_JIS_SYMBOL_GREEK_CAPITAL_LETTER_ALPHA,</v>
      </c>
      <c r="M388" s="1" t="str">
        <f>IF(定義一覧[[#This Row],[Sequence]]="○","",IF(I389="",CONCATENATE(定義一覧[[#This Row],[VariableName]], " + 1,"),CONCATENATE(定義一覧[[#This Row],[VariableName]], " - 1,")))</f>
        <v>WIDE_JIS_SYMBOL_GREEK_CAPITAL_LETTER_ALPHA - 1,</v>
      </c>
    </row>
    <row r="389" spans="2:13" ht="12.75" customHeight="1" x14ac:dyDescent="0.4">
      <c r="B389" s="1" t="s">
        <v>1330</v>
      </c>
      <c r="C389" s="1">
        <f>HEX2DEC(定義一覧[[#This Row],[Unicode]])</f>
        <v>914</v>
      </c>
      <c r="D389" s="1" t="str">
        <f>_xlfn.UNICHAR(HEX2DEC(定義一覧[[#This Row],[Unicode]]))</f>
        <v>Β</v>
      </c>
      <c r="E389" s="1" t="s">
        <v>104</v>
      </c>
      <c r="F389" s="1" t="s">
        <v>1622</v>
      </c>
      <c r="G389" s="1" t="s">
        <v>729</v>
      </c>
      <c r="H389" s="2" t="s">
        <v>2126</v>
      </c>
      <c r="I389" s="1" t="str">
        <f>IF(AND(定義一覧[[#This Row],[Dec]]-1=C388,定義一覧[[#This Row],[Dec]]+1=C390,定義一覧[[#This Row],[Category]]=F388,定義一覧[[#This Row],[Category]]=F390,定義一覧[[#This Row],[SubCategory]]=G388,定義一覧[[#This Row],[SubCategory]]=G390),"○","")</f>
        <v>○</v>
      </c>
      <c r="J389" s="1" t="str">
        <f>CONCATENATE(定義一覧[[#This Row],[Width]],"_",定義一覧[[#This Row],[Category]],"_",定義一覧[[#This Row],[SubCategory]],"_",SUBSTITUTE(定義一覧[[#This Row],[Name]],"-","_"))</f>
        <v>WIDE_JIS_SYMBOL_GREEK_CAPITAL_LETTER_BETA</v>
      </c>
      <c r="K3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GREEK_CAPITAL_LETTER_BETA
pub const WIDE_JIS_SYMBOL_GREEK_CAPITAL_LETTER_BETA: u32 = 0x0392;</v>
      </c>
      <c r="L389" s="3" t="str">
        <f>定義一覧[[#This Row],[VariableName]]&amp;","</f>
        <v>WIDE_JIS_SYMBOL_GREEK_CAPITAL_LETTER_BETA,</v>
      </c>
      <c r="M389" s="1" t="str">
        <f>IF(定義一覧[[#This Row],[Sequence]]="○","",IF(I390="",CONCATENATE(定義一覧[[#This Row],[VariableName]], " + 1,"),CONCATENATE(定義一覧[[#This Row],[VariableName]], " - 1,")))</f>
        <v/>
      </c>
    </row>
    <row r="390" spans="2:13" ht="12.75" customHeight="1" x14ac:dyDescent="0.4">
      <c r="B390" s="1" t="s">
        <v>1331</v>
      </c>
      <c r="C390" s="1">
        <f>HEX2DEC(定義一覧[[#This Row],[Unicode]])</f>
        <v>915</v>
      </c>
      <c r="D390" s="1" t="str">
        <f>_xlfn.UNICHAR(HEX2DEC(定義一覧[[#This Row],[Unicode]]))</f>
        <v>Γ</v>
      </c>
      <c r="E390" s="1" t="s">
        <v>104</v>
      </c>
      <c r="F390" s="1" t="s">
        <v>1622</v>
      </c>
      <c r="G390" s="1" t="s">
        <v>729</v>
      </c>
      <c r="H390" s="2" t="s">
        <v>2127</v>
      </c>
      <c r="I390" s="1" t="str">
        <f>IF(AND(定義一覧[[#This Row],[Dec]]-1=C389,定義一覧[[#This Row],[Dec]]+1=C391,定義一覧[[#This Row],[Category]]=F389,定義一覧[[#This Row],[Category]]=F391,定義一覧[[#This Row],[SubCategory]]=G389,定義一覧[[#This Row],[SubCategory]]=G391),"○","")</f>
        <v>○</v>
      </c>
      <c r="J390" s="1" t="str">
        <f>CONCATENATE(定義一覧[[#This Row],[Width]],"_",定義一覧[[#This Row],[Category]],"_",定義一覧[[#This Row],[SubCategory]],"_",SUBSTITUTE(定義一覧[[#This Row],[Name]],"-","_"))</f>
        <v>WIDE_JIS_SYMBOL_GREEK_CAPITAL_LETTER_GAMMA</v>
      </c>
      <c r="K3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GREEK_CAPITAL_LETTER_GAMMA
pub const WIDE_JIS_SYMBOL_GREEK_CAPITAL_LETTER_GAMMA: u32 = 0x0393;</v>
      </c>
      <c r="L390" s="3" t="str">
        <f>定義一覧[[#This Row],[VariableName]]&amp;","</f>
        <v>WIDE_JIS_SYMBOL_GREEK_CAPITAL_LETTER_GAMMA,</v>
      </c>
      <c r="M390" s="1" t="str">
        <f>IF(定義一覧[[#This Row],[Sequence]]="○","",IF(I391="",CONCATENATE(定義一覧[[#This Row],[VariableName]], " + 1,"),CONCATENATE(定義一覧[[#This Row],[VariableName]], " - 1,")))</f>
        <v/>
      </c>
    </row>
    <row r="391" spans="2:13" ht="12.75" customHeight="1" x14ac:dyDescent="0.4">
      <c r="B391" s="1" t="s">
        <v>1332</v>
      </c>
      <c r="C391" s="1">
        <f>HEX2DEC(定義一覧[[#This Row],[Unicode]])</f>
        <v>916</v>
      </c>
      <c r="D391" s="1" t="str">
        <f>_xlfn.UNICHAR(HEX2DEC(定義一覧[[#This Row],[Unicode]]))</f>
        <v>Δ</v>
      </c>
      <c r="E391" s="1" t="s">
        <v>104</v>
      </c>
      <c r="F391" s="1" t="s">
        <v>1622</v>
      </c>
      <c r="G391" s="1" t="s">
        <v>729</v>
      </c>
      <c r="H391" s="2" t="s">
        <v>2128</v>
      </c>
      <c r="I391" s="1" t="str">
        <f>IF(AND(定義一覧[[#This Row],[Dec]]-1=C390,定義一覧[[#This Row],[Dec]]+1=C392,定義一覧[[#This Row],[Category]]=F390,定義一覧[[#This Row],[Category]]=F392,定義一覧[[#This Row],[SubCategory]]=G390,定義一覧[[#This Row],[SubCategory]]=G392),"○","")</f>
        <v>○</v>
      </c>
      <c r="J391" s="1" t="str">
        <f>CONCATENATE(定義一覧[[#This Row],[Width]],"_",定義一覧[[#This Row],[Category]],"_",定義一覧[[#This Row],[SubCategory]],"_",SUBSTITUTE(定義一覧[[#This Row],[Name]],"-","_"))</f>
        <v>WIDE_JIS_SYMBOL_GREEK_CAPITAL_LETTER_DELTA</v>
      </c>
      <c r="K3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GREEK_CAPITAL_LETTER_DELTA
pub const WIDE_JIS_SYMBOL_GREEK_CAPITAL_LETTER_DELTA: u32 = 0x0394;</v>
      </c>
      <c r="L391" s="3" t="str">
        <f>定義一覧[[#This Row],[VariableName]]&amp;","</f>
        <v>WIDE_JIS_SYMBOL_GREEK_CAPITAL_LETTER_DELTA,</v>
      </c>
      <c r="M391" s="1" t="str">
        <f>IF(定義一覧[[#This Row],[Sequence]]="○","",IF(I392="",CONCATENATE(定義一覧[[#This Row],[VariableName]], " + 1,"),CONCATENATE(定義一覧[[#This Row],[VariableName]], " - 1,")))</f>
        <v/>
      </c>
    </row>
    <row r="392" spans="2:13" ht="12.75" customHeight="1" x14ac:dyDescent="0.4">
      <c r="B392" s="1" t="s">
        <v>1333</v>
      </c>
      <c r="C392" s="1">
        <f>HEX2DEC(定義一覧[[#This Row],[Unicode]])</f>
        <v>917</v>
      </c>
      <c r="D392" s="1" t="str">
        <f>_xlfn.UNICHAR(HEX2DEC(定義一覧[[#This Row],[Unicode]]))</f>
        <v>Ε</v>
      </c>
      <c r="E392" s="1" t="s">
        <v>104</v>
      </c>
      <c r="F392" s="1" t="s">
        <v>1622</v>
      </c>
      <c r="G392" s="1" t="s">
        <v>729</v>
      </c>
      <c r="H392" s="2" t="s">
        <v>2129</v>
      </c>
      <c r="I392" s="1" t="str">
        <f>IF(AND(定義一覧[[#This Row],[Dec]]-1=C391,定義一覧[[#This Row],[Dec]]+1=C393,定義一覧[[#This Row],[Category]]=F391,定義一覧[[#This Row],[Category]]=F393,定義一覧[[#This Row],[SubCategory]]=G391,定義一覧[[#This Row],[SubCategory]]=G393),"○","")</f>
        <v>○</v>
      </c>
      <c r="J392" s="1" t="str">
        <f>CONCATENATE(定義一覧[[#This Row],[Width]],"_",定義一覧[[#This Row],[Category]],"_",定義一覧[[#This Row],[SubCategory]],"_",SUBSTITUTE(定義一覧[[#This Row],[Name]],"-","_"))</f>
        <v>WIDE_JIS_SYMBOL_GREEK_CAPITAL_LETTER_EPSILON</v>
      </c>
      <c r="K3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GREEK_CAPITAL_LETTER_EPSILON
pub const WIDE_JIS_SYMBOL_GREEK_CAPITAL_LETTER_EPSILON: u32 = 0x0395;</v>
      </c>
      <c r="L392" s="3" t="str">
        <f>定義一覧[[#This Row],[VariableName]]&amp;","</f>
        <v>WIDE_JIS_SYMBOL_GREEK_CAPITAL_LETTER_EPSILON,</v>
      </c>
      <c r="M392" s="1" t="str">
        <f>IF(定義一覧[[#This Row],[Sequence]]="○","",IF(I393="",CONCATENATE(定義一覧[[#This Row],[VariableName]], " + 1,"),CONCATENATE(定義一覧[[#This Row],[VariableName]], " - 1,")))</f>
        <v/>
      </c>
    </row>
    <row r="393" spans="2:13" ht="12.75" customHeight="1" x14ac:dyDescent="0.4">
      <c r="B393" s="1" t="s">
        <v>1334</v>
      </c>
      <c r="C393" s="1">
        <f>HEX2DEC(定義一覧[[#This Row],[Unicode]])</f>
        <v>918</v>
      </c>
      <c r="D393" s="1" t="str">
        <f>_xlfn.UNICHAR(HEX2DEC(定義一覧[[#This Row],[Unicode]]))</f>
        <v>Ζ</v>
      </c>
      <c r="E393" s="1" t="s">
        <v>104</v>
      </c>
      <c r="F393" s="1" t="s">
        <v>1622</v>
      </c>
      <c r="G393" s="1" t="s">
        <v>729</v>
      </c>
      <c r="H393" s="2" t="s">
        <v>2130</v>
      </c>
      <c r="I393" s="1" t="str">
        <f>IF(AND(定義一覧[[#This Row],[Dec]]-1=C392,定義一覧[[#This Row],[Dec]]+1=C394,定義一覧[[#This Row],[Category]]=F392,定義一覧[[#This Row],[Category]]=F394,定義一覧[[#This Row],[SubCategory]]=G392,定義一覧[[#This Row],[SubCategory]]=G394),"○","")</f>
        <v>○</v>
      </c>
      <c r="J393" s="1" t="str">
        <f>CONCATENATE(定義一覧[[#This Row],[Width]],"_",定義一覧[[#This Row],[Category]],"_",定義一覧[[#This Row],[SubCategory]],"_",SUBSTITUTE(定義一覧[[#This Row],[Name]],"-","_"))</f>
        <v>WIDE_JIS_SYMBOL_GREEK_CAPITAL_LETTER_ZETA</v>
      </c>
      <c r="K3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GREEK_CAPITAL_LETTER_ZETA
pub const WIDE_JIS_SYMBOL_GREEK_CAPITAL_LETTER_ZETA: u32 = 0x0396;</v>
      </c>
      <c r="L393" s="3" t="str">
        <f>定義一覧[[#This Row],[VariableName]]&amp;","</f>
        <v>WIDE_JIS_SYMBOL_GREEK_CAPITAL_LETTER_ZETA,</v>
      </c>
      <c r="M393" s="1" t="str">
        <f>IF(定義一覧[[#This Row],[Sequence]]="○","",IF(I394="",CONCATENATE(定義一覧[[#This Row],[VariableName]], " + 1,"),CONCATENATE(定義一覧[[#This Row],[VariableName]], " - 1,")))</f>
        <v/>
      </c>
    </row>
    <row r="394" spans="2:13" ht="12.75" customHeight="1" x14ac:dyDescent="0.4">
      <c r="B394" s="1" t="s">
        <v>1335</v>
      </c>
      <c r="C394" s="1">
        <f>HEX2DEC(定義一覧[[#This Row],[Unicode]])</f>
        <v>919</v>
      </c>
      <c r="D394" s="1" t="str">
        <f>_xlfn.UNICHAR(HEX2DEC(定義一覧[[#This Row],[Unicode]]))</f>
        <v>Η</v>
      </c>
      <c r="E394" s="1" t="s">
        <v>104</v>
      </c>
      <c r="F394" s="1" t="s">
        <v>1622</v>
      </c>
      <c r="G394" s="1" t="s">
        <v>729</v>
      </c>
      <c r="H394" s="2" t="s">
        <v>2131</v>
      </c>
      <c r="I394" s="1" t="str">
        <f>IF(AND(定義一覧[[#This Row],[Dec]]-1=C393,定義一覧[[#This Row],[Dec]]+1=C395,定義一覧[[#This Row],[Category]]=F393,定義一覧[[#This Row],[Category]]=F395,定義一覧[[#This Row],[SubCategory]]=G393,定義一覧[[#This Row],[SubCategory]]=G395),"○","")</f>
        <v>○</v>
      </c>
      <c r="J394" s="1" t="str">
        <f>CONCATENATE(定義一覧[[#This Row],[Width]],"_",定義一覧[[#This Row],[Category]],"_",定義一覧[[#This Row],[SubCategory]],"_",SUBSTITUTE(定義一覧[[#This Row],[Name]],"-","_"))</f>
        <v>WIDE_JIS_SYMBOL_GREEK_CAPITAL_LETTER_ETA</v>
      </c>
      <c r="K3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GREEK_CAPITAL_LETTER_ETA
pub const WIDE_JIS_SYMBOL_GREEK_CAPITAL_LETTER_ETA: u32 = 0x0397;</v>
      </c>
      <c r="L394" s="3" t="str">
        <f>定義一覧[[#This Row],[VariableName]]&amp;","</f>
        <v>WIDE_JIS_SYMBOL_GREEK_CAPITAL_LETTER_ETA,</v>
      </c>
      <c r="M394" s="1" t="str">
        <f>IF(定義一覧[[#This Row],[Sequence]]="○","",IF(I395="",CONCATENATE(定義一覧[[#This Row],[VariableName]], " + 1,"),CONCATENATE(定義一覧[[#This Row],[VariableName]], " - 1,")))</f>
        <v/>
      </c>
    </row>
    <row r="395" spans="2:13" ht="12.75" customHeight="1" x14ac:dyDescent="0.4">
      <c r="B395" s="1" t="s">
        <v>1336</v>
      </c>
      <c r="C395" s="1">
        <f>HEX2DEC(定義一覧[[#This Row],[Unicode]])</f>
        <v>920</v>
      </c>
      <c r="D395" s="1" t="str">
        <f>_xlfn.UNICHAR(HEX2DEC(定義一覧[[#This Row],[Unicode]]))</f>
        <v>Θ</v>
      </c>
      <c r="E395" s="1" t="s">
        <v>104</v>
      </c>
      <c r="F395" s="1" t="s">
        <v>1622</v>
      </c>
      <c r="G395" s="1" t="s">
        <v>729</v>
      </c>
      <c r="H395" s="2" t="s">
        <v>2132</v>
      </c>
      <c r="I395" s="1" t="str">
        <f>IF(AND(定義一覧[[#This Row],[Dec]]-1=C394,定義一覧[[#This Row],[Dec]]+1=C396,定義一覧[[#This Row],[Category]]=F394,定義一覧[[#This Row],[Category]]=F396,定義一覧[[#This Row],[SubCategory]]=G394,定義一覧[[#This Row],[SubCategory]]=G396),"○","")</f>
        <v>○</v>
      </c>
      <c r="J395" s="1" t="str">
        <f>CONCATENATE(定義一覧[[#This Row],[Width]],"_",定義一覧[[#This Row],[Category]],"_",定義一覧[[#This Row],[SubCategory]],"_",SUBSTITUTE(定義一覧[[#This Row],[Name]],"-","_"))</f>
        <v>WIDE_JIS_SYMBOL_GREEK_CAPITAL_LETTER_THETA</v>
      </c>
      <c r="K3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GREEK_CAPITAL_LETTER_THETA
pub const WIDE_JIS_SYMBOL_GREEK_CAPITAL_LETTER_THETA: u32 = 0x0398;</v>
      </c>
      <c r="L395" s="3" t="str">
        <f>定義一覧[[#This Row],[VariableName]]&amp;","</f>
        <v>WIDE_JIS_SYMBOL_GREEK_CAPITAL_LETTER_THETA,</v>
      </c>
      <c r="M395" s="1" t="str">
        <f>IF(定義一覧[[#This Row],[Sequence]]="○","",IF(I396="",CONCATENATE(定義一覧[[#This Row],[VariableName]], " + 1,"),CONCATENATE(定義一覧[[#This Row],[VariableName]], " - 1,")))</f>
        <v/>
      </c>
    </row>
    <row r="396" spans="2:13" ht="12.75" customHeight="1" x14ac:dyDescent="0.4">
      <c r="B396" s="1" t="s">
        <v>1337</v>
      </c>
      <c r="C396" s="1">
        <f>HEX2DEC(定義一覧[[#This Row],[Unicode]])</f>
        <v>921</v>
      </c>
      <c r="D396" s="1" t="str">
        <f>_xlfn.UNICHAR(HEX2DEC(定義一覧[[#This Row],[Unicode]]))</f>
        <v>Ι</v>
      </c>
      <c r="E396" s="1" t="s">
        <v>104</v>
      </c>
      <c r="F396" s="1" t="s">
        <v>1622</v>
      </c>
      <c r="G396" s="1" t="s">
        <v>729</v>
      </c>
      <c r="H396" s="2" t="s">
        <v>2133</v>
      </c>
      <c r="I396" s="1" t="str">
        <f>IF(AND(定義一覧[[#This Row],[Dec]]-1=C395,定義一覧[[#This Row],[Dec]]+1=C397,定義一覧[[#This Row],[Category]]=F395,定義一覧[[#This Row],[Category]]=F397,定義一覧[[#This Row],[SubCategory]]=G395,定義一覧[[#This Row],[SubCategory]]=G397),"○","")</f>
        <v>○</v>
      </c>
      <c r="J396" s="1" t="str">
        <f>CONCATENATE(定義一覧[[#This Row],[Width]],"_",定義一覧[[#This Row],[Category]],"_",定義一覧[[#This Row],[SubCategory]],"_",SUBSTITUTE(定義一覧[[#This Row],[Name]],"-","_"))</f>
        <v>WIDE_JIS_SYMBOL_GREEK_CAPITAL_LETTER_IOTA</v>
      </c>
      <c r="K3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GREEK_CAPITAL_LETTER_IOTA
pub const WIDE_JIS_SYMBOL_GREEK_CAPITAL_LETTER_IOTA: u32 = 0x0399;</v>
      </c>
      <c r="L396" s="3" t="str">
        <f>定義一覧[[#This Row],[VariableName]]&amp;","</f>
        <v>WIDE_JIS_SYMBOL_GREEK_CAPITAL_LETTER_IOTA,</v>
      </c>
      <c r="M396" s="1" t="str">
        <f>IF(定義一覧[[#This Row],[Sequence]]="○","",IF(I397="",CONCATENATE(定義一覧[[#This Row],[VariableName]], " + 1,"),CONCATENATE(定義一覧[[#This Row],[VariableName]], " - 1,")))</f>
        <v/>
      </c>
    </row>
    <row r="397" spans="2:13" ht="12.75" customHeight="1" x14ac:dyDescent="0.4">
      <c r="B397" s="1" t="s">
        <v>845</v>
      </c>
      <c r="C397" s="1">
        <f>HEX2DEC(定義一覧[[#This Row],[Unicode]])</f>
        <v>922</v>
      </c>
      <c r="D397" s="1" t="str">
        <f>_xlfn.UNICHAR(HEX2DEC(定義一覧[[#This Row],[Unicode]]))</f>
        <v>Κ</v>
      </c>
      <c r="E397" s="1" t="s">
        <v>104</v>
      </c>
      <c r="F397" s="1" t="s">
        <v>1622</v>
      </c>
      <c r="G397" s="1" t="s">
        <v>729</v>
      </c>
      <c r="H397" s="2" t="s">
        <v>2134</v>
      </c>
      <c r="I397" s="1" t="str">
        <f>IF(AND(定義一覧[[#This Row],[Dec]]-1=C396,定義一覧[[#This Row],[Dec]]+1=C398,定義一覧[[#This Row],[Category]]=F396,定義一覧[[#This Row],[Category]]=F398,定義一覧[[#This Row],[SubCategory]]=G396,定義一覧[[#This Row],[SubCategory]]=G398),"○","")</f>
        <v>○</v>
      </c>
      <c r="J397" s="1" t="str">
        <f>CONCATENATE(定義一覧[[#This Row],[Width]],"_",定義一覧[[#This Row],[Category]],"_",定義一覧[[#This Row],[SubCategory]],"_",SUBSTITUTE(定義一覧[[#This Row],[Name]],"-","_"))</f>
        <v>WIDE_JIS_SYMBOL_GREEK_CAPITAL_LETTER_KAPPA</v>
      </c>
      <c r="K3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GREEK_CAPITAL_LETTER_KAPPA
pub const WIDE_JIS_SYMBOL_GREEK_CAPITAL_LETTER_KAPPA: u32 = 0x039a;</v>
      </c>
      <c r="L397" s="3" t="str">
        <f>定義一覧[[#This Row],[VariableName]]&amp;","</f>
        <v>WIDE_JIS_SYMBOL_GREEK_CAPITAL_LETTER_KAPPA,</v>
      </c>
      <c r="M397" s="1" t="str">
        <f>IF(定義一覧[[#This Row],[Sequence]]="○","",IF(I398="",CONCATENATE(定義一覧[[#This Row],[VariableName]], " + 1,"),CONCATENATE(定義一覧[[#This Row],[VariableName]], " - 1,")))</f>
        <v/>
      </c>
    </row>
    <row r="398" spans="2:13" ht="12.75" customHeight="1" x14ac:dyDescent="0.4">
      <c r="B398" s="1" t="s">
        <v>846</v>
      </c>
      <c r="C398" s="1">
        <f>HEX2DEC(定義一覧[[#This Row],[Unicode]])</f>
        <v>923</v>
      </c>
      <c r="D398" s="1" t="str">
        <f>_xlfn.UNICHAR(HEX2DEC(定義一覧[[#This Row],[Unicode]]))</f>
        <v>Λ</v>
      </c>
      <c r="E398" s="1" t="s">
        <v>104</v>
      </c>
      <c r="F398" s="1" t="s">
        <v>1622</v>
      </c>
      <c r="G398" s="1" t="s">
        <v>729</v>
      </c>
      <c r="H398" s="2" t="s">
        <v>2135</v>
      </c>
      <c r="I398" s="1" t="str">
        <f>IF(AND(定義一覧[[#This Row],[Dec]]-1=C397,定義一覧[[#This Row],[Dec]]+1=C399,定義一覧[[#This Row],[Category]]=F397,定義一覧[[#This Row],[Category]]=F399,定義一覧[[#This Row],[SubCategory]]=G397,定義一覧[[#This Row],[SubCategory]]=G399),"○","")</f>
        <v>○</v>
      </c>
      <c r="J398" s="1" t="str">
        <f>CONCATENATE(定義一覧[[#This Row],[Width]],"_",定義一覧[[#This Row],[Category]],"_",定義一覧[[#This Row],[SubCategory]],"_",SUBSTITUTE(定義一覧[[#This Row],[Name]],"-","_"))</f>
        <v>WIDE_JIS_SYMBOL_GREEK_CAPITAL_LETTER_LAMDA</v>
      </c>
      <c r="K3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GREEK_CAPITAL_LETTER_LAMDA
pub const WIDE_JIS_SYMBOL_GREEK_CAPITAL_LETTER_LAMDA: u32 = 0x039b;</v>
      </c>
      <c r="L398" s="3" t="str">
        <f>定義一覧[[#This Row],[VariableName]]&amp;","</f>
        <v>WIDE_JIS_SYMBOL_GREEK_CAPITAL_LETTER_LAMDA,</v>
      </c>
      <c r="M398" s="1" t="str">
        <f>IF(定義一覧[[#This Row],[Sequence]]="○","",IF(I399="",CONCATENATE(定義一覧[[#This Row],[VariableName]], " + 1,"),CONCATENATE(定義一覧[[#This Row],[VariableName]], " - 1,")))</f>
        <v/>
      </c>
    </row>
    <row r="399" spans="2:13" ht="12.75" customHeight="1" x14ac:dyDescent="0.4">
      <c r="B399" s="1" t="s">
        <v>847</v>
      </c>
      <c r="C399" s="1">
        <f>HEX2DEC(定義一覧[[#This Row],[Unicode]])</f>
        <v>924</v>
      </c>
      <c r="D399" s="1" t="str">
        <f>_xlfn.UNICHAR(HEX2DEC(定義一覧[[#This Row],[Unicode]]))</f>
        <v>Μ</v>
      </c>
      <c r="E399" s="1" t="s">
        <v>104</v>
      </c>
      <c r="F399" s="1" t="s">
        <v>1622</v>
      </c>
      <c r="G399" s="1" t="s">
        <v>729</v>
      </c>
      <c r="H399" s="2" t="s">
        <v>2136</v>
      </c>
      <c r="I399" s="1" t="str">
        <f>IF(AND(定義一覧[[#This Row],[Dec]]-1=C398,定義一覧[[#This Row],[Dec]]+1=C400,定義一覧[[#This Row],[Category]]=F398,定義一覧[[#This Row],[Category]]=F400,定義一覧[[#This Row],[SubCategory]]=G398,定義一覧[[#This Row],[SubCategory]]=G400),"○","")</f>
        <v>○</v>
      </c>
      <c r="J399" s="1" t="str">
        <f>CONCATENATE(定義一覧[[#This Row],[Width]],"_",定義一覧[[#This Row],[Category]],"_",定義一覧[[#This Row],[SubCategory]],"_",SUBSTITUTE(定義一覧[[#This Row],[Name]],"-","_"))</f>
        <v>WIDE_JIS_SYMBOL_GREEK_CAPITAL_LETTER_MU</v>
      </c>
      <c r="K3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GREEK_CAPITAL_LETTER_MU
pub const WIDE_JIS_SYMBOL_GREEK_CAPITAL_LETTER_MU: u32 = 0x039c;</v>
      </c>
      <c r="L399" s="3" t="str">
        <f>定義一覧[[#This Row],[VariableName]]&amp;","</f>
        <v>WIDE_JIS_SYMBOL_GREEK_CAPITAL_LETTER_MU,</v>
      </c>
      <c r="M399" s="1" t="str">
        <f>IF(定義一覧[[#This Row],[Sequence]]="○","",IF(I400="",CONCATENATE(定義一覧[[#This Row],[VariableName]], " + 1,"),CONCATENATE(定義一覧[[#This Row],[VariableName]], " - 1,")))</f>
        <v/>
      </c>
    </row>
    <row r="400" spans="2:13" ht="12.75" customHeight="1" x14ac:dyDescent="0.4">
      <c r="B400" s="1" t="s">
        <v>848</v>
      </c>
      <c r="C400" s="1">
        <f>HEX2DEC(定義一覧[[#This Row],[Unicode]])</f>
        <v>925</v>
      </c>
      <c r="D400" s="1" t="str">
        <f>_xlfn.UNICHAR(HEX2DEC(定義一覧[[#This Row],[Unicode]]))</f>
        <v>Ν</v>
      </c>
      <c r="E400" s="1" t="s">
        <v>104</v>
      </c>
      <c r="F400" s="1" t="s">
        <v>1622</v>
      </c>
      <c r="G400" s="1" t="s">
        <v>729</v>
      </c>
      <c r="H400" s="2" t="s">
        <v>2137</v>
      </c>
      <c r="I400" s="1" t="str">
        <f>IF(AND(定義一覧[[#This Row],[Dec]]-1=C399,定義一覧[[#This Row],[Dec]]+1=C401,定義一覧[[#This Row],[Category]]=F399,定義一覧[[#This Row],[Category]]=F401,定義一覧[[#This Row],[SubCategory]]=G399,定義一覧[[#This Row],[SubCategory]]=G401),"○","")</f>
        <v>○</v>
      </c>
      <c r="J400" s="1" t="str">
        <f>CONCATENATE(定義一覧[[#This Row],[Width]],"_",定義一覧[[#This Row],[Category]],"_",定義一覧[[#This Row],[SubCategory]],"_",SUBSTITUTE(定義一覧[[#This Row],[Name]],"-","_"))</f>
        <v>WIDE_JIS_SYMBOL_GREEK_CAPITAL_LETTER_NU</v>
      </c>
      <c r="K4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GREEK_CAPITAL_LETTER_NU
pub const WIDE_JIS_SYMBOL_GREEK_CAPITAL_LETTER_NU: u32 = 0x039d;</v>
      </c>
      <c r="L400" s="3" t="str">
        <f>定義一覧[[#This Row],[VariableName]]&amp;","</f>
        <v>WIDE_JIS_SYMBOL_GREEK_CAPITAL_LETTER_NU,</v>
      </c>
      <c r="M400" s="1" t="str">
        <f>IF(定義一覧[[#This Row],[Sequence]]="○","",IF(I401="",CONCATENATE(定義一覧[[#This Row],[VariableName]], " + 1,"),CONCATENATE(定義一覧[[#This Row],[VariableName]], " - 1,")))</f>
        <v/>
      </c>
    </row>
    <row r="401" spans="2:13" ht="12.75" customHeight="1" x14ac:dyDescent="0.4">
      <c r="B401" s="1" t="s">
        <v>849</v>
      </c>
      <c r="C401" s="1">
        <f>HEX2DEC(定義一覧[[#This Row],[Unicode]])</f>
        <v>926</v>
      </c>
      <c r="D401" s="1" t="str">
        <f>_xlfn.UNICHAR(HEX2DEC(定義一覧[[#This Row],[Unicode]]))</f>
        <v>Ξ</v>
      </c>
      <c r="E401" s="1" t="s">
        <v>104</v>
      </c>
      <c r="F401" s="1" t="s">
        <v>1622</v>
      </c>
      <c r="G401" s="1" t="s">
        <v>729</v>
      </c>
      <c r="H401" s="2" t="s">
        <v>2138</v>
      </c>
      <c r="I401" s="1" t="str">
        <f>IF(AND(定義一覧[[#This Row],[Dec]]-1=C400,定義一覧[[#This Row],[Dec]]+1=C402,定義一覧[[#This Row],[Category]]=F400,定義一覧[[#This Row],[Category]]=F402,定義一覧[[#This Row],[SubCategory]]=G400,定義一覧[[#This Row],[SubCategory]]=G402),"○","")</f>
        <v>○</v>
      </c>
      <c r="J401" s="1" t="str">
        <f>CONCATENATE(定義一覧[[#This Row],[Width]],"_",定義一覧[[#This Row],[Category]],"_",定義一覧[[#This Row],[SubCategory]],"_",SUBSTITUTE(定義一覧[[#This Row],[Name]],"-","_"))</f>
        <v>WIDE_JIS_SYMBOL_GREEK_CAPITAL_LETTER_XI</v>
      </c>
      <c r="K4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GREEK_CAPITAL_LETTER_XI
pub const WIDE_JIS_SYMBOL_GREEK_CAPITAL_LETTER_XI: u32 = 0x039e;</v>
      </c>
      <c r="L401" s="3" t="str">
        <f>定義一覧[[#This Row],[VariableName]]&amp;","</f>
        <v>WIDE_JIS_SYMBOL_GREEK_CAPITAL_LETTER_XI,</v>
      </c>
      <c r="M401" s="1" t="str">
        <f>IF(定義一覧[[#This Row],[Sequence]]="○","",IF(I402="",CONCATENATE(定義一覧[[#This Row],[VariableName]], " + 1,"),CONCATENATE(定義一覧[[#This Row],[VariableName]], " - 1,")))</f>
        <v/>
      </c>
    </row>
    <row r="402" spans="2:13" ht="12.75" customHeight="1" x14ac:dyDescent="0.4">
      <c r="B402" s="1" t="s">
        <v>850</v>
      </c>
      <c r="C402" s="1">
        <f>HEX2DEC(定義一覧[[#This Row],[Unicode]])</f>
        <v>927</v>
      </c>
      <c r="D402" s="1" t="str">
        <f>_xlfn.UNICHAR(HEX2DEC(定義一覧[[#This Row],[Unicode]]))</f>
        <v>Ο</v>
      </c>
      <c r="E402" s="1" t="s">
        <v>104</v>
      </c>
      <c r="F402" s="1" t="s">
        <v>1622</v>
      </c>
      <c r="G402" s="1" t="s">
        <v>729</v>
      </c>
      <c r="H402" s="2" t="s">
        <v>2139</v>
      </c>
      <c r="I402" s="1" t="str">
        <f>IF(AND(定義一覧[[#This Row],[Dec]]-1=C401,定義一覧[[#This Row],[Dec]]+1=C403,定義一覧[[#This Row],[Category]]=F401,定義一覧[[#This Row],[Category]]=F403,定義一覧[[#This Row],[SubCategory]]=G401,定義一覧[[#This Row],[SubCategory]]=G403),"○","")</f>
        <v>○</v>
      </c>
      <c r="J402" s="1" t="str">
        <f>CONCATENATE(定義一覧[[#This Row],[Width]],"_",定義一覧[[#This Row],[Category]],"_",定義一覧[[#This Row],[SubCategory]],"_",SUBSTITUTE(定義一覧[[#This Row],[Name]],"-","_"))</f>
        <v>WIDE_JIS_SYMBOL_GREEK_CAPITAL_LETTER_OMICRON</v>
      </c>
      <c r="K4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GREEK_CAPITAL_LETTER_OMICRON
pub const WIDE_JIS_SYMBOL_GREEK_CAPITAL_LETTER_OMICRON: u32 = 0x039f;</v>
      </c>
      <c r="L402" s="3" t="str">
        <f>定義一覧[[#This Row],[VariableName]]&amp;","</f>
        <v>WIDE_JIS_SYMBOL_GREEK_CAPITAL_LETTER_OMICRON,</v>
      </c>
      <c r="M402" s="1" t="str">
        <f>IF(定義一覧[[#This Row],[Sequence]]="○","",IF(I403="",CONCATENATE(定義一覧[[#This Row],[VariableName]], " + 1,"),CONCATENATE(定義一覧[[#This Row],[VariableName]], " - 1,")))</f>
        <v/>
      </c>
    </row>
    <row r="403" spans="2:13" ht="12.75" customHeight="1" x14ac:dyDescent="0.4">
      <c r="B403" s="1" t="s">
        <v>851</v>
      </c>
      <c r="C403" s="1">
        <f>HEX2DEC(定義一覧[[#This Row],[Unicode]])</f>
        <v>928</v>
      </c>
      <c r="D403" s="1" t="str">
        <f>_xlfn.UNICHAR(HEX2DEC(定義一覧[[#This Row],[Unicode]]))</f>
        <v>Π</v>
      </c>
      <c r="E403" s="1" t="s">
        <v>104</v>
      </c>
      <c r="F403" s="1" t="s">
        <v>1622</v>
      </c>
      <c r="G403" s="1" t="s">
        <v>729</v>
      </c>
      <c r="H403" s="2" t="s">
        <v>2140</v>
      </c>
      <c r="I403" s="1" t="str">
        <f>IF(AND(定義一覧[[#This Row],[Dec]]-1=C402,定義一覧[[#This Row],[Dec]]+1=C404,定義一覧[[#This Row],[Category]]=F402,定義一覧[[#This Row],[Category]]=F404,定義一覧[[#This Row],[SubCategory]]=G402,定義一覧[[#This Row],[SubCategory]]=G404),"○","")</f>
        <v>○</v>
      </c>
      <c r="J403" s="1" t="str">
        <f>CONCATENATE(定義一覧[[#This Row],[Width]],"_",定義一覧[[#This Row],[Category]],"_",定義一覧[[#This Row],[SubCategory]],"_",SUBSTITUTE(定義一覧[[#This Row],[Name]],"-","_"))</f>
        <v>WIDE_JIS_SYMBOL_GREEK_CAPITAL_LETTER_PI</v>
      </c>
      <c r="K4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GREEK_CAPITAL_LETTER_PI
pub const WIDE_JIS_SYMBOL_GREEK_CAPITAL_LETTER_PI: u32 = 0x03a0;</v>
      </c>
      <c r="L403" s="3" t="str">
        <f>定義一覧[[#This Row],[VariableName]]&amp;","</f>
        <v>WIDE_JIS_SYMBOL_GREEK_CAPITAL_LETTER_PI,</v>
      </c>
      <c r="M403" s="1" t="str">
        <f>IF(定義一覧[[#This Row],[Sequence]]="○","",IF(I404="",CONCATENATE(定義一覧[[#This Row],[VariableName]], " + 1,"),CONCATENATE(定義一覧[[#This Row],[VariableName]], " - 1,")))</f>
        <v/>
      </c>
    </row>
    <row r="404" spans="2:13" ht="12.75" customHeight="1" x14ac:dyDescent="0.4">
      <c r="B404" s="1" t="s">
        <v>852</v>
      </c>
      <c r="C404" s="1">
        <f>HEX2DEC(定義一覧[[#This Row],[Unicode]])</f>
        <v>929</v>
      </c>
      <c r="D404" s="1" t="str">
        <f>_xlfn.UNICHAR(HEX2DEC(定義一覧[[#This Row],[Unicode]]))</f>
        <v>Ρ</v>
      </c>
      <c r="E404" s="1" t="s">
        <v>104</v>
      </c>
      <c r="F404" s="1" t="s">
        <v>1622</v>
      </c>
      <c r="G404" s="1" t="s">
        <v>729</v>
      </c>
      <c r="H404" s="2" t="s">
        <v>2141</v>
      </c>
      <c r="I404" s="1" t="str">
        <f>IF(AND(定義一覧[[#This Row],[Dec]]-1=C403,定義一覧[[#This Row],[Dec]]+1=C405,定義一覧[[#This Row],[Category]]=F403,定義一覧[[#This Row],[Category]]=F405,定義一覧[[#This Row],[SubCategory]]=G403,定義一覧[[#This Row],[SubCategory]]=G405),"○","")</f>
        <v/>
      </c>
      <c r="J404" s="1" t="str">
        <f>CONCATENATE(定義一覧[[#This Row],[Width]],"_",定義一覧[[#This Row],[Category]],"_",定義一覧[[#This Row],[SubCategory]],"_",SUBSTITUTE(定義一覧[[#This Row],[Name]],"-","_"))</f>
        <v>WIDE_JIS_SYMBOL_GREEK_CAPITAL_LETTER_RHO</v>
      </c>
      <c r="K4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GREEK_CAPITAL_LETTER_RHO
pub const WIDE_JIS_SYMBOL_GREEK_CAPITAL_LETTER_RHO: u32 = 0x03a1;</v>
      </c>
      <c r="L404" s="3" t="str">
        <f>定義一覧[[#This Row],[VariableName]]&amp;","</f>
        <v>WIDE_JIS_SYMBOL_GREEK_CAPITAL_LETTER_RHO,</v>
      </c>
      <c r="M404" s="1" t="str">
        <f>IF(定義一覧[[#This Row],[Sequence]]="○","",IF(I405="",CONCATENATE(定義一覧[[#This Row],[VariableName]], " + 1,"),CONCATENATE(定義一覧[[#This Row],[VariableName]], " - 1,")))</f>
        <v>WIDE_JIS_SYMBOL_GREEK_CAPITAL_LETTER_RHO + 1,</v>
      </c>
    </row>
    <row r="405" spans="2:13" ht="12.75" customHeight="1" x14ac:dyDescent="0.4">
      <c r="B405" s="1" t="s">
        <v>853</v>
      </c>
      <c r="C405" s="1">
        <f>HEX2DEC(定義一覧[[#This Row],[Unicode]])</f>
        <v>931</v>
      </c>
      <c r="D405" s="1" t="str">
        <f>_xlfn.UNICHAR(HEX2DEC(定義一覧[[#This Row],[Unicode]]))</f>
        <v>Σ</v>
      </c>
      <c r="E405" s="1" t="s">
        <v>104</v>
      </c>
      <c r="F405" s="1" t="s">
        <v>1622</v>
      </c>
      <c r="G405" s="1" t="s">
        <v>729</v>
      </c>
      <c r="H405" s="2" t="s">
        <v>2142</v>
      </c>
      <c r="I405" s="1" t="str">
        <f>IF(AND(定義一覧[[#This Row],[Dec]]-1=C404,定義一覧[[#This Row],[Dec]]+1=C406,定義一覧[[#This Row],[Category]]=F404,定義一覧[[#This Row],[Category]]=F406,定義一覧[[#This Row],[SubCategory]]=G404,定義一覧[[#This Row],[SubCategory]]=G406),"○","")</f>
        <v/>
      </c>
      <c r="J405" s="1" t="str">
        <f>CONCATENATE(定義一覧[[#This Row],[Width]],"_",定義一覧[[#This Row],[Category]],"_",定義一覧[[#This Row],[SubCategory]],"_",SUBSTITUTE(定義一覧[[#This Row],[Name]],"-","_"))</f>
        <v>WIDE_JIS_SYMBOL_GREEK_CAPITAL_LETTER_SIGMA</v>
      </c>
      <c r="K4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GREEK_CAPITAL_LETTER_SIGMA
pub const WIDE_JIS_SYMBOL_GREEK_CAPITAL_LETTER_SIGMA: u32 = 0x03a3;</v>
      </c>
      <c r="L405" s="3" t="str">
        <f>定義一覧[[#This Row],[VariableName]]&amp;","</f>
        <v>WIDE_JIS_SYMBOL_GREEK_CAPITAL_LETTER_SIGMA,</v>
      </c>
      <c r="M405" s="1" t="str">
        <f>IF(定義一覧[[#This Row],[Sequence]]="○","",IF(I406="",CONCATENATE(定義一覧[[#This Row],[VariableName]], " + 1,"),CONCATENATE(定義一覧[[#This Row],[VariableName]], " - 1,")))</f>
        <v>WIDE_JIS_SYMBOL_GREEK_CAPITAL_LETTER_SIGMA - 1,</v>
      </c>
    </row>
    <row r="406" spans="2:13" ht="12.75" customHeight="1" x14ac:dyDescent="0.4">
      <c r="B406" s="1" t="s">
        <v>854</v>
      </c>
      <c r="C406" s="1">
        <f>HEX2DEC(定義一覧[[#This Row],[Unicode]])</f>
        <v>932</v>
      </c>
      <c r="D406" s="1" t="str">
        <f>_xlfn.UNICHAR(HEX2DEC(定義一覧[[#This Row],[Unicode]]))</f>
        <v>Τ</v>
      </c>
      <c r="E406" s="1" t="s">
        <v>104</v>
      </c>
      <c r="F406" s="1" t="s">
        <v>1622</v>
      </c>
      <c r="G406" s="1" t="s">
        <v>729</v>
      </c>
      <c r="H406" s="2" t="s">
        <v>2143</v>
      </c>
      <c r="I406" s="1" t="str">
        <f>IF(AND(定義一覧[[#This Row],[Dec]]-1=C405,定義一覧[[#This Row],[Dec]]+1=C407,定義一覧[[#This Row],[Category]]=F405,定義一覧[[#This Row],[Category]]=F407,定義一覧[[#This Row],[SubCategory]]=G405,定義一覧[[#This Row],[SubCategory]]=G407),"○","")</f>
        <v>○</v>
      </c>
      <c r="J406" s="1" t="str">
        <f>CONCATENATE(定義一覧[[#This Row],[Width]],"_",定義一覧[[#This Row],[Category]],"_",定義一覧[[#This Row],[SubCategory]],"_",SUBSTITUTE(定義一覧[[#This Row],[Name]],"-","_"))</f>
        <v>WIDE_JIS_SYMBOL_GREEK_CAPITAL_LETTER_TAU</v>
      </c>
      <c r="K4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GREEK_CAPITAL_LETTER_TAU
pub const WIDE_JIS_SYMBOL_GREEK_CAPITAL_LETTER_TAU: u32 = 0x03a4;</v>
      </c>
      <c r="L406" s="3" t="str">
        <f>定義一覧[[#This Row],[VariableName]]&amp;","</f>
        <v>WIDE_JIS_SYMBOL_GREEK_CAPITAL_LETTER_TAU,</v>
      </c>
      <c r="M406" s="1" t="str">
        <f>IF(定義一覧[[#This Row],[Sequence]]="○","",IF(I407="",CONCATENATE(定義一覧[[#This Row],[VariableName]], " + 1,"),CONCATENATE(定義一覧[[#This Row],[VariableName]], " - 1,")))</f>
        <v/>
      </c>
    </row>
    <row r="407" spans="2:13" ht="12.75" customHeight="1" x14ac:dyDescent="0.4">
      <c r="B407" s="1" t="s">
        <v>855</v>
      </c>
      <c r="C407" s="1">
        <f>HEX2DEC(定義一覧[[#This Row],[Unicode]])</f>
        <v>933</v>
      </c>
      <c r="D407" s="1" t="str">
        <f>_xlfn.UNICHAR(HEX2DEC(定義一覧[[#This Row],[Unicode]]))</f>
        <v>Υ</v>
      </c>
      <c r="E407" s="1" t="s">
        <v>104</v>
      </c>
      <c r="F407" s="1" t="s">
        <v>1622</v>
      </c>
      <c r="G407" s="1" t="s">
        <v>729</v>
      </c>
      <c r="H407" s="2" t="s">
        <v>2144</v>
      </c>
      <c r="I407" s="1" t="str">
        <f>IF(AND(定義一覧[[#This Row],[Dec]]-1=C406,定義一覧[[#This Row],[Dec]]+1=C408,定義一覧[[#This Row],[Category]]=F406,定義一覧[[#This Row],[Category]]=F408,定義一覧[[#This Row],[SubCategory]]=G406,定義一覧[[#This Row],[SubCategory]]=G408),"○","")</f>
        <v>○</v>
      </c>
      <c r="J407" s="1" t="str">
        <f>CONCATENATE(定義一覧[[#This Row],[Width]],"_",定義一覧[[#This Row],[Category]],"_",定義一覧[[#This Row],[SubCategory]],"_",SUBSTITUTE(定義一覧[[#This Row],[Name]],"-","_"))</f>
        <v>WIDE_JIS_SYMBOL_GREEK_CAPITAL_LETTER_UPSILON</v>
      </c>
      <c r="K4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GREEK_CAPITAL_LETTER_UPSILON
pub const WIDE_JIS_SYMBOL_GREEK_CAPITAL_LETTER_UPSILON: u32 = 0x03a5;</v>
      </c>
      <c r="L407" s="3" t="str">
        <f>定義一覧[[#This Row],[VariableName]]&amp;","</f>
        <v>WIDE_JIS_SYMBOL_GREEK_CAPITAL_LETTER_UPSILON,</v>
      </c>
      <c r="M407" s="1" t="str">
        <f>IF(定義一覧[[#This Row],[Sequence]]="○","",IF(I408="",CONCATENATE(定義一覧[[#This Row],[VariableName]], " + 1,"),CONCATENATE(定義一覧[[#This Row],[VariableName]], " - 1,")))</f>
        <v/>
      </c>
    </row>
    <row r="408" spans="2:13" ht="12.75" customHeight="1" x14ac:dyDescent="0.4">
      <c r="B408" s="1" t="s">
        <v>856</v>
      </c>
      <c r="C408" s="1">
        <f>HEX2DEC(定義一覧[[#This Row],[Unicode]])</f>
        <v>934</v>
      </c>
      <c r="D408" s="1" t="str">
        <f>_xlfn.UNICHAR(HEX2DEC(定義一覧[[#This Row],[Unicode]]))</f>
        <v>Φ</v>
      </c>
      <c r="E408" s="1" t="s">
        <v>104</v>
      </c>
      <c r="F408" s="1" t="s">
        <v>1622</v>
      </c>
      <c r="G408" s="1" t="s">
        <v>729</v>
      </c>
      <c r="H408" s="2" t="s">
        <v>2145</v>
      </c>
      <c r="I408" s="1" t="str">
        <f>IF(AND(定義一覧[[#This Row],[Dec]]-1=C407,定義一覧[[#This Row],[Dec]]+1=C409,定義一覧[[#This Row],[Category]]=F407,定義一覧[[#This Row],[Category]]=F409,定義一覧[[#This Row],[SubCategory]]=G407,定義一覧[[#This Row],[SubCategory]]=G409),"○","")</f>
        <v>○</v>
      </c>
      <c r="J408" s="1" t="str">
        <f>CONCATENATE(定義一覧[[#This Row],[Width]],"_",定義一覧[[#This Row],[Category]],"_",定義一覧[[#This Row],[SubCategory]],"_",SUBSTITUTE(定義一覧[[#This Row],[Name]],"-","_"))</f>
        <v>WIDE_JIS_SYMBOL_GREEK_CAPITAL_LETTER_PHI</v>
      </c>
      <c r="K4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GREEK_CAPITAL_LETTER_PHI
pub const WIDE_JIS_SYMBOL_GREEK_CAPITAL_LETTER_PHI: u32 = 0x03a6;</v>
      </c>
      <c r="L408" s="3" t="str">
        <f>定義一覧[[#This Row],[VariableName]]&amp;","</f>
        <v>WIDE_JIS_SYMBOL_GREEK_CAPITAL_LETTER_PHI,</v>
      </c>
      <c r="M408" s="1" t="str">
        <f>IF(定義一覧[[#This Row],[Sequence]]="○","",IF(I409="",CONCATENATE(定義一覧[[#This Row],[VariableName]], " + 1,"),CONCATENATE(定義一覧[[#This Row],[VariableName]], " - 1,")))</f>
        <v/>
      </c>
    </row>
    <row r="409" spans="2:13" ht="12.75" customHeight="1" x14ac:dyDescent="0.4">
      <c r="B409" s="1" t="s">
        <v>857</v>
      </c>
      <c r="C409" s="1">
        <f>HEX2DEC(定義一覧[[#This Row],[Unicode]])</f>
        <v>935</v>
      </c>
      <c r="D409" s="1" t="str">
        <f>_xlfn.UNICHAR(HEX2DEC(定義一覧[[#This Row],[Unicode]]))</f>
        <v>Χ</v>
      </c>
      <c r="E409" s="1" t="s">
        <v>104</v>
      </c>
      <c r="F409" s="1" t="s">
        <v>1622</v>
      </c>
      <c r="G409" s="1" t="s">
        <v>729</v>
      </c>
      <c r="H409" s="2" t="s">
        <v>2146</v>
      </c>
      <c r="I409" s="1" t="str">
        <f>IF(AND(定義一覧[[#This Row],[Dec]]-1=C408,定義一覧[[#This Row],[Dec]]+1=C410,定義一覧[[#This Row],[Category]]=F408,定義一覧[[#This Row],[Category]]=F410,定義一覧[[#This Row],[SubCategory]]=G408,定義一覧[[#This Row],[SubCategory]]=G410),"○","")</f>
        <v>○</v>
      </c>
      <c r="J409" s="1" t="str">
        <f>CONCATENATE(定義一覧[[#This Row],[Width]],"_",定義一覧[[#This Row],[Category]],"_",定義一覧[[#This Row],[SubCategory]],"_",SUBSTITUTE(定義一覧[[#This Row],[Name]],"-","_"))</f>
        <v>WIDE_JIS_SYMBOL_GREEK_CAPITAL_LETTER_CHI</v>
      </c>
      <c r="K4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GREEK_CAPITAL_LETTER_CHI
pub const WIDE_JIS_SYMBOL_GREEK_CAPITAL_LETTER_CHI: u32 = 0x03a7;</v>
      </c>
      <c r="L409" s="3" t="str">
        <f>定義一覧[[#This Row],[VariableName]]&amp;","</f>
        <v>WIDE_JIS_SYMBOL_GREEK_CAPITAL_LETTER_CHI,</v>
      </c>
      <c r="M409" s="1" t="str">
        <f>IF(定義一覧[[#This Row],[Sequence]]="○","",IF(I410="",CONCATENATE(定義一覧[[#This Row],[VariableName]], " + 1,"),CONCATENATE(定義一覧[[#This Row],[VariableName]], " - 1,")))</f>
        <v/>
      </c>
    </row>
    <row r="410" spans="2:13" ht="12.75" customHeight="1" x14ac:dyDescent="0.4">
      <c r="B410" s="1" t="s">
        <v>858</v>
      </c>
      <c r="C410" s="1">
        <f>HEX2DEC(定義一覧[[#This Row],[Unicode]])</f>
        <v>936</v>
      </c>
      <c r="D410" s="1" t="str">
        <f>_xlfn.UNICHAR(HEX2DEC(定義一覧[[#This Row],[Unicode]]))</f>
        <v>Ψ</v>
      </c>
      <c r="E410" s="1" t="s">
        <v>104</v>
      </c>
      <c r="F410" s="1" t="s">
        <v>1622</v>
      </c>
      <c r="G410" s="1" t="s">
        <v>729</v>
      </c>
      <c r="H410" s="2" t="s">
        <v>2147</v>
      </c>
      <c r="I410" s="1" t="str">
        <f>IF(AND(定義一覧[[#This Row],[Dec]]-1=C409,定義一覧[[#This Row],[Dec]]+1=C411,定義一覧[[#This Row],[Category]]=F409,定義一覧[[#This Row],[Category]]=F411,定義一覧[[#This Row],[SubCategory]]=G409,定義一覧[[#This Row],[SubCategory]]=G411),"○","")</f>
        <v>○</v>
      </c>
      <c r="J410" s="1" t="str">
        <f>CONCATENATE(定義一覧[[#This Row],[Width]],"_",定義一覧[[#This Row],[Category]],"_",定義一覧[[#This Row],[SubCategory]],"_",SUBSTITUTE(定義一覧[[#This Row],[Name]],"-","_"))</f>
        <v>WIDE_JIS_SYMBOL_GREEK_CAPITAL_LETTER_PSI</v>
      </c>
      <c r="K4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GREEK_CAPITAL_LETTER_PSI
pub const WIDE_JIS_SYMBOL_GREEK_CAPITAL_LETTER_PSI: u32 = 0x03a8;</v>
      </c>
      <c r="L410" s="3" t="str">
        <f>定義一覧[[#This Row],[VariableName]]&amp;","</f>
        <v>WIDE_JIS_SYMBOL_GREEK_CAPITAL_LETTER_PSI,</v>
      </c>
      <c r="M410" s="1" t="str">
        <f>IF(定義一覧[[#This Row],[Sequence]]="○","",IF(I411="",CONCATENATE(定義一覧[[#This Row],[VariableName]], " + 1,"),CONCATENATE(定義一覧[[#This Row],[VariableName]], " - 1,")))</f>
        <v/>
      </c>
    </row>
    <row r="411" spans="2:13" ht="12.75" customHeight="1" x14ac:dyDescent="0.4">
      <c r="B411" s="1" t="s">
        <v>859</v>
      </c>
      <c r="C411" s="1">
        <f>HEX2DEC(定義一覧[[#This Row],[Unicode]])</f>
        <v>937</v>
      </c>
      <c r="D411" s="1" t="str">
        <f>_xlfn.UNICHAR(HEX2DEC(定義一覧[[#This Row],[Unicode]]))</f>
        <v>Ω</v>
      </c>
      <c r="E411" s="1" t="s">
        <v>104</v>
      </c>
      <c r="F411" s="1" t="s">
        <v>1622</v>
      </c>
      <c r="G411" s="1" t="s">
        <v>729</v>
      </c>
      <c r="H411" s="2" t="s">
        <v>2148</v>
      </c>
      <c r="I411" s="1" t="str">
        <f>IF(AND(定義一覧[[#This Row],[Dec]]-1=C410,定義一覧[[#This Row],[Dec]]+1=C412,定義一覧[[#This Row],[Category]]=F410,定義一覧[[#This Row],[Category]]=F412,定義一覧[[#This Row],[SubCategory]]=G410,定義一覧[[#This Row],[SubCategory]]=G412),"○","")</f>
        <v/>
      </c>
      <c r="J411" s="1" t="str">
        <f>CONCATENATE(定義一覧[[#This Row],[Width]],"_",定義一覧[[#This Row],[Category]],"_",定義一覧[[#This Row],[SubCategory]],"_",SUBSTITUTE(定義一覧[[#This Row],[Name]],"-","_"))</f>
        <v>WIDE_JIS_SYMBOL_GREEK_CAPITAL_LETTER_OMEGA</v>
      </c>
      <c r="K4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GREEK_CAPITAL_LETTER_OMEGA
pub const WIDE_JIS_SYMBOL_GREEK_CAPITAL_LETTER_OMEGA: u32 = 0x03a9;</v>
      </c>
      <c r="L411" s="3" t="str">
        <f>定義一覧[[#This Row],[VariableName]]&amp;","</f>
        <v>WIDE_JIS_SYMBOL_GREEK_CAPITAL_LETTER_OMEGA,</v>
      </c>
      <c r="M411" s="1" t="str">
        <f>IF(定義一覧[[#This Row],[Sequence]]="○","",IF(I412="",CONCATENATE(定義一覧[[#This Row],[VariableName]], " + 1,"),CONCATENATE(定義一覧[[#This Row],[VariableName]], " - 1,")))</f>
        <v>WIDE_JIS_SYMBOL_GREEK_CAPITAL_LETTER_OMEGA + 1,</v>
      </c>
    </row>
    <row r="412" spans="2:13" ht="12.75" customHeight="1" x14ac:dyDescent="0.4">
      <c r="B412" s="1" t="s">
        <v>860</v>
      </c>
      <c r="C412" s="1">
        <f>HEX2DEC(定義一覧[[#This Row],[Unicode]])</f>
        <v>945</v>
      </c>
      <c r="D412" s="1" t="str">
        <f>_xlfn.UNICHAR(HEX2DEC(定義一覧[[#This Row],[Unicode]]))</f>
        <v>α</v>
      </c>
      <c r="E412" s="1" t="s">
        <v>104</v>
      </c>
      <c r="F412" s="1" t="s">
        <v>1622</v>
      </c>
      <c r="G412" s="1" t="s">
        <v>729</v>
      </c>
      <c r="H412" s="2" t="s">
        <v>2149</v>
      </c>
      <c r="I412" s="1" t="str">
        <f>IF(AND(定義一覧[[#This Row],[Dec]]-1=C411,定義一覧[[#This Row],[Dec]]+1=C413,定義一覧[[#This Row],[Category]]=F411,定義一覧[[#This Row],[Category]]=F413,定義一覧[[#This Row],[SubCategory]]=G411,定義一覧[[#This Row],[SubCategory]]=G413),"○","")</f>
        <v/>
      </c>
      <c r="J412" s="1" t="str">
        <f>CONCATENATE(定義一覧[[#This Row],[Width]],"_",定義一覧[[#This Row],[Category]],"_",定義一覧[[#This Row],[SubCategory]],"_",SUBSTITUTE(定義一覧[[#This Row],[Name]],"-","_"))</f>
        <v>WIDE_JIS_SYMBOL_GREEK_SMALL_LETTER_ALPHA</v>
      </c>
      <c r="K4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GREEK_SMALL_LETTER_ALPHA
pub const WIDE_JIS_SYMBOL_GREEK_SMALL_LETTER_ALPHA: u32 = 0x03b1;</v>
      </c>
      <c r="L412" s="3" t="str">
        <f>定義一覧[[#This Row],[VariableName]]&amp;","</f>
        <v>WIDE_JIS_SYMBOL_GREEK_SMALL_LETTER_ALPHA,</v>
      </c>
      <c r="M412" s="1" t="str">
        <f>IF(定義一覧[[#This Row],[Sequence]]="○","",IF(I413="",CONCATENATE(定義一覧[[#This Row],[VariableName]], " + 1,"),CONCATENATE(定義一覧[[#This Row],[VariableName]], " - 1,")))</f>
        <v>WIDE_JIS_SYMBOL_GREEK_SMALL_LETTER_ALPHA - 1,</v>
      </c>
    </row>
    <row r="413" spans="2:13" ht="12.75" customHeight="1" x14ac:dyDescent="0.4">
      <c r="B413" s="1" t="s">
        <v>861</v>
      </c>
      <c r="C413" s="1">
        <f>HEX2DEC(定義一覧[[#This Row],[Unicode]])</f>
        <v>946</v>
      </c>
      <c r="D413" s="1" t="str">
        <f>_xlfn.UNICHAR(HEX2DEC(定義一覧[[#This Row],[Unicode]]))</f>
        <v>β</v>
      </c>
      <c r="E413" s="1" t="s">
        <v>104</v>
      </c>
      <c r="F413" s="1" t="s">
        <v>1622</v>
      </c>
      <c r="G413" s="1" t="s">
        <v>729</v>
      </c>
      <c r="H413" s="2" t="s">
        <v>2150</v>
      </c>
      <c r="I413" s="1" t="str">
        <f>IF(AND(定義一覧[[#This Row],[Dec]]-1=C412,定義一覧[[#This Row],[Dec]]+1=C414,定義一覧[[#This Row],[Category]]=F412,定義一覧[[#This Row],[Category]]=F414,定義一覧[[#This Row],[SubCategory]]=G412,定義一覧[[#This Row],[SubCategory]]=G414),"○","")</f>
        <v>○</v>
      </c>
      <c r="J413" s="1" t="str">
        <f>CONCATENATE(定義一覧[[#This Row],[Width]],"_",定義一覧[[#This Row],[Category]],"_",定義一覧[[#This Row],[SubCategory]],"_",SUBSTITUTE(定義一覧[[#This Row],[Name]],"-","_"))</f>
        <v>WIDE_JIS_SYMBOL_GREEK_SMALL_LETTER_BETA</v>
      </c>
      <c r="K4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GREEK_SMALL_LETTER_BETA
pub const WIDE_JIS_SYMBOL_GREEK_SMALL_LETTER_BETA: u32 = 0x03b2;</v>
      </c>
      <c r="L413" s="3" t="str">
        <f>定義一覧[[#This Row],[VariableName]]&amp;","</f>
        <v>WIDE_JIS_SYMBOL_GREEK_SMALL_LETTER_BETA,</v>
      </c>
      <c r="M413" s="1" t="str">
        <f>IF(定義一覧[[#This Row],[Sequence]]="○","",IF(I414="",CONCATENATE(定義一覧[[#This Row],[VariableName]], " + 1,"),CONCATENATE(定義一覧[[#This Row],[VariableName]], " - 1,")))</f>
        <v/>
      </c>
    </row>
    <row r="414" spans="2:13" ht="12.75" customHeight="1" x14ac:dyDescent="0.4">
      <c r="B414" s="1" t="s">
        <v>862</v>
      </c>
      <c r="C414" s="1">
        <f>HEX2DEC(定義一覧[[#This Row],[Unicode]])</f>
        <v>947</v>
      </c>
      <c r="D414" s="1" t="str">
        <f>_xlfn.UNICHAR(HEX2DEC(定義一覧[[#This Row],[Unicode]]))</f>
        <v>γ</v>
      </c>
      <c r="E414" s="1" t="s">
        <v>104</v>
      </c>
      <c r="F414" s="1" t="s">
        <v>1622</v>
      </c>
      <c r="G414" s="1" t="s">
        <v>729</v>
      </c>
      <c r="H414" s="2" t="s">
        <v>2151</v>
      </c>
      <c r="I414" s="1" t="str">
        <f>IF(AND(定義一覧[[#This Row],[Dec]]-1=C413,定義一覧[[#This Row],[Dec]]+1=C415,定義一覧[[#This Row],[Category]]=F413,定義一覧[[#This Row],[Category]]=F415,定義一覧[[#This Row],[SubCategory]]=G413,定義一覧[[#This Row],[SubCategory]]=G415),"○","")</f>
        <v>○</v>
      </c>
      <c r="J414" s="1" t="str">
        <f>CONCATENATE(定義一覧[[#This Row],[Width]],"_",定義一覧[[#This Row],[Category]],"_",定義一覧[[#This Row],[SubCategory]],"_",SUBSTITUTE(定義一覧[[#This Row],[Name]],"-","_"))</f>
        <v>WIDE_JIS_SYMBOL_GREEK_SMALL_LETTER_GAMMA</v>
      </c>
      <c r="K4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GREEK_SMALL_LETTER_GAMMA
pub const WIDE_JIS_SYMBOL_GREEK_SMALL_LETTER_GAMMA: u32 = 0x03b3;</v>
      </c>
      <c r="L414" s="3" t="str">
        <f>定義一覧[[#This Row],[VariableName]]&amp;","</f>
        <v>WIDE_JIS_SYMBOL_GREEK_SMALL_LETTER_GAMMA,</v>
      </c>
      <c r="M414" s="1" t="str">
        <f>IF(定義一覧[[#This Row],[Sequence]]="○","",IF(I415="",CONCATENATE(定義一覧[[#This Row],[VariableName]], " + 1,"),CONCATENATE(定義一覧[[#This Row],[VariableName]], " - 1,")))</f>
        <v/>
      </c>
    </row>
    <row r="415" spans="2:13" ht="12.75" customHeight="1" x14ac:dyDescent="0.4">
      <c r="B415" s="1" t="s">
        <v>863</v>
      </c>
      <c r="C415" s="1">
        <f>HEX2DEC(定義一覧[[#This Row],[Unicode]])</f>
        <v>948</v>
      </c>
      <c r="D415" s="1" t="str">
        <f>_xlfn.UNICHAR(HEX2DEC(定義一覧[[#This Row],[Unicode]]))</f>
        <v>δ</v>
      </c>
      <c r="E415" s="1" t="s">
        <v>104</v>
      </c>
      <c r="F415" s="1" t="s">
        <v>1622</v>
      </c>
      <c r="G415" s="1" t="s">
        <v>729</v>
      </c>
      <c r="H415" s="2" t="s">
        <v>2152</v>
      </c>
      <c r="I415" s="1" t="str">
        <f>IF(AND(定義一覧[[#This Row],[Dec]]-1=C414,定義一覧[[#This Row],[Dec]]+1=C416,定義一覧[[#This Row],[Category]]=F414,定義一覧[[#This Row],[Category]]=F416,定義一覧[[#This Row],[SubCategory]]=G414,定義一覧[[#This Row],[SubCategory]]=G416),"○","")</f>
        <v>○</v>
      </c>
      <c r="J415" s="1" t="str">
        <f>CONCATENATE(定義一覧[[#This Row],[Width]],"_",定義一覧[[#This Row],[Category]],"_",定義一覧[[#This Row],[SubCategory]],"_",SUBSTITUTE(定義一覧[[#This Row],[Name]],"-","_"))</f>
        <v>WIDE_JIS_SYMBOL_GREEK_SMALL_LETTER_DELTA</v>
      </c>
      <c r="K4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GREEK_SMALL_LETTER_DELTA
pub const WIDE_JIS_SYMBOL_GREEK_SMALL_LETTER_DELTA: u32 = 0x03b4;</v>
      </c>
      <c r="L415" s="3" t="str">
        <f>定義一覧[[#This Row],[VariableName]]&amp;","</f>
        <v>WIDE_JIS_SYMBOL_GREEK_SMALL_LETTER_DELTA,</v>
      </c>
      <c r="M415" s="1" t="str">
        <f>IF(定義一覧[[#This Row],[Sequence]]="○","",IF(I416="",CONCATENATE(定義一覧[[#This Row],[VariableName]], " + 1,"),CONCATENATE(定義一覧[[#This Row],[VariableName]], " - 1,")))</f>
        <v/>
      </c>
    </row>
    <row r="416" spans="2:13" ht="12.75" customHeight="1" x14ac:dyDescent="0.4">
      <c r="B416" s="1" t="s">
        <v>864</v>
      </c>
      <c r="C416" s="1">
        <f>HEX2DEC(定義一覧[[#This Row],[Unicode]])</f>
        <v>949</v>
      </c>
      <c r="D416" s="1" t="str">
        <f>_xlfn.UNICHAR(HEX2DEC(定義一覧[[#This Row],[Unicode]]))</f>
        <v>ε</v>
      </c>
      <c r="E416" s="1" t="s">
        <v>104</v>
      </c>
      <c r="F416" s="1" t="s">
        <v>1622</v>
      </c>
      <c r="G416" s="1" t="s">
        <v>729</v>
      </c>
      <c r="H416" s="2" t="s">
        <v>2153</v>
      </c>
      <c r="I416" s="1" t="str">
        <f>IF(AND(定義一覧[[#This Row],[Dec]]-1=C415,定義一覧[[#This Row],[Dec]]+1=C417,定義一覧[[#This Row],[Category]]=F415,定義一覧[[#This Row],[Category]]=F417,定義一覧[[#This Row],[SubCategory]]=G415,定義一覧[[#This Row],[SubCategory]]=G417),"○","")</f>
        <v>○</v>
      </c>
      <c r="J416" s="1" t="str">
        <f>CONCATENATE(定義一覧[[#This Row],[Width]],"_",定義一覧[[#This Row],[Category]],"_",定義一覧[[#This Row],[SubCategory]],"_",SUBSTITUTE(定義一覧[[#This Row],[Name]],"-","_"))</f>
        <v>WIDE_JIS_SYMBOL_GREEK_SMALL_LETTER_EPSILON</v>
      </c>
      <c r="K4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GREEK_SMALL_LETTER_EPSILON
pub const WIDE_JIS_SYMBOL_GREEK_SMALL_LETTER_EPSILON: u32 = 0x03b5;</v>
      </c>
      <c r="L416" s="3" t="str">
        <f>定義一覧[[#This Row],[VariableName]]&amp;","</f>
        <v>WIDE_JIS_SYMBOL_GREEK_SMALL_LETTER_EPSILON,</v>
      </c>
      <c r="M416" s="1" t="str">
        <f>IF(定義一覧[[#This Row],[Sequence]]="○","",IF(I417="",CONCATENATE(定義一覧[[#This Row],[VariableName]], " + 1,"),CONCATENATE(定義一覧[[#This Row],[VariableName]], " - 1,")))</f>
        <v/>
      </c>
    </row>
    <row r="417" spans="2:13" ht="12.75" customHeight="1" x14ac:dyDescent="0.4">
      <c r="B417" s="1" t="s">
        <v>865</v>
      </c>
      <c r="C417" s="1">
        <f>HEX2DEC(定義一覧[[#This Row],[Unicode]])</f>
        <v>950</v>
      </c>
      <c r="D417" s="1" t="str">
        <f>_xlfn.UNICHAR(HEX2DEC(定義一覧[[#This Row],[Unicode]]))</f>
        <v>ζ</v>
      </c>
      <c r="E417" s="1" t="s">
        <v>104</v>
      </c>
      <c r="F417" s="1" t="s">
        <v>1622</v>
      </c>
      <c r="G417" s="1" t="s">
        <v>729</v>
      </c>
      <c r="H417" s="2" t="s">
        <v>2154</v>
      </c>
      <c r="I417" s="1" t="str">
        <f>IF(AND(定義一覧[[#This Row],[Dec]]-1=C416,定義一覧[[#This Row],[Dec]]+1=C418,定義一覧[[#This Row],[Category]]=F416,定義一覧[[#This Row],[Category]]=F418,定義一覧[[#This Row],[SubCategory]]=G416,定義一覧[[#This Row],[SubCategory]]=G418),"○","")</f>
        <v>○</v>
      </c>
      <c r="J417" s="1" t="str">
        <f>CONCATENATE(定義一覧[[#This Row],[Width]],"_",定義一覧[[#This Row],[Category]],"_",定義一覧[[#This Row],[SubCategory]],"_",SUBSTITUTE(定義一覧[[#This Row],[Name]],"-","_"))</f>
        <v>WIDE_JIS_SYMBOL_GREEK_SMALL_LETTER_ZETA</v>
      </c>
      <c r="K4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GREEK_SMALL_LETTER_ZETA
pub const WIDE_JIS_SYMBOL_GREEK_SMALL_LETTER_ZETA: u32 = 0x03b6;</v>
      </c>
      <c r="L417" s="3" t="str">
        <f>定義一覧[[#This Row],[VariableName]]&amp;","</f>
        <v>WIDE_JIS_SYMBOL_GREEK_SMALL_LETTER_ZETA,</v>
      </c>
      <c r="M417" s="1" t="str">
        <f>IF(定義一覧[[#This Row],[Sequence]]="○","",IF(I418="",CONCATENATE(定義一覧[[#This Row],[VariableName]], " + 1,"),CONCATENATE(定義一覧[[#This Row],[VariableName]], " - 1,")))</f>
        <v/>
      </c>
    </row>
    <row r="418" spans="2:13" ht="12.75" customHeight="1" x14ac:dyDescent="0.4">
      <c r="B418" s="1" t="s">
        <v>866</v>
      </c>
      <c r="C418" s="1">
        <f>HEX2DEC(定義一覧[[#This Row],[Unicode]])</f>
        <v>951</v>
      </c>
      <c r="D418" s="1" t="str">
        <f>_xlfn.UNICHAR(HEX2DEC(定義一覧[[#This Row],[Unicode]]))</f>
        <v>η</v>
      </c>
      <c r="E418" s="1" t="s">
        <v>104</v>
      </c>
      <c r="F418" s="1" t="s">
        <v>1622</v>
      </c>
      <c r="G418" s="1" t="s">
        <v>729</v>
      </c>
      <c r="H418" s="2" t="s">
        <v>2155</v>
      </c>
      <c r="I418" s="1" t="str">
        <f>IF(AND(定義一覧[[#This Row],[Dec]]-1=C417,定義一覧[[#This Row],[Dec]]+1=C419,定義一覧[[#This Row],[Category]]=F417,定義一覧[[#This Row],[Category]]=F419,定義一覧[[#This Row],[SubCategory]]=G417,定義一覧[[#This Row],[SubCategory]]=G419),"○","")</f>
        <v>○</v>
      </c>
      <c r="J418" s="1" t="str">
        <f>CONCATENATE(定義一覧[[#This Row],[Width]],"_",定義一覧[[#This Row],[Category]],"_",定義一覧[[#This Row],[SubCategory]],"_",SUBSTITUTE(定義一覧[[#This Row],[Name]],"-","_"))</f>
        <v>WIDE_JIS_SYMBOL_GREEK_SMALL_LETTER_ETA</v>
      </c>
      <c r="K4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GREEK_SMALL_LETTER_ETA
pub const WIDE_JIS_SYMBOL_GREEK_SMALL_LETTER_ETA: u32 = 0x03b7;</v>
      </c>
      <c r="L418" s="3" t="str">
        <f>定義一覧[[#This Row],[VariableName]]&amp;","</f>
        <v>WIDE_JIS_SYMBOL_GREEK_SMALL_LETTER_ETA,</v>
      </c>
      <c r="M418" s="1" t="str">
        <f>IF(定義一覧[[#This Row],[Sequence]]="○","",IF(I419="",CONCATENATE(定義一覧[[#This Row],[VariableName]], " + 1,"),CONCATENATE(定義一覧[[#This Row],[VariableName]], " - 1,")))</f>
        <v/>
      </c>
    </row>
    <row r="419" spans="2:13" ht="12.75" customHeight="1" x14ac:dyDescent="0.4">
      <c r="B419" s="1" t="s">
        <v>867</v>
      </c>
      <c r="C419" s="1">
        <f>HEX2DEC(定義一覧[[#This Row],[Unicode]])</f>
        <v>952</v>
      </c>
      <c r="D419" s="1" t="str">
        <f>_xlfn.UNICHAR(HEX2DEC(定義一覧[[#This Row],[Unicode]]))</f>
        <v>θ</v>
      </c>
      <c r="E419" s="1" t="s">
        <v>104</v>
      </c>
      <c r="F419" s="1" t="s">
        <v>1622</v>
      </c>
      <c r="G419" s="1" t="s">
        <v>729</v>
      </c>
      <c r="H419" s="2" t="s">
        <v>2156</v>
      </c>
      <c r="I419" s="1" t="str">
        <f>IF(AND(定義一覧[[#This Row],[Dec]]-1=C418,定義一覧[[#This Row],[Dec]]+1=C420,定義一覧[[#This Row],[Category]]=F418,定義一覧[[#This Row],[Category]]=F420,定義一覧[[#This Row],[SubCategory]]=G418,定義一覧[[#This Row],[SubCategory]]=G420),"○","")</f>
        <v>○</v>
      </c>
      <c r="J419" s="1" t="str">
        <f>CONCATENATE(定義一覧[[#This Row],[Width]],"_",定義一覧[[#This Row],[Category]],"_",定義一覧[[#This Row],[SubCategory]],"_",SUBSTITUTE(定義一覧[[#This Row],[Name]],"-","_"))</f>
        <v>WIDE_JIS_SYMBOL_GREEK_SMALL_LETTER_THETA</v>
      </c>
      <c r="K4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GREEK_SMALL_LETTER_THETA
pub const WIDE_JIS_SYMBOL_GREEK_SMALL_LETTER_THETA: u32 = 0x03b8;</v>
      </c>
      <c r="L419" s="3" t="str">
        <f>定義一覧[[#This Row],[VariableName]]&amp;","</f>
        <v>WIDE_JIS_SYMBOL_GREEK_SMALL_LETTER_THETA,</v>
      </c>
      <c r="M419" s="1" t="str">
        <f>IF(定義一覧[[#This Row],[Sequence]]="○","",IF(I420="",CONCATENATE(定義一覧[[#This Row],[VariableName]], " + 1,"),CONCATENATE(定義一覧[[#This Row],[VariableName]], " - 1,")))</f>
        <v/>
      </c>
    </row>
    <row r="420" spans="2:13" ht="12.75" customHeight="1" x14ac:dyDescent="0.4">
      <c r="B420" s="1" t="s">
        <v>868</v>
      </c>
      <c r="C420" s="1">
        <f>HEX2DEC(定義一覧[[#This Row],[Unicode]])</f>
        <v>953</v>
      </c>
      <c r="D420" s="1" t="str">
        <f>_xlfn.UNICHAR(HEX2DEC(定義一覧[[#This Row],[Unicode]]))</f>
        <v>ι</v>
      </c>
      <c r="E420" s="1" t="s">
        <v>104</v>
      </c>
      <c r="F420" s="1" t="s">
        <v>1622</v>
      </c>
      <c r="G420" s="1" t="s">
        <v>729</v>
      </c>
      <c r="H420" s="2" t="s">
        <v>2157</v>
      </c>
      <c r="I420" s="1" t="str">
        <f>IF(AND(定義一覧[[#This Row],[Dec]]-1=C419,定義一覧[[#This Row],[Dec]]+1=C421,定義一覧[[#This Row],[Category]]=F419,定義一覧[[#This Row],[Category]]=F421,定義一覧[[#This Row],[SubCategory]]=G419,定義一覧[[#This Row],[SubCategory]]=G421),"○","")</f>
        <v>○</v>
      </c>
      <c r="J420" s="1" t="str">
        <f>CONCATENATE(定義一覧[[#This Row],[Width]],"_",定義一覧[[#This Row],[Category]],"_",定義一覧[[#This Row],[SubCategory]],"_",SUBSTITUTE(定義一覧[[#This Row],[Name]],"-","_"))</f>
        <v>WIDE_JIS_SYMBOL_GREEK_SMALL_LETTER_IOTA</v>
      </c>
      <c r="K4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GREEK_SMALL_LETTER_IOTA
pub const WIDE_JIS_SYMBOL_GREEK_SMALL_LETTER_IOTA: u32 = 0x03b9;</v>
      </c>
      <c r="L420" s="3" t="str">
        <f>定義一覧[[#This Row],[VariableName]]&amp;","</f>
        <v>WIDE_JIS_SYMBOL_GREEK_SMALL_LETTER_IOTA,</v>
      </c>
      <c r="M420" s="1" t="str">
        <f>IF(定義一覧[[#This Row],[Sequence]]="○","",IF(I421="",CONCATENATE(定義一覧[[#This Row],[VariableName]], " + 1,"),CONCATENATE(定義一覧[[#This Row],[VariableName]], " - 1,")))</f>
        <v/>
      </c>
    </row>
    <row r="421" spans="2:13" ht="12.75" customHeight="1" x14ac:dyDescent="0.4">
      <c r="B421" s="1" t="s">
        <v>869</v>
      </c>
      <c r="C421" s="1">
        <f>HEX2DEC(定義一覧[[#This Row],[Unicode]])</f>
        <v>954</v>
      </c>
      <c r="D421" s="1" t="str">
        <f>_xlfn.UNICHAR(HEX2DEC(定義一覧[[#This Row],[Unicode]]))</f>
        <v>κ</v>
      </c>
      <c r="E421" s="1" t="s">
        <v>104</v>
      </c>
      <c r="F421" s="1" t="s">
        <v>1622</v>
      </c>
      <c r="G421" s="1" t="s">
        <v>729</v>
      </c>
      <c r="H421" s="2" t="s">
        <v>2158</v>
      </c>
      <c r="I421" s="1" t="str">
        <f>IF(AND(定義一覧[[#This Row],[Dec]]-1=C420,定義一覧[[#This Row],[Dec]]+1=C422,定義一覧[[#This Row],[Category]]=F420,定義一覧[[#This Row],[Category]]=F422,定義一覧[[#This Row],[SubCategory]]=G420,定義一覧[[#This Row],[SubCategory]]=G422),"○","")</f>
        <v>○</v>
      </c>
      <c r="J421" s="1" t="str">
        <f>CONCATENATE(定義一覧[[#This Row],[Width]],"_",定義一覧[[#This Row],[Category]],"_",定義一覧[[#This Row],[SubCategory]],"_",SUBSTITUTE(定義一覧[[#This Row],[Name]],"-","_"))</f>
        <v>WIDE_JIS_SYMBOL_GREEK_SMALL_LETTER_KAPPA</v>
      </c>
      <c r="K4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GREEK_SMALL_LETTER_KAPPA
pub const WIDE_JIS_SYMBOL_GREEK_SMALL_LETTER_KAPPA: u32 = 0x03ba;</v>
      </c>
      <c r="L421" s="3" t="str">
        <f>定義一覧[[#This Row],[VariableName]]&amp;","</f>
        <v>WIDE_JIS_SYMBOL_GREEK_SMALL_LETTER_KAPPA,</v>
      </c>
      <c r="M421" s="1" t="str">
        <f>IF(定義一覧[[#This Row],[Sequence]]="○","",IF(I422="",CONCATENATE(定義一覧[[#This Row],[VariableName]], " + 1,"),CONCATENATE(定義一覧[[#This Row],[VariableName]], " - 1,")))</f>
        <v/>
      </c>
    </row>
    <row r="422" spans="2:13" ht="12.75" customHeight="1" x14ac:dyDescent="0.4">
      <c r="B422" s="1" t="s">
        <v>870</v>
      </c>
      <c r="C422" s="1">
        <f>HEX2DEC(定義一覧[[#This Row],[Unicode]])</f>
        <v>955</v>
      </c>
      <c r="D422" s="1" t="str">
        <f>_xlfn.UNICHAR(HEX2DEC(定義一覧[[#This Row],[Unicode]]))</f>
        <v>λ</v>
      </c>
      <c r="E422" s="1" t="s">
        <v>104</v>
      </c>
      <c r="F422" s="1" t="s">
        <v>1622</v>
      </c>
      <c r="G422" s="1" t="s">
        <v>729</v>
      </c>
      <c r="H422" s="2" t="s">
        <v>2159</v>
      </c>
      <c r="I422" s="1" t="str">
        <f>IF(AND(定義一覧[[#This Row],[Dec]]-1=C421,定義一覧[[#This Row],[Dec]]+1=C423,定義一覧[[#This Row],[Category]]=F421,定義一覧[[#This Row],[Category]]=F423,定義一覧[[#This Row],[SubCategory]]=G421,定義一覧[[#This Row],[SubCategory]]=G423),"○","")</f>
        <v>○</v>
      </c>
      <c r="J422" s="1" t="str">
        <f>CONCATENATE(定義一覧[[#This Row],[Width]],"_",定義一覧[[#This Row],[Category]],"_",定義一覧[[#This Row],[SubCategory]],"_",SUBSTITUTE(定義一覧[[#This Row],[Name]],"-","_"))</f>
        <v>WIDE_JIS_SYMBOL_GREEK_SMALL_LETTER_LAMDA</v>
      </c>
      <c r="K4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GREEK_SMALL_LETTER_LAMDA
pub const WIDE_JIS_SYMBOL_GREEK_SMALL_LETTER_LAMDA: u32 = 0x03bb;</v>
      </c>
      <c r="L422" s="3" t="str">
        <f>定義一覧[[#This Row],[VariableName]]&amp;","</f>
        <v>WIDE_JIS_SYMBOL_GREEK_SMALL_LETTER_LAMDA,</v>
      </c>
      <c r="M422" s="1" t="str">
        <f>IF(定義一覧[[#This Row],[Sequence]]="○","",IF(I423="",CONCATENATE(定義一覧[[#This Row],[VariableName]], " + 1,"),CONCATENATE(定義一覧[[#This Row],[VariableName]], " - 1,")))</f>
        <v/>
      </c>
    </row>
    <row r="423" spans="2:13" ht="12.75" customHeight="1" x14ac:dyDescent="0.4">
      <c r="B423" s="1" t="s">
        <v>871</v>
      </c>
      <c r="C423" s="1">
        <f>HEX2DEC(定義一覧[[#This Row],[Unicode]])</f>
        <v>956</v>
      </c>
      <c r="D423" s="1" t="str">
        <f>_xlfn.UNICHAR(HEX2DEC(定義一覧[[#This Row],[Unicode]]))</f>
        <v>μ</v>
      </c>
      <c r="E423" s="1" t="s">
        <v>104</v>
      </c>
      <c r="F423" s="1" t="s">
        <v>1622</v>
      </c>
      <c r="G423" s="1" t="s">
        <v>729</v>
      </c>
      <c r="H423" s="2" t="s">
        <v>2160</v>
      </c>
      <c r="I423" s="1" t="str">
        <f>IF(AND(定義一覧[[#This Row],[Dec]]-1=C422,定義一覧[[#This Row],[Dec]]+1=C424,定義一覧[[#This Row],[Category]]=F422,定義一覧[[#This Row],[Category]]=F424,定義一覧[[#This Row],[SubCategory]]=G422,定義一覧[[#This Row],[SubCategory]]=G424),"○","")</f>
        <v>○</v>
      </c>
      <c r="J423" s="1" t="str">
        <f>CONCATENATE(定義一覧[[#This Row],[Width]],"_",定義一覧[[#This Row],[Category]],"_",定義一覧[[#This Row],[SubCategory]],"_",SUBSTITUTE(定義一覧[[#This Row],[Name]],"-","_"))</f>
        <v>WIDE_JIS_SYMBOL_GREEK_SMALL_LETTER_MU</v>
      </c>
      <c r="K4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GREEK_SMALL_LETTER_MU
pub const WIDE_JIS_SYMBOL_GREEK_SMALL_LETTER_MU: u32 = 0x03bc;</v>
      </c>
      <c r="L423" s="3" t="str">
        <f>定義一覧[[#This Row],[VariableName]]&amp;","</f>
        <v>WIDE_JIS_SYMBOL_GREEK_SMALL_LETTER_MU,</v>
      </c>
      <c r="M423" s="1" t="str">
        <f>IF(定義一覧[[#This Row],[Sequence]]="○","",IF(I424="",CONCATENATE(定義一覧[[#This Row],[VariableName]], " + 1,"),CONCATENATE(定義一覧[[#This Row],[VariableName]], " - 1,")))</f>
        <v/>
      </c>
    </row>
    <row r="424" spans="2:13" ht="12.75" customHeight="1" x14ac:dyDescent="0.4">
      <c r="B424" s="1" t="s">
        <v>872</v>
      </c>
      <c r="C424" s="1">
        <f>HEX2DEC(定義一覧[[#This Row],[Unicode]])</f>
        <v>957</v>
      </c>
      <c r="D424" s="1" t="str">
        <f>_xlfn.UNICHAR(HEX2DEC(定義一覧[[#This Row],[Unicode]]))</f>
        <v>ν</v>
      </c>
      <c r="E424" s="1" t="s">
        <v>104</v>
      </c>
      <c r="F424" s="1" t="s">
        <v>1622</v>
      </c>
      <c r="G424" s="1" t="s">
        <v>729</v>
      </c>
      <c r="H424" s="2" t="s">
        <v>2161</v>
      </c>
      <c r="I424" s="1" t="str">
        <f>IF(AND(定義一覧[[#This Row],[Dec]]-1=C423,定義一覧[[#This Row],[Dec]]+1=C425,定義一覧[[#This Row],[Category]]=F423,定義一覧[[#This Row],[Category]]=F425,定義一覧[[#This Row],[SubCategory]]=G423,定義一覧[[#This Row],[SubCategory]]=G425),"○","")</f>
        <v>○</v>
      </c>
      <c r="J424" s="1" t="str">
        <f>CONCATENATE(定義一覧[[#This Row],[Width]],"_",定義一覧[[#This Row],[Category]],"_",定義一覧[[#This Row],[SubCategory]],"_",SUBSTITUTE(定義一覧[[#This Row],[Name]],"-","_"))</f>
        <v>WIDE_JIS_SYMBOL_GREEK_SMALL_LETTER_NU</v>
      </c>
      <c r="K4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GREEK_SMALL_LETTER_NU
pub const WIDE_JIS_SYMBOL_GREEK_SMALL_LETTER_NU: u32 = 0x03bd;</v>
      </c>
      <c r="L424" s="3" t="str">
        <f>定義一覧[[#This Row],[VariableName]]&amp;","</f>
        <v>WIDE_JIS_SYMBOL_GREEK_SMALL_LETTER_NU,</v>
      </c>
      <c r="M424" s="1" t="str">
        <f>IF(定義一覧[[#This Row],[Sequence]]="○","",IF(I425="",CONCATENATE(定義一覧[[#This Row],[VariableName]], " + 1,"),CONCATENATE(定義一覧[[#This Row],[VariableName]], " - 1,")))</f>
        <v/>
      </c>
    </row>
    <row r="425" spans="2:13" ht="12.75" customHeight="1" x14ac:dyDescent="0.4">
      <c r="B425" s="1" t="s">
        <v>873</v>
      </c>
      <c r="C425" s="1">
        <f>HEX2DEC(定義一覧[[#This Row],[Unicode]])</f>
        <v>958</v>
      </c>
      <c r="D425" s="1" t="str">
        <f>_xlfn.UNICHAR(HEX2DEC(定義一覧[[#This Row],[Unicode]]))</f>
        <v>ξ</v>
      </c>
      <c r="E425" s="1" t="s">
        <v>104</v>
      </c>
      <c r="F425" s="1" t="s">
        <v>1622</v>
      </c>
      <c r="G425" s="1" t="s">
        <v>729</v>
      </c>
      <c r="H425" s="2" t="s">
        <v>2162</v>
      </c>
      <c r="I425" s="1" t="str">
        <f>IF(AND(定義一覧[[#This Row],[Dec]]-1=C424,定義一覧[[#This Row],[Dec]]+1=C426,定義一覧[[#This Row],[Category]]=F424,定義一覧[[#This Row],[Category]]=F426,定義一覧[[#This Row],[SubCategory]]=G424,定義一覧[[#This Row],[SubCategory]]=G426),"○","")</f>
        <v>○</v>
      </c>
      <c r="J425" s="1" t="str">
        <f>CONCATENATE(定義一覧[[#This Row],[Width]],"_",定義一覧[[#This Row],[Category]],"_",定義一覧[[#This Row],[SubCategory]],"_",SUBSTITUTE(定義一覧[[#This Row],[Name]],"-","_"))</f>
        <v>WIDE_JIS_SYMBOL_GREEK_SMALL_LETTER_XI</v>
      </c>
      <c r="K4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GREEK_SMALL_LETTER_XI
pub const WIDE_JIS_SYMBOL_GREEK_SMALL_LETTER_XI: u32 = 0x03be;</v>
      </c>
      <c r="L425" s="3" t="str">
        <f>定義一覧[[#This Row],[VariableName]]&amp;","</f>
        <v>WIDE_JIS_SYMBOL_GREEK_SMALL_LETTER_XI,</v>
      </c>
      <c r="M425" s="1" t="str">
        <f>IF(定義一覧[[#This Row],[Sequence]]="○","",IF(I426="",CONCATENATE(定義一覧[[#This Row],[VariableName]], " + 1,"),CONCATENATE(定義一覧[[#This Row],[VariableName]], " - 1,")))</f>
        <v/>
      </c>
    </row>
    <row r="426" spans="2:13" ht="12.75" customHeight="1" x14ac:dyDescent="0.4">
      <c r="B426" s="1" t="s">
        <v>874</v>
      </c>
      <c r="C426" s="1">
        <f>HEX2DEC(定義一覧[[#This Row],[Unicode]])</f>
        <v>959</v>
      </c>
      <c r="D426" s="1" t="str">
        <f>_xlfn.UNICHAR(HEX2DEC(定義一覧[[#This Row],[Unicode]]))</f>
        <v>ο</v>
      </c>
      <c r="E426" s="1" t="s">
        <v>104</v>
      </c>
      <c r="F426" s="1" t="s">
        <v>1622</v>
      </c>
      <c r="G426" s="1" t="s">
        <v>729</v>
      </c>
      <c r="H426" s="2" t="s">
        <v>2163</v>
      </c>
      <c r="I426" s="1" t="str">
        <f>IF(AND(定義一覧[[#This Row],[Dec]]-1=C425,定義一覧[[#This Row],[Dec]]+1=C427,定義一覧[[#This Row],[Category]]=F425,定義一覧[[#This Row],[Category]]=F427,定義一覧[[#This Row],[SubCategory]]=G425,定義一覧[[#This Row],[SubCategory]]=G427),"○","")</f>
        <v>○</v>
      </c>
      <c r="J426" s="1" t="str">
        <f>CONCATENATE(定義一覧[[#This Row],[Width]],"_",定義一覧[[#This Row],[Category]],"_",定義一覧[[#This Row],[SubCategory]],"_",SUBSTITUTE(定義一覧[[#This Row],[Name]],"-","_"))</f>
        <v>WIDE_JIS_SYMBOL_GREEK_SMALL_LETTER_OMICRON</v>
      </c>
      <c r="K4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GREEK_SMALL_LETTER_OMICRON
pub const WIDE_JIS_SYMBOL_GREEK_SMALL_LETTER_OMICRON: u32 = 0x03bf;</v>
      </c>
      <c r="L426" s="3" t="str">
        <f>定義一覧[[#This Row],[VariableName]]&amp;","</f>
        <v>WIDE_JIS_SYMBOL_GREEK_SMALL_LETTER_OMICRON,</v>
      </c>
      <c r="M426" s="1" t="str">
        <f>IF(定義一覧[[#This Row],[Sequence]]="○","",IF(I427="",CONCATENATE(定義一覧[[#This Row],[VariableName]], " + 1,"),CONCATENATE(定義一覧[[#This Row],[VariableName]], " - 1,")))</f>
        <v/>
      </c>
    </row>
    <row r="427" spans="2:13" ht="12.75" customHeight="1" x14ac:dyDescent="0.4">
      <c r="B427" s="1" t="s">
        <v>875</v>
      </c>
      <c r="C427" s="1">
        <f>HEX2DEC(定義一覧[[#This Row],[Unicode]])</f>
        <v>960</v>
      </c>
      <c r="D427" s="1" t="str">
        <f>_xlfn.UNICHAR(HEX2DEC(定義一覧[[#This Row],[Unicode]]))</f>
        <v>π</v>
      </c>
      <c r="E427" s="1" t="s">
        <v>104</v>
      </c>
      <c r="F427" s="1" t="s">
        <v>1622</v>
      </c>
      <c r="G427" s="1" t="s">
        <v>729</v>
      </c>
      <c r="H427" s="2" t="s">
        <v>2164</v>
      </c>
      <c r="I427" s="1" t="str">
        <f>IF(AND(定義一覧[[#This Row],[Dec]]-1=C426,定義一覧[[#This Row],[Dec]]+1=C428,定義一覧[[#This Row],[Category]]=F426,定義一覧[[#This Row],[Category]]=F428,定義一覧[[#This Row],[SubCategory]]=G426,定義一覧[[#This Row],[SubCategory]]=G428),"○","")</f>
        <v>○</v>
      </c>
      <c r="J427" s="1" t="str">
        <f>CONCATENATE(定義一覧[[#This Row],[Width]],"_",定義一覧[[#This Row],[Category]],"_",定義一覧[[#This Row],[SubCategory]],"_",SUBSTITUTE(定義一覧[[#This Row],[Name]],"-","_"))</f>
        <v>WIDE_JIS_SYMBOL_GREEK_SMALL_LETTER_PI</v>
      </c>
      <c r="K4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GREEK_SMALL_LETTER_PI
pub const WIDE_JIS_SYMBOL_GREEK_SMALL_LETTER_PI: u32 = 0x03c0;</v>
      </c>
      <c r="L427" s="3" t="str">
        <f>定義一覧[[#This Row],[VariableName]]&amp;","</f>
        <v>WIDE_JIS_SYMBOL_GREEK_SMALL_LETTER_PI,</v>
      </c>
      <c r="M427" s="1" t="str">
        <f>IF(定義一覧[[#This Row],[Sequence]]="○","",IF(I428="",CONCATENATE(定義一覧[[#This Row],[VariableName]], " + 1,"),CONCATENATE(定義一覧[[#This Row],[VariableName]], " - 1,")))</f>
        <v/>
      </c>
    </row>
    <row r="428" spans="2:13" ht="12.75" customHeight="1" x14ac:dyDescent="0.4">
      <c r="B428" s="1" t="s">
        <v>876</v>
      </c>
      <c r="C428" s="1">
        <f>HEX2DEC(定義一覧[[#This Row],[Unicode]])</f>
        <v>961</v>
      </c>
      <c r="D428" s="1" t="str">
        <f>_xlfn.UNICHAR(HEX2DEC(定義一覧[[#This Row],[Unicode]]))</f>
        <v>ρ</v>
      </c>
      <c r="E428" s="1" t="s">
        <v>104</v>
      </c>
      <c r="F428" s="1" t="s">
        <v>1622</v>
      </c>
      <c r="G428" s="1" t="s">
        <v>729</v>
      </c>
      <c r="H428" s="2" t="s">
        <v>2165</v>
      </c>
      <c r="I428" s="1" t="str">
        <f>IF(AND(定義一覧[[#This Row],[Dec]]-1=C427,定義一覧[[#This Row],[Dec]]+1=C429,定義一覧[[#This Row],[Category]]=F427,定義一覧[[#This Row],[Category]]=F429,定義一覧[[#This Row],[SubCategory]]=G427,定義一覧[[#This Row],[SubCategory]]=G429),"○","")</f>
        <v>○</v>
      </c>
      <c r="J428" s="1" t="str">
        <f>CONCATENATE(定義一覧[[#This Row],[Width]],"_",定義一覧[[#This Row],[Category]],"_",定義一覧[[#This Row],[SubCategory]],"_",SUBSTITUTE(定義一覧[[#This Row],[Name]],"-","_"))</f>
        <v>WIDE_JIS_SYMBOL_GREEK_SMALL_LETTER_RHO</v>
      </c>
      <c r="K4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GREEK_SMALL_LETTER_RHO
pub const WIDE_JIS_SYMBOL_GREEK_SMALL_LETTER_RHO: u32 = 0x03c1;</v>
      </c>
      <c r="L428" s="3" t="str">
        <f>定義一覧[[#This Row],[VariableName]]&amp;","</f>
        <v>WIDE_JIS_SYMBOL_GREEK_SMALL_LETTER_RHO,</v>
      </c>
      <c r="M428" s="1" t="str">
        <f>IF(定義一覧[[#This Row],[Sequence]]="○","",IF(I429="",CONCATENATE(定義一覧[[#This Row],[VariableName]], " + 1,"),CONCATENATE(定義一覧[[#This Row],[VariableName]], " - 1,")))</f>
        <v/>
      </c>
    </row>
    <row r="429" spans="2:13" ht="12.75" customHeight="1" x14ac:dyDescent="0.4">
      <c r="B429" s="1" t="s">
        <v>884</v>
      </c>
      <c r="C429" s="1">
        <f>HEX2DEC(定義一覧[[#This Row],[Unicode]])</f>
        <v>962</v>
      </c>
      <c r="D429" s="1" t="str">
        <f>_xlfn.UNICHAR(HEX2DEC(定義一覧[[#This Row],[Unicode]]))</f>
        <v>ς</v>
      </c>
      <c r="E429" s="1" t="s">
        <v>724</v>
      </c>
      <c r="F429" s="1" t="s">
        <v>1622</v>
      </c>
      <c r="G429" s="1" t="s">
        <v>729</v>
      </c>
      <c r="H429" s="2" t="s">
        <v>2166</v>
      </c>
      <c r="I429" s="1" t="str">
        <f>IF(AND(定義一覧[[#This Row],[Dec]]-1=C428,定義一覧[[#This Row],[Dec]]+1=C430,定義一覧[[#This Row],[Category]]=F428,定義一覧[[#This Row],[Category]]=F430,定義一覧[[#This Row],[SubCategory]]=G428,定義一覧[[#This Row],[SubCategory]]=G430),"○","")</f>
        <v>○</v>
      </c>
      <c r="J429" s="1" t="str">
        <f>CONCATENATE(定義一覧[[#This Row],[Width]],"_",定義一覧[[#This Row],[Category]],"_",定義一覧[[#This Row],[SubCategory]],"_",SUBSTITUTE(定義一覧[[#This Row],[Name]],"-","_"))</f>
        <v>NARROW_JIS_SYMBOL_GREEK_SMALL_LETTER_FINAL_SIGMA</v>
      </c>
      <c r="K4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GREEK_SMALL_LETTER_FINAL_SIGMA
pub const NARROW_JIS_SYMBOL_GREEK_SMALL_LETTER_FINAL_SIGMA: u32 = 0x03c2;</v>
      </c>
      <c r="L429" s="3" t="str">
        <f>定義一覧[[#This Row],[VariableName]]&amp;","</f>
        <v>NARROW_JIS_SYMBOL_GREEK_SMALL_LETTER_FINAL_SIGMA,</v>
      </c>
      <c r="M429" s="1" t="str">
        <f>IF(定義一覧[[#This Row],[Sequence]]="○","",IF(I430="",CONCATENATE(定義一覧[[#This Row],[VariableName]], " + 1,"),CONCATENATE(定義一覧[[#This Row],[VariableName]], " - 1,")))</f>
        <v/>
      </c>
    </row>
    <row r="430" spans="2:13" ht="12.75" customHeight="1" x14ac:dyDescent="0.4">
      <c r="B430" s="1" t="s">
        <v>877</v>
      </c>
      <c r="C430" s="1">
        <f>HEX2DEC(定義一覧[[#This Row],[Unicode]])</f>
        <v>963</v>
      </c>
      <c r="D430" s="1" t="str">
        <f>_xlfn.UNICHAR(HEX2DEC(定義一覧[[#This Row],[Unicode]]))</f>
        <v>σ</v>
      </c>
      <c r="E430" s="1" t="s">
        <v>104</v>
      </c>
      <c r="F430" s="1" t="s">
        <v>1622</v>
      </c>
      <c r="G430" s="1" t="s">
        <v>729</v>
      </c>
      <c r="H430" s="2" t="s">
        <v>2167</v>
      </c>
      <c r="I430" s="1" t="str">
        <f>IF(AND(定義一覧[[#This Row],[Dec]]-1=C429,定義一覧[[#This Row],[Dec]]+1=C431,定義一覧[[#This Row],[Category]]=F429,定義一覧[[#This Row],[Category]]=F431,定義一覧[[#This Row],[SubCategory]]=G429,定義一覧[[#This Row],[SubCategory]]=G431),"○","")</f>
        <v>○</v>
      </c>
      <c r="J430" s="1" t="str">
        <f>CONCATENATE(定義一覧[[#This Row],[Width]],"_",定義一覧[[#This Row],[Category]],"_",定義一覧[[#This Row],[SubCategory]],"_",SUBSTITUTE(定義一覧[[#This Row],[Name]],"-","_"))</f>
        <v>WIDE_JIS_SYMBOL_GREEK_SMALL_LETTER_SIGMA</v>
      </c>
      <c r="K4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GREEK_SMALL_LETTER_SIGMA
pub const WIDE_JIS_SYMBOL_GREEK_SMALL_LETTER_SIGMA: u32 = 0x03c3;</v>
      </c>
      <c r="L430" s="3" t="str">
        <f>定義一覧[[#This Row],[VariableName]]&amp;","</f>
        <v>WIDE_JIS_SYMBOL_GREEK_SMALL_LETTER_SIGMA,</v>
      </c>
      <c r="M430" s="1" t="str">
        <f>IF(定義一覧[[#This Row],[Sequence]]="○","",IF(I431="",CONCATENATE(定義一覧[[#This Row],[VariableName]], " + 1,"),CONCATENATE(定義一覧[[#This Row],[VariableName]], " - 1,")))</f>
        <v/>
      </c>
    </row>
    <row r="431" spans="2:13" ht="12.75" customHeight="1" x14ac:dyDescent="0.4">
      <c r="B431" s="1" t="s">
        <v>878</v>
      </c>
      <c r="C431" s="1">
        <f>HEX2DEC(定義一覧[[#This Row],[Unicode]])</f>
        <v>964</v>
      </c>
      <c r="D431" s="1" t="str">
        <f>_xlfn.UNICHAR(HEX2DEC(定義一覧[[#This Row],[Unicode]]))</f>
        <v>τ</v>
      </c>
      <c r="E431" s="1" t="s">
        <v>104</v>
      </c>
      <c r="F431" s="1" t="s">
        <v>1622</v>
      </c>
      <c r="G431" s="1" t="s">
        <v>729</v>
      </c>
      <c r="H431" s="2" t="s">
        <v>2168</v>
      </c>
      <c r="I431" s="1" t="str">
        <f>IF(AND(定義一覧[[#This Row],[Dec]]-1=C430,定義一覧[[#This Row],[Dec]]+1=C432,定義一覧[[#This Row],[Category]]=F430,定義一覧[[#This Row],[Category]]=F432,定義一覧[[#This Row],[SubCategory]]=G430,定義一覧[[#This Row],[SubCategory]]=G432),"○","")</f>
        <v>○</v>
      </c>
      <c r="J431" s="1" t="str">
        <f>CONCATENATE(定義一覧[[#This Row],[Width]],"_",定義一覧[[#This Row],[Category]],"_",定義一覧[[#This Row],[SubCategory]],"_",SUBSTITUTE(定義一覧[[#This Row],[Name]],"-","_"))</f>
        <v>WIDE_JIS_SYMBOL_GREEK_SMALL_LETTER_TAU</v>
      </c>
      <c r="K4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GREEK_SMALL_LETTER_TAU
pub const WIDE_JIS_SYMBOL_GREEK_SMALL_LETTER_TAU: u32 = 0x03c4;</v>
      </c>
      <c r="L431" s="3" t="str">
        <f>定義一覧[[#This Row],[VariableName]]&amp;","</f>
        <v>WIDE_JIS_SYMBOL_GREEK_SMALL_LETTER_TAU,</v>
      </c>
      <c r="M431" s="1" t="str">
        <f>IF(定義一覧[[#This Row],[Sequence]]="○","",IF(I432="",CONCATENATE(定義一覧[[#This Row],[VariableName]], " + 1,"),CONCATENATE(定義一覧[[#This Row],[VariableName]], " - 1,")))</f>
        <v/>
      </c>
    </row>
    <row r="432" spans="2:13" ht="12.75" customHeight="1" x14ac:dyDescent="0.4">
      <c r="B432" s="1" t="s">
        <v>879</v>
      </c>
      <c r="C432" s="1">
        <f>HEX2DEC(定義一覧[[#This Row],[Unicode]])</f>
        <v>965</v>
      </c>
      <c r="D432" s="1" t="str">
        <f>_xlfn.UNICHAR(HEX2DEC(定義一覧[[#This Row],[Unicode]]))</f>
        <v>υ</v>
      </c>
      <c r="E432" s="1" t="s">
        <v>104</v>
      </c>
      <c r="F432" s="1" t="s">
        <v>1622</v>
      </c>
      <c r="G432" s="1" t="s">
        <v>729</v>
      </c>
      <c r="H432" s="2" t="s">
        <v>2169</v>
      </c>
      <c r="I432" s="1" t="str">
        <f>IF(AND(定義一覧[[#This Row],[Dec]]-1=C431,定義一覧[[#This Row],[Dec]]+1=C433,定義一覧[[#This Row],[Category]]=F431,定義一覧[[#This Row],[Category]]=F433,定義一覧[[#This Row],[SubCategory]]=G431,定義一覧[[#This Row],[SubCategory]]=G433),"○","")</f>
        <v>○</v>
      </c>
      <c r="J432" s="1" t="str">
        <f>CONCATENATE(定義一覧[[#This Row],[Width]],"_",定義一覧[[#This Row],[Category]],"_",定義一覧[[#This Row],[SubCategory]],"_",SUBSTITUTE(定義一覧[[#This Row],[Name]],"-","_"))</f>
        <v>WIDE_JIS_SYMBOL_GREEK_SMALL_LETTER_UPSILON</v>
      </c>
      <c r="K4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GREEK_SMALL_LETTER_UPSILON
pub const WIDE_JIS_SYMBOL_GREEK_SMALL_LETTER_UPSILON: u32 = 0x03c5;</v>
      </c>
      <c r="L432" s="3" t="str">
        <f>定義一覧[[#This Row],[VariableName]]&amp;","</f>
        <v>WIDE_JIS_SYMBOL_GREEK_SMALL_LETTER_UPSILON,</v>
      </c>
      <c r="M432" s="1" t="str">
        <f>IF(定義一覧[[#This Row],[Sequence]]="○","",IF(I433="",CONCATENATE(定義一覧[[#This Row],[VariableName]], " + 1,"),CONCATENATE(定義一覧[[#This Row],[VariableName]], " - 1,")))</f>
        <v/>
      </c>
    </row>
    <row r="433" spans="2:13" ht="12.75" customHeight="1" x14ac:dyDescent="0.4">
      <c r="B433" s="1" t="s">
        <v>880</v>
      </c>
      <c r="C433" s="1">
        <f>HEX2DEC(定義一覧[[#This Row],[Unicode]])</f>
        <v>966</v>
      </c>
      <c r="D433" s="1" t="str">
        <f>_xlfn.UNICHAR(HEX2DEC(定義一覧[[#This Row],[Unicode]]))</f>
        <v>φ</v>
      </c>
      <c r="E433" s="1" t="s">
        <v>104</v>
      </c>
      <c r="F433" s="1" t="s">
        <v>1622</v>
      </c>
      <c r="G433" s="1" t="s">
        <v>729</v>
      </c>
      <c r="H433" s="2" t="s">
        <v>2170</v>
      </c>
      <c r="I433" s="1" t="str">
        <f>IF(AND(定義一覧[[#This Row],[Dec]]-1=C432,定義一覧[[#This Row],[Dec]]+1=C434,定義一覧[[#This Row],[Category]]=F432,定義一覧[[#This Row],[Category]]=F434,定義一覧[[#This Row],[SubCategory]]=G432,定義一覧[[#This Row],[SubCategory]]=G434),"○","")</f>
        <v>○</v>
      </c>
      <c r="J433" s="1" t="str">
        <f>CONCATENATE(定義一覧[[#This Row],[Width]],"_",定義一覧[[#This Row],[Category]],"_",定義一覧[[#This Row],[SubCategory]],"_",SUBSTITUTE(定義一覧[[#This Row],[Name]],"-","_"))</f>
        <v>WIDE_JIS_SYMBOL_GREEK_SMALL_LETTER_PHI</v>
      </c>
      <c r="K4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GREEK_SMALL_LETTER_PHI
pub const WIDE_JIS_SYMBOL_GREEK_SMALL_LETTER_PHI: u32 = 0x03c6;</v>
      </c>
      <c r="L433" s="3" t="str">
        <f>定義一覧[[#This Row],[VariableName]]&amp;","</f>
        <v>WIDE_JIS_SYMBOL_GREEK_SMALL_LETTER_PHI,</v>
      </c>
      <c r="M433" s="1" t="str">
        <f>IF(定義一覧[[#This Row],[Sequence]]="○","",IF(I434="",CONCATENATE(定義一覧[[#This Row],[VariableName]], " + 1,"),CONCATENATE(定義一覧[[#This Row],[VariableName]], " - 1,")))</f>
        <v/>
      </c>
    </row>
    <row r="434" spans="2:13" ht="12.75" customHeight="1" x14ac:dyDescent="0.4">
      <c r="B434" s="1" t="s">
        <v>881</v>
      </c>
      <c r="C434" s="1">
        <f>HEX2DEC(定義一覧[[#This Row],[Unicode]])</f>
        <v>967</v>
      </c>
      <c r="D434" s="1" t="str">
        <f>_xlfn.UNICHAR(HEX2DEC(定義一覧[[#This Row],[Unicode]]))</f>
        <v>χ</v>
      </c>
      <c r="E434" s="1" t="s">
        <v>104</v>
      </c>
      <c r="F434" s="1" t="s">
        <v>1622</v>
      </c>
      <c r="G434" s="1" t="s">
        <v>729</v>
      </c>
      <c r="H434" s="2" t="s">
        <v>2171</v>
      </c>
      <c r="I434" s="1" t="str">
        <f>IF(AND(定義一覧[[#This Row],[Dec]]-1=C433,定義一覧[[#This Row],[Dec]]+1=C435,定義一覧[[#This Row],[Category]]=F433,定義一覧[[#This Row],[Category]]=F435,定義一覧[[#This Row],[SubCategory]]=G433,定義一覧[[#This Row],[SubCategory]]=G435),"○","")</f>
        <v>○</v>
      </c>
      <c r="J434" s="1" t="str">
        <f>CONCATENATE(定義一覧[[#This Row],[Width]],"_",定義一覧[[#This Row],[Category]],"_",定義一覧[[#This Row],[SubCategory]],"_",SUBSTITUTE(定義一覧[[#This Row],[Name]],"-","_"))</f>
        <v>WIDE_JIS_SYMBOL_GREEK_SMALL_LETTER_CHI</v>
      </c>
      <c r="K4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GREEK_SMALL_LETTER_CHI
pub const WIDE_JIS_SYMBOL_GREEK_SMALL_LETTER_CHI: u32 = 0x03c7;</v>
      </c>
      <c r="L434" s="3" t="str">
        <f>定義一覧[[#This Row],[VariableName]]&amp;","</f>
        <v>WIDE_JIS_SYMBOL_GREEK_SMALL_LETTER_CHI,</v>
      </c>
      <c r="M434" s="1" t="str">
        <f>IF(定義一覧[[#This Row],[Sequence]]="○","",IF(I435="",CONCATENATE(定義一覧[[#This Row],[VariableName]], " + 1,"),CONCATENATE(定義一覧[[#This Row],[VariableName]], " - 1,")))</f>
        <v/>
      </c>
    </row>
    <row r="435" spans="2:13" ht="12.75" customHeight="1" x14ac:dyDescent="0.4">
      <c r="B435" s="1" t="s">
        <v>882</v>
      </c>
      <c r="C435" s="1">
        <f>HEX2DEC(定義一覧[[#This Row],[Unicode]])</f>
        <v>968</v>
      </c>
      <c r="D435" s="1" t="str">
        <f>_xlfn.UNICHAR(HEX2DEC(定義一覧[[#This Row],[Unicode]]))</f>
        <v>ψ</v>
      </c>
      <c r="E435" s="1" t="s">
        <v>104</v>
      </c>
      <c r="F435" s="1" t="s">
        <v>1622</v>
      </c>
      <c r="G435" s="1" t="s">
        <v>729</v>
      </c>
      <c r="H435" s="2" t="s">
        <v>2172</v>
      </c>
      <c r="I435" s="1" t="str">
        <f>IF(AND(定義一覧[[#This Row],[Dec]]-1=C434,定義一覧[[#This Row],[Dec]]+1=C436,定義一覧[[#This Row],[Category]]=F434,定義一覧[[#This Row],[Category]]=F436,定義一覧[[#This Row],[SubCategory]]=G434,定義一覧[[#This Row],[SubCategory]]=G436),"○","")</f>
        <v>○</v>
      </c>
      <c r="J435" s="1" t="str">
        <f>CONCATENATE(定義一覧[[#This Row],[Width]],"_",定義一覧[[#This Row],[Category]],"_",定義一覧[[#This Row],[SubCategory]],"_",SUBSTITUTE(定義一覧[[#This Row],[Name]],"-","_"))</f>
        <v>WIDE_JIS_SYMBOL_GREEK_SMALL_LETTER_PSI</v>
      </c>
      <c r="K4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GREEK_SMALL_LETTER_PSI
pub const WIDE_JIS_SYMBOL_GREEK_SMALL_LETTER_PSI: u32 = 0x03c8;</v>
      </c>
      <c r="L435" s="3" t="str">
        <f>定義一覧[[#This Row],[VariableName]]&amp;","</f>
        <v>WIDE_JIS_SYMBOL_GREEK_SMALL_LETTER_PSI,</v>
      </c>
      <c r="M435" s="1" t="str">
        <f>IF(定義一覧[[#This Row],[Sequence]]="○","",IF(I436="",CONCATENATE(定義一覧[[#This Row],[VariableName]], " + 1,"),CONCATENATE(定義一覧[[#This Row],[VariableName]], " - 1,")))</f>
        <v/>
      </c>
    </row>
    <row r="436" spans="2:13" ht="12.75" customHeight="1" x14ac:dyDescent="0.4">
      <c r="B436" s="1" t="s">
        <v>883</v>
      </c>
      <c r="C436" s="1">
        <f>HEX2DEC(定義一覧[[#This Row],[Unicode]])</f>
        <v>969</v>
      </c>
      <c r="D436" s="1" t="str">
        <f>_xlfn.UNICHAR(HEX2DEC(定義一覧[[#This Row],[Unicode]]))</f>
        <v>ω</v>
      </c>
      <c r="E436" s="1" t="s">
        <v>104</v>
      </c>
      <c r="F436" s="1" t="s">
        <v>1622</v>
      </c>
      <c r="G436" s="1" t="s">
        <v>729</v>
      </c>
      <c r="H436" s="2" t="s">
        <v>2173</v>
      </c>
      <c r="I436" s="1" t="str">
        <f>IF(AND(定義一覧[[#This Row],[Dec]]-1=C435,定義一覧[[#This Row],[Dec]]+1=C437,定義一覧[[#This Row],[Category]]=F435,定義一覧[[#This Row],[Category]]=F437,定義一覧[[#This Row],[SubCategory]]=G435,定義一覧[[#This Row],[SubCategory]]=G437),"○","")</f>
        <v/>
      </c>
      <c r="J436" s="1" t="str">
        <f>CONCATENATE(定義一覧[[#This Row],[Width]],"_",定義一覧[[#This Row],[Category]],"_",定義一覧[[#This Row],[SubCategory]],"_",SUBSTITUTE(定義一覧[[#This Row],[Name]],"-","_"))</f>
        <v>WIDE_JIS_SYMBOL_GREEK_SMALL_LETTER_OMEGA</v>
      </c>
      <c r="K4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GREEK_SMALL_LETTER_OMEGA
pub const WIDE_JIS_SYMBOL_GREEK_SMALL_LETTER_OMEGA: u32 = 0x03c9;</v>
      </c>
      <c r="L436" s="3" t="str">
        <f>定義一覧[[#This Row],[VariableName]]&amp;","</f>
        <v>WIDE_JIS_SYMBOL_GREEK_SMALL_LETTER_OMEGA,</v>
      </c>
      <c r="M436" s="1" t="str">
        <f>IF(定義一覧[[#This Row],[Sequence]]="○","",IF(I437="",CONCATENATE(定義一覧[[#This Row],[VariableName]], " + 1,"),CONCATENATE(定義一覧[[#This Row],[VariableName]], " - 1,")))</f>
        <v>WIDE_JIS_SYMBOL_GREEK_SMALL_LETTER_OMEGA + 1,</v>
      </c>
    </row>
    <row r="437" spans="2:13" ht="12.75" customHeight="1" x14ac:dyDescent="0.4">
      <c r="B437" s="1" t="s">
        <v>1360</v>
      </c>
      <c r="C437" s="1">
        <f>HEX2DEC(定義一覧[[#This Row],[Unicode]])</f>
        <v>1025</v>
      </c>
      <c r="D437" s="1" t="str">
        <f>_xlfn.UNICHAR(HEX2DEC(定義一覧[[#This Row],[Unicode]]))</f>
        <v>Ё</v>
      </c>
      <c r="E437" s="1" t="s">
        <v>104</v>
      </c>
      <c r="F437" s="1" t="s">
        <v>1622</v>
      </c>
      <c r="G437" s="1" t="s">
        <v>729</v>
      </c>
      <c r="H437" s="2" t="s">
        <v>2174</v>
      </c>
      <c r="I437" s="1" t="str">
        <f>IF(AND(定義一覧[[#This Row],[Dec]]-1=C436,定義一覧[[#This Row],[Dec]]+1=C438,定義一覧[[#This Row],[Category]]=F436,定義一覧[[#This Row],[Category]]=F438,定義一覧[[#This Row],[SubCategory]]=G436,定義一覧[[#This Row],[SubCategory]]=G438),"○","")</f>
        <v/>
      </c>
      <c r="J437" s="1" t="str">
        <f>CONCATENATE(定義一覧[[#This Row],[Width]],"_",定義一覧[[#This Row],[Category]],"_",定義一覧[[#This Row],[SubCategory]],"_",SUBSTITUTE(定義一覧[[#This Row],[Name]],"-","_"))</f>
        <v>WIDE_JIS_SYMBOL_CYRILLIC_CAPITAL_LETTER_IO</v>
      </c>
      <c r="K4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CYRILLIC_CAPITAL_LETTER_IO
pub const WIDE_JIS_SYMBOL_CYRILLIC_CAPITAL_LETTER_IO: u32 = 0x0401;</v>
      </c>
      <c r="L437" s="3" t="str">
        <f>定義一覧[[#This Row],[VariableName]]&amp;","</f>
        <v>WIDE_JIS_SYMBOL_CYRILLIC_CAPITAL_LETTER_IO,</v>
      </c>
      <c r="M437" s="1" t="str">
        <f>IF(定義一覧[[#This Row],[Sequence]]="○","",IF(I438="",CONCATENATE(定義一覧[[#This Row],[VariableName]], " + 1,"),CONCATENATE(定義一覧[[#This Row],[VariableName]], " - 1,")))</f>
        <v>WIDE_JIS_SYMBOL_CYRILLIC_CAPITAL_LETTER_IO + 1,</v>
      </c>
    </row>
    <row r="438" spans="2:13" ht="12.75" customHeight="1" x14ac:dyDescent="0.4">
      <c r="B438" s="1" t="s">
        <v>1354</v>
      </c>
      <c r="C438" s="1">
        <f>HEX2DEC(定義一覧[[#This Row],[Unicode]])</f>
        <v>1040</v>
      </c>
      <c r="D438" s="1" t="str">
        <f>_xlfn.UNICHAR(HEX2DEC(定義一覧[[#This Row],[Unicode]]))</f>
        <v>А</v>
      </c>
      <c r="E438" s="1" t="s">
        <v>104</v>
      </c>
      <c r="F438" s="1" t="s">
        <v>1622</v>
      </c>
      <c r="G438" s="1" t="s">
        <v>729</v>
      </c>
      <c r="H438" s="2" t="s">
        <v>2175</v>
      </c>
      <c r="I438" s="1" t="str">
        <f>IF(AND(定義一覧[[#This Row],[Dec]]-1=C437,定義一覧[[#This Row],[Dec]]+1=C439,定義一覧[[#This Row],[Category]]=F437,定義一覧[[#This Row],[Category]]=F439,定義一覧[[#This Row],[SubCategory]]=G437,定義一覧[[#This Row],[SubCategory]]=G439),"○","")</f>
        <v/>
      </c>
      <c r="J438" s="1" t="str">
        <f>CONCATENATE(定義一覧[[#This Row],[Width]],"_",定義一覧[[#This Row],[Category]],"_",定義一覧[[#This Row],[SubCategory]],"_",SUBSTITUTE(定義一覧[[#This Row],[Name]],"-","_"))</f>
        <v>WIDE_JIS_SYMBOL_CYRILLIC_CAPITAL_LETTER_A</v>
      </c>
      <c r="K4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CYRILLIC_CAPITAL_LETTER_A
pub const WIDE_JIS_SYMBOL_CYRILLIC_CAPITAL_LETTER_A: u32 = 0x0410;</v>
      </c>
      <c r="L438" s="3" t="str">
        <f>定義一覧[[#This Row],[VariableName]]&amp;","</f>
        <v>WIDE_JIS_SYMBOL_CYRILLIC_CAPITAL_LETTER_A,</v>
      </c>
      <c r="M438" s="1" t="str">
        <f>IF(定義一覧[[#This Row],[Sequence]]="○","",IF(I439="",CONCATENATE(定義一覧[[#This Row],[VariableName]], " + 1,"),CONCATENATE(定義一覧[[#This Row],[VariableName]], " - 1,")))</f>
        <v>WIDE_JIS_SYMBOL_CYRILLIC_CAPITAL_LETTER_A - 1,</v>
      </c>
    </row>
    <row r="439" spans="2:13" ht="12.75" customHeight="1" x14ac:dyDescent="0.4">
      <c r="B439" s="1" t="s">
        <v>1355</v>
      </c>
      <c r="C439" s="1">
        <f>HEX2DEC(定義一覧[[#This Row],[Unicode]])</f>
        <v>1041</v>
      </c>
      <c r="D439" s="1" t="str">
        <f>_xlfn.UNICHAR(HEX2DEC(定義一覧[[#This Row],[Unicode]]))</f>
        <v>Б</v>
      </c>
      <c r="E439" s="1" t="s">
        <v>104</v>
      </c>
      <c r="F439" s="1" t="s">
        <v>1622</v>
      </c>
      <c r="G439" s="1" t="s">
        <v>729</v>
      </c>
      <c r="H439" s="2" t="s">
        <v>2176</v>
      </c>
      <c r="I439" s="1" t="str">
        <f>IF(AND(定義一覧[[#This Row],[Dec]]-1=C438,定義一覧[[#This Row],[Dec]]+1=C440,定義一覧[[#This Row],[Category]]=F438,定義一覧[[#This Row],[Category]]=F440,定義一覧[[#This Row],[SubCategory]]=G438,定義一覧[[#This Row],[SubCategory]]=G440),"○","")</f>
        <v>○</v>
      </c>
      <c r="J439" s="1" t="str">
        <f>CONCATENATE(定義一覧[[#This Row],[Width]],"_",定義一覧[[#This Row],[Category]],"_",定義一覧[[#This Row],[SubCategory]],"_",SUBSTITUTE(定義一覧[[#This Row],[Name]],"-","_"))</f>
        <v>WIDE_JIS_SYMBOL_CYRILLIC_CAPITAL_LETTER_BE</v>
      </c>
      <c r="K4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CYRILLIC_CAPITAL_LETTER_BE
pub const WIDE_JIS_SYMBOL_CYRILLIC_CAPITAL_LETTER_BE: u32 = 0x0411;</v>
      </c>
      <c r="L439" s="3" t="str">
        <f>定義一覧[[#This Row],[VariableName]]&amp;","</f>
        <v>WIDE_JIS_SYMBOL_CYRILLIC_CAPITAL_LETTER_BE,</v>
      </c>
      <c r="M439" s="1" t="str">
        <f>IF(定義一覧[[#This Row],[Sequence]]="○","",IF(I440="",CONCATENATE(定義一覧[[#This Row],[VariableName]], " + 1,"),CONCATENATE(定義一覧[[#This Row],[VariableName]], " - 1,")))</f>
        <v/>
      </c>
    </row>
    <row r="440" spans="2:13" ht="12.75" customHeight="1" x14ac:dyDescent="0.4">
      <c r="B440" s="1" t="s">
        <v>1356</v>
      </c>
      <c r="C440" s="1">
        <f>HEX2DEC(定義一覧[[#This Row],[Unicode]])</f>
        <v>1042</v>
      </c>
      <c r="D440" s="1" t="str">
        <f>_xlfn.UNICHAR(HEX2DEC(定義一覧[[#This Row],[Unicode]]))</f>
        <v>В</v>
      </c>
      <c r="E440" s="1" t="s">
        <v>104</v>
      </c>
      <c r="F440" s="1" t="s">
        <v>1622</v>
      </c>
      <c r="G440" s="1" t="s">
        <v>729</v>
      </c>
      <c r="H440" s="2" t="s">
        <v>2177</v>
      </c>
      <c r="I440" s="1" t="str">
        <f>IF(AND(定義一覧[[#This Row],[Dec]]-1=C439,定義一覧[[#This Row],[Dec]]+1=C441,定義一覧[[#This Row],[Category]]=F439,定義一覧[[#This Row],[Category]]=F441,定義一覧[[#This Row],[SubCategory]]=G439,定義一覧[[#This Row],[SubCategory]]=G441),"○","")</f>
        <v>○</v>
      </c>
      <c r="J440" s="1" t="str">
        <f>CONCATENATE(定義一覧[[#This Row],[Width]],"_",定義一覧[[#This Row],[Category]],"_",定義一覧[[#This Row],[SubCategory]],"_",SUBSTITUTE(定義一覧[[#This Row],[Name]],"-","_"))</f>
        <v>WIDE_JIS_SYMBOL_CYRILLIC_CAPITAL_LETTER_VE</v>
      </c>
      <c r="K4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CYRILLIC_CAPITAL_LETTER_VE
pub const WIDE_JIS_SYMBOL_CYRILLIC_CAPITAL_LETTER_VE: u32 = 0x0412;</v>
      </c>
      <c r="L440" s="3" t="str">
        <f>定義一覧[[#This Row],[VariableName]]&amp;","</f>
        <v>WIDE_JIS_SYMBOL_CYRILLIC_CAPITAL_LETTER_VE,</v>
      </c>
      <c r="M440" s="1" t="str">
        <f>IF(定義一覧[[#This Row],[Sequence]]="○","",IF(I441="",CONCATENATE(定義一覧[[#This Row],[VariableName]], " + 1,"),CONCATENATE(定義一覧[[#This Row],[VariableName]], " - 1,")))</f>
        <v/>
      </c>
    </row>
    <row r="441" spans="2:13" ht="12.75" customHeight="1" x14ac:dyDescent="0.4">
      <c r="B441" s="1" t="s">
        <v>1357</v>
      </c>
      <c r="C441" s="1">
        <f>HEX2DEC(定義一覧[[#This Row],[Unicode]])</f>
        <v>1043</v>
      </c>
      <c r="D441" s="1" t="str">
        <f>_xlfn.UNICHAR(HEX2DEC(定義一覧[[#This Row],[Unicode]]))</f>
        <v>Г</v>
      </c>
      <c r="E441" s="1" t="s">
        <v>104</v>
      </c>
      <c r="F441" s="1" t="s">
        <v>1622</v>
      </c>
      <c r="G441" s="1" t="s">
        <v>729</v>
      </c>
      <c r="H441" s="2" t="s">
        <v>2178</v>
      </c>
      <c r="I441" s="1" t="str">
        <f>IF(AND(定義一覧[[#This Row],[Dec]]-1=C440,定義一覧[[#This Row],[Dec]]+1=C442,定義一覧[[#This Row],[Category]]=F440,定義一覧[[#This Row],[Category]]=F442,定義一覧[[#This Row],[SubCategory]]=G440,定義一覧[[#This Row],[SubCategory]]=G442),"○","")</f>
        <v>○</v>
      </c>
      <c r="J441" s="1" t="str">
        <f>CONCATENATE(定義一覧[[#This Row],[Width]],"_",定義一覧[[#This Row],[Category]],"_",定義一覧[[#This Row],[SubCategory]],"_",SUBSTITUTE(定義一覧[[#This Row],[Name]],"-","_"))</f>
        <v>WIDE_JIS_SYMBOL_CYRILLIC_CAPITAL_LETTER_GHE</v>
      </c>
      <c r="K4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CYRILLIC_CAPITAL_LETTER_GHE
pub const WIDE_JIS_SYMBOL_CYRILLIC_CAPITAL_LETTER_GHE: u32 = 0x0413;</v>
      </c>
      <c r="L441" s="3" t="str">
        <f>定義一覧[[#This Row],[VariableName]]&amp;","</f>
        <v>WIDE_JIS_SYMBOL_CYRILLIC_CAPITAL_LETTER_GHE,</v>
      </c>
      <c r="M441" s="1" t="str">
        <f>IF(定義一覧[[#This Row],[Sequence]]="○","",IF(I442="",CONCATENATE(定義一覧[[#This Row],[VariableName]], " + 1,"),CONCATENATE(定義一覧[[#This Row],[VariableName]], " - 1,")))</f>
        <v/>
      </c>
    </row>
    <row r="442" spans="2:13" ht="12.75" customHeight="1" x14ac:dyDescent="0.4">
      <c r="B442" s="1" t="s">
        <v>1358</v>
      </c>
      <c r="C442" s="1">
        <f>HEX2DEC(定義一覧[[#This Row],[Unicode]])</f>
        <v>1044</v>
      </c>
      <c r="D442" s="1" t="str">
        <f>_xlfn.UNICHAR(HEX2DEC(定義一覧[[#This Row],[Unicode]]))</f>
        <v>Д</v>
      </c>
      <c r="E442" s="1" t="s">
        <v>104</v>
      </c>
      <c r="F442" s="1" t="s">
        <v>1622</v>
      </c>
      <c r="G442" s="1" t="s">
        <v>729</v>
      </c>
      <c r="H442" s="2" t="s">
        <v>2179</v>
      </c>
      <c r="I442" s="1" t="str">
        <f>IF(AND(定義一覧[[#This Row],[Dec]]-1=C441,定義一覧[[#This Row],[Dec]]+1=C443,定義一覧[[#This Row],[Category]]=F441,定義一覧[[#This Row],[Category]]=F443,定義一覧[[#This Row],[SubCategory]]=G441,定義一覧[[#This Row],[SubCategory]]=G443),"○","")</f>
        <v>○</v>
      </c>
      <c r="J442" s="1" t="str">
        <f>CONCATENATE(定義一覧[[#This Row],[Width]],"_",定義一覧[[#This Row],[Category]],"_",定義一覧[[#This Row],[SubCategory]],"_",SUBSTITUTE(定義一覧[[#This Row],[Name]],"-","_"))</f>
        <v>WIDE_JIS_SYMBOL_CYRILLIC_CAPITAL_LETTER_DE</v>
      </c>
      <c r="K4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CYRILLIC_CAPITAL_LETTER_DE
pub const WIDE_JIS_SYMBOL_CYRILLIC_CAPITAL_LETTER_DE: u32 = 0x0414;</v>
      </c>
      <c r="L442" s="3" t="str">
        <f>定義一覧[[#This Row],[VariableName]]&amp;","</f>
        <v>WIDE_JIS_SYMBOL_CYRILLIC_CAPITAL_LETTER_DE,</v>
      </c>
      <c r="M442" s="1" t="str">
        <f>IF(定義一覧[[#This Row],[Sequence]]="○","",IF(I443="",CONCATENATE(定義一覧[[#This Row],[VariableName]], " + 1,"),CONCATENATE(定義一覧[[#This Row],[VariableName]], " - 1,")))</f>
        <v/>
      </c>
    </row>
    <row r="443" spans="2:13" ht="12.75" customHeight="1" x14ac:dyDescent="0.4">
      <c r="B443" s="1" t="s">
        <v>1359</v>
      </c>
      <c r="C443" s="1">
        <f>HEX2DEC(定義一覧[[#This Row],[Unicode]])</f>
        <v>1045</v>
      </c>
      <c r="D443" s="1" t="str">
        <f>_xlfn.UNICHAR(HEX2DEC(定義一覧[[#This Row],[Unicode]]))</f>
        <v>Е</v>
      </c>
      <c r="E443" s="1" t="s">
        <v>104</v>
      </c>
      <c r="F443" s="1" t="s">
        <v>1622</v>
      </c>
      <c r="G443" s="1" t="s">
        <v>729</v>
      </c>
      <c r="H443" s="2" t="s">
        <v>2180</v>
      </c>
      <c r="I443" s="1" t="str">
        <f>IF(AND(定義一覧[[#This Row],[Dec]]-1=C442,定義一覧[[#This Row],[Dec]]+1=C444,定義一覧[[#This Row],[Category]]=F442,定義一覧[[#This Row],[Category]]=F444,定義一覧[[#This Row],[SubCategory]]=G442,定義一覧[[#This Row],[SubCategory]]=G444),"○","")</f>
        <v>○</v>
      </c>
      <c r="J443" s="1" t="str">
        <f>CONCATENATE(定義一覧[[#This Row],[Width]],"_",定義一覧[[#This Row],[Category]],"_",定義一覧[[#This Row],[SubCategory]],"_",SUBSTITUTE(定義一覧[[#This Row],[Name]],"-","_"))</f>
        <v>WIDE_JIS_SYMBOL_CYRILLIC_CAPITAL_LETTER_IE</v>
      </c>
      <c r="K4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CYRILLIC_CAPITAL_LETTER_IE
pub const WIDE_JIS_SYMBOL_CYRILLIC_CAPITAL_LETTER_IE: u32 = 0x0415;</v>
      </c>
      <c r="L443" s="3" t="str">
        <f>定義一覧[[#This Row],[VariableName]]&amp;","</f>
        <v>WIDE_JIS_SYMBOL_CYRILLIC_CAPITAL_LETTER_IE,</v>
      </c>
      <c r="M443" s="1" t="str">
        <f>IF(定義一覧[[#This Row],[Sequence]]="○","",IF(I444="",CONCATENATE(定義一覧[[#This Row],[VariableName]], " + 1,"),CONCATENATE(定義一覧[[#This Row],[VariableName]], " - 1,")))</f>
        <v/>
      </c>
    </row>
    <row r="444" spans="2:13" ht="12.75" customHeight="1" x14ac:dyDescent="0.4">
      <c r="B444" s="1" t="s">
        <v>1361</v>
      </c>
      <c r="C444" s="1">
        <f>HEX2DEC(定義一覧[[#This Row],[Unicode]])</f>
        <v>1046</v>
      </c>
      <c r="D444" s="1" t="str">
        <f>_xlfn.UNICHAR(HEX2DEC(定義一覧[[#This Row],[Unicode]]))</f>
        <v>Ж</v>
      </c>
      <c r="E444" s="1" t="s">
        <v>104</v>
      </c>
      <c r="F444" s="1" t="s">
        <v>1622</v>
      </c>
      <c r="G444" s="1" t="s">
        <v>729</v>
      </c>
      <c r="H444" s="2" t="s">
        <v>2181</v>
      </c>
      <c r="I444" s="1" t="str">
        <f>IF(AND(定義一覧[[#This Row],[Dec]]-1=C443,定義一覧[[#This Row],[Dec]]+1=C445,定義一覧[[#This Row],[Category]]=F443,定義一覧[[#This Row],[Category]]=F445,定義一覧[[#This Row],[SubCategory]]=G443,定義一覧[[#This Row],[SubCategory]]=G445),"○","")</f>
        <v>○</v>
      </c>
      <c r="J444" s="1" t="str">
        <f>CONCATENATE(定義一覧[[#This Row],[Width]],"_",定義一覧[[#This Row],[Category]],"_",定義一覧[[#This Row],[SubCategory]],"_",SUBSTITUTE(定義一覧[[#This Row],[Name]],"-","_"))</f>
        <v>WIDE_JIS_SYMBOL_CYRILLIC_CAPITAL_LETTER_ZHE</v>
      </c>
      <c r="K4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CYRILLIC_CAPITAL_LETTER_ZHE
pub const WIDE_JIS_SYMBOL_CYRILLIC_CAPITAL_LETTER_ZHE: u32 = 0x0416;</v>
      </c>
      <c r="L444" s="3" t="str">
        <f>定義一覧[[#This Row],[VariableName]]&amp;","</f>
        <v>WIDE_JIS_SYMBOL_CYRILLIC_CAPITAL_LETTER_ZHE,</v>
      </c>
      <c r="M444" s="1" t="str">
        <f>IF(定義一覧[[#This Row],[Sequence]]="○","",IF(I445="",CONCATENATE(定義一覧[[#This Row],[VariableName]], " + 1,"),CONCATENATE(定義一覧[[#This Row],[VariableName]], " - 1,")))</f>
        <v/>
      </c>
    </row>
    <row r="445" spans="2:13" ht="12.75" customHeight="1" x14ac:dyDescent="0.4">
      <c r="B445" s="1" t="s">
        <v>1362</v>
      </c>
      <c r="C445" s="1">
        <f>HEX2DEC(定義一覧[[#This Row],[Unicode]])</f>
        <v>1047</v>
      </c>
      <c r="D445" s="1" t="str">
        <f>_xlfn.UNICHAR(HEX2DEC(定義一覧[[#This Row],[Unicode]]))</f>
        <v>З</v>
      </c>
      <c r="E445" s="1" t="s">
        <v>104</v>
      </c>
      <c r="F445" s="1" t="s">
        <v>1622</v>
      </c>
      <c r="G445" s="1" t="s">
        <v>729</v>
      </c>
      <c r="H445" s="2" t="s">
        <v>2182</v>
      </c>
      <c r="I445" s="1" t="str">
        <f>IF(AND(定義一覧[[#This Row],[Dec]]-1=C444,定義一覧[[#This Row],[Dec]]+1=C446,定義一覧[[#This Row],[Category]]=F444,定義一覧[[#This Row],[Category]]=F446,定義一覧[[#This Row],[SubCategory]]=G444,定義一覧[[#This Row],[SubCategory]]=G446),"○","")</f>
        <v>○</v>
      </c>
      <c r="J445" s="1" t="str">
        <f>CONCATENATE(定義一覧[[#This Row],[Width]],"_",定義一覧[[#This Row],[Category]],"_",定義一覧[[#This Row],[SubCategory]],"_",SUBSTITUTE(定義一覧[[#This Row],[Name]],"-","_"))</f>
        <v>WIDE_JIS_SYMBOL_CYRILLIC_CAPITAL_LETTER_ZE</v>
      </c>
      <c r="K4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CYRILLIC_CAPITAL_LETTER_ZE
pub const WIDE_JIS_SYMBOL_CYRILLIC_CAPITAL_LETTER_ZE: u32 = 0x0417;</v>
      </c>
      <c r="L445" s="3" t="str">
        <f>定義一覧[[#This Row],[VariableName]]&amp;","</f>
        <v>WIDE_JIS_SYMBOL_CYRILLIC_CAPITAL_LETTER_ZE,</v>
      </c>
      <c r="M445" s="1" t="str">
        <f>IF(定義一覧[[#This Row],[Sequence]]="○","",IF(I446="",CONCATENATE(定義一覧[[#This Row],[VariableName]], " + 1,"),CONCATENATE(定義一覧[[#This Row],[VariableName]], " - 1,")))</f>
        <v/>
      </c>
    </row>
    <row r="446" spans="2:13" ht="12.75" customHeight="1" x14ac:dyDescent="0.4">
      <c r="B446" s="1" t="s">
        <v>1363</v>
      </c>
      <c r="C446" s="1">
        <f>HEX2DEC(定義一覧[[#This Row],[Unicode]])</f>
        <v>1048</v>
      </c>
      <c r="D446" s="1" t="str">
        <f>_xlfn.UNICHAR(HEX2DEC(定義一覧[[#This Row],[Unicode]]))</f>
        <v>И</v>
      </c>
      <c r="E446" s="1" t="s">
        <v>104</v>
      </c>
      <c r="F446" s="1" t="s">
        <v>1622</v>
      </c>
      <c r="G446" s="1" t="s">
        <v>729</v>
      </c>
      <c r="H446" s="2" t="s">
        <v>2183</v>
      </c>
      <c r="I446" s="1" t="str">
        <f>IF(AND(定義一覧[[#This Row],[Dec]]-1=C445,定義一覧[[#This Row],[Dec]]+1=C447,定義一覧[[#This Row],[Category]]=F445,定義一覧[[#This Row],[Category]]=F447,定義一覧[[#This Row],[SubCategory]]=G445,定義一覧[[#This Row],[SubCategory]]=G447),"○","")</f>
        <v>○</v>
      </c>
      <c r="J446" s="1" t="str">
        <f>CONCATENATE(定義一覧[[#This Row],[Width]],"_",定義一覧[[#This Row],[Category]],"_",定義一覧[[#This Row],[SubCategory]],"_",SUBSTITUTE(定義一覧[[#This Row],[Name]],"-","_"))</f>
        <v>WIDE_JIS_SYMBOL_CYRILLIC_CAPITAL_LETTER_I</v>
      </c>
      <c r="K4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CYRILLIC_CAPITAL_LETTER_I
pub const WIDE_JIS_SYMBOL_CYRILLIC_CAPITAL_LETTER_I: u32 = 0x0418;</v>
      </c>
      <c r="L446" s="3" t="str">
        <f>定義一覧[[#This Row],[VariableName]]&amp;","</f>
        <v>WIDE_JIS_SYMBOL_CYRILLIC_CAPITAL_LETTER_I,</v>
      </c>
      <c r="M446" s="1" t="str">
        <f>IF(定義一覧[[#This Row],[Sequence]]="○","",IF(I447="",CONCATENATE(定義一覧[[#This Row],[VariableName]], " + 1,"),CONCATENATE(定義一覧[[#This Row],[VariableName]], " - 1,")))</f>
        <v/>
      </c>
    </row>
    <row r="447" spans="2:13" ht="12.75" customHeight="1" x14ac:dyDescent="0.4">
      <c r="B447" s="1" t="s">
        <v>1364</v>
      </c>
      <c r="C447" s="1">
        <f>HEX2DEC(定義一覧[[#This Row],[Unicode]])</f>
        <v>1049</v>
      </c>
      <c r="D447" s="1" t="str">
        <f>_xlfn.UNICHAR(HEX2DEC(定義一覧[[#This Row],[Unicode]]))</f>
        <v>Й</v>
      </c>
      <c r="E447" s="1" t="s">
        <v>104</v>
      </c>
      <c r="F447" s="1" t="s">
        <v>1622</v>
      </c>
      <c r="G447" s="1" t="s">
        <v>729</v>
      </c>
      <c r="H447" s="2" t="s">
        <v>2184</v>
      </c>
      <c r="I447" s="1" t="str">
        <f>IF(AND(定義一覧[[#This Row],[Dec]]-1=C446,定義一覧[[#This Row],[Dec]]+1=C448,定義一覧[[#This Row],[Category]]=F446,定義一覧[[#This Row],[Category]]=F448,定義一覧[[#This Row],[SubCategory]]=G446,定義一覧[[#This Row],[SubCategory]]=G448),"○","")</f>
        <v>○</v>
      </c>
      <c r="J447" s="1" t="str">
        <f>CONCATENATE(定義一覧[[#This Row],[Width]],"_",定義一覧[[#This Row],[Category]],"_",定義一覧[[#This Row],[SubCategory]],"_",SUBSTITUTE(定義一覧[[#This Row],[Name]],"-","_"))</f>
        <v>WIDE_JIS_SYMBOL_CYRILLIC_CAPITAL_LETTER_SHORT_I</v>
      </c>
      <c r="K4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CYRILLIC_CAPITAL_LETTER_SHORT_I
pub const WIDE_JIS_SYMBOL_CYRILLIC_CAPITAL_LETTER_SHORT_I: u32 = 0x0419;</v>
      </c>
      <c r="L447" s="3" t="str">
        <f>定義一覧[[#This Row],[VariableName]]&amp;","</f>
        <v>WIDE_JIS_SYMBOL_CYRILLIC_CAPITAL_LETTER_SHORT_I,</v>
      </c>
      <c r="M447" s="1" t="str">
        <f>IF(定義一覧[[#This Row],[Sequence]]="○","",IF(I448="",CONCATENATE(定義一覧[[#This Row],[VariableName]], " + 1,"),CONCATENATE(定義一覧[[#This Row],[VariableName]], " - 1,")))</f>
        <v/>
      </c>
    </row>
    <row r="448" spans="2:13" ht="12.75" customHeight="1" x14ac:dyDescent="0.4">
      <c r="B448" s="1" t="s">
        <v>897</v>
      </c>
      <c r="C448" s="1">
        <f>HEX2DEC(定義一覧[[#This Row],[Unicode]])</f>
        <v>1050</v>
      </c>
      <c r="D448" s="1" t="str">
        <f>_xlfn.UNICHAR(HEX2DEC(定義一覧[[#This Row],[Unicode]]))</f>
        <v>К</v>
      </c>
      <c r="E448" s="1" t="s">
        <v>104</v>
      </c>
      <c r="F448" s="1" t="s">
        <v>1622</v>
      </c>
      <c r="G448" s="1" t="s">
        <v>729</v>
      </c>
      <c r="H448" s="2" t="s">
        <v>2185</v>
      </c>
      <c r="I448" s="1" t="str">
        <f>IF(AND(定義一覧[[#This Row],[Dec]]-1=C447,定義一覧[[#This Row],[Dec]]+1=C449,定義一覧[[#This Row],[Category]]=F447,定義一覧[[#This Row],[Category]]=F449,定義一覧[[#This Row],[SubCategory]]=G447,定義一覧[[#This Row],[SubCategory]]=G449),"○","")</f>
        <v>○</v>
      </c>
      <c r="J448" s="1" t="str">
        <f>CONCATENATE(定義一覧[[#This Row],[Width]],"_",定義一覧[[#This Row],[Category]],"_",定義一覧[[#This Row],[SubCategory]],"_",SUBSTITUTE(定義一覧[[#This Row],[Name]],"-","_"))</f>
        <v>WIDE_JIS_SYMBOL_CYRILLIC_CAPITAL_LETTER_KA</v>
      </c>
      <c r="K4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CYRILLIC_CAPITAL_LETTER_KA
pub const WIDE_JIS_SYMBOL_CYRILLIC_CAPITAL_LETTER_KA: u32 = 0x041a;</v>
      </c>
      <c r="L448" s="3" t="str">
        <f>定義一覧[[#This Row],[VariableName]]&amp;","</f>
        <v>WIDE_JIS_SYMBOL_CYRILLIC_CAPITAL_LETTER_KA,</v>
      </c>
      <c r="M448" s="1" t="str">
        <f>IF(定義一覧[[#This Row],[Sequence]]="○","",IF(I449="",CONCATENATE(定義一覧[[#This Row],[VariableName]], " + 1,"),CONCATENATE(定義一覧[[#This Row],[VariableName]], " - 1,")))</f>
        <v/>
      </c>
    </row>
    <row r="449" spans="2:13" ht="12.75" customHeight="1" x14ac:dyDescent="0.4">
      <c r="B449" s="1" t="s">
        <v>898</v>
      </c>
      <c r="C449" s="1">
        <f>HEX2DEC(定義一覧[[#This Row],[Unicode]])</f>
        <v>1051</v>
      </c>
      <c r="D449" s="1" t="str">
        <f>_xlfn.UNICHAR(HEX2DEC(定義一覧[[#This Row],[Unicode]]))</f>
        <v>Л</v>
      </c>
      <c r="E449" s="1" t="s">
        <v>104</v>
      </c>
      <c r="F449" s="1" t="s">
        <v>1622</v>
      </c>
      <c r="G449" s="1" t="s">
        <v>729</v>
      </c>
      <c r="H449" s="2" t="s">
        <v>2186</v>
      </c>
      <c r="I449" s="1" t="str">
        <f>IF(AND(定義一覧[[#This Row],[Dec]]-1=C448,定義一覧[[#This Row],[Dec]]+1=C450,定義一覧[[#This Row],[Category]]=F448,定義一覧[[#This Row],[Category]]=F450,定義一覧[[#This Row],[SubCategory]]=G448,定義一覧[[#This Row],[SubCategory]]=G450),"○","")</f>
        <v>○</v>
      </c>
      <c r="J449" s="1" t="str">
        <f>CONCATENATE(定義一覧[[#This Row],[Width]],"_",定義一覧[[#This Row],[Category]],"_",定義一覧[[#This Row],[SubCategory]],"_",SUBSTITUTE(定義一覧[[#This Row],[Name]],"-","_"))</f>
        <v>WIDE_JIS_SYMBOL_CYRILLIC_CAPITAL_LETTER_EL</v>
      </c>
      <c r="K4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CYRILLIC_CAPITAL_LETTER_EL
pub const WIDE_JIS_SYMBOL_CYRILLIC_CAPITAL_LETTER_EL: u32 = 0x041b;</v>
      </c>
      <c r="L449" s="3" t="str">
        <f>定義一覧[[#This Row],[VariableName]]&amp;","</f>
        <v>WIDE_JIS_SYMBOL_CYRILLIC_CAPITAL_LETTER_EL,</v>
      </c>
      <c r="M449" s="1" t="str">
        <f>IF(定義一覧[[#This Row],[Sequence]]="○","",IF(I450="",CONCATENATE(定義一覧[[#This Row],[VariableName]], " + 1,"),CONCATENATE(定義一覧[[#This Row],[VariableName]], " - 1,")))</f>
        <v/>
      </c>
    </row>
    <row r="450" spans="2:13" ht="12.75" customHeight="1" x14ac:dyDescent="0.4">
      <c r="B450" s="1" t="s">
        <v>899</v>
      </c>
      <c r="C450" s="1">
        <f>HEX2DEC(定義一覧[[#This Row],[Unicode]])</f>
        <v>1052</v>
      </c>
      <c r="D450" s="1" t="str">
        <f>_xlfn.UNICHAR(HEX2DEC(定義一覧[[#This Row],[Unicode]]))</f>
        <v>М</v>
      </c>
      <c r="E450" s="1" t="s">
        <v>104</v>
      </c>
      <c r="F450" s="1" t="s">
        <v>1622</v>
      </c>
      <c r="G450" s="1" t="s">
        <v>729</v>
      </c>
      <c r="H450" s="2" t="s">
        <v>2187</v>
      </c>
      <c r="I450" s="1" t="str">
        <f>IF(AND(定義一覧[[#This Row],[Dec]]-1=C449,定義一覧[[#This Row],[Dec]]+1=C451,定義一覧[[#This Row],[Category]]=F449,定義一覧[[#This Row],[Category]]=F451,定義一覧[[#This Row],[SubCategory]]=G449,定義一覧[[#This Row],[SubCategory]]=G451),"○","")</f>
        <v>○</v>
      </c>
      <c r="J450" s="1" t="str">
        <f>CONCATENATE(定義一覧[[#This Row],[Width]],"_",定義一覧[[#This Row],[Category]],"_",定義一覧[[#This Row],[SubCategory]],"_",SUBSTITUTE(定義一覧[[#This Row],[Name]],"-","_"))</f>
        <v>WIDE_JIS_SYMBOL_CYRILLIC_CAPITAL_LETTER_EM</v>
      </c>
      <c r="K4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CYRILLIC_CAPITAL_LETTER_EM
pub const WIDE_JIS_SYMBOL_CYRILLIC_CAPITAL_LETTER_EM: u32 = 0x041c;</v>
      </c>
      <c r="L450" s="3" t="str">
        <f>定義一覧[[#This Row],[VariableName]]&amp;","</f>
        <v>WIDE_JIS_SYMBOL_CYRILLIC_CAPITAL_LETTER_EM,</v>
      </c>
      <c r="M450" s="1" t="str">
        <f>IF(定義一覧[[#This Row],[Sequence]]="○","",IF(I451="",CONCATENATE(定義一覧[[#This Row],[VariableName]], " + 1,"),CONCATENATE(定義一覧[[#This Row],[VariableName]], " - 1,")))</f>
        <v/>
      </c>
    </row>
    <row r="451" spans="2:13" ht="12.75" customHeight="1" x14ac:dyDescent="0.4">
      <c r="B451" s="1" t="s">
        <v>900</v>
      </c>
      <c r="C451" s="1">
        <f>HEX2DEC(定義一覧[[#This Row],[Unicode]])</f>
        <v>1053</v>
      </c>
      <c r="D451" s="1" t="str">
        <f>_xlfn.UNICHAR(HEX2DEC(定義一覧[[#This Row],[Unicode]]))</f>
        <v>Н</v>
      </c>
      <c r="E451" s="1" t="s">
        <v>104</v>
      </c>
      <c r="F451" s="1" t="s">
        <v>1622</v>
      </c>
      <c r="G451" s="1" t="s">
        <v>729</v>
      </c>
      <c r="H451" s="2" t="s">
        <v>2188</v>
      </c>
      <c r="I451" s="1" t="str">
        <f>IF(AND(定義一覧[[#This Row],[Dec]]-1=C450,定義一覧[[#This Row],[Dec]]+1=C452,定義一覧[[#This Row],[Category]]=F450,定義一覧[[#This Row],[Category]]=F452,定義一覧[[#This Row],[SubCategory]]=G450,定義一覧[[#This Row],[SubCategory]]=G452),"○","")</f>
        <v>○</v>
      </c>
      <c r="J451" s="1" t="str">
        <f>CONCATENATE(定義一覧[[#This Row],[Width]],"_",定義一覧[[#This Row],[Category]],"_",定義一覧[[#This Row],[SubCategory]],"_",SUBSTITUTE(定義一覧[[#This Row],[Name]],"-","_"))</f>
        <v>WIDE_JIS_SYMBOL_CYRILLIC_CAPITAL_LETTER_EN</v>
      </c>
      <c r="K4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CYRILLIC_CAPITAL_LETTER_EN
pub const WIDE_JIS_SYMBOL_CYRILLIC_CAPITAL_LETTER_EN: u32 = 0x041d;</v>
      </c>
      <c r="L451" s="3" t="str">
        <f>定義一覧[[#This Row],[VariableName]]&amp;","</f>
        <v>WIDE_JIS_SYMBOL_CYRILLIC_CAPITAL_LETTER_EN,</v>
      </c>
      <c r="M451" s="1" t="str">
        <f>IF(定義一覧[[#This Row],[Sequence]]="○","",IF(I452="",CONCATENATE(定義一覧[[#This Row],[VariableName]], " + 1,"),CONCATENATE(定義一覧[[#This Row],[VariableName]], " - 1,")))</f>
        <v/>
      </c>
    </row>
    <row r="452" spans="2:13" ht="12.75" customHeight="1" x14ac:dyDescent="0.4">
      <c r="B452" s="1" t="s">
        <v>901</v>
      </c>
      <c r="C452" s="1">
        <f>HEX2DEC(定義一覧[[#This Row],[Unicode]])</f>
        <v>1054</v>
      </c>
      <c r="D452" s="1" t="str">
        <f>_xlfn.UNICHAR(HEX2DEC(定義一覧[[#This Row],[Unicode]]))</f>
        <v>О</v>
      </c>
      <c r="E452" s="1" t="s">
        <v>104</v>
      </c>
      <c r="F452" s="1" t="s">
        <v>1622</v>
      </c>
      <c r="G452" s="1" t="s">
        <v>729</v>
      </c>
      <c r="H452" s="2" t="s">
        <v>2189</v>
      </c>
      <c r="I452" s="1" t="str">
        <f>IF(AND(定義一覧[[#This Row],[Dec]]-1=C451,定義一覧[[#This Row],[Dec]]+1=C453,定義一覧[[#This Row],[Category]]=F451,定義一覧[[#This Row],[Category]]=F453,定義一覧[[#This Row],[SubCategory]]=G451,定義一覧[[#This Row],[SubCategory]]=G453),"○","")</f>
        <v>○</v>
      </c>
      <c r="J452" s="1" t="str">
        <f>CONCATENATE(定義一覧[[#This Row],[Width]],"_",定義一覧[[#This Row],[Category]],"_",定義一覧[[#This Row],[SubCategory]],"_",SUBSTITUTE(定義一覧[[#This Row],[Name]],"-","_"))</f>
        <v>WIDE_JIS_SYMBOL_CYRILLIC_CAPITAL_LETTER_O</v>
      </c>
      <c r="K4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CYRILLIC_CAPITAL_LETTER_O
pub const WIDE_JIS_SYMBOL_CYRILLIC_CAPITAL_LETTER_O: u32 = 0x041e;</v>
      </c>
      <c r="L452" s="3" t="str">
        <f>定義一覧[[#This Row],[VariableName]]&amp;","</f>
        <v>WIDE_JIS_SYMBOL_CYRILLIC_CAPITAL_LETTER_O,</v>
      </c>
      <c r="M452" s="1" t="str">
        <f>IF(定義一覧[[#This Row],[Sequence]]="○","",IF(I453="",CONCATENATE(定義一覧[[#This Row],[VariableName]], " + 1,"),CONCATENATE(定義一覧[[#This Row],[VariableName]], " - 1,")))</f>
        <v/>
      </c>
    </row>
    <row r="453" spans="2:13" ht="12.75" customHeight="1" x14ac:dyDescent="0.4">
      <c r="B453" s="1" t="s">
        <v>902</v>
      </c>
      <c r="C453" s="1">
        <f>HEX2DEC(定義一覧[[#This Row],[Unicode]])</f>
        <v>1055</v>
      </c>
      <c r="D453" s="1" t="str">
        <f>_xlfn.UNICHAR(HEX2DEC(定義一覧[[#This Row],[Unicode]]))</f>
        <v>П</v>
      </c>
      <c r="E453" s="1" t="s">
        <v>104</v>
      </c>
      <c r="F453" s="1" t="s">
        <v>1622</v>
      </c>
      <c r="G453" s="1" t="s">
        <v>729</v>
      </c>
      <c r="H453" s="2" t="s">
        <v>2190</v>
      </c>
      <c r="I453" s="1" t="str">
        <f>IF(AND(定義一覧[[#This Row],[Dec]]-1=C452,定義一覧[[#This Row],[Dec]]+1=C454,定義一覧[[#This Row],[Category]]=F452,定義一覧[[#This Row],[Category]]=F454,定義一覧[[#This Row],[SubCategory]]=G452,定義一覧[[#This Row],[SubCategory]]=G454),"○","")</f>
        <v>○</v>
      </c>
      <c r="J453" s="1" t="str">
        <f>CONCATENATE(定義一覧[[#This Row],[Width]],"_",定義一覧[[#This Row],[Category]],"_",定義一覧[[#This Row],[SubCategory]],"_",SUBSTITUTE(定義一覧[[#This Row],[Name]],"-","_"))</f>
        <v>WIDE_JIS_SYMBOL_CYRILLIC_CAPITAL_LETTER_PE</v>
      </c>
      <c r="K4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CYRILLIC_CAPITAL_LETTER_PE
pub const WIDE_JIS_SYMBOL_CYRILLIC_CAPITAL_LETTER_PE: u32 = 0x041f;</v>
      </c>
      <c r="L453" s="3" t="str">
        <f>定義一覧[[#This Row],[VariableName]]&amp;","</f>
        <v>WIDE_JIS_SYMBOL_CYRILLIC_CAPITAL_LETTER_PE,</v>
      </c>
      <c r="M453" s="1" t="str">
        <f>IF(定義一覧[[#This Row],[Sequence]]="○","",IF(I454="",CONCATENATE(定義一覧[[#This Row],[VariableName]], " + 1,"),CONCATENATE(定義一覧[[#This Row],[VariableName]], " - 1,")))</f>
        <v/>
      </c>
    </row>
    <row r="454" spans="2:13" ht="12.75" customHeight="1" x14ac:dyDescent="0.4">
      <c r="B454" s="1" t="s">
        <v>1365</v>
      </c>
      <c r="C454" s="1">
        <f>HEX2DEC(定義一覧[[#This Row],[Unicode]])</f>
        <v>1056</v>
      </c>
      <c r="D454" s="1" t="str">
        <f>_xlfn.UNICHAR(HEX2DEC(定義一覧[[#This Row],[Unicode]]))</f>
        <v>Р</v>
      </c>
      <c r="E454" s="1" t="s">
        <v>104</v>
      </c>
      <c r="F454" s="1" t="s">
        <v>1622</v>
      </c>
      <c r="G454" s="1" t="s">
        <v>729</v>
      </c>
      <c r="H454" s="2" t="s">
        <v>2191</v>
      </c>
      <c r="I454" s="1" t="str">
        <f>IF(AND(定義一覧[[#This Row],[Dec]]-1=C453,定義一覧[[#This Row],[Dec]]+1=C455,定義一覧[[#This Row],[Category]]=F453,定義一覧[[#This Row],[Category]]=F455,定義一覧[[#This Row],[SubCategory]]=G453,定義一覧[[#This Row],[SubCategory]]=G455),"○","")</f>
        <v>○</v>
      </c>
      <c r="J454" s="1" t="str">
        <f>CONCATENATE(定義一覧[[#This Row],[Width]],"_",定義一覧[[#This Row],[Category]],"_",定義一覧[[#This Row],[SubCategory]],"_",SUBSTITUTE(定義一覧[[#This Row],[Name]],"-","_"))</f>
        <v>WIDE_JIS_SYMBOL_CYRILLIC_CAPITAL_LETTER_ER</v>
      </c>
      <c r="K4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CYRILLIC_CAPITAL_LETTER_ER
pub const WIDE_JIS_SYMBOL_CYRILLIC_CAPITAL_LETTER_ER: u32 = 0x0420;</v>
      </c>
      <c r="L454" s="3" t="str">
        <f>定義一覧[[#This Row],[VariableName]]&amp;","</f>
        <v>WIDE_JIS_SYMBOL_CYRILLIC_CAPITAL_LETTER_ER,</v>
      </c>
      <c r="M454" s="1" t="str">
        <f>IF(定義一覧[[#This Row],[Sequence]]="○","",IF(I455="",CONCATENATE(定義一覧[[#This Row],[VariableName]], " + 1,"),CONCATENATE(定義一覧[[#This Row],[VariableName]], " - 1,")))</f>
        <v/>
      </c>
    </row>
    <row r="455" spans="2:13" ht="12.75" customHeight="1" x14ac:dyDescent="0.4">
      <c r="B455" s="1" t="s">
        <v>1366</v>
      </c>
      <c r="C455" s="1">
        <f>HEX2DEC(定義一覧[[#This Row],[Unicode]])</f>
        <v>1057</v>
      </c>
      <c r="D455" s="1" t="str">
        <f>_xlfn.UNICHAR(HEX2DEC(定義一覧[[#This Row],[Unicode]]))</f>
        <v>С</v>
      </c>
      <c r="E455" s="1" t="s">
        <v>104</v>
      </c>
      <c r="F455" s="1" t="s">
        <v>1622</v>
      </c>
      <c r="G455" s="1" t="s">
        <v>729</v>
      </c>
      <c r="H455" s="2" t="s">
        <v>2192</v>
      </c>
      <c r="I455" s="1" t="str">
        <f>IF(AND(定義一覧[[#This Row],[Dec]]-1=C454,定義一覧[[#This Row],[Dec]]+1=C456,定義一覧[[#This Row],[Category]]=F454,定義一覧[[#This Row],[Category]]=F456,定義一覧[[#This Row],[SubCategory]]=G454,定義一覧[[#This Row],[SubCategory]]=G456),"○","")</f>
        <v>○</v>
      </c>
      <c r="J455" s="1" t="str">
        <f>CONCATENATE(定義一覧[[#This Row],[Width]],"_",定義一覧[[#This Row],[Category]],"_",定義一覧[[#This Row],[SubCategory]],"_",SUBSTITUTE(定義一覧[[#This Row],[Name]],"-","_"))</f>
        <v>WIDE_JIS_SYMBOL_CYRILLIC_CAPITAL_LETTER_ES</v>
      </c>
      <c r="K4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CYRILLIC_CAPITAL_LETTER_ES
pub const WIDE_JIS_SYMBOL_CYRILLIC_CAPITAL_LETTER_ES: u32 = 0x0421;</v>
      </c>
      <c r="L455" s="3" t="str">
        <f>定義一覧[[#This Row],[VariableName]]&amp;","</f>
        <v>WIDE_JIS_SYMBOL_CYRILLIC_CAPITAL_LETTER_ES,</v>
      </c>
      <c r="M455" s="1" t="str">
        <f>IF(定義一覧[[#This Row],[Sequence]]="○","",IF(I456="",CONCATENATE(定義一覧[[#This Row],[VariableName]], " + 1,"),CONCATENATE(定義一覧[[#This Row],[VariableName]], " - 1,")))</f>
        <v/>
      </c>
    </row>
    <row r="456" spans="2:13" ht="12.75" customHeight="1" x14ac:dyDescent="0.4">
      <c r="B456" s="1" t="s">
        <v>1367</v>
      </c>
      <c r="C456" s="1">
        <f>HEX2DEC(定義一覧[[#This Row],[Unicode]])</f>
        <v>1058</v>
      </c>
      <c r="D456" s="1" t="str">
        <f>_xlfn.UNICHAR(HEX2DEC(定義一覧[[#This Row],[Unicode]]))</f>
        <v>Т</v>
      </c>
      <c r="E456" s="1" t="s">
        <v>104</v>
      </c>
      <c r="F456" s="1" t="s">
        <v>1622</v>
      </c>
      <c r="G456" s="1" t="s">
        <v>729</v>
      </c>
      <c r="H456" s="2" t="s">
        <v>2193</v>
      </c>
      <c r="I456" s="1" t="str">
        <f>IF(AND(定義一覧[[#This Row],[Dec]]-1=C455,定義一覧[[#This Row],[Dec]]+1=C457,定義一覧[[#This Row],[Category]]=F455,定義一覧[[#This Row],[Category]]=F457,定義一覧[[#This Row],[SubCategory]]=G455,定義一覧[[#This Row],[SubCategory]]=G457),"○","")</f>
        <v>○</v>
      </c>
      <c r="J456" s="1" t="str">
        <f>CONCATENATE(定義一覧[[#This Row],[Width]],"_",定義一覧[[#This Row],[Category]],"_",定義一覧[[#This Row],[SubCategory]],"_",SUBSTITUTE(定義一覧[[#This Row],[Name]],"-","_"))</f>
        <v>WIDE_JIS_SYMBOL_CYRILLIC_CAPITAL_LETTER_TE</v>
      </c>
      <c r="K4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CYRILLIC_CAPITAL_LETTER_TE
pub const WIDE_JIS_SYMBOL_CYRILLIC_CAPITAL_LETTER_TE: u32 = 0x0422;</v>
      </c>
      <c r="L456" s="3" t="str">
        <f>定義一覧[[#This Row],[VariableName]]&amp;","</f>
        <v>WIDE_JIS_SYMBOL_CYRILLIC_CAPITAL_LETTER_TE,</v>
      </c>
      <c r="M456" s="1" t="str">
        <f>IF(定義一覧[[#This Row],[Sequence]]="○","",IF(I457="",CONCATENATE(定義一覧[[#This Row],[VariableName]], " + 1,"),CONCATENATE(定義一覧[[#This Row],[VariableName]], " - 1,")))</f>
        <v/>
      </c>
    </row>
    <row r="457" spans="2:13" ht="12.75" customHeight="1" x14ac:dyDescent="0.4">
      <c r="B457" s="1" t="s">
        <v>1368</v>
      </c>
      <c r="C457" s="1">
        <f>HEX2DEC(定義一覧[[#This Row],[Unicode]])</f>
        <v>1059</v>
      </c>
      <c r="D457" s="1" t="str">
        <f>_xlfn.UNICHAR(HEX2DEC(定義一覧[[#This Row],[Unicode]]))</f>
        <v>У</v>
      </c>
      <c r="E457" s="1" t="s">
        <v>104</v>
      </c>
      <c r="F457" s="1" t="s">
        <v>1622</v>
      </c>
      <c r="G457" s="1" t="s">
        <v>729</v>
      </c>
      <c r="H457" s="2" t="s">
        <v>2194</v>
      </c>
      <c r="I457" s="1" t="str">
        <f>IF(AND(定義一覧[[#This Row],[Dec]]-1=C456,定義一覧[[#This Row],[Dec]]+1=C458,定義一覧[[#This Row],[Category]]=F456,定義一覧[[#This Row],[Category]]=F458,定義一覧[[#This Row],[SubCategory]]=G456,定義一覧[[#This Row],[SubCategory]]=G458),"○","")</f>
        <v>○</v>
      </c>
      <c r="J457" s="1" t="str">
        <f>CONCATENATE(定義一覧[[#This Row],[Width]],"_",定義一覧[[#This Row],[Category]],"_",定義一覧[[#This Row],[SubCategory]],"_",SUBSTITUTE(定義一覧[[#This Row],[Name]],"-","_"))</f>
        <v>WIDE_JIS_SYMBOL_CYRILLIC_CAPITAL_LETTER_U</v>
      </c>
      <c r="K4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CYRILLIC_CAPITAL_LETTER_U
pub const WIDE_JIS_SYMBOL_CYRILLIC_CAPITAL_LETTER_U: u32 = 0x0423;</v>
      </c>
      <c r="L457" s="3" t="str">
        <f>定義一覧[[#This Row],[VariableName]]&amp;","</f>
        <v>WIDE_JIS_SYMBOL_CYRILLIC_CAPITAL_LETTER_U,</v>
      </c>
      <c r="M457" s="1" t="str">
        <f>IF(定義一覧[[#This Row],[Sequence]]="○","",IF(I458="",CONCATENATE(定義一覧[[#This Row],[VariableName]], " + 1,"),CONCATENATE(定義一覧[[#This Row],[VariableName]], " - 1,")))</f>
        <v/>
      </c>
    </row>
    <row r="458" spans="2:13" ht="12.75" customHeight="1" x14ac:dyDescent="0.4">
      <c r="B458" s="1" t="s">
        <v>1369</v>
      </c>
      <c r="C458" s="1">
        <f>HEX2DEC(定義一覧[[#This Row],[Unicode]])</f>
        <v>1060</v>
      </c>
      <c r="D458" s="1" t="str">
        <f>_xlfn.UNICHAR(HEX2DEC(定義一覧[[#This Row],[Unicode]]))</f>
        <v>Ф</v>
      </c>
      <c r="E458" s="1" t="s">
        <v>104</v>
      </c>
      <c r="F458" s="1" t="s">
        <v>1622</v>
      </c>
      <c r="G458" s="1" t="s">
        <v>729</v>
      </c>
      <c r="H458" s="2" t="s">
        <v>2195</v>
      </c>
      <c r="I458" s="1" t="str">
        <f>IF(AND(定義一覧[[#This Row],[Dec]]-1=C457,定義一覧[[#This Row],[Dec]]+1=C459,定義一覧[[#This Row],[Category]]=F457,定義一覧[[#This Row],[Category]]=F459,定義一覧[[#This Row],[SubCategory]]=G457,定義一覧[[#This Row],[SubCategory]]=G459),"○","")</f>
        <v>○</v>
      </c>
      <c r="J458" s="1" t="str">
        <f>CONCATENATE(定義一覧[[#This Row],[Width]],"_",定義一覧[[#This Row],[Category]],"_",定義一覧[[#This Row],[SubCategory]],"_",SUBSTITUTE(定義一覧[[#This Row],[Name]],"-","_"))</f>
        <v>WIDE_JIS_SYMBOL_CYRILLIC_CAPITAL_LETTER_EF</v>
      </c>
      <c r="K4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CYRILLIC_CAPITAL_LETTER_EF
pub const WIDE_JIS_SYMBOL_CYRILLIC_CAPITAL_LETTER_EF: u32 = 0x0424;</v>
      </c>
      <c r="L458" s="3" t="str">
        <f>定義一覧[[#This Row],[VariableName]]&amp;","</f>
        <v>WIDE_JIS_SYMBOL_CYRILLIC_CAPITAL_LETTER_EF,</v>
      </c>
      <c r="M458" s="1" t="str">
        <f>IF(定義一覧[[#This Row],[Sequence]]="○","",IF(I459="",CONCATENATE(定義一覧[[#This Row],[VariableName]], " + 1,"),CONCATENATE(定義一覧[[#This Row],[VariableName]], " - 1,")))</f>
        <v/>
      </c>
    </row>
    <row r="459" spans="2:13" ht="12.75" customHeight="1" x14ac:dyDescent="0.4">
      <c r="B459" s="1" t="s">
        <v>1370</v>
      </c>
      <c r="C459" s="1">
        <f>HEX2DEC(定義一覧[[#This Row],[Unicode]])</f>
        <v>1061</v>
      </c>
      <c r="D459" s="1" t="str">
        <f>_xlfn.UNICHAR(HEX2DEC(定義一覧[[#This Row],[Unicode]]))</f>
        <v>Х</v>
      </c>
      <c r="E459" s="1" t="s">
        <v>104</v>
      </c>
      <c r="F459" s="1" t="s">
        <v>1622</v>
      </c>
      <c r="G459" s="1" t="s">
        <v>729</v>
      </c>
      <c r="H459" s="2" t="s">
        <v>2196</v>
      </c>
      <c r="I459" s="1" t="str">
        <f>IF(AND(定義一覧[[#This Row],[Dec]]-1=C458,定義一覧[[#This Row],[Dec]]+1=C460,定義一覧[[#This Row],[Category]]=F458,定義一覧[[#This Row],[Category]]=F460,定義一覧[[#This Row],[SubCategory]]=G458,定義一覧[[#This Row],[SubCategory]]=G460),"○","")</f>
        <v>○</v>
      </c>
      <c r="J459" s="1" t="str">
        <f>CONCATENATE(定義一覧[[#This Row],[Width]],"_",定義一覧[[#This Row],[Category]],"_",定義一覧[[#This Row],[SubCategory]],"_",SUBSTITUTE(定義一覧[[#This Row],[Name]],"-","_"))</f>
        <v>WIDE_JIS_SYMBOL_CYRILLIC_CAPITAL_LETTER_HA</v>
      </c>
      <c r="K4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CYRILLIC_CAPITAL_LETTER_HA
pub const WIDE_JIS_SYMBOL_CYRILLIC_CAPITAL_LETTER_HA: u32 = 0x0425;</v>
      </c>
      <c r="L459" s="3" t="str">
        <f>定義一覧[[#This Row],[VariableName]]&amp;","</f>
        <v>WIDE_JIS_SYMBOL_CYRILLIC_CAPITAL_LETTER_HA,</v>
      </c>
      <c r="M459" s="1" t="str">
        <f>IF(定義一覧[[#This Row],[Sequence]]="○","",IF(I460="",CONCATENATE(定義一覧[[#This Row],[VariableName]], " + 1,"),CONCATENATE(定義一覧[[#This Row],[VariableName]], " - 1,")))</f>
        <v/>
      </c>
    </row>
    <row r="460" spans="2:13" ht="12.75" customHeight="1" x14ac:dyDescent="0.4">
      <c r="B460" s="1" t="s">
        <v>1371</v>
      </c>
      <c r="C460" s="1">
        <f>HEX2DEC(定義一覧[[#This Row],[Unicode]])</f>
        <v>1062</v>
      </c>
      <c r="D460" s="1" t="str">
        <f>_xlfn.UNICHAR(HEX2DEC(定義一覧[[#This Row],[Unicode]]))</f>
        <v>Ц</v>
      </c>
      <c r="E460" s="1" t="s">
        <v>104</v>
      </c>
      <c r="F460" s="1" t="s">
        <v>1622</v>
      </c>
      <c r="G460" s="1" t="s">
        <v>729</v>
      </c>
      <c r="H460" s="2" t="s">
        <v>2197</v>
      </c>
      <c r="I460" s="1" t="str">
        <f>IF(AND(定義一覧[[#This Row],[Dec]]-1=C459,定義一覧[[#This Row],[Dec]]+1=C461,定義一覧[[#This Row],[Category]]=F459,定義一覧[[#This Row],[Category]]=F461,定義一覧[[#This Row],[SubCategory]]=G459,定義一覧[[#This Row],[SubCategory]]=G461),"○","")</f>
        <v>○</v>
      </c>
      <c r="J460" s="1" t="str">
        <f>CONCATENATE(定義一覧[[#This Row],[Width]],"_",定義一覧[[#This Row],[Category]],"_",定義一覧[[#This Row],[SubCategory]],"_",SUBSTITUTE(定義一覧[[#This Row],[Name]],"-","_"))</f>
        <v>WIDE_JIS_SYMBOL_CYRILLIC_CAPITAL_LETTER_TSE</v>
      </c>
      <c r="K4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CYRILLIC_CAPITAL_LETTER_TSE
pub const WIDE_JIS_SYMBOL_CYRILLIC_CAPITAL_LETTER_TSE: u32 = 0x0426;</v>
      </c>
      <c r="L460" s="3" t="str">
        <f>定義一覧[[#This Row],[VariableName]]&amp;","</f>
        <v>WIDE_JIS_SYMBOL_CYRILLIC_CAPITAL_LETTER_TSE,</v>
      </c>
      <c r="M460" s="1" t="str">
        <f>IF(定義一覧[[#This Row],[Sequence]]="○","",IF(I461="",CONCATENATE(定義一覧[[#This Row],[VariableName]], " + 1,"),CONCATENATE(定義一覧[[#This Row],[VariableName]], " - 1,")))</f>
        <v/>
      </c>
    </row>
    <row r="461" spans="2:13" ht="12.75" customHeight="1" x14ac:dyDescent="0.4">
      <c r="B461" s="1" t="s">
        <v>1372</v>
      </c>
      <c r="C461" s="1">
        <f>HEX2DEC(定義一覧[[#This Row],[Unicode]])</f>
        <v>1063</v>
      </c>
      <c r="D461" s="1" t="str">
        <f>_xlfn.UNICHAR(HEX2DEC(定義一覧[[#This Row],[Unicode]]))</f>
        <v>Ч</v>
      </c>
      <c r="E461" s="1" t="s">
        <v>104</v>
      </c>
      <c r="F461" s="1" t="s">
        <v>1622</v>
      </c>
      <c r="G461" s="1" t="s">
        <v>729</v>
      </c>
      <c r="H461" s="2" t="s">
        <v>2198</v>
      </c>
      <c r="I461" s="1" t="str">
        <f>IF(AND(定義一覧[[#This Row],[Dec]]-1=C460,定義一覧[[#This Row],[Dec]]+1=C462,定義一覧[[#This Row],[Category]]=F460,定義一覧[[#This Row],[Category]]=F462,定義一覧[[#This Row],[SubCategory]]=G460,定義一覧[[#This Row],[SubCategory]]=G462),"○","")</f>
        <v>○</v>
      </c>
      <c r="J461" s="1" t="str">
        <f>CONCATENATE(定義一覧[[#This Row],[Width]],"_",定義一覧[[#This Row],[Category]],"_",定義一覧[[#This Row],[SubCategory]],"_",SUBSTITUTE(定義一覧[[#This Row],[Name]],"-","_"))</f>
        <v>WIDE_JIS_SYMBOL_CYRILLIC_CAPITAL_LETTER_CHE</v>
      </c>
      <c r="K4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CYRILLIC_CAPITAL_LETTER_CHE
pub const WIDE_JIS_SYMBOL_CYRILLIC_CAPITAL_LETTER_CHE: u32 = 0x0427;</v>
      </c>
      <c r="L461" s="3" t="str">
        <f>定義一覧[[#This Row],[VariableName]]&amp;","</f>
        <v>WIDE_JIS_SYMBOL_CYRILLIC_CAPITAL_LETTER_CHE,</v>
      </c>
      <c r="M461" s="1" t="str">
        <f>IF(定義一覧[[#This Row],[Sequence]]="○","",IF(I462="",CONCATENATE(定義一覧[[#This Row],[VariableName]], " + 1,"),CONCATENATE(定義一覧[[#This Row],[VariableName]], " - 1,")))</f>
        <v/>
      </c>
    </row>
    <row r="462" spans="2:13" ht="12.75" customHeight="1" x14ac:dyDescent="0.4">
      <c r="B462" s="1" t="s">
        <v>1373</v>
      </c>
      <c r="C462" s="1">
        <f>HEX2DEC(定義一覧[[#This Row],[Unicode]])</f>
        <v>1064</v>
      </c>
      <c r="D462" s="1" t="str">
        <f>_xlfn.UNICHAR(HEX2DEC(定義一覧[[#This Row],[Unicode]]))</f>
        <v>Ш</v>
      </c>
      <c r="E462" s="1" t="s">
        <v>104</v>
      </c>
      <c r="F462" s="1" t="s">
        <v>1622</v>
      </c>
      <c r="G462" s="1" t="s">
        <v>729</v>
      </c>
      <c r="H462" s="2" t="s">
        <v>2199</v>
      </c>
      <c r="I462" s="1" t="str">
        <f>IF(AND(定義一覧[[#This Row],[Dec]]-1=C461,定義一覧[[#This Row],[Dec]]+1=C463,定義一覧[[#This Row],[Category]]=F461,定義一覧[[#This Row],[Category]]=F463,定義一覧[[#This Row],[SubCategory]]=G461,定義一覧[[#This Row],[SubCategory]]=G463),"○","")</f>
        <v>○</v>
      </c>
      <c r="J462" s="1" t="str">
        <f>CONCATENATE(定義一覧[[#This Row],[Width]],"_",定義一覧[[#This Row],[Category]],"_",定義一覧[[#This Row],[SubCategory]],"_",SUBSTITUTE(定義一覧[[#This Row],[Name]],"-","_"))</f>
        <v>WIDE_JIS_SYMBOL_CYRILLIC_CAPITAL_LETTER_SHA</v>
      </c>
      <c r="K4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CYRILLIC_CAPITAL_LETTER_SHA
pub const WIDE_JIS_SYMBOL_CYRILLIC_CAPITAL_LETTER_SHA: u32 = 0x0428;</v>
      </c>
      <c r="L462" s="3" t="str">
        <f>定義一覧[[#This Row],[VariableName]]&amp;","</f>
        <v>WIDE_JIS_SYMBOL_CYRILLIC_CAPITAL_LETTER_SHA,</v>
      </c>
      <c r="M462" s="1" t="str">
        <f>IF(定義一覧[[#This Row],[Sequence]]="○","",IF(I463="",CONCATENATE(定義一覧[[#This Row],[VariableName]], " + 1,"),CONCATENATE(定義一覧[[#This Row],[VariableName]], " - 1,")))</f>
        <v/>
      </c>
    </row>
    <row r="463" spans="2:13" ht="12.75" customHeight="1" x14ac:dyDescent="0.4">
      <c r="B463" s="1" t="s">
        <v>1374</v>
      </c>
      <c r="C463" s="1">
        <f>HEX2DEC(定義一覧[[#This Row],[Unicode]])</f>
        <v>1065</v>
      </c>
      <c r="D463" s="1" t="str">
        <f>_xlfn.UNICHAR(HEX2DEC(定義一覧[[#This Row],[Unicode]]))</f>
        <v>Щ</v>
      </c>
      <c r="E463" s="1" t="s">
        <v>104</v>
      </c>
      <c r="F463" s="1" t="s">
        <v>1622</v>
      </c>
      <c r="G463" s="1" t="s">
        <v>729</v>
      </c>
      <c r="H463" s="2" t="s">
        <v>2200</v>
      </c>
      <c r="I463" s="1" t="str">
        <f>IF(AND(定義一覧[[#This Row],[Dec]]-1=C462,定義一覧[[#This Row],[Dec]]+1=C464,定義一覧[[#This Row],[Category]]=F462,定義一覧[[#This Row],[Category]]=F464,定義一覧[[#This Row],[SubCategory]]=G462,定義一覧[[#This Row],[SubCategory]]=G464),"○","")</f>
        <v>○</v>
      </c>
      <c r="J463" s="1" t="str">
        <f>CONCATENATE(定義一覧[[#This Row],[Width]],"_",定義一覧[[#This Row],[Category]],"_",定義一覧[[#This Row],[SubCategory]],"_",SUBSTITUTE(定義一覧[[#This Row],[Name]],"-","_"))</f>
        <v>WIDE_JIS_SYMBOL_CYRILLIC_CAPITAL_LETTER_SHCHA</v>
      </c>
      <c r="K4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CYRILLIC_CAPITAL_LETTER_SHCHA
pub const WIDE_JIS_SYMBOL_CYRILLIC_CAPITAL_LETTER_SHCHA: u32 = 0x0429;</v>
      </c>
      <c r="L463" s="3" t="str">
        <f>定義一覧[[#This Row],[VariableName]]&amp;","</f>
        <v>WIDE_JIS_SYMBOL_CYRILLIC_CAPITAL_LETTER_SHCHA,</v>
      </c>
      <c r="M463" s="1" t="str">
        <f>IF(定義一覧[[#This Row],[Sequence]]="○","",IF(I464="",CONCATENATE(定義一覧[[#This Row],[VariableName]], " + 1,"),CONCATENATE(定義一覧[[#This Row],[VariableName]], " - 1,")))</f>
        <v/>
      </c>
    </row>
    <row r="464" spans="2:13" ht="12.75" customHeight="1" x14ac:dyDescent="0.4">
      <c r="B464" s="1" t="s">
        <v>903</v>
      </c>
      <c r="C464" s="1">
        <f>HEX2DEC(定義一覧[[#This Row],[Unicode]])</f>
        <v>1066</v>
      </c>
      <c r="D464" s="1" t="str">
        <f>_xlfn.UNICHAR(HEX2DEC(定義一覧[[#This Row],[Unicode]]))</f>
        <v>Ъ</v>
      </c>
      <c r="E464" s="1" t="s">
        <v>104</v>
      </c>
      <c r="F464" s="1" t="s">
        <v>1622</v>
      </c>
      <c r="G464" s="1" t="s">
        <v>729</v>
      </c>
      <c r="H464" s="2" t="s">
        <v>2201</v>
      </c>
      <c r="I464" s="1" t="str">
        <f>IF(AND(定義一覧[[#This Row],[Dec]]-1=C463,定義一覧[[#This Row],[Dec]]+1=C465,定義一覧[[#This Row],[Category]]=F463,定義一覧[[#This Row],[Category]]=F465,定義一覧[[#This Row],[SubCategory]]=G463,定義一覧[[#This Row],[SubCategory]]=G465),"○","")</f>
        <v>○</v>
      </c>
      <c r="J464" s="1" t="str">
        <f>CONCATENATE(定義一覧[[#This Row],[Width]],"_",定義一覧[[#This Row],[Category]],"_",定義一覧[[#This Row],[SubCategory]],"_",SUBSTITUTE(定義一覧[[#This Row],[Name]],"-","_"))</f>
        <v>WIDE_JIS_SYMBOL_CYRILLIC_CAPITAL_LETTER_HARD_SIGN</v>
      </c>
      <c r="K4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CYRILLIC_CAPITAL_LETTER_HARD_SIGN
pub const WIDE_JIS_SYMBOL_CYRILLIC_CAPITAL_LETTER_HARD_SIGN: u32 = 0x042a;</v>
      </c>
      <c r="L464" s="3" t="str">
        <f>定義一覧[[#This Row],[VariableName]]&amp;","</f>
        <v>WIDE_JIS_SYMBOL_CYRILLIC_CAPITAL_LETTER_HARD_SIGN,</v>
      </c>
      <c r="M464" s="1" t="str">
        <f>IF(定義一覧[[#This Row],[Sequence]]="○","",IF(I465="",CONCATENATE(定義一覧[[#This Row],[VariableName]], " + 1,"),CONCATENATE(定義一覧[[#This Row],[VariableName]], " - 1,")))</f>
        <v/>
      </c>
    </row>
    <row r="465" spans="2:13" ht="12.75" customHeight="1" x14ac:dyDescent="0.4">
      <c r="B465" s="1" t="s">
        <v>904</v>
      </c>
      <c r="C465" s="1">
        <f>HEX2DEC(定義一覧[[#This Row],[Unicode]])</f>
        <v>1067</v>
      </c>
      <c r="D465" s="1" t="str">
        <f>_xlfn.UNICHAR(HEX2DEC(定義一覧[[#This Row],[Unicode]]))</f>
        <v>Ы</v>
      </c>
      <c r="E465" s="1" t="s">
        <v>104</v>
      </c>
      <c r="F465" s="1" t="s">
        <v>1622</v>
      </c>
      <c r="G465" s="1" t="s">
        <v>729</v>
      </c>
      <c r="H465" s="2" t="s">
        <v>2202</v>
      </c>
      <c r="I465" s="1" t="str">
        <f>IF(AND(定義一覧[[#This Row],[Dec]]-1=C464,定義一覧[[#This Row],[Dec]]+1=C466,定義一覧[[#This Row],[Category]]=F464,定義一覧[[#This Row],[Category]]=F466,定義一覧[[#This Row],[SubCategory]]=G464,定義一覧[[#This Row],[SubCategory]]=G466),"○","")</f>
        <v>○</v>
      </c>
      <c r="J465" s="1" t="str">
        <f>CONCATENATE(定義一覧[[#This Row],[Width]],"_",定義一覧[[#This Row],[Category]],"_",定義一覧[[#This Row],[SubCategory]],"_",SUBSTITUTE(定義一覧[[#This Row],[Name]],"-","_"))</f>
        <v>WIDE_JIS_SYMBOL_CYRILLIC_CAPITAL_LETTER_YERU</v>
      </c>
      <c r="K4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CYRILLIC_CAPITAL_LETTER_YERU
pub const WIDE_JIS_SYMBOL_CYRILLIC_CAPITAL_LETTER_YERU: u32 = 0x042b;</v>
      </c>
      <c r="L465" s="3" t="str">
        <f>定義一覧[[#This Row],[VariableName]]&amp;","</f>
        <v>WIDE_JIS_SYMBOL_CYRILLIC_CAPITAL_LETTER_YERU,</v>
      </c>
      <c r="M465" s="1" t="str">
        <f>IF(定義一覧[[#This Row],[Sequence]]="○","",IF(I466="",CONCATENATE(定義一覧[[#This Row],[VariableName]], " + 1,"),CONCATENATE(定義一覧[[#This Row],[VariableName]], " - 1,")))</f>
        <v/>
      </c>
    </row>
    <row r="466" spans="2:13" ht="12.75" customHeight="1" x14ac:dyDescent="0.4">
      <c r="B466" s="1" t="s">
        <v>905</v>
      </c>
      <c r="C466" s="1">
        <f>HEX2DEC(定義一覧[[#This Row],[Unicode]])</f>
        <v>1068</v>
      </c>
      <c r="D466" s="1" t="str">
        <f>_xlfn.UNICHAR(HEX2DEC(定義一覧[[#This Row],[Unicode]]))</f>
        <v>Ь</v>
      </c>
      <c r="E466" s="1" t="s">
        <v>104</v>
      </c>
      <c r="F466" s="1" t="s">
        <v>1622</v>
      </c>
      <c r="G466" s="1" t="s">
        <v>729</v>
      </c>
      <c r="H466" s="2" t="s">
        <v>2203</v>
      </c>
      <c r="I466" s="1" t="str">
        <f>IF(AND(定義一覧[[#This Row],[Dec]]-1=C465,定義一覧[[#This Row],[Dec]]+1=C467,定義一覧[[#This Row],[Category]]=F465,定義一覧[[#This Row],[Category]]=F467,定義一覧[[#This Row],[SubCategory]]=G465,定義一覧[[#This Row],[SubCategory]]=G467),"○","")</f>
        <v>○</v>
      </c>
      <c r="J466" s="1" t="str">
        <f>CONCATENATE(定義一覧[[#This Row],[Width]],"_",定義一覧[[#This Row],[Category]],"_",定義一覧[[#This Row],[SubCategory]],"_",SUBSTITUTE(定義一覧[[#This Row],[Name]],"-","_"))</f>
        <v>WIDE_JIS_SYMBOL_CYRILLIC_CAPITAL_LETTER_SOFT_SIGN</v>
      </c>
      <c r="K4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CYRILLIC_CAPITAL_LETTER_SOFT_SIGN
pub const WIDE_JIS_SYMBOL_CYRILLIC_CAPITAL_LETTER_SOFT_SIGN: u32 = 0x042c;</v>
      </c>
      <c r="L466" s="3" t="str">
        <f>定義一覧[[#This Row],[VariableName]]&amp;","</f>
        <v>WIDE_JIS_SYMBOL_CYRILLIC_CAPITAL_LETTER_SOFT_SIGN,</v>
      </c>
      <c r="M466" s="1" t="str">
        <f>IF(定義一覧[[#This Row],[Sequence]]="○","",IF(I467="",CONCATENATE(定義一覧[[#This Row],[VariableName]], " + 1,"),CONCATENATE(定義一覧[[#This Row],[VariableName]], " - 1,")))</f>
        <v/>
      </c>
    </row>
    <row r="467" spans="2:13" ht="12.75" customHeight="1" x14ac:dyDescent="0.4">
      <c r="B467" s="1" t="s">
        <v>906</v>
      </c>
      <c r="C467" s="1">
        <f>HEX2DEC(定義一覧[[#This Row],[Unicode]])</f>
        <v>1069</v>
      </c>
      <c r="D467" s="1" t="str">
        <f>_xlfn.UNICHAR(HEX2DEC(定義一覧[[#This Row],[Unicode]]))</f>
        <v>Э</v>
      </c>
      <c r="E467" s="1" t="s">
        <v>104</v>
      </c>
      <c r="F467" s="1" t="s">
        <v>1622</v>
      </c>
      <c r="G467" s="1" t="s">
        <v>729</v>
      </c>
      <c r="H467" s="2" t="s">
        <v>2204</v>
      </c>
      <c r="I467" s="1" t="str">
        <f>IF(AND(定義一覧[[#This Row],[Dec]]-1=C466,定義一覧[[#This Row],[Dec]]+1=C468,定義一覧[[#This Row],[Category]]=F466,定義一覧[[#This Row],[Category]]=F468,定義一覧[[#This Row],[SubCategory]]=G466,定義一覧[[#This Row],[SubCategory]]=G468),"○","")</f>
        <v>○</v>
      </c>
      <c r="J467" s="1" t="str">
        <f>CONCATENATE(定義一覧[[#This Row],[Width]],"_",定義一覧[[#This Row],[Category]],"_",定義一覧[[#This Row],[SubCategory]],"_",SUBSTITUTE(定義一覧[[#This Row],[Name]],"-","_"))</f>
        <v>WIDE_JIS_SYMBOL_CYRILLIC_CAPITAL_LETTER_E</v>
      </c>
      <c r="K4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CYRILLIC_CAPITAL_LETTER_E
pub const WIDE_JIS_SYMBOL_CYRILLIC_CAPITAL_LETTER_E: u32 = 0x042d;</v>
      </c>
      <c r="L467" s="3" t="str">
        <f>定義一覧[[#This Row],[VariableName]]&amp;","</f>
        <v>WIDE_JIS_SYMBOL_CYRILLIC_CAPITAL_LETTER_E,</v>
      </c>
      <c r="M467" s="1" t="str">
        <f>IF(定義一覧[[#This Row],[Sequence]]="○","",IF(I468="",CONCATENATE(定義一覧[[#This Row],[VariableName]], " + 1,"),CONCATENATE(定義一覧[[#This Row],[VariableName]], " - 1,")))</f>
        <v/>
      </c>
    </row>
    <row r="468" spans="2:13" ht="12.75" customHeight="1" x14ac:dyDescent="0.4">
      <c r="B468" s="1" t="s">
        <v>907</v>
      </c>
      <c r="C468" s="1">
        <f>HEX2DEC(定義一覧[[#This Row],[Unicode]])</f>
        <v>1070</v>
      </c>
      <c r="D468" s="1" t="str">
        <f>_xlfn.UNICHAR(HEX2DEC(定義一覧[[#This Row],[Unicode]]))</f>
        <v>Ю</v>
      </c>
      <c r="E468" s="1" t="s">
        <v>104</v>
      </c>
      <c r="F468" s="1" t="s">
        <v>1622</v>
      </c>
      <c r="G468" s="1" t="s">
        <v>729</v>
      </c>
      <c r="H468" s="2" t="s">
        <v>2205</v>
      </c>
      <c r="I468" s="1" t="str">
        <f>IF(AND(定義一覧[[#This Row],[Dec]]-1=C467,定義一覧[[#This Row],[Dec]]+1=C469,定義一覧[[#This Row],[Category]]=F467,定義一覧[[#This Row],[Category]]=F469,定義一覧[[#This Row],[SubCategory]]=G467,定義一覧[[#This Row],[SubCategory]]=G469),"○","")</f>
        <v>○</v>
      </c>
      <c r="J468" s="1" t="str">
        <f>CONCATENATE(定義一覧[[#This Row],[Width]],"_",定義一覧[[#This Row],[Category]],"_",定義一覧[[#This Row],[SubCategory]],"_",SUBSTITUTE(定義一覧[[#This Row],[Name]],"-","_"))</f>
        <v>WIDE_JIS_SYMBOL_CYRILLIC_CAPITAL_LETTER_YU</v>
      </c>
      <c r="K4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CYRILLIC_CAPITAL_LETTER_YU
pub const WIDE_JIS_SYMBOL_CYRILLIC_CAPITAL_LETTER_YU: u32 = 0x042e;</v>
      </c>
      <c r="L468" s="3" t="str">
        <f>定義一覧[[#This Row],[VariableName]]&amp;","</f>
        <v>WIDE_JIS_SYMBOL_CYRILLIC_CAPITAL_LETTER_YU,</v>
      </c>
      <c r="M468" s="1" t="str">
        <f>IF(定義一覧[[#This Row],[Sequence]]="○","",IF(I469="",CONCATENATE(定義一覧[[#This Row],[VariableName]], " + 1,"),CONCATENATE(定義一覧[[#This Row],[VariableName]], " - 1,")))</f>
        <v/>
      </c>
    </row>
    <row r="469" spans="2:13" ht="12.75" customHeight="1" x14ac:dyDescent="0.4">
      <c r="B469" s="1" t="s">
        <v>908</v>
      </c>
      <c r="C469" s="1">
        <f>HEX2DEC(定義一覧[[#This Row],[Unicode]])</f>
        <v>1071</v>
      </c>
      <c r="D469" s="1" t="str">
        <f>_xlfn.UNICHAR(HEX2DEC(定義一覧[[#This Row],[Unicode]]))</f>
        <v>Я</v>
      </c>
      <c r="E469" s="1" t="s">
        <v>104</v>
      </c>
      <c r="F469" s="1" t="s">
        <v>1622</v>
      </c>
      <c r="G469" s="1" t="s">
        <v>729</v>
      </c>
      <c r="H469" s="2" t="s">
        <v>2206</v>
      </c>
      <c r="I469" s="1" t="str">
        <f>IF(AND(定義一覧[[#This Row],[Dec]]-1=C468,定義一覧[[#This Row],[Dec]]+1=C470,定義一覧[[#This Row],[Category]]=F468,定義一覧[[#This Row],[Category]]=F470,定義一覧[[#This Row],[SubCategory]]=G468,定義一覧[[#This Row],[SubCategory]]=G470),"○","")</f>
        <v>○</v>
      </c>
      <c r="J469" s="1" t="str">
        <f>CONCATENATE(定義一覧[[#This Row],[Width]],"_",定義一覧[[#This Row],[Category]],"_",定義一覧[[#This Row],[SubCategory]],"_",SUBSTITUTE(定義一覧[[#This Row],[Name]],"-","_"))</f>
        <v>WIDE_JIS_SYMBOL_CYRILLIC_CAPITAL_LETTER_YA</v>
      </c>
      <c r="K4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CYRILLIC_CAPITAL_LETTER_YA
pub const WIDE_JIS_SYMBOL_CYRILLIC_CAPITAL_LETTER_YA: u32 = 0x042f;</v>
      </c>
      <c r="L469" s="3" t="str">
        <f>定義一覧[[#This Row],[VariableName]]&amp;","</f>
        <v>WIDE_JIS_SYMBOL_CYRILLIC_CAPITAL_LETTER_YA,</v>
      </c>
      <c r="M469" s="1" t="str">
        <f>IF(定義一覧[[#This Row],[Sequence]]="○","",IF(I470="",CONCATENATE(定義一覧[[#This Row],[VariableName]], " + 1,"),CONCATENATE(定義一覧[[#This Row],[VariableName]], " - 1,")))</f>
        <v/>
      </c>
    </row>
    <row r="470" spans="2:13" ht="12.75" customHeight="1" x14ac:dyDescent="0.4">
      <c r="B470" s="1" t="s">
        <v>1375</v>
      </c>
      <c r="C470" s="1">
        <f>HEX2DEC(定義一覧[[#This Row],[Unicode]])</f>
        <v>1072</v>
      </c>
      <c r="D470" s="1" t="str">
        <f>_xlfn.UNICHAR(HEX2DEC(定義一覧[[#This Row],[Unicode]]))</f>
        <v>а</v>
      </c>
      <c r="E470" s="1" t="s">
        <v>104</v>
      </c>
      <c r="F470" s="1" t="s">
        <v>1622</v>
      </c>
      <c r="G470" s="1" t="s">
        <v>729</v>
      </c>
      <c r="H470" s="2" t="s">
        <v>2207</v>
      </c>
      <c r="I470" s="1" t="str">
        <f>IF(AND(定義一覧[[#This Row],[Dec]]-1=C469,定義一覧[[#This Row],[Dec]]+1=C471,定義一覧[[#This Row],[Category]]=F469,定義一覧[[#This Row],[Category]]=F471,定義一覧[[#This Row],[SubCategory]]=G469,定義一覧[[#This Row],[SubCategory]]=G471),"○","")</f>
        <v>○</v>
      </c>
      <c r="J470" s="1" t="str">
        <f>CONCATENATE(定義一覧[[#This Row],[Width]],"_",定義一覧[[#This Row],[Category]],"_",定義一覧[[#This Row],[SubCategory]],"_",SUBSTITUTE(定義一覧[[#This Row],[Name]],"-","_"))</f>
        <v>WIDE_JIS_SYMBOL_CYRILLIC_SMALL_LETTER_A</v>
      </c>
      <c r="K4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CYRILLIC_SMALL_LETTER_A
pub const WIDE_JIS_SYMBOL_CYRILLIC_SMALL_LETTER_A: u32 = 0x0430;</v>
      </c>
      <c r="L470" s="3" t="str">
        <f>定義一覧[[#This Row],[VariableName]]&amp;","</f>
        <v>WIDE_JIS_SYMBOL_CYRILLIC_SMALL_LETTER_A,</v>
      </c>
      <c r="M470" s="1" t="str">
        <f>IF(定義一覧[[#This Row],[Sequence]]="○","",IF(I471="",CONCATENATE(定義一覧[[#This Row],[VariableName]], " + 1,"),CONCATENATE(定義一覧[[#This Row],[VariableName]], " - 1,")))</f>
        <v/>
      </c>
    </row>
    <row r="471" spans="2:13" ht="12.75" customHeight="1" x14ac:dyDescent="0.4">
      <c r="B471" s="1" t="s">
        <v>1376</v>
      </c>
      <c r="C471" s="1">
        <f>HEX2DEC(定義一覧[[#This Row],[Unicode]])</f>
        <v>1073</v>
      </c>
      <c r="D471" s="1" t="str">
        <f>_xlfn.UNICHAR(HEX2DEC(定義一覧[[#This Row],[Unicode]]))</f>
        <v>б</v>
      </c>
      <c r="E471" s="1" t="s">
        <v>104</v>
      </c>
      <c r="F471" s="1" t="s">
        <v>1622</v>
      </c>
      <c r="G471" s="1" t="s">
        <v>729</v>
      </c>
      <c r="H471" s="2" t="s">
        <v>2208</v>
      </c>
      <c r="I471" s="1" t="str">
        <f>IF(AND(定義一覧[[#This Row],[Dec]]-1=C470,定義一覧[[#This Row],[Dec]]+1=C472,定義一覧[[#This Row],[Category]]=F470,定義一覧[[#This Row],[Category]]=F472,定義一覧[[#This Row],[SubCategory]]=G470,定義一覧[[#This Row],[SubCategory]]=G472),"○","")</f>
        <v>○</v>
      </c>
      <c r="J471" s="1" t="str">
        <f>CONCATENATE(定義一覧[[#This Row],[Width]],"_",定義一覧[[#This Row],[Category]],"_",定義一覧[[#This Row],[SubCategory]],"_",SUBSTITUTE(定義一覧[[#This Row],[Name]],"-","_"))</f>
        <v>WIDE_JIS_SYMBOL_CYRILLIC_SMALL_LETTER_BE</v>
      </c>
      <c r="K4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CYRILLIC_SMALL_LETTER_BE
pub const WIDE_JIS_SYMBOL_CYRILLIC_SMALL_LETTER_BE: u32 = 0x0431;</v>
      </c>
      <c r="L471" s="3" t="str">
        <f>定義一覧[[#This Row],[VariableName]]&amp;","</f>
        <v>WIDE_JIS_SYMBOL_CYRILLIC_SMALL_LETTER_BE,</v>
      </c>
      <c r="M471" s="1" t="str">
        <f>IF(定義一覧[[#This Row],[Sequence]]="○","",IF(I472="",CONCATENATE(定義一覧[[#This Row],[VariableName]], " + 1,"),CONCATENATE(定義一覧[[#This Row],[VariableName]], " - 1,")))</f>
        <v/>
      </c>
    </row>
    <row r="472" spans="2:13" ht="12.75" customHeight="1" x14ac:dyDescent="0.4">
      <c r="B472" s="1" t="s">
        <v>1377</v>
      </c>
      <c r="C472" s="1">
        <f>HEX2DEC(定義一覧[[#This Row],[Unicode]])</f>
        <v>1074</v>
      </c>
      <c r="D472" s="1" t="str">
        <f>_xlfn.UNICHAR(HEX2DEC(定義一覧[[#This Row],[Unicode]]))</f>
        <v>в</v>
      </c>
      <c r="E472" s="1" t="s">
        <v>104</v>
      </c>
      <c r="F472" s="1" t="s">
        <v>1622</v>
      </c>
      <c r="G472" s="1" t="s">
        <v>729</v>
      </c>
      <c r="H472" s="2" t="s">
        <v>2209</v>
      </c>
      <c r="I472" s="1" t="str">
        <f>IF(AND(定義一覧[[#This Row],[Dec]]-1=C471,定義一覧[[#This Row],[Dec]]+1=C473,定義一覧[[#This Row],[Category]]=F471,定義一覧[[#This Row],[Category]]=F473,定義一覧[[#This Row],[SubCategory]]=G471,定義一覧[[#This Row],[SubCategory]]=G473),"○","")</f>
        <v>○</v>
      </c>
      <c r="J472" s="1" t="str">
        <f>CONCATENATE(定義一覧[[#This Row],[Width]],"_",定義一覧[[#This Row],[Category]],"_",定義一覧[[#This Row],[SubCategory]],"_",SUBSTITUTE(定義一覧[[#This Row],[Name]],"-","_"))</f>
        <v>WIDE_JIS_SYMBOL_CYRILLIC_SMALL_LETTER_VE</v>
      </c>
      <c r="K4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CYRILLIC_SMALL_LETTER_VE
pub const WIDE_JIS_SYMBOL_CYRILLIC_SMALL_LETTER_VE: u32 = 0x0432;</v>
      </c>
      <c r="L472" s="3" t="str">
        <f>定義一覧[[#This Row],[VariableName]]&amp;","</f>
        <v>WIDE_JIS_SYMBOL_CYRILLIC_SMALL_LETTER_VE,</v>
      </c>
      <c r="M472" s="1" t="str">
        <f>IF(定義一覧[[#This Row],[Sequence]]="○","",IF(I473="",CONCATENATE(定義一覧[[#This Row],[VariableName]], " + 1,"),CONCATENATE(定義一覧[[#This Row],[VariableName]], " - 1,")))</f>
        <v/>
      </c>
    </row>
    <row r="473" spans="2:13" ht="12.75" customHeight="1" x14ac:dyDescent="0.4">
      <c r="B473" s="1" t="s">
        <v>1378</v>
      </c>
      <c r="C473" s="1">
        <f>HEX2DEC(定義一覧[[#This Row],[Unicode]])</f>
        <v>1075</v>
      </c>
      <c r="D473" s="1" t="str">
        <f>_xlfn.UNICHAR(HEX2DEC(定義一覧[[#This Row],[Unicode]]))</f>
        <v>г</v>
      </c>
      <c r="E473" s="1" t="s">
        <v>104</v>
      </c>
      <c r="F473" s="1" t="s">
        <v>1622</v>
      </c>
      <c r="G473" s="1" t="s">
        <v>729</v>
      </c>
      <c r="H473" s="2" t="s">
        <v>2210</v>
      </c>
      <c r="I473" s="1" t="str">
        <f>IF(AND(定義一覧[[#This Row],[Dec]]-1=C472,定義一覧[[#This Row],[Dec]]+1=C474,定義一覧[[#This Row],[Category]]=F472,定義一覧[[#This Row],[Category]]=F474,定義一覧[[#This Row],[SubCategory]]=G472,定義一覧[[#This Row],[SubCategory]]=G474),"○","")</f>
        <v>○</v>
      </c>
      <c r="J473" s="1" t="str">
        <f>CONCATENATE(定義一覧[[#This Row],[Width]],"_",定義一覧[[#This Row],[Category]],"_",定義一覧[[#This Row],[SubCategory]],"_",SUBSTITUTE(定義一覧[[#This Row],[Name]],"-","_"))</f>
        <v>WIDE_JIS_SYMBOL_CYRILLIC_SMALL_LETTER_GHE</v>
      </c>
      <c r="K4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CYRILLIC_SMALL_LETTER_GHE
pub const WIDE_JIS_SYMBOL_CYRILLIC_SMALL_LETTER_GHE: u32 = 0x0433;</v>
      </c>
      <c r="L473" s="3" t="str">
        <f>定義一覧[[#This Row],[VariableName]]&amp;","</f>
        <v>WIDE_JIS_SYMBOL_CYRILLIC_SMALL_LETTER_GHE,</v>
      </c>
      <c r="M473" s="1" t="str">
        <f>IF(定義一覧[[#This Row],[Sequence]]="○","",IF(I474="",CONCATENATE(定義一覧[[#This Row],[VariableName]], " + 1,"),CONCATENATE(定義一覧[[#This Row],[VariableName]], " - 1,")))</f>
        <v/>
      </c>
    </row>
    <row r="474" spans="2:13" ht="12.75" customHeight="1" x14ac:dyDescent="0.4">
      <c r="B474" s="1" t="s">
        <v>1379</v>
      </c>
      <c r="C474" s="1">
        <f>HEX2DEC(定義一覧[[#This Row],[Unicode]])</f>
        <v>1076</v>
      </c>
      <c r="D474" s="1" t="str">
        <f>_xlfn.UNICHAR(HEX2DEC(定義一覧[[#This Row],[Unicode]]))</f>
        <v>д</v>
      </c>
      <c r="E474" s="1" t="s">
        <v>104</v>
      </c>
      <c r="F474" s="1" t="s">
        <v>1622</v>
      </c>
      <c r="G474" s="1" t="s">
        <v>729</v>
      </c>
      <c r="H474" s="2" t="s">
        <v>2211</v>
      </c>
      <c r="I474" s="1" t="str">
        <f>IF(AND(定義一覧[[#This Row],[Dec]]-1=C473,定義一覧[[#This Row],[Dec]]+1=C475,定義一覧[[#This Row],[Category]]=F473,定義一覧[[#This Row],[Category]]=F475,定義一覧[[#This Row],[SubCategory]]=G473,定義一覧[[#This Row],[SubCategory]]=G475),"○","")</f>
        <v>○</v>
      </c>
      <c r="J474" s="1" t="str">
        <f>CONCATENATE(定義一覧[[#This Row],[Width]],"_",定義一覧[[#This Row],[Category]],"_",定義一覧[[#This Row],[SubCategory]],"_",SUBSTITUTE(定義一覧[[#This Row],[Name]],"-","_"))</f>
        <v>WIDE_JIS_SYMBOL_CYRILLIC_SMALL_LETTER_DE</v>
      </c>
      <c r="K4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CYRILLIC_SMALL_LETTER_DE
pub const WIDE_JIS_SYMBOL_CYRILLIC_SMALL_LETTER_DE: u32 = 0x0434;</v>
      </c>
      <c r="L474" s="3" t="str">
        <f>定義一覧[[#This Row],[VariableName]]&amp;","</f>
        <v>WIDE_JIS_SYMBOL_CYRILLIC_SMALL_LETTER_DE,</v>
      </c>
      <c r="M474" s="1" t="str">
        <f>IF(定義一覧[[#This Row],[Sequence]]="○","",IF(I475="",CONCATENATE(定義一覧[[#This Row],[VariableName]], " + 1,"),CONCATENATE(定義一覧[[#This Row],[VariableName]], " - 1,")))</f>
        <v/>
      </c>
    </row>
    <row r="475" spans="2:13" ht="12.75" customHeight="1" x14ac:dyDescent="0.4">
      <c r="B475" s="1" t="s">
        <v>1380</v>
      </c>
      <c r="C475" s="1">
        <f>HEX2DEC(定義一覧[[#This Row],[Unicode]])</f>
        <v>1077</v>
      </c>
      <c r="D475" s="1" t="str">
        <f>_xlfn.UNICHAR(HEX2DEC(定義一覧[[#This Row],[Unicode]]))</f>
        <v>е</v>
      </c>
      <c r="E475" s="1" t="s">
        <v>104</v>
      </c>
      <c r="F475" s="1" t="s">
        <v>1622</v>
      </c>
      <c r="G475" s="1" t="s">
        <v>729</v>
      </c>
      <c r="H475" s="2" t="s">
        <v>2212</v>
      </c>
      <c r="I475" s="1" t="str">
        <f>IF(AND(定義一覧[[#This Row],[Dec]]-1=C474,定義一覧[[#This Row],[Dec]]+1=C476,定義一覧[[#This Row],[Category]]=F474,定義一覧[[#This Row],[Category]]=F476,定義一覧[[#This Row],[SubCategory]]=G474,定義一覧[[#This Row],[SubCategory]]=G476),"○","")</f>
        <v>○</v>
      </c>
      <c r="J475" s="1" t="str">
        <f>CONCATENATE(定義一覧[[#This Row],[Width]],"_",定義一覧[[#This Row],[Category]],"_",定義一覧[[#This Row],[SubCategory]],"_",SUBSTITUTE(定義一覧[[#This Row],[Name]],"-","_"))</f>
        <v>WIDE_JIS_SYMBOL_CYRILLIC_SMALL_LETTER_IE</v>
      </c>
      <c r="K4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CYRILLIC_SMALL_LETTER_IE
pub const WIDE_JIS_SYMBOL_CYRILLIC_SMALL_LETTER_IE: u32 = 0x0435;</v>
      </c>
      <c r="L475" s="3" t="str">
        <f>定義一覧[[#This Row],[VariableName]]&amp;","</f>
        <v>WIDE_JIS_SYMBOL_CYRILLIC_SMALL_LETTER_IE,</v>
      </c>
      <c r="M475" s="1" t="str">
        <f>IF(定義一覧[[#This Row],[Sequence]]="○","",IF(I476="",CONCATENATE(定義一覧[[#This Row],[VariableName]], " + 1,"),CONCATENATE(定義一覧[[#This Row],[VariableName]], " - 1,")))</f>
        <v/>
      </c>
    </row>
    <row r="476" spans="2:13" ht="12.75" customHeight="1" x14ac:dyDescent="0.4">
      <c r="B476" s="1" t="s">
        <v>1382</v>
      </c>
      <c r="C476" s="1">
        <f>HEX2DEC(定義一覧[[#This Row],[Unicode]])</f>
        <v>1078</v>
      </c>
      <c r="D476" s="1" t="str">
        <f>_xlfn.UNICHAR(HEX2DEC(定義一覧[[#This Row],[Unicode]]))</f>
        <v>ж</v>
      </c>
      <c r="E476" s="1" t="s">
        <v>104</v>
      </c>
      <c r="F476" s="1" t="s">
        <v>1622</v>
      </c>
      <c r="G476" s="1" t="s">
        <v>729</v>
      </c>
      <c r="H476" s="2" t="s">
        <v>2213</v>
      </c>
      <c r="I476" s="1" t="str">
        <f>IF(AND(定義一覧[[#This Row],[Dec]]-1=C475,定義一覧[[#This Row],[Dec]]+1=C477,定義一覧[[#This Row],[Category]]=F475,定義一覧[[#This Row],[Category]]=F477,定義一覧[[#This Row],[SubCategory]]=G475,定義一覧[[#This Row],[SubCategory]]=G477),"○","")</f>
        <v>○</v>
      </c>
      <c r="J476" s="1" t="str">
        <f>CONCATENATE(定義一覧[[#This Row],[Width]],"_",定義一覧[[#This Row],[Category]],"_",定義一覧[[#This Row],[SubCategory]],"_",SUBSTITUTE(定義一覧[[#This Row],[Name]],"-","_"))</f>
        <v>WIDE_JIS_SYMBOL_CYRILLIC_SMALL_LETTER_ZHE</v>
      </c>
      <c r="K4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CYRILLIC_SMALL_LETTER_ZHE
pub const WIDE_JIS_SYMBOL_CYRILLIC_SMALL_LETTER_ZHE: u32 = 0x0436;</v>
      </c>
      <c r="L476" s="3" t="str">
        <f>定義一覧[[#This Row],[VariableName]]&amp;","</f>
        <v>WIDE_JIS_SYMBOL_CYRILLIC_SMALL_LETTER_ZHE,</v>
      </c>
      <c r="M476" s="1" t="str">
        <f>IF(定義一覧[[#This Row],[Sequence]]="○","",IF(I477="",CONCATENATE(定義一覧[[#This Row],[VariableName]], " + 1,"),CONCATENATE(定義一覧[[#This Row],[VariableName]], " - 1,")))</f>
        <v/>
      </c>
    </row>
    <row r="477" spans="2:13" ht="12.75" customHeight="1" x14ac:dyDescent="0.4">
      <c r="B477" s="1" t="s">
        <v>1383</v>
      </c>
      <c r="C477" s="1">
        <f>HEX2DEC(定義一覧[[#This Row],[Unicode]])</f>
        <v>1079</v>
      </c>
      <c r="D477" s="1" t="str">
        <f>_xlfn.UNICHAR(HEX2DEC(定義一覧[[#This Row],[Unicode]]))</f>
        <v>з</v>
      </c>
      <c r="E477" s="1" t="s">
        <v>104</v>
      </c>
      <c r="F477" s="1" t="s">
        <v>1622</v>
      </c>
      <c r="G477" s="1" t="s">
        <v>729</v>
      </c>
      <c r="H477" s="2" t="s">
        <v>2214</v>
      </c>
      <c r="I477" s="1" t="str">
        <f>IF(AND(定義一覧[[#This Row],[Dec]]-1=C476,定義一覧[[#This Row],[Dec]]+1=C478,定義一覧[[#This Row],[Category]]=F476,定義一覧[[#This Row],[Category]]=F478,定義一覧[[#This Row],[SubCategory]]=G476,定義一覧[[#This Row],[SubCategory]]=G478),"○","")</f>
        <v>○</v>
      </c>
      <c r="J477" s="1" t="str">
        <f>CONCATENATE(定義一覧[[#This Row],[Width]],"_",定義一覧[[#This Row],[Category]],"_",定義一覧[[#This Row],[SubCategory]],"_",SUBSTITUTE(定義一覧[[#This Row],[Name]],"-","_"))</f>
        <v>WIDE_JIS_SYMBOL_CYRILLIC_SMALL_LETTER_ZE</v>
      </c>
      <c r="K4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CYRILLIC_SMALL_LETTER_ZE
pub const WIDE_JIS_SYMBOL_CYRILLIC_SMALL_LETTER_ZE: u32 = 0x0437;</v>
      </c>
      <c r="L477" s="3" t="str">
        <f>定義一覧[[#This Row],[VariableName]]&amp;","</f>
        <v>WIDE_JIS_SYMBOL_CYRILLIC_SMALL_LETTER_ZE,</v>
      </c>
      <c r="M477" s="1" t="str">
        <f>IF(定義一覧[[#This Row],[Sequence]]="○","",IF(I478="",CONCATENATE(定義一覧[[#This Row],[VariableName]], " + 1,"),CONCATENATE(定義一覧[[#This Row],[VariableName]], " - 1,")))</f>
        <v/>
      </c>
    </row>
    <row r="478" spans="2:13" ht="12.75" customHeight="1" x14ac:dyDescent="0.4">
      <c r="B478" s="1" t="s">
        <v>1384</v>
      </c>
      <c r="C478" s="1">
        <f>HEX2DEC(定義一覧[[#This Row],[Unicode]])</f>
        <v>1080</v>
      </c>
      <c r="D478" s="1" t="str">
        <f>_xlfn.UNICHAR(HEX2DEC(定義一覧[[#This Row],[Unicode]]))</f>
        <v>и</v>
      </c>
      <c r="E478" s="1" t="s">
        <v>104</v>
      </c>
      <c r="F478" s="1" t="s">
        <v>1622</v>
      </c>
      <c r="G478" s="1" t="s">
        <v>729</v>
      </c>
      <c r="H478" s="2" t="s">
        <v>2215</v>
      </c>
      <c r="I478" s="1" t="str">
        <f>IF(AND(定義一覧[[#This Row],[Dec]]-1=C477,定義一覧[[#This Row],[Dec]]+1=C479,定義一覧[[#This Row],[Category]]=F477,定義一覧[[#This Row],[Category]]=F479,定義一覧[[#This Row],[SubCategory]]=G477,定義一覧[[#This Row],[SubCategory]]=G479),"○","")</f>
        <v>○</v>
      </c>
      <c r="J478" s="1" t="str">
        <f>CONCATENATE(定義一覧[[#This Row],[Width]],"_",定義一覧[[#This Row],[Category]],"_",定義一覧[[#This Row],[SubCategory]],"_",SUBSTITUTE(定義一覧[[#This Row],[Name]],"-","_"))</f>
        <v>WIDE_JIS_SYMBOL_CYRILLIC_SMALL_LETTER_I</v>
      </c>
      <c r="K4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CYRILLIC_SMALL_LETTER_I
pub const WIDE_JIS_SYMBOL_CYRILLIC_SMALL_LETTER_I: u32 = 0x0438;</v>
      </c>
      <c r="L478" s="3" t="str">
        <f>定義一覧[[#This Row],[VariableName]]&amp;","</f>
        <v>WIDE_JIS_SYMBOL_CYRILLIC_SMALL_LETTER_I,</v>
      </c>
      <c r="M478" s="1" t="str">
        <f>IF(定義一覧[[#This Row],[Sequence]]="○","",IF(I479="",CONCATENATE(定義一覧[[#This Row],[VariableName]], " + 1,"),CONCATENATE(定義一覧[[#This Row],[VariableName]], " - 1,")))</f>
        <v/>
      </c>
    </row>
    <row r="479" spans="2:13" ht="12.75" customHeight="1" x14ac:dyDescent="0.4">
      <c r="B479" s="1" t="s">
        <v>1385</v>
      </c>
      <c r="C479" s="1">
        <f>HEX2DEC(定義一覧[[#This Row],[Unicode]])</f>
        <v>1081</v>
      </c>
      <c r="D479" s="1" t="str">
        <f>_xlfn.UNICHAR(HEX2DEC(定義一覧[[#This Row],[Unicode]]))</f>
        <v>й</v>
      </c>
      <c r="E479" s="1" t="s">
        <v>104</v>
      </c>
      <c r="F479" s="1" t="s">
        <v>1622</v>
      </c>
      <c r="G479" s="1" t="s">
        <v>729</v>
      </c>
      <c r="H479" s="2" t="s">
        <v>2216</v>
      </c>
      <c r="I479" s="1" t="str">
        <f>IF(AND(定義一覧[[#This Row],[Dec]]-1=C478,定義一覧[[#This Row],[Dec]]+1=C480,定義一覧[[#This Row],[Category]]=F478,定義一覧[[#This Row],[Category]]=F480,定義一覧[[#This Row],[SubCategory]]=G478,定義一覧[[#This Row],[SubCategory]]=G480),"○","")</f>
        <v>○</v>
      </c>
      <c r="J479" s="1" t="str">
        <f>CONCATENATE(定義一覧[[#This Row],[Width]],"_",定義一覧[[#This Row],[Category]],"_",定義一覧[[#This Row],[SubCategory]],"_",SUBSTITUTE(定義一覧[[#This Row],[Name]],"-","_"))</f>
        <v>WIDE_JIS_SYMBOL_CYRILLIC_SMALL_LETTER_SHORT_I</v>
      </c>
      <c r="K4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CYRILLIC_SMALL_LETTER_SHORT_I
pub const WIDE_JIS_SYMBOL_CYRILLIC_SMALL_LETTER_SHORT_I: u32 = 0x0439;</v>
      </c>
      <c r="L479" s="3" t="str">
        <f>定義一覧[[#This Row],[VariableName]]&amp;","</f>
        <v>WIDE_JIS_SYMBOL_CYRILLIC_SMALL_LETTER_SHORT_I,</v>
      </c>
      <c r="M479" s="1" t="str">
        <f>IF(定義一覧[[#This Row],[Sequence]]="○","",IF(I480="",CONCATENATE(定義一覧[[#This Row],[VariableName]], " + 1,"),CONCATENATE(定義一覧[[#This Row],[VariableName]], " - 1,")))</f>
        <v/>
      </c>
    </row>
    <row r="480" spans="2:13" ht="12.75" customHeight="1" x14ac:dyDescent="0.4">
      <c r="B480" s="1" t="s">
        <v>924</v>
      </c>
      <c r="C480" s="1">
        <f>HEX2DEC(定義一覧[[#This Row],[Unicode]])</f>
        <v>1082</v>
      </c>
      <c r="D480" s="1" t="str">
        <f>_xlfn.UNICHAR(HEX2DEC(定義一覧[[#This Row],[Unicode]]))</f>
        <v>к</v>
      </c>
      <c r="E480" s="1" t="s">
        <v>104</v>
      </c>
      <c r="F480" s="1" t="s">
        <v>1622</v>
      </c>
      <c r="G480" s="1" t="s">
        <v>729</v>
      </c>
      <c r="H480" s="2" t="s">
        <v>2217</v>
      </c>
      <c r="I480" s="1" t="str">
        <f>IF(AND(定義一覧[[#This Row],[Dec]]-1=C479,定義一覧[[#This Row],[Dec]]+1=C481,定義一覧[[#This Row],[Category]]=F479,定義一覧[[#This Row],[Category]]=F481,定義一覧[[#This Row],[SubCategory]]=G479,定義一覧[[#This Row],[SubCategory]]=G481),"○","")</f>
        <v>○</v>
      </c>
      <c r="J480" s="1" t="str">
        <f>CONCATENATE(定義一覧[[#This Row],[Width]],"_",定義一覧[[#This Row],[Category]],"_",定義一覧[[#This Row],[SubCategory]],"_",SUBSTITUTE(定義一覧[[#This Row],[Name]],"-","_"))</f>
        <v>WIDE_JIS_SYMBOL_CYRILLIC_SMALL_LETTER_KA</v>
      </c>
      <c r="K4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CYRILLIC_SMALL_LETTER_KA
pub const WIDE_JIS_SYMBOL_CYRILLIC_SMALL_LETTER_KA: u32 = 0x043a;</v>
      </c>
      <c r="L480" s="3" t="str">
        <f>定義一覧[[#This Row],[VariableName]]&amp;","</f>
        <v>WIDE_JIS_SYMBOL_CYRILLIC_SMALL_LETTER_KA,</v>
      </c>
      <c r="M480" s="1" t="str">
        <f>IF(定義一覧[[#This Row],[Sequence]]="○","",IF(I481="",CONCATENATE(定義一覧[[#This Row],[VariableName]], " + 1,"),CONCATENATE(定義一覧[[#This Row],[VariableName]], " - 1,")))</f>
        <v/>
      </c>
    </row>
    <row r="481" spans="2:13" ht="12.75" customHeight="1" x14ac:dyDescent="0.4">
      <c r="B481" s="1" t="s">
        <v>925</v>
      </c>
      <c r="C481" s="1">
        <f>HEX2DEC(定義一覧[[#This Row],[Unicode]])</f>
        <v>1083</v>
      </c>
      <c r="D481" s="1" t="str">
        <f>_xlfn.UNICHAR(HEX2DEC(定義一覧[[#This Row],[Unicode]]))</f>
        <v>л</v>
      </c>
      <c r="E481" s="1" t="s">
        <v>104</v>
      </c>
      <c r="F481" s="1" t="s">
        <v>1622</v>
      </c>
      <c r="G481" s="1" t="s">
        <v>729</v>
      </c>
      <c r="H481" s="2" t="s">
        <v>2218</v>
      </c>
      <c r="I481" s="1" t="str">
        <f>IF(AND(定義一覧[[#This Row],[Dec]]-1=C480,定義一覧[[#This Row],[Dec]]+1=C482,定義一覧[[#This Row],[Category]]=F480,定義一覧[[#This Row],[Category]]=F482,定義一覧[[#This Row],[SubCategory]]=G480,定義一覧[[#This Row],[SubCategory]]=G482),"○","")</f>
        <v>○</v>
      </c>
      <c r="J481" s="1" t="str">
        <f>CONCATENATE(定義一覧[[#This Row],[Width]],"_",定義一覧[[#This Row],[Category]],"_",定義一覧[[#This Row],[SubCategory]],"_",SUBSTITUTE(定義一覧[[#This Row],[Name]],"-","_"))</f>
        <v>WIDE_JIS_SYMBOL_CYRILLIC_SMALL_LETTER_EL</v>
      </c>
      <c r="K4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CYRILLIC_SMALL_LETTER_EL
pub const WIDE_JIS_SYMBOL_CYRILLIC_SMALL_LETTER_EL: u32 = 0x043b;</v>
      </c>
      <c r="L481" s="3" t="str">
        <f>定義一覧[[#This Row],[VariableName]]&amp;","</f>
        <v>WIDE_JIS_SYMBOL_CYRILLIC_SMALL_LETTER_EL,</v>
      </c>
      <c r="M481" s="1" t="str">
        <f>IF(定義一覧[[#This Row],[Sequence]]="○","",IF(I482="",CONCATENATE(定義一覧[[#This Row],[VariableName]], " + 1,"),CONCATENATE(定義一覧[[#This Row],[VariableName]], " - 1,")))</f>
        <v/>
      </c>
    </row>
    <row r="482" spans="2:13" ht="12.75" customHeight="1" x14ac:dyDescent="0.4">
      <c r="B482" s="1" t="s">
        <v>926</v>
      </c>
      <c r="C482" s="1">
        <f>HEX2DEC(定義一覧[[#This Row],[Unicode]])</f>
        <v>1084</v>
      </c>
      <c r="D482" s="1" t="str">
        <f>_xlfn.UNICHAR(HEX2DEC(定義一覧[[#This Row],[Unicode]]))</f>
        <v>м</v>
      </c>
      <c r="E482" s="1" t="s">
        <v>104</v>
      </c>
      <c r="F482" s="1" t="s">
        <v>1622</v>
      </c>
      <c r="G482" s="1" t="s">
        <v>729</v>
      </c>
      <c r="H482" s="2" t="s">
        <v>2219</v>
      </c>
      <c r="I482" s="1" t="str">
        <f>IF(AND(定義一覧[[#This Row],[Dec]]-1=C481,定義一覧[[#This Row],[Dec]]+1=C483,定義一覧[[#This Row],[Category]]=F481,定義一覧[[#This Row],[Category]]=F483,定義一覧[[#This Row],[SubCategory]]=G481,定義一覧[[#This Row],[SubCategory]]=G483),"○","")</f>
        <v>○</v>
      </c>
      <c r="J482" s="1" t="str">
        <f>CONCATENATE(定義一覧[[#This Row],[Width]],"_",定義一覧[[#This Row],[Category]],"_",定義一覧[[#This Row],[SubCategory]],"_",SUBSTITUTE(定義一覧[[#This Row],[Name]],"-","_"))</f>
        <v>WIDE_JIS_SYMBOL_CYRILLIC_SMALL_LETTER_EM</v>
      </c>
      <c r="K4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CYRILLIC_SMALL_LETTER_EM
pub const WIDE_JIS_SYMBOL_CYRILLIC_SMALL_LETTER_EM: u32 = 0x043c;</v>
      </c>
      <c r="L482" s="3" t="str">
        <f>定義一覧[[#This Row],[VariableName]]&amp;","</f>
        <v>WIDE_JIS_SYMBOL_CYRILLIC_SMALL_LETTER_EM,</v>
      </c>
      <c r="M482" s="1" t="str">
        <f>IF(定義一覧[[#This Row],[Sequence]]="○","",IF(I483="",CONCATENATE(定義一覧[[#This Row],[VariableName]], " + 1,"),CONCATENATE(定義一覧[[#This Row],[VariableName]], " - 1,")))</f>
        <v/>
      </c>
    </row>
    <row r="483" spans="2:13" ht="12.75" customHeight="1" x14ac:dyDescent="0.4">
      <c r="B483" s="1" t="s">
        <v>927</v>
      </c>
      <c r="C483" s="1">
        <f>HEX2DEC(定義一覧[[#This Row],[Unicode]])</f>
        <v>1085</v>
      </c>
      <c r="D483" s="1" t="str">
        <f>_xlfn.UNICHAR(HEX2DEC(定義一覧[[#This Row],[Unicode]]))</f>
        <v>н</v>
      </c>
      <c r="E483" s="1" t="s">
        <v>104</v>
      </c>
      <c r="F483" s="1" t="s">
        <v>1622</v>
      </c>
      <c r="G483" s="1" t="s">
        <v>729</v>
      </c>
      <c r="H483" s="2" t="s">
        <v>2220</v>
      </c>
      <c r="I483" s="1" t="str">
        <f>IF(AND(定義一覧[[#This Row],[Dec]]-1=C482,定義一覧[[#This Row],[Dec]]+1=C484,定義一覧[[#This Row],[Category]]=F482,定義一覧[[#This Row],[Category]]=F484,定義一覧[[#This Row],[SubCategory]]=G482,定義一覧[[#This Row],[SubCategory]]=G484),"○","")</f>
        <v>○</v>
      </c>
      <c r="J483" s="1" t="str">
        <f>CONCATENATE(定義一覧[[#This Row],[Width]],"_",定義一覧[[#This Row],[Category]],"_",定義一覧[[#This Row],[SubCategory]],"_",SUBSTITUTE(定義一覧[[#This Row],[Name]],"-","_"))</f>
        <v>WIDE_JIS_SYMBOL_CYRILLIC_SMALL_LETTER_EN</v>
      </c>
      <c r="K4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CYRILLIC_SMALL_LETTER_EN
pub const WIDE_JIS_SYMBOL_CYRILLIC_SMALL_LETTER_EN: u32 = 0x043d;</v>
      </c>
      <c r="L483" s="3" t="str">
        <f>定義一覧[[#This Row],[VariableName]]&amp;","</f>
        <v>WIDE_JIS_SYMBOL_CYRILLIC_SMALL_LETTER_EN,</v>
      </c>
      <c r="M483" s="1" t="str">
        <f>IF(定義一覧[[#This Row],[Sequence]]="○","",IF(I484="",CONCATENATE(定義一覧[[#This Row],[VariableName]], " + 1,"),CONCATENATE(定義一覧[[#This Row],[VariableName]], " - 1,")))</f>
        <v/>
      </c>
    </row>
    <row r="484" spans="2:13" ht="12.75" customHeight="1" x14ac:dyDescent="0.4">
      <c r="B484" s="1" t="s">
        <v>928</v>
      </c>
      <c r="C484" s="1">
        <f>HEX2DEC(定義一覧[[#This Row],[Unicode]])</f>
        <v>1086</v>
      </c>
      <c r="D484" s="1" t="str">
        <f>_xlfn.UNICHAR(HEX2DEC(定義一覧[[#This Row],[Unicode]]))</f>
        <v>о</v>
      </c>
      <c r="E484" s="1" t="s">
        <v>104</v>
      </c>
      <c r="F484" s="1" t="s">
        <v>1622</v>
      </c>
      <c r="G484" s="1" t="s">
        <v>729</v>
      </c>
      <c r="H484" s="2" t="s">
        <v>2221</v>
      </c>
      <c r="I484" s="1" t="str">
        <f>IF(AND(定義一覧[[#This Row],[Dec]]-1=C483,定義一覧[[#This Row],[Dec]]+1=C485,定義一覧[[#This Row],[Category]]=F483,定義一覧[[#This Row],[Category]]=F485,定義一覧[[#This Row],[SubCategory]]=G483,定義一覧[[#This Row],[SubCategory]]=G485),"○","")</f>
        <v>○</v>
      </c>
      <c r="J484" s="1" t="str">
        <f>CONCATENATE(定義一覧[[#This Row],[Width]],"_",定義一覧[[#This Row],[Category]],"_",定義一覧[[#This Row],[SubCategory]],"_",SUBSTITUTE(定義一覧[[#This Row],[Name]],"-","_"))</f>
        <v>WIDE_JIS_SYMBOL_CYRILLIC_SMALL_LETTER_O</v>
      </c>
      <c r="K4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CYRILLIC_SMALL_LETTER_O
pub const WIDE_JIS_SYMBOL_CYRILLIC_SMALL_LETTER_O: u32 = 0x043e;</v>
      </c>
      <c r="L484" s="3" t="str">
        <f>定義一覧[[#This Row],[VariableName]]&amp;","</f>
        <v>WIDE_JIS_SYMBOL_CYRILLIC_SMALL_LETTER_O,</v>
      </c>
      <c r="M484" s="1" t="str">
        <f>IF(定義一覧[[#This Row],[Sequence]]="○","",IF(I485="",CONCATENATE(定義一覧[[#This Row],[VariableName]], " + 1,"),CONCATENATE(定義一覧[[#This Row],[VariableName]], " - 1,")))</f>
        <v/>
      </c>
    </row>
    <row r="485" spans="2:13" ht="12.75" customHeight="1" x14ac:dyDescent="0.4">
      <c r="B485" s="1" t="s">
        <v>929</v>
      </c>
      <c r="C485" s="1">
        <f>HEX2DEC(定義一覧[[#This Row],[Unicode]])</f>
        <v>1087</v>
      </c>
      <c r="D485" s="1" t="str">
        <f>_xlfn.UNICHAR(HEX2DEC(定義一覧[[#This Row],[Unicode]]))</f>
        <v>п</v>
      </c>
      <c r="E485" s="1" t="s">
        <v>104</v>
      </c>
      <c r="F485" s="1" t="s">
        <v>1622</v>
      </c>
      <c r="G485" s="1" t="s">
        <v>729</v>
      </c>
      <c r="H485" s="2" t="s">
        <v>2222</v>
      </c>
      <c r="I485" s="1" t="str">
        <f>IF(AND(定義一覧[[#This Row],[Dec]]-1=C484,定義一覧[[#This Row],[Dec]]+1=C486,定義一覧[[#This Row],[Category]]=F484,定義一覧[[#This Row],[Category]]=F486,定義一覧[[#This Row],[SubCategory]]=G484,定義一覧[[#This Row],[SubCategory]]=G486),"○","")</f>
        <v>○</v>
      </c>
      <c r="J485" s="1" t="str">
        <f>CONCATENATE(定義一覧[[#This Row],[Width]],"_",定義一覧[[#This Row],[Category]],"_",定義一覧[[#This Row],[SubCategory]],"_",SUBSTITUTE(定義一覧[[#This Row],[Name]],"-","_"))</f>
        <v>WIDE_JIS_SYMBOL_CYRILLIC_SMALL_LETTER_PE</v>
      </c>
      <c r="K4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CYRILLIC_SMALL_LETTER_PE
pub const WIDE_JIS_SYMBOL_CYRILLIC_SMALL_LETTER_PE: u32 = 0x043f;</v>
      </c>
      <c r="L485" s="3" t="str">
        <f>定義一覧[[#This Row],[VariableName]]&amp;","</f>
        <v>WIDE_JIS_SYMBOL_CYRILLIC_SMALL_LETTER_PE,</v>
      </c>
      <c r="M485" s="1" t="str">
        <f>IF(定義一覧[[#This Row],[Sequence]]="○","",IF(I486="",CONCATENATE(定義一覧[[#This Row],[VariableName]], " + 1,"),CONCATENATE(定義一覧[[#This Row],[VariableName]], " - 1,")))</f>
        <v/>
      </c>
    </row>
    <row r="486" spans="2:13" ht="12.75" customHeight="1" x14ac:dyDescent="0.4">
      <c r="B486" s="1" t="s">
        <v>1386</v>
      </c>
      <c r="C486" s="1">
        <f>HEX2DEC(定義一覧[[#This Row],[Unicode]])</f>
        <v>1088</v>
      </c>
      <c r="D486" s="1" t="str">
        <f>_xlfn.UNICHAR(HEX2DEC(定義一覧[[#This Row],[Unicode]]))</f>
        <v>р</v>
      </c>
      <c r="E486" s="1" t="s">
        <v>104</v>
      </c>
      <c r="F486" s="1" t="s">
        <v>1622</v>
      </c>
      <c r="G486" s="1" t="s">
        <v>729</v>
      </c>
      <c r="H486" s="2" t="s">
        <v>2223</v>
      </c>
      <c r="I486" s="1" t="str">
        <f>IF(AND(定義一覧[[#This Row],[Dec]]-1=C485,定義一覧[[#This Row],[Dec]]+1=C487,定義一覧[[#This Row],[Category]]=F485,定義一覧[[#This Row],[Category]]=F487,定義一覧[[#This Row],[SubCategory]]=G485,定義一覧[[#This Row],[SubCategory]]=G487),"○","")</f>
        <v>○</v>
      </c>
      <c r="J486" s="1" t="str">
        <f>CONCATENATE(定義一覧[[#This Row],[Width]],"_",定義一覧[[#This Row],[Category]],"_",定義一覧[[#This Row],[SubCategory]],"_",SUBSTITUTE(定義一覧[[#This Row],[Name]],"-","_"))</f>
        <v>WIDE_JIS_SYMBOL_CYRILLIC_SMALL_LETTER_ER</v>
      </c>
      <c r="K4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CYRILLIC_SMALL_LETTER_ER
pub const WIDE_JIS_SYMBOL_CYRILLIC_SMALL_LETTER_ER: u32 = 0x0440;</v>
      </c>
      <c r="L486" s="3" t="str">
        <f>定義一覧[[#This Row],[VariableName]]&amp;","</f>
        <v>WIDE_JIS_SYMBOL_CYRILLIC_SMALL_LETTER_ER,</v>
      </c>
      <c r="M486" s="1" t="str">
        <f>IF(定義一覧[[#This Row],[Sequence]]="○","",IF(I487="",CONCATENATE(定義一覧[[#This Row],[VariableName]], " + 1,"),CONCATENATE(定義一覧[[#This Row],[VariableName]], " - 1,")))</f>
        <v/>
      </c>
    </row>
    <row r="487" spans="2:13" ht="12.75" customHeight="1" x14ac:dyDescent="0.4">
      <c r="B487" s="1" t="s">
        <v>1387</v>
      </c>
      <c r="C487" s="1">
        <f>HEX2DEC(定義一覧[[#This Row],[Unicode]])</f>
        <v>1089</v>
      </c>
      <c r="D487" s="1" t="str">
        <f>_xlfn.UNICHAR(HEX2DEC(定義一覧[[#This Row],[Unicode]]))</f>
        <v>с</v>
      </c>
      <c r="E487" s="1" t="s">
        <v>104</v>
      </c>
      <c r="F487" s="1" t="s">
        <v>1622</v>
      </c>
      <c r="G487" s="1" t="s">
        <v>729</v>
      </c>
      <c r="H487" s="2" t="s">
        <v>2224</v>
      </c>
      <c r="I487" s="1" t="str">
        <f>IF(AND(定義一覧[[#This Row],[Dec]]-1=C486,定義一覧[[#This Row],[Dec]]+1=C488,定義一覧[[#This Row],[Category]]=F486,定義一覧[[#This Row],[Category]]=F488,定義一覧[[#This Row],[SubCategory]]=G486,定義一覧[[#This Row],[SubCategory]]=G488),"○","")</f>
        <v>○</v>
      </c>
      <c r="J487" s="1" t="str">
        <f>CONCATENATE(定義一覧[[#This Row],[Width]],"_",定義一覧[[#This Row],[Category]],"_",定義一覧[[#This Row],[SubCategory]],"_",SUBSTITUTE(定義一覧[[#This Row],[Name]],"-","_"))</f>
        <v>WIDE_JIS_SYMBOL_CYRILLIC_SMALL_LETTER_ES</v>
      </c>
      <c r="K4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CYRILLIC_SMALL_LETTER_ES
pub const WIDE_JIS_SYMBOL_CYRILLIC_SMALL_LETTER_ES: u32 = 0x0441;</v>
      </c>
      <c r="L487" s="3" t="str">
        <f>定義一覧[[#This Row],[VariableName]]&amp;","</f>
        <v>WIDE_JIS_SYMBOL_CYRILLIC_SMALL_LETTER_ES,</v>
      </c>
      <c r="M487" s="1" t="str">
        <f>IF(定義一覧[[#This Row],[Sequence]]="○","",IF(I488="",CONCATENATE(定義一覧[[#This Row],[VariableName]], " + 1,"),CONCATENATE(定義一覧[[#This Row],[VariableName]], " - 1,")))</f>
        <v/>
      </c>
    </row>
    <row r="488" spans="2:13" ht="12.75" customHeight="1" x14ac:dyDescent="0.4">
      <c r="B488" s="1" t="s">
        <v>1388</v>
      </c>
      <c r="C488" s="1">
        <f>HEX2DEC(定義一覧[[#This Row],[Unicode]])</f>
        <v>1090</v>
      </c>
      <c r="D488" s="1" t="str">
        <f>_xlfn.UNICHAR(HEX2DEC(定義一覧[[#This Row],[Unicode]]))</f>
        <v>т</v>
      </c>
      <c r="E488" s="1" t="s">
        <v>104</v>
      </c>
      <c r="F488" s="1" t="s">
        <v>1622</v>
      </c>
      <c r="G488" s="1" t="s">
        <v>729</v>
      </c>
      <c r="H488" s="2" t="s">
        <v>2225</v>
      </c>
      <c r="I488" s="1" t="str">
        <f>IF(AND(定義一覧[[#This Row],[Dec]]-1=C487,定義一覧[[#This Row],[Dec]]+1=C489,定義一覧[[#This Row],[Category]]=F487,定義一覧[[#This Row],[Category]]=F489,定義一覧[[#This Row],[SubCategory]]=G487,定義一覧[[#This Row],[SubCategory]]=G489),"○","")</f>
        <v>○</v>
      </c>
      <c r="J488" s="1" t="str">
        <f>CONCATENATE(定義一覧[[#This Row],[Width]],"_",定義一覧[[#This Row],[Category]],"_",定義一覧[[#This Row],[SubCategory]],"_",SUBSTITUTE(定義一覧[[#This Row],[Name]],"-","_"))</f>
        <v>WIDE_JIS_SYMBOL_CYRILLIC_SMALL_LETTER_TE</v>
      </c>
      <c r="K4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CYRILLIC_SMALL_LETTER_TE
pub const WIDE_JIS_SYMBOL_CYRILLIC_SMALL_LETTER_TE: u32 = 0x0442;</v>
      </c>
      <c r="L488" s="3" t="str">
        <f>定義一覧[[#This Row],[VariableName]]&amp;","</f>
        <v>WIDE_JIS_SYMBOL_CYRILLIC_SMALL_LETTER_TE,</v>
      </c>
      <c r="M488" s="1" t="str">
        <f>IF(定義一覧[[#This Row],[Sequence]]="○","",IF(I489="",CONCATENATE(定義一覧[[#This Row],[VariableName]], " + 1,"),CONCATENATE(定義一覧[[#This Row],[VariableName]], " - 1,")))</f>
        <v/>
      </c>
    </row>
    <row r="489" spans="2:13" ht="12.75" customHeight="1" x14ac:dyDescent="0.4">
      <c r="B489" s="1" t="s">
        <v>1389</v>
      </c>
      <c r="C489" s="1">
        <f>HEX2DEC(定義一覧[[#This Row],[Unicode]])</f>
        <v>1091</v>
      </c>
      <c r="D489" s="1" t="str">
        <f>_xlfn.UNICHAR(HEX2DEC(定義一覧[[#This Row],[Unicode]]))</f>
        <v>у</v>
      </c>
      <c r="E489" s="1" t="s">
        <v>104</v>
      </c>
      <c r="F489" s="1" t="s">
        <v>1622</v>
      </c>
      <c r="G489" s="1" t="s">
        <v>729</v>
      </c>
      <c r="H489" s="2" t="s">
        <v>2226</v>
      </c>
      <c r="I489" s="1" t="str">
        <f>IF(AND(定義一覧[[#This Row],[Dec]]-1=C488,定義一覧[[#This Row],[Dec]]+1=C490,定義一覧[[#This Row],[Category]]=F488,定義一覧[[#This Row],[Category]]=F490,定義一覧[[#This Row],[SubCategory]]=G488,定義一覧[[#This Row],[SubCategory]]=G490),"○","")</f>
        <v>○</v>
      </c>
      <c r="J489" s="1" t="str">
        <f>CONCATENATE(定義一覧[[#This Row],[Width]],"_",定義一覧[[#This Row],[Category]],"_",定義一覧[[#This Row],[SubCategory]],"_",SUBSTITUTE(定義一覧[[#This Row],[Name]],"-","_"))</f>
        <v>WIDE_JIS_SYMBOL_CYRILLIC_SMALL_LETTER_U</v>
      </c>
      <c r="K4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CYRILLIC_SMALL_LETTER_U
pub const WIDE_JIS_SYMBOL_CYRILLIC_SMALL_LETTER_U: u32 = 0x0443;</v>
      </c>
      <c r="L489" s="3" t="str">
        <f>定義一覧[[#This Row],[VariableName]]&amp;","</f>
        <v>WIDE_JIS_SYMBOL_CYRILLIC_SMALL_LETTER_U,</v>
      </c>
      <c r="M489" s="1" t="str">
        <f>IF(定義一覧[[#This Row],[Sequence]]="○","",IF(I490="",CONCATENATE(定義一覧[[#This Row],[VariableName]], " + 1,"),CONCATENATE(定義一覧[[#This Row],[VariableName]], " - 1,")))</f>
        <v/>
      </c>
    </row>
    <row r="490" spans="2:13" ht="12.75" customHeight="1" x14ac:dyDescent="0.4">
      <c r="B490" s="1" t="s">
        <v>1390</v>
      </c>
      <c r="C490" s="1">
        <f>HEX2DEC(定義一覧[[#This Row],[Unicode]])</f>
        <v>1092</v>
      </c>
      <c r="D490" s="1" t="str">
        <f>_xlfn.UNICHAR(HEX2DEC(定義一覧[[#This Row],[Unicode]]))</f>
        <v>ф</v>
      </c>
      <c r="E490" s="1" t="s">
        <v>104</v>
      </c>
      <c r="F490" s="1" t="s">
        <v>1622</v>
      </c>
      <c r="G490" s="1" t="s">
        <v>729</v>
      </c>
      <c r="H490" s="2" t="s">
        <v>2227</v>
      </c>
      <c r="I490" s="1" t="str">
        <f>IF(AND(定義一覧[[#This Row],[Dec]]-1=C489,定義一覧[[#This Row],[Dec]]+1=C491,定義一覧[[#This Row],[Category]]=F489,定義一覧[[#This Row],[Category]]=F491,定義一覧[[#This Row],[SubCategory]]=G489,定義一覧[[#This Row],[SubCategory]]=G491),"○","")</f>
        <v>○</v>
      </c>
      <c r="J490" s="1" t="str">
        <f>CONCATENATE(定義一覧[[#This Row],[Width]],"_",定義一覧[[#This Row],[Category]],"_",定義一覧[[#This Row],[SubCategory]],"_",SUBSTITUTE(定義一覧[[#This Row],[Name]],"-","_"))</f>
        <v>WIDE_JIS_SYMBOL_CYRILLIC_SMALL_LETTER_EF</v>
      </c>
      <c r="K4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CYRILLIC_SMALL_LETTER_EF
pub const WIDE_JIS_SYMBOL_CYRILLIC_SMALL_LETTER_EF: u32 = 0x0444;</v>
      </c>
      <c r="L490" s="3" t="str">
        <f>定義一覧[[#This Row],[VariableName]]&amp;","</f>
        <v>WIDE_JIS_SYMBOL_CYRILLIC_SMALL_LETTER_EF,</v>
      </c>
      <c r="M490" s="1" t="str">
        <f>IF(定義一覧[[#This Row],[Sequence]]="○","",IF(I491="",CONCATENATE(定義一覧[[#This Row],[VariableName]], " + 1,"),CONCATENATE(定義一覧[[#This Row],[VariableName]], " - 1,")))</f>
        <v/>
      </c>
    </row>
    <row r="491" spans="2:13" ht="12.75" customHeight="1" x14ac:dyDescent="0.4">
      <c r="B491" s="1" t="s">
        <v>1391</v>
      </c>
      <c r="C491" s="1">
        <f>HEX2DEC(定義一覧[[#This Row],[Unicode]])</f>
        <v>1093</v>
      </c>
      <c r="D491" s="1" t="str">
        <f>_xlfn.UNICHAR(HEX2DEC(定義一覧[[#This Row],[Unicode]]))</f>
        <v>х</v>
      </c>
      <c r="E491" s="1" t="s">
        <v>104</v>
      </c>
      <c r="F491" s="1" t="s">
        <v>1622</v>
      </c>
      <c r="G491" s="1" t="s">
        <v>729</v>
      </c>
      <c r="H491" s="2" t="s">
        <v>2228</v>
      </c>
      <c r="I491" s="1" t="str">
        <f>IF(AND(定義一覧[[#This Row],[Dec]]-1=C490,定義一覧[[#This Row],[Dec]]+1=C492,定義一覧[[#This Row],[Category]]=F490,定義一覧[[#This Row],[Category]]=F492,定義一覧[[#This Row],[SubCategory]]=G490,定義一覧[[#This Row],[SubCategory]]=G492),"○","")</f>
        <v>○</v>
      </c>
      <c r="J491" s="1" t="str">
        <f>CONCATENATE(定義一覧[[#This Row],[Width]],"_",定義一覧[[#This Row],[Category]],"_",定義一覧[[#This Row],[SubCategory]],"_",SUBSTITUTE(定義一覧[[#This Row],[Name]],"-","_"))</f>
        <v>WIDE_JIS_SYMBOL_CYRILLIC_SMALL_LETTER_HA</v>
      </c>
      <c r="K4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CYRILLIC_SMALL_LETTER_HA
pub const WIDE_JIS_SYMBOL_CYRILLIC_SMALL_LETTER_HA: u32 = 0x0445;</v>
      </c>
      <c r="L491" s="3" t="str">
        <f>定義一覧[[#This Row],[VariableName]]&amp;","</f>
        <v>WIDE_JIS_SYMBOL_CYRILLIC_SMALL_LETTER_HA,</v>
      </c>
      <c r="M491" s="1" t="str">
        <f>IF(定義一覧[[#This Row],[Sequence]]="○","",IF(I492="",CONCATENATE(定義一覧[[#This Row],[VariableName]], " + 1,"),CONCATENATE(定義一覧[[#This Row],[VariableName]], " - 1,")))</f>
        <v/>
      </c>
    </row>
    <row r="492" spans="2:13" ht="12.75" customHeight="1" x14ac:dyDescent="0.4">
      <c r="B492" s="1" t="s">
        <v>1392</v>
      </c>
      <c r="C492" s="1">
        <f>HEX2DEC(定義一覧[[#This Row],[Unicode]])</f>
        <v>1094</v>
      </c>
      <c r="D492" s="1" t="str">
        <f>_xlfn.UNICHAR(HEX2DEC(定義一覧[[#This Row],[Unicode]]))</f>
        <v>ц</v>
      </c>
      <c r="E492" s="1" t="s">
        <v>104</v>
      </c>
      <c r="F492" s="1" t="s">
        <v>1622</v>
      </c>
      <c r="G492" s="1" t="s">
        <v>729</v>
      </c>
      <c r="H492" s="2" t="s">
        <v>2229</v>
      </c>
      <c r="I492" s="1" t="str">
        <f>IF(AND(定義一覧[[#This Row],[Dec]]-1=C491,定義一覧[[#This Row],[Dec]]+1=C493,定義一覧[[#This Row],[Category]]=F491,定義一覧[[#This Row],[Category]]=F493,定義一覧[[#This Row],[SubCategory]]=G491,定義一覧[[#This Row],[SubCategory]]=G493),"○","")</f>
        <v>○</v>
      </c>
      <c r="J492" s="1" t="str">
        <f>CONCATENATE(定義一覧[[#This Row],[Width]],"_",定義一覧[[#This Row],[Category]],"_",定義一覧[[#This Row],[SubCategory]],"_",SUBSTITUTE(定義一覧[[#This Row],[Name]],"-","_"))</f>
        <v>WIDE_JIS_SYMBOL_CYRILLIC_SMALL_LETTER_TSE</v>
      </c>
      <c r="K4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CYRILLIC_SMALL_LETTER_TSE
pub const WIDE_JIS_SYMBOL_CYRILLIC_SMALL_LETTER_TSE: u32 = 0x0446;</v>
      </c>
      <c r="L492" s="3" t="str">
        <f>定義一覧[[#This Row],[VariableName]]&amp;","</f>
        <v>WIDE_JIS_SYMBOL_CYRILLIC_SMALL_LETTER_TSE,</v>
      </c>
      <c r="M492" s="1" t="str">
        <f>IF(定義一覧[[#This Row],[Sequence]]="○","",IF(I493="",CONCATENATE(定義一覧[[#This Row],[VariableName]], " + 1,"),CONCATENATE(定義一覧[[#This Row],[VariableName]], " - 1,")))</f>
        <v/>
      </c>
    </row>
    <row r="493" spans="2:13" ht="12.75" customHeight="1" x14ac:dyDescent="0.4">
      <c r="B493" s="1" t="s">
        <v>1393</v>
      </c>
      <c r="C493" s="1">
        <f>HEX2DEC(定義一覧[[#This Row],[Unicode]])</f>
        <v>1095</v>
      </c>
      <c r="D493" s="1" t="str">
        <f>_xlfn.UNICHAR(HEX2DEC(定義一覧[[#This Row],[Unicode]]))</f>
        <v>ч</v>
      </c>
      <c r="E493" s="1" t="s">
        <v>104</v>
      </c>
      <c r="F493" s="1" t="s">
        <v>1622</v>
      </c>
      <c r="G493" s="1" t="s">
        <v>729</v>
      </c>
      <c r="H493" s="2" t="s">
        <v>2230</v>
      </c>
      <c r="I493" s="1" t="str">
        <f>IF(AND(定義一覧[[#This Row],[Dec]]-1=C492,定義一覧[[#This Row],[Dec]]+1=C494,定義一覧[[#This Row],[Category]]=F492,定義一覧[[#This Row],[Category]]=F494,定義一覧[[#This Row],[SubCategory]]=G492,定義一覧[[#This Row],[SubCategory]]=G494),"○","")</f>
        <v>○</v>
      </c>
      <c r="J493" s="1" t="str">
        <f>CONCATENATE(定義一覧[[#This Row],[Width]],"_",定義一覧[[#This Row],[Category]],"_",定義一覧[[#This Row],[SubCategory]],"_",SUBSTITUTE(定義一覧[[#This Row],[Name]],"-","_"))</f>
        <v>WIDE_JIS_SYMBOL_CYRILLIC_SMALL_LETTER_CHE</v>
      </c>
      <c r="K4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CYRILLIC_SMALL_LETTER_CHE
pub const WIDE_JIS_SYMBOL_CYRILLIC_SMALL_LETTER_CHE: u32 = 0x0447;</v>
      </c>
      <c r="L493" s="3" t="str">
        <f>定義一覧[[#This Row],[VariableName]]&amp;","</f>
        <v>WIDE_JIS_SYMBOL_CYRILLIC_SMALL_LETTER_CHE,</v>
      </c>
      <c r="M493" s="1" t="str">
        <f>IF(定義一覧[[#This Row],[Sequence]]="○","",IF(I494="",CONCATENATE(定義一覧[[#This Row],[VariableName]], " + 1,"),CONCATENATE(定義一覧[[#This Row],[VariableName]], " - 1,")))</f>
        <v/>
      </c>
    </row>
    <row r="494" spans="2:13" ht="12.75" customHeight="1" x14ac:dyDescent="0.4">
      <c r="B494" s="1" t="s">
        <v>1394</v>
      </c>
      <c r="C494" s="1">
        <f>HEX2DEC(定義一覧[[#This Row],[Unicode]])</f>
        <v>1096</v>
      </c>
      <c r="D494" s="1" t="str">
        <f>_xlfn.UNICHAR(HEX2DEC(定義一覧[[#This Row],[Unicode]]))</f>
        <v>ш</v>
      </c>
      <c r="E494" s="1" t="s">
        <v>104</v>
      </c>
      <c r="F494" s="1" t="s">
        <v>1622</v>
      </c>
      <c r="G494" s="1" t="s">
        <v>729</v>
      </c>
      <c r="H494" s="2" t="s">
        <v>2231</v>
      </c>
      <c r="I494" s="1" t="str">
        <f>IF(AND(定義一覧[[#This Row],[Dec]]-1=C493,定義一覧[[#This Row],[Dec]]+1=C495,定義一覧[[#This Row],[Category]]=F493,定義一覧[[#This Row],[Category]]=F495,定義一覧[[#This Row],[SubCategory]]=G493,定義一覧[[#This Row],[SubCategory]]=G495),"○","")</f>
        <v>○</v>
      </c>
      <c r="J494" s="1" t="str">
        <f>CONCATENATE(定義一覧[[#This Row],[Width]],"_",定義一覧[[#This Row],[Category]],"_",定義一覧[[#This Row],[SubCategory]],"_",SUBSTITUTE(定義一覧[[#This Row],[Name]],"-","_"))</f>
        <v>WIDE_JIS_SYMBOL_CYRILLIC_SMALL_LETTER_SHA</v>
      </c>
      <c r="K4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CYRILLIC_SMALL_LETTER_SHA
pub const WIDE_JIS_SYMBOL_CYRILLIC_SMALL_LETTER_SHA: u32 = 0x0448;</v>
      </c>
      <c r="L494" s="3" t="str">
        <f>定義一覧[[#This Row],[VariableName]]&amp;","</f>
        <v>WIDE_JIS_SYMBOL_CYRILLIC_SMALL_LETTER_SHA,</v>
      </c>
      <c r="M494" s="1" t="str">
        <f>IF(定義一覧[[#This Row],[Sequence]]="○","",IF(I495="",CONCATENATE(定義一覧[[#This Row],[VariableName]], " + 1,"),CONCATENATE(定義一覧[[#This Row],[VariableName]], " - 1,")))</f>
        <v/>
      </c>
    </row>
    <row r="495" spans="2:13" ht="12.75" customHeight="1" x14ac:dyDescent="0.4">
      <c r="B495" s="1" t="s">
        <v>1395</v>
      </c>
      <c r="C495" s="1">
        <f>HEX2DEC(定義一覧[[#This Row],[Unicode]])</f>
        <v>1097</v>
      </c>
      <c r="D495" s="1" t="str">
        <f>_xlfn.UNICHAR(HEX2DEC(定義一覧[[#This Row],[Unicode]]))</f>
        <v>щ</v>
      </c>
      <c r="E495" s="1" t="s">
        <v>104</v>
      </c>
      <c r="F495" s="1" t="s">
        <v>1622</v>
      </c>
      <c r="G495" s="1" t="s">
        <v>729</v>
      </c>
      <c r="H495" s="2" t="s">
        <v>2232</v>
      </c>
      <c r="I495" s="1" t="str">
        <f>IF(AND(定義一覧[[#This Row],[Dec]]-1=C494,定義一覧[[#This Row],[Dec]]+1=C496,定義一覧[[#This Row],[Category]]=F494,定義一覧[[#This Row],[Category]]=F496,定義一覧[[#This Row],[SubCategory]]=G494,定義一覧[[#This Row],[SubCategory]]=G496),"○","")</f>
        <v>○</v>
      </c>
      <c r="J495" s="1" t="str">
        <f>CONCATENATE(定義一覧[[#This Row],[Width]],"_",定義一覧[[#This Row],[Category]],"_",定義一覧[[#This Row],[SubCategory]],"_",SUBSTITUTE(定義一覧[[#This Row],[Name]],"-","_"))</f>
        <v>WIDE_JIS_SYMBOL_CYRILLIC_SMALL_LETTER_SHCHA</v>
      </c>
      <c r="K4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CYRILLIC_SMALL_LETTER_SHCHA
pub const WIDE_JIS_SYMBOL_CYRILLIC_SMALL_LETTER_SHCHA: u32 = 0x0449;</v>
      </c>
      <c r="L495" s="3" t="str">
        <f>定義一覧[[#This Row],[VariableName]]&amp;","</f>
        <v>WIDE_JIS_SYMBOL_CYRILLIC_SMALL_LETTER_SHCHA,</v>
      </c>
      <c r="M495" s="1" t="str">
        <f>IF(定義一覧[[#This Row],[Sequence]]="○","",IF(I496="",CONCATENATE(定義一覧[[#This Row],[VariableName]], " + 1,"),CONCATENATE(定義一覧[[#This Row],[VariableName]], " - 1,")))</f>
        <v/>
      </c>
    </row>
    <row r="496" spans="2:13" ht="12.75" customHeight="1" x14ac:dyDescent="0.4">
      <c r="B496" s="1" t="s">
        <v>930</v>
      </c>
      <c r="C496" s="1">
        <f>HEX2DEC(定義一覧[[#This Row],[Unicode]])</f>
        <v>1098</v>
      </c>
      <c r="D496" s="1" t="str">
        <f>_xlfn.UNICHAR(HEX2DEC(定義一覧[[#This Row],[Unicode]]))</f>
        <v>ъ</v>
      </c>
      <c r="E496" s="1" t="s">
        <v>104</v>
      </c>
      <c r="F496" s="1" t="s">
        <v>1622</v>
      </c>
      <c r="G496" s="1" t="s">
        <v>729</v>
      </c>
      <c r="H496" s="2" t="s">
        <v>2233</v>
      </c>
      <c r="I496" s="1" t="str">
        <f>IF(AND(定義一覧[[#This Row],[Dec]]-1=C495,定義一覧[[#This Row],[Dec]]+1=C497,定義一覧[[#This Row],[Category]]=F495,定義一覧[[#This Row],[Category]]=F497,定義一覧[[#This Row],[SubCategory]]=G495,定義一覧[[#This Row],[SubCategory]]=G497),"○","")</f>
        <v>○</v>
      </c>
      <c r="J496" s="1" t="str">
        <f>CONCATENATE(定義一覧[[#This Row],[Width]],"_",定義一覧[[#This Row],[Category]],"_",定義一覧[[#This Row],[SubCategory]],"_",SUBSTITUTE(定義一覧[[#This Row],[Name]],"-","_"))</f>
        <v>WIDE_JIS_SYMBOL_CYRILLIC_SMALL_LETTER_HARD_SIGN</v>
      </c>
      <c r="K4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CYRILLIC_SMALL_LETTER_HARD_SIGN
pub const WIDE_JIS_SYMBOL_CYRILLIC_SMALL_LETTER_HARD_SIGN: u32 = 0x044a;</v>
      </c>
      <c r="L496" s="3" t="str">
        <f>定義一覧[[#This Row],[VariableName]]&amp;","</f>
        <v>WIDE_JIS_SYMBOL_CYRILLIC_SMALL_LETTER_HARD_SIGN,</v>
      </c>
      <c r="M496" s="1" t="str">
        <f>IF(定義一覧[[#This Row],[Sequence]]="○","",IF(I497="",CONCATENATE(定義一覧[[#This Row],[VariableName]], " + 1,"),CONCATENATE(定義一覧[[#This Row],[VariableName]], " - 1,")))</f>
        <v/>
      </c>
    </row>
    <row r="497" spans="2:13" ht="12.75" customHeight="1" x14ac:dyDescent="0.4">
      <c r="B497" s="1" t="s">
        <v>931</v>
      </c>
      <c r="C497" s="1">
        <f>HEX2DEC(定義一覧[[#This Row],[Unicode]])</f>
        <v>1099</v>
      </c>
      <c r="D497" s="1" t="str">
        <f>_xlfn.UNICHAR(HEX2DEC(定義一覧[[#This Row],[Unicode]]))</f>
        <v>ы</v>
      </c>
      <c r="E497" s="1" t="s">
        <v>104</v>
      </c>
      <c r="F497" s="1" t="s">
        <v>1622</v>
      </c>
      <c r="G497" s="1" t="s">
        <v>729</v>
      </c>
      <c r="H497" s="2" t="s">
        <v>2234</v>
      </c>
      <c r="I497" s="1" t="str">
        <f>IF(AND(定義一覧[[#This Row],[Dec]]-1=C496,定義一覧[[#This Row],[Dec]]+1=C498,定義一覧[[#This Row],[Category]]=F496,定義一覧[[#This Row],[Category]]=F498,定義一覧[[#This Row],[SubCategory]]=G496,定義一覧[[#This Row],[SubCategory]]=G498),"○","")</f>
        <v>○</v>
      </c>
      <c r="J497" s="1" t="str">
        <f>CONCATENATE(定義一覧[[#This Row],[Width]],"_",定義一覧[[#This Row],[Category]],"_",定義一覧[[#This Row],[SubCategory]],"_",SUBSTITUTE(定義一覧[[#This Row],[Name]],"-","_"))</f>
        <v>WIDE_JIS_SYMBOL_CYRILLIC_SMALL_LETTER_YERU</v>
      </c>
      <c r="K4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CYRILLIC_SMALL_LETTER_YERU
pub const WIDE_JIS_SYMBOL_CYRILLIC_SMALL_LETTER_YERU: u32 = 0x044b;</v>
      </c>
      <c r="L497" s="3" t="str">
        <f>定義一覧[[#This Row],[VariableName]]&amp;","</f>
        <v>WIDE_JIS_SYMBOL_CYRILLIC_SMALL_LETTER_YERU,</v>
      </c>
      <c r="M497" s="1" t="str">
        <f>IF(定義一覧[[#This Row],[Sequence]]="○","",IF(I498="",CONCATENATE(定義一覧[[#This Row],[VariableName]], " + 1,"),CONCATENATE(定義一覧[[#This Row],[VariableName]], " - 1,")))</f>
        <v/>
      </c>
    </row>
    <row r="498" spans="2:13" ht="12.75" customHeight="1" x14ac:dyDescent="0.4">
      <c r="B498" s="1" t="s">
        <v>932</v>
      </c>
      <c r="C498" s="1">
        <f>HEX2DEC(定義一覧[[#This Row],[Unicode]])</f>
        <v>1100</v>
      </c>
      <c r="D498" s="1" t="str">
        <f>_xlfn.UNICHAR(HEX2DEC(定義一覧[[#This Row],[Unicode]]))</f>
        <v>ь</v>
      </c>
      <c r="E498" s="1" t="s">
        <v>104</v>
      </c>
      <c r="F498" s="1" t="s">
        <v>1622</v>
      </c>
      <c r="G498" s="1" t="s">
        <v>729</v>
      </c>
      <c r="H498" s="2" t="s">
        <v>2235</v>
      </c>
      <c r="I498" s="1" t="str">
        <f>IF(AND(定義一覧[[#This Row],[Dec]]-1=C497,定義一覧[[#This Row],[Dec]]+1=C499,定義一覧[[#This Row],[Category]]=F497,定義一覧[[#This Row],[Category]]=F499,定義一覧[[#This Row],[SubCategory]]=G497,定義一覧[[#This Row],[SubCategory]]=G499),"○","")</f>
        <v>○</v>
      </c>
      <c r="J498" s="1" t="str">
        <f>CONCATENATE(定義一覧[[#This Row],[Width]],"_",定義一覧[[#This Row],[Category]],"_",定義一覧[[#This Row],[SubCategory]],"_",SUBSTITUTE(定義一覧[[#This Row],[Name]],"-","_"))</f>
        <v>WIDE_JIS_SYMBOL_CYRILLIC_SMALL_LETTER_SOFT_SIGN</v>
      </c>
      <c r="K4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CYRILLIC_SMALL_LETTER_SOFT_SIGN
pub const WIDE_JIS_SYMBOL_CYRILLIC_SMALL_LETTER_SOFT_SIGN: u32 = 0x044c;</v>
      </c>
      <c r="L498" s="3" t="str">
        <f>定義一覧[[#This Row],[VariableName]]&amp;","</f>
        <v>WIDE_JIS_SYMBOL_CYRILLIC_SMALL_LETTER_SOFT_SIGN,</v>
      </c>
      <c r="M498" s="1" t="str">
        <f>IF(定義一覧[[#This Row],[Sequence]]="○","",IF(I499="",CONCATENATE(定義一覧[[#This Row],[VariableName]], " + 1,"),CONCATENATE(定義一覧[[#This Row],[VariableName]], " - 1,")))</f>
        <v/>
      </c>
    </row>
    <row r="499" spans="2:13" ht="12.75" customHeight="1" x14ac:dyDescent="0.4">
      <c r="B499" s="1" t="s">
        <v>933</v>
      </c>
      <c r="C499" s="1">
        <f>HEX2DEC(定義一覧[[#This Row],[Unicode]])</f>
        <v>1101</v>
      </c>
      <c r="D499" s="1" t="str">
        <f>_xlfn.UNICHAR(HEX2DEC(定義一覧[[#This Row],[Unicode]]))</f>
        <v>э</v>
      </c>
      <c r="E499" s="1" t="s">
        <v>104</v>
      </c>
      <c r="F499" s="1" t="s">
        <v>1622</v>
      </c>
      <c r="G499" s="1" t="s">
        <v>729</v>
      </c>
      <c r="H499" s="2" t="s">
        <v>2236</v>
      </c>
      <c r="I499" s="1" t="str">
        <f>IF(AND(定義一覧[[#This Row],[Dec]]-1=C498,定義一覧[[#This Row],[Dec]]+1=C500,定義一覧[[#This Row],[Category]]=F498,定義一覧[[#This Row],[Category]]=F500,定義一覧[[#This Row],[SubCategory]]=G498,定義一覧[[#This Row],[SubCategory]]=G500),"○","")</f>
        <v>○</v>
      </c>
      <c r="J499" s="1" t="str">
        <f>CONCATENATE(定義一覧[[#This Row],[Width]],"_",定義一覧[[#This Row],[Category]],"_",定義一覧[[#This Row],[SubCategory]],"_",SUBSTITUTE(定義一覧[[#This Row],[Name]],"-","_"))</f>
        <v>WIDE_JIS_SYMBOL_CYRILLIC_SMALL_LETTER_E</v>
      </c>
      <c r="K4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CYRILLIC_SMALL_LETTER_E
pub const WIDE_JIS_SYMBOL_CYRILLIC_SMALL_LETTER_E: u32 = 0x044d;</v>
      </c>
      <c r="L499" s="3" t="str">
        <f>定義一覧[[#This Row],[VariableName]]&amp;","</f>
        <v>WIDE_JIS_SYMBOL_CYRILLIC_SMALL_LETTER_E,</v>
      </c>
      <c r="M499" s="1" t="str">
        <f>IF(定義一覧[[#This Row],[Sequence]]="○","",IF(I500="",CONCATENATE(定義一覧[[#This Row],[VariableName]], " + 1,"),CONCATENATE(定義一覧[[#This Row],[VariableName]], " - 1,")))</f>
        <v/>
      </c>
    </row>
    <row r="500" spans="2:13" ht="12.75" customHeight="1" x14ac:dyDescent="0.4">
      <c r="B500" s="1" t="s">
        <v>934</v>
      </c>
      <c r="C500" s="1">
        <f>HEX2DEC(定義一覧[[#This Row],[Unicode]])</f>
        <v>1102</v>
      </c>
      <c r="D500" s="1" t="str">
        <f>_xlfn.UNICHAR(HEX2DEC(定義一覧[[#This Row],[Unicode]]))</f>
        <v>ю</v>
      </c>
      <c r="E500" s="1" t="s">
        <v>104</v>
      </c>
      <c r="F500" s="1" t="s">
        <v>1622</v>
      </c>
      <c r="G500" s="1" t="s">
        <v>729</v>
      </c>
      <c r="H500" s="2" t="s">
        <v>2237</v>
      </c>
      <c r="I500" s="1" t="str">
        <f>IF(AND(定義一覧[[#This Row],[Dec]]-1=C499,定義一覧[[#This Row],[Dec]]+1=C501,定義一覧[[#This Row],[Category]]=F499,定義一覧[[#This Row],[Category]]=F501,定義一覧[[#This Row],[SubCategory]]=G499,定義一覧[[#This Row],[SubCategory]]=G501),"○","")</f>
        <v>○</v>
      </c>
      <c r="J500" s="1" t="str">
        <f>CONCATENATE(定義一覧[[#This Row],[Width]],"_",定義一覧[[#This Row],[Category]],"_",定義一覧[[#This Row],[SubCategory]],"_",SUBSTITUTE(定義一覧[[#This Row],[Name]],"-","_"))</f>
        <v>WIDE_JIS_SYMBOL_CYRILLIC_SMALL_LETTER_YU</v>
      </c>
      <c r="K5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CYRILLIC_SMALL_LETTER_YU
pub const WIDE_JIS_SYMBOL_CYRILLIC_SMALL_LETTER_YU: u32 = 0x044e;</v>
      </c>
      <c r="L500" s="3" t="str">
        <f>定義一覧[[#This Row],[VariableName]]&amp;","</f>
        <v>WIDE_JIS_SYMBOL_CYRILLIC_SMALL_LETTER_YU,</v>
      </c>
      <c r="M500" s="1" t="str">
        <f>IF(定義一覧[[#This Row],[Sequence]]="○","",IF(I501="",CONCATENATE(定義一覧[[#This Row],[VariableName]], " + 1,"),CONCATENATE(定義一覧[[#This Row],[VariableName]], " - 1,")))</f>
        <v/>
      </c>
    </row>
    <row r="501" spans="2:13" ht="12.75" customHeight="1" x14ac:dyDescent="0.4">
      <c r="B501" s="1" t="s">
        <v>935</v>
      </c>
      <c r="C501" s="1">
        <f>HEX2DEC(定義一覧[[#This Row],[Unicode]])</f>
        <v>1103</v>
      </c>
      <c r="D501" s="1" t="str">
        <f>_xlfn.UNICHAR(HEX2DEC(定義一覧[[#This Row],[Unicode]]))</f>
        <v>я</v>
      </c>
      <c r="E501" s="1" t="s">
        <v>104</v>
      </c>
      <c r="F501" s="1" t="s">
        <v>1622</v>
      </c>
      <c r="G501" s="1" t="s">
        <v>729</v>
      </c>
      <c r="H501" s="2" t="s">
        <v>2238</v>
      </c>
      <c r="I501" s="1" t="str">
        <f>IF(AND(定義一覧[[#This Row],[Dec]]-1=C500,定義一覧[[#This Row],[Dec]]+1=C502,定義一覧[[#This Row],[Category]]=F500,定義一覧[[#This Row],[Category]]=F502,定義一覧[[#This Row],[SubCategory]]=G500,定義一覧[[#This Row],[SubCategory]]=G502),"○","")</f>
        <v/>
      </c>
      <c r="J501" s="1" t="str">
        <f>CONCATENATE(定義一覧[[#This Row],[Width]],"_",定義一覧[[#This Row],[Category]],"_",定義一覧[[#This Row],[SubCategory]],"_",SUBSTITUTE(定義一覧[[#This Row],[Name]],"-","_"))</f>
        <v>WIDE_JIS_SYMBOL_CYRILLIC_SMALL_LETTER_YA</v>
      </c>
      <c r="K5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CYRILLIC_SMALL_LETTER_YA
pub const WIDE_JIS_SYMBOL_CYRILLIC_SMALL_LETTER_YA: u32 = 0x044f;</v>
      </c>
      <c r="L501" s="3" t="str">
        <f>定義一覧[[#This Row],[VariableName]]&amp;","</f>
        <v>WIDE_JIS_SYMBOL_CYRILLIC_SMALL_LETTER_YA,</v>
      </c>
      <c r="M501" s="1" t="str">
        <f>IF(定義一覧[[#This Row],[Sequence]]="○","",IF(I502="",CONCATENATE(定義一覧[[#This Row],[VariableName]], " + 1,"),CONCATENATE(定義一覧[[#This Row],[VariableName]], " - 1,")))</f>
        <v>WIDE_JIS_SYMBOL_CYRILLIC_SMALL_LETTER_YA + 1,</v>
      </c>
    </row>
    <row r="502" spans="2:13" ht="12.75" customHeight="1" x14ac:dyDescent="0.4">
      <c r="B502" s="1" t="s">
        <v>1381</v>
      </c>
      <c r="C502" s="1">
        <f>HEX2DEC(定義一覧[[#This Row],[Unicode]])</f>
        <v>1105</v>
      </c>
      <c r="D502" s="1" t="str">
        <f>_xlfn.UNICHAR(HEX2DEC(定義一覧[[#This Row],[Unicode]]))</f>
        <v>ё</v>
      </c>
      <c r="E502" s="1" t="s">
        <v>104</v>
      </c>
      <c r="F502" s="1" t="s">
        <v>1622</v>
      </c>
      <c r="G502" s="1" t="s">
        <v>729</v>
      </c>
      <c r="H502" s="2" t="s">
        <v>2239</v>
      </c>
      <c r="I502" s="1" t="str">
        <f>IF(AND(定義一覧[[#This Row],[Dec]]-1=C501,定義一覧[[#This Row],[Dec]]+1=C503,定義一覧[[#This Row],[Category]]=F501,定義一覧[[#This Row],[Category]]=F503,定義一覧[[#This Row],[SubCategory]]=G501,定義一覧[[#This Row],[SubCategory]]=G503),"○","")</f>
        <v/>
      </c>
      <c r="J502" s="1" t="str">
        <f>CONCATENATE(定義一覧[[#This Row],[Width]],"_",定義一覧[[#This Row],[Category]],"_",定義一覧[[#This Row],[SubCategory]],"_",SUBSTITUTE(定義一覧[[#This Row],[Name]],"-","_"))</f>
        <v>WIDE_JIS_SYMBOL_CYRILLIC_SMALL_LETTER_IO</v>
      </c>
      <c r="K5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CYRILLIC_SMALL_LETTER_IO
pub const WIDE_JIS_SYMBOL_CYRILLIC_SMALL_LETTER_IO: u32 = 0x0451;</v>
      </c>
      <c r="L502" s="3" t="str">
        <f>定義一覧[[#This Row],[VariableName]]&amp;","</f>
        <v>WIDE_JIS_SYMBOL_CYRILLIC_SMALL_LETTER_IO,</v>
      </c>
      <c r="M502" s="1" t="str">
        <f>IF(定義一覧[[#This Row],[Sequence]]="○","",IF(I503="",CONCATENATE(定義一覧[[#This Row],[VariableName]], " + 1,"),CONCATENATE(定義一覧[[#This Row],[VariableName]], " - 1,")))</f>
        <v>WIDE_JIS_SYMBOL_CYRILLIC_SMALL_LETTER_IO + 1,</v>
      </c>
    </row>
    <row r="503" spans="2:13" ht="12.75" customHeight="1" x14ac:dyDescent="0.4">
      <c r="B503" s="1" t="s">
        <v>980</v>
      </c>
      <c r="C503" s="1">
        <f>HEX2DEC(定義一覧[[#This Row],[Unicode]])</f>
        <v>7742</v>
      </c>
      <c r="D503" s="1" t="str">
        <f>_xlfn.UNICHAR(HEX2DEC(定義一覧[[#This Row],[Unicode]]))</f>
        <v>Ḿ</v>
      </c>
      <c r="E503" s="1" t="s">
        <v>724</v>
      </c>
      <c r="F503" s="1" t="s">
        <v>1622</v>
      </c>
      <c r="G503" s="1" t="s">
        <v>729</v>
      </c>
      <c r="H503" s="2" t="s">
        <v>2240</v>
      </c>
      <c r="I503" s="1" t="str">
        <f>IF(AND(定義一覧[[#This Row],[Dec]]-1=C502,定義一覧[[#This Row],[Dec]]+1=C504,定義一覧[[#This Row],[Category]]=F502,定義一覧[[#This Row],[Category]]=F504,定義一覧[[#This Row],[SubCategory]]=G502,定義一覧[[#This Row],[SubCategory]]=G504),"○","")</f>
        <v/>
      </c>
      <c r="J503" s="1" t="str">
        <f>CONCATENATE(定義一覧[[#This Row],[Width]],"_",定義一覧[[#This Row],[Category]],"_",定義一覧[[#This Row],[SubCategory]],"_",SUBSTITUTE(定義一覧[[#This Row],[Name]],"-","_"))</f>
        <v>NARROW_JIS_SYMBOL_LATIN_CAPITAL_LETTER_M_WITH_ACUTE</v>
      </c>
      <c r="K5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LATIN_CAPITAL_LETTER_M_WITH_ACUTE
pub const NARROW_JIS_SYMBOL_LATIN_CAPITAL_LETTER_M_WITH_ACUTE: u32 = 0x1e3e;</v>
      </c>
      <c r="L503" s="3" t="str">
        <f>定義一覧[[#This Row],[VariableName]]&amp;","</f>
        <v>NARROW_JIS_SYMBOL_LATIN_CAPITAL_LETTER_M_WITH_ACUTE,</v>
      </c>
      <c r="M503" s="1" t="str">
        <f>IF(定義一覧[[#This Row],[Sequence]]="○","",IF(I504="",CONCATENATE(定義一覧[[#This Row],[VariableName]], " + 1,"),CONCATENATE(定義一覧[[#This Row],[VariableName]], " - 1,")))</f>
        <v>NARROW_JIS_SYMBOL_LATIN_CAPITAL_LETTER_M_WITH_ACUTE + 1,</v>
      </c>
    </row>
    <row r="504" spans="2:13" ht="12.75" customHeight="1" x14ac:dyDescent="0.4">
      <c r="B504" s="1" t="s">
        <v>981</v>
      </c>
      <c r="C504" s="1">
        <f>HEX2DEC(定義一覧[[#This Row],[Unicode]])</f>
        <v>7743</v>
      </c>
      <c r="D504" s="1" t="str">
        <f>_xlfn.UNICHAR(HEX2DEC(定義一覧[[#This Row],[Unicode]]))</f>
        <v>ḿ</v>
      </c>
      <c r="E504" s="1" t="s">
        <v>724</v>
      </c>
      <c r="F504" s="1" t="s">
        <v>1622</v>
      </c>
      <c r="G504" s="1" t="s">
        <v>729</v>
      </c>
      <c r="H504" s="2" t="s">
        <v>2241</v>
      </c>
      <c r="I504" s="1" t="str">
        <f>IF(AND(定義一覧[[#This Row],[Dec]]-1=C503,定義一覧[[#This Row],[Dec]]+1=C505,定義一覧[[#This Row],[Category]]=F503,定義一覧[[#This Row],[Category]]=F505,定義一覧[[#This Row],[SubCategory]]=G503,定義一覧[[#This Row],[SubCategory]]=G505),"○","")</f>
        <v/>
      </c>
      <c r="J504" s="1" t="str">
        <f>CONCATENATE(定義一覧[[#This Row],[Width]],"_",定義一覧[[#This Row],[Category]],"_",定義一覧[[#This Row],[SubCategory]],"_",SUBSTITUTE(定義一覧[[#This Row],[Name]],"-","_"))</f>
        <v>NARROW_JIS_SYMBOL_LATIN_SMALL_LETTER_M_WITH_ACUTE</v>
      </c>
      <c r="K5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LATIN_SMALL_LETTER_M_WITH_ACUTE
pub const NARROW_JIS_SYMBOL_LATIN_SMALL_LETTER_M_WITH_ACUTE: u32 = 0x1e3f;</v>
      </c>
      <c r="L504" s="3" t="str">
        <f>定義一覧[[#This Row],[VariableName]]&amp;","</f>
        <v>NARROW_JIS_SYMBOL_LATIN_SMALL_LETTER_M_WITH_ACUTE,</v>
      </c>
      <c r="M504" s="1" t="str">
        <f>IF(定義一覧[[#This Row],[Sequence]]="○","",IF(I505="",CONCATENATE(定義一覧[[#This Row],[VariableName]], " + 1,"),CONCATENATE(定義一覧[[#This Row],[VariableName]], " - 1,")))</f>
        <v>NARROW_JIS_SYMBOL_LATIN_SMALL_LETTER_M_WITH_ACUTE + 1,</v>
      </c>
    </row>
    <row r="505" spans="2:13" ht="12.75" customHeight="1" x14ac:dyDescent="0.4">
      <c r="B505" s="1" t="s">
        <v>1240</v>
      </c>
      <c r="C505" s="1">
        <f>HEX2DEC(定義一覧[[#This Row],[Unicode]])</f>
        <v>8208</v>
      </c>
      <c r="D505" s="1" t="str">
        <f>_xlfn.UNICHAR(HEX2DEC(定義一覧[[#This Row],[Unicode]]))</f>
        <v>‐</v>
      </c>
      <c r="E505" s="1" t="s">
        <v>104</v>
      </c>
      <c r="F505" s="1" t="s">
        <v>1622</v>
      </c>
      <c r="G505" s="1" t="s">
        <v>729</v>
      </c>
      <c r="H505" s="2" t="s">
        <v>2242</v>
      </c>
      <c r="I505" s="1" t="str">
        <f>IF(AND(定義一覧[[#This Row],[Dec]]-1=C504,定義一覧[[#This Row],[Dec]]+1=C506,定義一覧[[#This Row],[Category]]=F504,定義一覧[[#This Row],[Category]]=F506,定義一覧[[#This Row],[SubCategory]]=G504,定義一覧[[#This Row],[SubCategory]]=G506),"○","")</f>
        <v/>
      </c>
      <c r="J505" s="1" t="str">
        <f>CONCATENATE(定義一覧[[#This Row],[Width]],"_",定義一覧[[#This Row],[Category]],"_",定義一覧[[#This Row],[SubCategory]],"_",SUBSTITUTE(定義一覧[[#This Row],[Name]],"-","_"))</f>
        <v>WIDE_JIS_SYMBOL_HYPHEN</v>
      </c>
      <c r="K5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HYPHEN
pub const WIDE_JIS_SYMBOL_HYPHEN: u32 = 0x2010;</v>
      </c>
      <c r="L505" s="3" t="str">
        <f>定義一覧[[#This Row],[VariableName]]&amp;","</f>
        <v>WIDE_JIS_SYMBOL_HYPHEN,</v>
      </c>
      <c r="M505" s="1" t="str">
        <f>IF(定義一覧[[#This Row],[Sequence]]="○","",IF(I506="",CONCATENATE(定義一覧[[#This Row],[VariableName]], " + 1,"),CONCATENATE(定義一覧[[#This Row],[VariableName]], " - 1,")))</f>
        <v>WIDE_JIS_SYMBOL_HYPHEN + 1,</v>
      </c>
    </row>
    <row r="506" spans="2:13" ht="12.75" customHeight="1" x14ac:dyDescent="0.4">
      <c r="B506" s="1" t="s">
        <v>1328</v>
      </c>
      <c r="C506" s="1">
        <f>HEX2DEC(定義一覧[[#This Row],[Unicode]])</f>
        <v>8211</v>
      </c>
      <c r="D506" s="1" t="str">
        <f>_xlfn.UNICHAR(HEX2DEC(定義一覧[[#This Row],[Unicode]]))</f>
        <v>–</v>
      </c>
      <c r="E506" s="1" t="s">
        <v>724</v>
      </c>
      <c r="F506" s="1" t="s">
        <v>1622</v>
      </c>
      <c r="G506" s="1" t="s">
        <v>729</v>
      </c>
      <c r="H506" s="2" t="s">
        <v>2243</v>
      </c>
      <c r="I506" s="1" t="str">
        <f>IF(AND(定義一覧[[#This Row],[Dec]]-1=C505,定義一覧[[#This Row],[Dec]]+1=C507,定義一覧[[#This Row],[Category]]=F505,定義一覧[[#This Row],[Category]]=F507,定義一覧[[#This Row],[SubCategory]]=G505,定義一覧[[#This Row],[SubCategory]]=G507),"○","")</f>
        <v/>
      </c>
      <c r="J506" s="1" t="str">
        <f>CONCATENATE(定義一覧[[#This Row],[Width]],"_",定義一覧[[#This Row],[Category]],"_",定義一覧[[#This Row],[SubCategory]],"_",SUBSTITUTE(定義一覧[[#This Row],[Name]],"-","_"))</f>
        <v>NARROW_JIS_SYMBOL_EN_DASH</v>
      </c>
      <c r="K5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EN_DASH
pub const NARROW_JIS_SYMBOL_EN_DASH: u32 = 0x2013;</v>
      </c>
      <c r="L506" s="3" t="str">
        <f>定義一覧[[#This Row],[VariableName]]&amp;","</f>
        <v>NARROW_JIS_SYMBOL_EN_DASH,</v>
      </c>
      <c r="M506" s="1" t="str">
        <f>IF(定義一覧[[#This Row],[Sequence]]="○","",IF(I507="",CONCATENATE(定義一覧[[#This Row],[VariableName]], " + 1,"),CONCATENATE(定義一覧[[#This Row],[VariableName]], " - 1,")))</f>
        <v>NARROW_JIS_SYMBOL_EN_DASH + 1,</v>
      </c>
    </row>
    <row r="507" spans="2:13" ht="12.75" customHeight="1" x14ac:dyDescent="0.4">
      <c r="B507" s="1" t="s">
        <v>1239</v>
      </c>
      <c r="C507" s="1">
        <f>HEX2DEC(定義一覧[[#This Row],[Unicode]])</f>
        <v>8212</v>
      </c>
      <c r="D507" s="1" t="str">
        <f>_xlfn.UNICHAR(HEX2DEC(定義一覧[[#This Row],[Unicode]]))</f>
        <v>—</v>
      </c>
      <c r="E507" s="1" t="s">
        <v>724</v>
      </c>
      <c r="F507" s="1" t="s">
        <v>1622</v>
      </c>
      <c r="G507" s="1" t="s">
        <v>729</v>
      </c>
      <c r="H507" s="2" t="s">
        <v>2244</v>
      </c>
      <c r="I507" s="1" t="str">
        <f>IF(AND(定義一覧[[#This Row],[Dec]]-1=C506,定義一覧[[#This Row],[Dec]]+1=C508,定義一覧[[#This Row],[Category]]=F506,定義一覧[[#This Row],[Category]]=F508,定義一覧[[#This Row],[SubCategory]]=G506,定義一覧[[#This Row],[SubCategory]]=G508),"○","")</f>
        <v/>
      </c>
      <c r="J507" s="1" t="str">
        <f>CONCATENATE(定義一覧[[#This Row],[Width]],"_",定義一覧[[#This Row],[Category]],"_",定義一覧[[#This Row],[SubCategory]],"_",SUBSTITUTE(定義一覧[[#This Row],[Name]],"-","_"))</f>
        <v>NARROW_JIS_SYMBOL_EM_DASH</v>
      </c>
      <c r="K5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EM_DASH
pub const NARROW_JIS_SYMBOL_EM_DASH: u32 = 0x2014;</v>
      </c>
      <c r="L507" s="3" t="str">
        <f>定義一覧[[#This Row],[VariableName]]&amp;","</f>
        <v>NARROW_JIS_SYMBOL_EM_DASH,</v>
      </c>
      <c r="M507" s="1" t="str">
        <f>IF(定義一覧[[#This Row],[Sequence]]="○","",IF(I508="",CONCATENATE(定義一覧[[#This Row],[VariableName]], " + 1,"),CONCATENATE(定義一覧[[#This Row],[VariableName]], " - 1,")))</f>
        <v>NARROW_JIS_SYMBOL_EM_DASH + 1,</v>
      </c>
    </row>
    <row r="508" spans="2:13" ht="12.75" customHeight="1" x14ac:dyDescent="0.4">
      <c r="B508" s="1" t="s">
        <v>1241</v>
      </c>
      <c r="C508" s="1">
        <f>HEX2DEC(定義一覧[[#This Row],[Unicode]])</f>
        <v>8214</v>
      </c>
      <c r="D508" s="1" t="str">
        <f>_xlfn.UNICHAR(HEX2DEC(定義一覧[[#This Row],[Unicode]]))</f>
        <v>‖</v>
      </c>
      <c r="E508" s="1" t="s">
        <v>724</v>
      </c>
      <c r="F508" s="1" t="s">
        <v>1622</v>
      </c>
      <c r="G508" s="1" t="s">
        <v>729</v>
      </c>
      <c r="H508" s="2" t="s">
        <v>2245</v>
      </c>
      <c r="I508" s="1" t="str">
        <f>IF(AND(定義一覧[[#This Row],[Dec]]-1=C507,定義一覧[[#This Row],[Dec]]+1=C509,定義一覧[[#This Row],[Category]]=F507,定義一覧[[#This Row],[Category]]=F509,定義一覧[[#This Row],[SubCategory]]=G507,定義一覧[[#This Row],[SubCategory]]=G509),"○","")</f>
        <v/>
      </c>
      <c r="J508" s="1" t="str">
        <f>CONCATENATE(定義一覧[[#This Row],[Width]],"_",定義一覧[[#This Row],[Category]],"_",定義一覧[[#This Row],[SubCategory]],"_",SUBSTITUTE(定義一覧[[#This Row],[Name]],"-","_"))</f>
        <v>NARROW_JIS_SYMBOL_DOUBLE_VERTICAL_LINE</v>
      </c>
      <c r="K5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DOUBLE_VERTICAL_LINE
pub const NARROW_JIS_SYMBOL_DOUBLE_VERTICAL_LINE: u32 = 0x2016;</v>
      </c>
      <c r="L508" s="3" t="str">
        <f>定義一覧[[#This Row],[VariableName]]&amp;","</f>
        <v>NARROW_JIS_SYMBOL_DOUBLE_VERTICAL_LINE,</v>
      </c>
      <c r="M508" s="1" t="str">
        <f>IF(定義一覧[[#This Row],[Sequence]]="○","",IF(I509="",CONCATENATE(定義一覧[[#This Row],[VariableName]], " + 1,"),CONCATENATE(定義一覧[[#This Row],[VariableName]], " - 1,")))</f>
        <v>NARROW_JIS_SYMBOL_DOUBLE_VERTICAL_LINE + 1,</v>
      </c>
    </row>
    <row r="509" spans="2:13" ht="12.75" customHeight="1" x14ac:dyDescent="0.4">
      <c r="B509" s="1" t="s">
        <v>1244</v>
      </c>
      <c r="C509" s="1">
        <f>HEX2DEC(定義一覧[[#This Row],[Unicode]])</f>
        <v>8216</v>
      </c>
      <c r="D509" s="1" t="str">
        <f>_xlfn.UNICHAR(HEX2DEC(定義一覧[[#This Row],[Unicode]]))</f>
        <v>‘</v>
      </c>
      <c r="E509" s="1" t="s">
        <v>104</v>
      </c>
      <c r="F509" s="1" t="s">
        <v>1622</v>
      </c>
      <c r="G509" s="1" t="s">
        <v>729</v>
      </c>
      <c r="H509" s="2" t="s">
        <v>2246</v>
      </c>
      <c r="I509" s="1" t="str">
        <f>IF(AND(定義一覧[[#This Row],[Dec]]-1=C508,定義一覧[[#This Row],[Dec]]+1=C510,定義一覧[[#This Row],[Category]]=F508,定義一覧[[#This Row],[Category]]=F510,定義一覧[[#This Row],[SubCategory]]=G508,定義一覧[[#This Row],[SubCategory]]=G510),"○","")</f>
        <v/>
      </c>
      <c r="J509" s="1" t="str">
        <f>CONCATENATE(定義一覧[[#This Row],[Width]],"_",定義一覧[[#This Row],[Category]],"_",定義一覧[[#This Row],[SubCategory]],"_",SUBSTITUTE(定義一覧[[#This Row],[Name]],"-","_"))</f>
        <v>WIDE_JIS_SYMBOL_LEFT_SINGLE_QUOTATION_MARK</v>
      </c>
      <c r="K5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LEFT_SINGLE_QUOTATION_MARK
pub const WIDE_JIS_SYMBOL_LEFT_SINGLE_QUOTATION_MARK: u32 = 0x2018;</v>
      </c>
      <c r="L509" s="3" t="str">
        <f>定義一覧[[#This Row],[VariableName]]&amp;","</f>
        <v>WIDE_JIS_SYMBOL_LEFT_SINGLE_QUOTATION_MARK,</v>
      </c>
      <c r="M509" s="1" t="str">
        <f>IF(定義一覧[[#This Row],[Sequence]]="○","",IF(I510="",CONCATENATE(定義一覧[[#This Row],[VariableName]], " + 1,"),CONCATENATE(定義一覧[[#This Row],[VariableName]], " - 1,")))</f>
        <v>WIDE_JIS_SYMBOL_LEFT_SINGLE_QUOTATION_MARK + 1,</v>
      </c>
    </row>
    <row r="510" spans="2:13" ht="12.75" customHeight="1" x14ac:dyDescent="0.4">
      <c r="B510" s="1" t="s">
        <v>1245</v>
      </c>
      <c r="C510" s="1">
        <f>HEX2DEC(定義一覧[[#This Row],[Unicode]])</f>
        <v>8217</v>
      </c>
      <c r="D510" s="1" t="str">
        <f>_xlfn.UNICHAR(HEX2DEC(定義一覧[[#This Row],[Unicode]]))</f>
        <v>’</v>
      </c>
      <c r="E510" s="1" t="s">
        <v>104</v>
      </c>
      <c r="F510" s="1" t="s">
        <v>1622</v>
      </c>
      <c r="G510" s="1" t="s">
        <v>729</v>
      </c>
      <c r="H510" s="2" t="s">
        <v>2247</v>
      </c>
      <c r="I510" s="1" t="str">
        <f>IF(AND(定義一覧[[#This Row],[Dec]]-1=C509,定義一覧[[#This Row],[Dec]]+1=C511,定義一覧[[#This Row],[Category]]=F509,定義一覧[[#This Row],[Category]]=F511,定義一覧[[#This Row],[SubCategory]]=G509,定義一覧[[#This Row],[SubCategory]]=G511),"○","")</f>
        <v/>
      </c>
      <c r="J510" s="1" t="str">
        <f>CONCATENATE(定義一覧[[#This Row],[Width]],"_",定義一覧[[#This Row],[Category]],"_",定義一覧[[#This Row],[SubCategory]],"_",SUBSTITUTE(定義一覧[[#This Row],[Name]],"-","_"))</f>
        <v>WIDE_JIS_SYMBOL_RIGHT_SINGLE_QUOTATION_MARK</v>
      </c>
      <c r="K5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RIGHT_SINGLE_QUOTATION_MARK
pub const WIDE_JIS_SYMBOL_RIGHT_SINGLE_QUOTATION_MARK: u32 = 0x2019;</v>
      </c>
      <c r="L510" s="3" t="str">
        <f>定義一覧[[#This Row],[VariableName]]&amp;","</f>
        <v>WIDE_JIS_SYMBOL_RIGHT_SINGLE_QUOTATION_MARK,</v>
      </c>
      <c r="M510" s="1" t="str">
        <f>IF(定義一覧[[#This Row],[Sequence]]="○","",IF(I511="",CONCATENATE(定義一覧[[#This Row],[VariableName]], " + 1,"),CONCATENATE(定義一覧[[#This Row],[VariableName]], " - 1,")))</f>
        <v>WIDE_JIS_SYMBOL_RIGHT_SINGLE_QUOTATION_MARK + 1,</v>
      </c>
    </row>
    <row r="511" spans="2:13" ht="12.75" customHeight="1" x14ac:dyDescent="0.4">
      <c r="B511" s="1" t="s">
        <v>762</v>
      </c>
      <c r="C511" s="1">
        <f>HEX2DEC(定義一覧[[#This Row],[Unicode]])</f>
        <v>8220</v>
      </c>
      <c r="D511" s="1" t="str">
        <f>_xlfn.UNICHAR(HEX2DEC(定義一覧[[#This Row],[Unicode]]))</f>
        <v>“</v>
      </c>
      <c r="E511" s="1" t="s">
        <v>104</v>
      </c>
      <c r="F511" s="1" t="s">
        <v>1622</v>
      </c>
      <c r="G511" s="1" t="s">
        <v>729</v>
      </c>
      <c r="H511" s="2" t="s">
        <v>2248</v>
      </c>
      <c r="I511" s="1" t="str">
        <f>IF(AND(定義一覧[[#This Row],[Dec]]-1=C510,定義一覧[[#This Row],[Dec]]+1=C512,定義一覧[[#This Row],[Category]]=F510,定義一覧[[#This Row],[Category]]=F512,定義一覧[[#This Row],[SubCategory]]=G510,定義一覧[[#This Row],[SubCategory]]=G512),"○","")</f>
        <v/>
      </c>
      <c r="J511" s="1" t="str">
        <f>CONCATENATE(定義一覧[[#This Row],[Width]],"_",定義一覧[[#This Row],[Category]],"_",定義一覧[[#This Row],[SubCategory]],"_",SUBSTITUTE(定義一覧[[#This Row],[Name]],"-","_"))</f>
        <v>WIDE_JIS_SYMBOL_LEFT_DOUBLE_QUOTATION_MARK</v>
      </c>
      <c r="K5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LEFT_DOUBLE_QUOTATION_MARK
pub const WIDE_JIS_SYMBOL_LEFT_DOUBLE_QUOTATION_MARK: u32 = 0x201c;</v>
      </c>
      <c r="L511" s="3" t="str">
        <f>定義一覧[[#This Row],[VariableName]]&amp;","</f>
        <v>WIDE_JIS_SYMBOL_LEFT_DOUBLE_QUOTATION_MARK,</v>
      </c>
      <c r="M511" s="1" t="str">
        <f>IF(定義一覧[[#This Row],[Sequence]]="○","",IF(I512="",CONCATENATE(定義一覧[[#This Row],[VariableName]], " + 1,"),CONCATENATE(定義一覧[[#This Row],[VariableName]], " - 1,")))</f>
        <v>WIDE_JIS_SYMBOL_LEFT_DOUBLE_QUOTATION_MARK + 1,</v>
      </c>
    </row>
    <row r="512" spans="2:13" ht="12.75" customHeight="1" x14ac:dyDescent="0.4">
      <c r="B512" s="1" t="s">
        <v>763</v>
      </c>
      <c r="C512" s="1">
        <f>HEX2DEC(定義一覧[[#This Row],[Unicode]])</f>
        <v>8221</v>
      </c>
      <c r="D512" s="1" t="str">
        <f>_xlfn.UNICHAR(HEX2DEC(定義一覧[[#This Row],[Unicode]]))</f>
        <v>”</v>
      </c>
      <c r="E512" s="1" t="s">
        <v>104</v>
      </c>
      <c r="F512" s="1" t="s">
        <v>1622</v>
      </c>
      <c r="G512" s="1" t="s">
        <v>729</v>
      </c>
      <c r="H512" s="2" t="s">
        <v>2249</v>
      </c>
      <c r="I512" s="1" t="str">
        <f>IF(AND(定義一覧[[#This Row],[Dec]]-1=C511,定義一覧[[#This Row],[Dec]]+1=C513,定義一覧[[#This Row],[Category]]=F511,定義一覧[[#This Row],[Category]]=F513,定義一覧[[#This Row],[SubCategory]]=G511,定義一覧[[#This Row],[SubCategory]]=G513),"○","")</f>
        <v/>
      </c>
      <c r="J512" s="1" t="str">
        <f>CONCATENATE(定義一覧[[#This Row],[Width]],"_",定義一覧[[#This Row],[Category]],"_",定義一覧[[#This Row],[SubCategory]],"_",SUBSTITUTE(定義一覧[[#This Row],[Name]],"-","_"))</f>
        <v>WIDE_JIS_SYMBOL_RIGHT_DOUBLE_QUOTATION_MARK</v>
      </c>
      <c r="K5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RIGHT_DOUBLE_QUOTATION_MARK
pub const WIDE_JIS_SYMBOL_RIGHT_DOUBLE_QUOTATION_MARK: u32 = 0x201d;</v>
      </c>
      <c r="L512" s="3" t="str">
        <f>定義一覧[[#This Row],[VariableName]]&amp;","</f>
        <v>WIDE_JIS_SYMBOL_RIGHT_DOUBLE_QUOTATION_MARK,</v>
      </c>
      <c r="M512" s="1" t="str">
        <f>IF(定義一覧[[#This Row],[Sequence]]="○","",IF(I513="",CONCATENATE(定義一覧[[#This Row],[VariableName]], " + 1,"),CONCATENATE(定義一覧[[#This Row],[VariableName]], " - 1,")))</f>
        <v>WIDE_JIS_SYMBOL_RIGHT_DOUBLE_QUOTATION_MARK + 1,</v>
      </c>
    </row>
    <row r="513" spans="2:13" ht="12.75" customHeight="1" x14ac:dyDescent="0.4">
      <c r="B513" s="1" t="s">
        <v>1309</v>
      </c>
      <c r="C513" s="1">
        <f>HEX2DEC(定義一覧[[#This Row],[Unicode]])</f>
        <v>8224</v>
      </c>
      <c r="D513" s="1" t="str">
        <f>_xlfn.UNICHAR(HEX2DEC(定義一覧[[#This Row],[Unicode]]))</f>
        <v>†</v>
      </c>
      <c r="E513" s="1" t="s">
        <v>104</v>
      </c>
      <c r="F513" s="1" t="s">
        <v>1622</v>
      </c>
      <c r="G513" s="1" t="s">
        <v>729</v>
      </c>
      <c r="H513" s="2" t="s">
        <v>2250</v>
      </c>
      <c r="I513" s="1" t="str">
        <f>IF(AND(定義一覧[[#This Row],[Dec]]-1=C512,定義一覧[[#This Row],[Dec]]+1=C514,定義一覧[[#This Row],[Category]]=F512,定義一覧[[#This Row],[Category]]=F514,定義一覧[[#This Row],[SubCategory]]=G512,定義一覧[[#This Row],[SubCategory]]=G514),"○","")</f>
        <v/>
      </c>
      <c r="J513" s="1" t="str">
        <f>CONCATENATE(定義一覧[[#This Row],[Width]],"_",定義一覧[[#This Row],[Category]],"_",定義一覧[[#This Row],[SubCategory]],"_",SUBSTITUTE(定義一覧[[#This Row],[Name]],"-","_"))</f>
        <v>WIDE_JIS_SYMBOL_DAGGER</v>
      </c>
      <c r="K5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DAGGER
pub const WIDE_JIS_SYMBOL_DAGGER: u32 = 0x2020;</v>
      </c>
      <c r="L513" s="3" t="str">
        <f>定義一覧[[#This Row],[VariableName]]&amp;","</f>
        <v>WIDE_JIS_SYMBOL_DAGGER,</v>
      </c>
      <c r="M513" s="1" t="str">
        <f>IF(定義一覧[[#This Row],[Sequence]]="○","",IF(I514="",CONCATENATE(定義一覧[[#This Row],[VariableName]], " + 1,"),CONCATENATE(定義一覧[[#This Row],[VariableName]], " - 1,")))</f>
        <v>WIDE_JIS_SYMBOL_DAGGER - 1,</v>
      </c>
    </row>
    <row r="514" spans="2:13" ht="12.75" customHeight="1" x14ac:dyDescent="0.4">
      <c r="B514" s="1" t="s">
        <v>1310</v>
      </c>
      <c r="C514" s="1">
        <f>HEX2DEC(定義一覧[[#This Row],[Unicode]])</f>
        <v>8225</v>
      </c>
      <c r="D514" s="1" t="str">
        <f>_xlfn.UNICHAR(HEX2DEC(定義一覧[[#This Row],[Unicode]]))</f>
        <v>‡</v>
      </c>
      <c r="E514" s="1" t="s">
        <v>104</v>
      </c>
      <c r="F514" s="1" t="s">
        <v>1622</v>
      </c>
      <c r="G514" s="1" t="s">
        <v>729</v>
      </c>
      <c r="H514" s="2" t="s">
        <v>2251</v>
      </c>
      <c r="I514" s="1" t="str">
        <f>IF(AND(定義一覧[[#This Row],[Dec]]-1=C513,定義一覧[[#This Row],[Dec]]+1=C515,定義一覧[[#This Row],[Category]]=F513,定義一覧[[#This Row],[Category]]=F515,定義一覧[[#This Row],[SubCategory]]=G513,定義一覧[[#This Row],[SubCategory]]=G515),"○","")</f>
        <v>○</v>
      </c>
      <c r="J514" s="1" t="str">
        <f>CONCATENATE(定義一覧[[#This Row],[Width]],"_",定義一覧[[#This Row],[Category]],"_",定義一覧[[#This Row],[SubCategory]],"_",SUBSTITUTE(定義一覧[[#This Row],[Name]],"-","_"))</f>
        <v>WIDE_JIS_SYMBOL_DOUBLE_DAGGER</v>
      </c>
      <c r="K5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DOUBLE_DAGGER
pub const WIDE_JIS_SYMBOL_DOUBLE_DAGGER: u32 = 0x2021;</v>
      </c>
      <c r="L514" s="3" t="str">
        <f>定義一覧[[#This Row],[VariableName]]&amp;","</f>
        <v>WIDE_JIS_SYMBOL_DOUBLE_DAGGER,</v>
      </c>
      <c r="M514" s="1" t="str">
        <f>IF(定義一覧[[#This Row],[Sequence]]="○","",IF(I515="",CONCATENATE(定義一覧[[#This Row],[VariableName]], " + 1,"),CONCATENATE(定義一覧[[#This Row],[VariableName]], " - 1,")))</f>
        <v/>
      </c>
    </row>
    <row r="515" spans="2:13" ht="12.75" customHeight="1" x14ac:dyDescent="0.4">
      <c r="B515" s="1" t="s">
        <v>1323</v>
      </c>
      <c r="C515" s="1">
        <f>HEX2DEC(定義一覧[[#This Row],[Unicode]])</f>
        <v>8226</v>
      </c>
      <c r="D515" s="1" t="str">
        <f>_xlfn.UNICHAR(HEX2DEC(定義一覧[[#This Row],[Unicode]]))</f>
        <v>•</v>
      </c>
      <c r="E515" s="1" t="s">
        <v>724</v>
      </c>
      <c r="F515" s="1" t="s">
        <v>1622</v>
      </c>
      <c r="G515" s="1" t="s">
        <v>729</v>
      </c>
      <c r="H515" s="2" t="s">
        <v>2252</v>
      </c>
      <c r="I515" s="1" t="str">
        <f>IF(AND(定義一覧[[#This Row],[Dec]]-1=C514,定義一覧[[#This Row],[Dec]]+1=C516,定義一覧[[#This Row],[Category]]=F514,定義一覧[[#This Row],[Category]]=F516,定義一覧[[#This Row],[SubCategory]]=G514,定義一覧[[#This Row],[SubCategory]]=G516),"○","")</f>
        <v/>
      </c>
      <c r="J515" s="1" t="str">
        <f>CONCATENATE(定義一覧[[#This Row],[Width]],"_",定義一覧[[#This Row],[Category]],"_",定義一覧[[#This Row],[SubCategory]],"_",SUBSTITUTE(定義一覧[[#This Row],[Name]],"-","_"))</f>
        <v>NARROW_JIS_SYMBOL_BULLET</v>
      </c>
      <c r="K5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BULLET
pub const NARROW_JIS_SYMBOL_BULLET: u32 = 0x2022;</v>
      </c>
      <c r="L515" s="3" t="str">
        <f>定義一覧[[#This Row],[VariableName]]&amp;","</f>
        <v>NARROW_JIS_SYMBOL_BULLET,</v>
      </c>
      <c r="M515" s="1" t="str">
        <f>IF(定義一覧[[#This Row],[Sequence]]="○","",IF(I516="",CONCATENATE(定義一覧[[#This Row],[VariableName]], " + 1,"),CONCATENATE(定義一覧[[#This Row],[VariableName]], " - 1,")))</f>
        <v>NARROW_JIS_SYMBOL_BULLET + 1,</v>
      </c>
    </row>
    <row r="516" spans="2:13" ht="12.75" customHeight="1" x14ac:dyDescent="0.4">
      <c r="B516" s="1" t="s">
        <v>1243</v>
      </c>
      <c r="C516" s="1">
        <f>HEX2DEC(定義一覧[[#This Row],[Unicode]])</f>
        <v>8229</v>
      </c>
      <c r="D516" s="1" t="str">
        <f>_xlfn.UNICHAR(HEX2DEC(定義一覧[[#This Row],[Unicode]]))</f>
        <v>‥</v>
      </c>
      <c r="E516" s="1" t="s">
        <v>104</v>
      </c>
      <c r="F516" s="1" t="s">
        <v>1622</v>
      </c>
      <c r="G516" s="1" t="s">
        <v>729</v>
      </c>
      <c r="H516" s="2" t="s">
        <v>2253</v>
      </c>
      <c r="I516" s="1" t="str">
        <f>IF(AND(定義一覧[[#This Row],[Dec]]-1=C515,定義一覧[[#This Row],[Dec]]+1=C517,定義一覧[[#This Row],[Category]]=F515,定義一覧[[#This Row],[Category]]=F517,定義一覧[[#This Row],[SubCategory]]=G515,定義一覧[[#This Row],[SubCategory]]=G517),"○","")</f>
        <v/>
      </c>
      <c r="J516" s="1" t="str">
        <f>CONCATENATE(定義一覧[[#This Row],[Width]],"_",定義一覧[[#This Row],[Category]],"_",定義一覧[[#This Row],[SubCategory]],"_",SUBSTITUTE(定義一覧[[#This Row],[Name]],"-","_"))</f>
        <v>WIDE_JIS_SYMBOL_TWO_DOT_LEADER</v>
      </c>
      <c r="K5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TWO_DOT_LEADER
pub const WIDE_JIS_SYMBOL_TWO_DOT_LEADER: u32 = 0x2025;</v>
      </c>
      <c r="L516" s="3" t="str">
        <f>定義一覧[[#This Row],[VariableName]]&amp;","</f>
        <v>WIDE_JIS_SYMBOL_TWO_DOT_LEADER,</v>
      </c>
      <c r="M516" s="1" t="str">
        <f>IF(定義一覧[[#This Row],[Sequence]]="○","",IF(I517="",CONCATENATE(定義一覧[[#This Row],[VariableName]], " + 1,"),CONCATENATE(定義一覧[[#This Row],[VariableName]], " - 1,")))</f>
        <v>WIDE_JIS_SYMBOL_TWO_DOT_LEADER + 1,</v>
      </c>
    </row>
    <row r="517" spans="2:13" ht="12.75" customHeight="1" x14ac:dyDescent="0.4">
      <c r="B517" s="1" t="s">
        <v>1242</v>
      </c>
      <c r="C517" s="1">
        <f>HEX2DEC(定義一覧[[#This Row],[Unicode]])</f>
        <v>8230</v>
      </c>
      <c r="D517" s="1" t="str">
        <f>_xlfn.UNICHAR(HEX2DEC(定義一覧[[#This Row],[Unicode]]))</f>
        <v>…</v>
      </c>
      <c r="E517" s="1" t="s">
        <v>104</v>
      </c>
      <c r="F517" s="1" t="s">
        <v>1622</v>
      </c>
      <c r="G517" s="1" t="s">
        <v>729</v>
      </c>
      <c r="H517" s="2" t="s">
        <v>2254</v>
      </c>
      <c r="I517" s="1" t="str">
        <f>IF(AND(定義一覧[[#This Row],[Dec]]-1=C516,定義一覧[[#This Row],[Dec]]+1=C518,定義一覧[[#This Row],[Category]]=F516,定義一覧[[#This Row],[Category]]=F518,定義一覧[[#This Row],[SubCategory]]=G516,定義一覧[[#This Row],[SubCategory]]=G518),"○","")</f>
        <v/>
      </c>
      <c r="J517" s="1" t="str">
        <f>CONCATENATE(定義一覧[[#This Row],[Width]],"_",定義一覧[[#This Row],[Category]],"_",定義一覧[[#This Row],[SubCategory]],"_",SUBSTITUTE(定義一覧[[#This Row],[Name]],"-","_"))</f>
        <v>WIDE_JIS_SYMBOL_HORIZONTAL_ELLIPSIS</v>
      </c>
      <c r="K5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HORIZONTAL_ELLIPSIS
pub const WIDE_JIS_SYMBOL_HORIZONTAL_ELLIPSIS: u32 = 0x2026;</v>
      </c>
      <c r="L517" s="3" t="str">
        <f>定義一覧[[#This Row],[VariableName]]&amp;","</f>
        <v>WIDE_JIS_SYMBOL_HORIZONTAL_ELLIPSIS,</v>
      </c>
      <c r="M517" s="1" t="str">
        <f>IF(定義一覧[[#This Row],[Sequence]]="○","",IF(I518="",CONCATENATE(定義一覧[[#This Row],[VariableName]], " + 1,"),CONCATENATE(定義一覧[[#This Row],[VariableName]], " - 1,")))</f>
        <v>WIDE_JIS_SYMBOL_HORIZONTAL_ELLIPSIS + 1,</v>
      </c>
    </row>
    <row r="518" spans="2:13" ht="12.75" customHeight="1" x14ac:dyDescent="0.4">
      <c r="B518" s="1" t="s">
        <v>1308</v>
      </c>
      <c r="C518" s="1">
        <f>HEX2DEC(定義一覧[[#This Row],[Unicode]])</f>
        <v>8240</v>
      </c>
      <c r="D518" s="1" t="str">
        <f>_xlfn.UNICHAR(HEX2DEC(定義一覧[[#This Row],[Unicode]]))</f>
        <v>‰</v>
      </c>
      <c r="E518" s="1" t="s">
        <v>104</v>
      </c>
      <c r="F518" s="1" t="s">
        <v>1622</v>
      </c>
      <c r="G518" s="1" t="s">
        <v>729</v>
      </c>
      <c r="H518" s="2" t="s">
        <v>2255</v>
      </c>
      <c r="I518" s="1" t="str">
        <f>IF(AND(定義一覧[[#This Row],[Dec]]-1=C517,定義一覧[[#This Row],[Dec]]+1=C519,定義一覧[[#This Row],[Category]]=F517,定義一覧[[#This Row],[Category]]=F519,定義一覧[[#This Row],[SubCategory]]=G517,定義一覧[[#This Row],[SubCategory]]=G519),"○","")</f>
        <v/>
      </c>
      <c r="J518" s="1" t="str">
        <f>CONCATENATE(定義一覧[[#This Row],[Width]],"_",定義一覧[[#This Row],[Category]],"_",定義一覧[[#This Row],[SubCategory]],"_",SUBSTITUTE(定義一覧[[#This Row],[Name]],"-","_"))</f>
        <v>WIDE_JIS_SYMBOL_PER_MILLE_SIGN</v>
      </c>
      <c r="K5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PER_MILLE_SIGN
pub const WIDE_JIS_SYMBOL_PER_MILLE_SIGN: u32 = 0x2030;</v>
      </c>
      <c r="L518" s="3" t="str">
        <f>定義一覧[[#This Row],[VariableName]]&amp;","</f>
        <v>WIDE_JIS_SYMBOL_PER_MILLE_SIGN,</v>
      </c>
      <c r="M518" s="1" t="str">
        <f>IF(定義一覧[[#This Row],[Sequence]]="○","",IF(I519="",CONCATENATE(定義一覧[[#This Row],[VariableName]], " + 1,"),CONCATENATE(定義一覧[[#This Row],[VariableName]], " - 1,")))</f>
        <v>WIDE_JIS_SYMBOL_PER_MILLE_SIGN + 1,</v>
      </c>
    </row>
    <row r="519" spans="2:13" ht="12.75" customHeight="1" x14ac:dyDescent="0.4">
      <c r="B519" s="1" t="s">
        <v>1259</v>
      </c>
      <c r="C519" s="1">
        <f>HEX2DEC(定義一覧[[#This Row],[Unicode]])</f>
        <v>8242</v>
      </c>
      <c r="D519" s="1" t="str">
        <f>_xlfn.UNICHAR(HEX2DEC(定義一覧[[#This Row],[Unicode]]))</f>
        <v>′</v>
      </c>
      <c r="E519" s="1" t="s">
        <v>104</v>
      </c>
      <c r="F519" s="1" t="s">
        <v>1622</v>
      </c>
      <c r="G519" s="1" t="s">
        <v>729</v>
      </c>
      <c r="H519" s="2" t="s">
        <v>2256</v>
      </c>
      <c r="I519" s="1" t="str">
        <f>IF(AND(定義一覧[[#This Row],[Dec]]-1=C518,定義一覧[[#This Row],[Dec]]+1=C520,定義一覧[[#This Row],[Category]]=F518,定義一覧[[#This Row],[Category]]=F520,定義一覧[[#This Row],[SubCategory]]=G518,定義一覧[[#This Row],[SubCategory]]=G520),"○","")</f>
        <v/>
      </c>
      <c r="J519" s="1" t="str">
        <f>CONCATENATE(定義一覧[[#This Row],[Width]],"_",定義一覧[[#This Row],[Category]],"_",定義一覧[[#This Row],[SubCategory]],"_",SUBSTITUTE(定義一覧[[#This Row],[Name]],"-","_"))</f>
        <v>WIDE_JIS_SYMBOL_PRIME</v>
      </c>
      <c r="K5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PRIME
pub const WIDE_JIS_SYMBOL_PRIME: u32 = 0x2032;</v>
      </c>
      <c r="L519" s="3" t="str">
        <f>定義一覧[[#This Row],[VariableName]]&amp;","</f>
        <v>WIDE_JIS_SYMBOL_PRIME,</v>
      </c>
      <c r="M519" s="1" t="str">
        <f>IF(定義一覧[[#This Row],[Sequence]]="○","",IF(I520="",CONCATENATE(定義一覧[[#This Row],[VariableName]], " + 1,"),CONCATENATE(定義一覧[[#This Row],[VariableName]], " - 1,")))</f>
        <v>WIDE_JIS_SYMBOL_PRIME + 1,</v>
      </c>
    </row>
    <row r="520" spans="2:13" ht="12.75" customHeight="1" x14ac:dyDescent="0.4">
      <c r="B520" s="1" t="s">
        <v>1260</v>
      </c>
      <c r="C520" s="1">
        <f>HEX2DEC(定義一覧[[#This Row],[Unicode]])</f>
        <v>8243</v>
      </c>
      <c r="D520" s="1" t="str">
        <f>_xlfn.UNICHAR(HEX2DEC(定義一覧[[#This Row],[Unicode]]))</f>
        <v>″</v>
      </c>
      <c r="E520" s="1" t="s">
        <v>104</v>
      </c>
      <c r="F520" s="1" t="s">
        <v>1622</v>
      </c>
      <c r="G520" s="1" t="s">
        <v>729</v>
      </c>
      <c r="H520" s="2" t="s">
        <v>2257</v>
      </c>
      <c r="I520" s="1" t="str">
        <f>IF(AND(定義一覧[[#This Row],[Dec]]-1=C519,定義一覧[[#This Row],[Dec]]+1=C521,定義一覧[[#This Row],[Category]]=F519,定義一覧[[#This Row],[Category]]=F521,定義一覧[[#This Row],[SubCategory]]=G519,定義一覧[[#This Row],[SubCategory]]=G521),"○","")</f>
        <v/>
      </c>
      <c r="J520" s="1" t="str">
        <f>CONCATENATE(定義一覧[[#This Row],[Width]],"_",定義一覧[[#This Row],[Category]],"_",定義一覧[[#This Row],[SubCategory]],"_",SUBSTITUTE(定義一覧[[#This Row],[Name]],"-","_"))</f>
        <v>WIDE_JIS_SYMBOL_DOUBLE_PRIME</v>
      </c>
      <c r="K5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DOUBLE_PRIME
pub const WIDE_JIS_SYMBOL_DOUBLE_PRIME: u32 = 0x2033;</v>
      </c>
      <c r="L520" s="3" t="str">
        <f>定義一覧[[#This Row],[VariableName]]&amp;","</f>
        <v>WIDE_JIS_SYMBOL_DOUBLE_PRIME,</v>
      </c>
      <c r="M520" s="1" t="str">
        <f>IF(定義一覧[[#This Row],[Sequence]]="○","",IF(I521="",CONCATENATE(定義一覧[[#This Row],[VariableName]], " + 1,"),CONCATENATE(定義一覧[[#This Row],[VariableName]], " - 1,")))</f>
        <v>WIDE_JIS_SYMBOL_DOUBLE_PRIME + 1,</v>
      </c>
    </row>
    <row r="521" spans="2:13" ht="12.75" customHeight="1" x14ac:dyDescent="0.4">
      <c r="B521" s="1" t="s">
        <v>799</v>
      </c>
      <c r="C521" s="1">
        <f>HEX2DEC(定義一覧[[#This Row],[Unicode]])</f>
        <v>8251</v>
      </c>
      <c r="D521" s="1" t="str">
        <f>_xlfn.UNICHAR(HEX2DEC(定義一覧[[#This Row],[Unicode]]))</f>
        <v>※</v>
      </c>
      <c r="E521" s="1" t="s">
        <v>104</v>
      </c>
      <c r="F521" s="1" t="s">
        <v>1622</v>
      </c>
      <c r="G521" s="1" t="s">
        <v>729</v>
      </c>
      <c r="H521" s="2" t="s">
        <v>2258</v>
      </c>
      <c r="I521" s="1" t="str">
        <f>IF(AND(定義一覧[[#This Row],[Dec]]-1=C520,定義一覧[[#This Row],[Dec]]+1=C522,定義一覧[[#This Row],[Category]]=F520,定義一覧[[#This Row],[Category]]=F522,定義一覧[[#This Row],[SubCategory]]=G520,定義一覧[[#This Row],[SubCategory]]=G522),"○","")</f>
        <v/>
      </c>
      <c r="J521" s="1" t="str">
        <f>CONCATENATE(定義一覧[[#This Row],[Width]],"_",定義一覧[[#This Row],[Category]],"_",定義一覧[[#This Row],[SubCategory]],"_",SUBSTITUTE(定義一覧[[#This Row],[Name]],"-","_"))</f>
        <v>WIDE_JIS_SYMBOL_REFERENCE_MARK</v>
      </c>
      <c r="K5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REFERENCE_MARK
pub const WIDE_JIS_SYMBOL_REFERENCE_MARK: u32 = 0x203b;</v>
      </c>
      <c r="L521" s="3" t="str">
        <f>定義一覧[[#This Row],[VariableName]]&amp;","</f>
        <v>WIDE_JIS_SYMBOL_REFERENCE_MARK,</v>
      </c>
      <c r="M521" s="1" t="str">
        <f>IF(定義一覧[[#This Row],[Sequence]]="○","",IF(I522="",CONCATENATE(定義一覧[[#This Row],[VariableName]], " + 1,"),CONCATENATE(定義一覧[[#This Row],[VariableName]], " - 1,")))</f>
        <v>WIDE_JIS_SYMBOL_REFERENCE_MARK + 1,</v>
      </c>
    </row>
    <row r="522" spans="2:13" ht="12.75" customHeight="1" x14ac:dyDescent="0.4">
      <c r="B522" s="1" t="s">
        <v>976</v>
      </c>
      <c r="C522" s="1">
        <f>HEX2DEC(定義一覧[[#This Row],[Unicode]])</f>
        <v>8252</v>
      </c>
      <c r="D522" s="1" t="str">
        <f>_xlfn.UNICHAR(HEX2DEC(定義一覧[[#This Row],[Unicode]]))</f>
        <v>‼</v>
      </c>
      <c r="E522" s="1" t="s">
        <v>724</v>
      </c>
      <c r="F522" s="1" t="s">
        <v>1622</v>
      </c>
      <c r="G522" s="1" t="s">
        <v>729</v>
      </c>
      <c r="H522" s="2" t="s">
        <v>2259</v>
      </c>
      <c r="I522" s="1" t="str">
        <f>IF(AND(定義一覧[[#This Row],[Dec]]-1=C521,定義一覧[[#This Row],[Dec]]+1=C523,定義一覧[[#This Row],[Category]]=F521,定義一覧[[#This Row],[Category]]=F523,定義一覧[[#This Row],[SubCategory]]=G521,定義一覧[[#This Row],[SubCategory]]=G523),"○","")</f>
        <v/>
      </c>
      <c r="J522" s="1" t="str">
        <f>CONCATENATE(定義一覧[[#This Row],[Width]],"_",定義一覧[[#This Row],[Category]],"_",定義一覧[[#This Row],[SubCategory]],"_",SUBSTITUTE(定義一覧[[#This Row],[Name]],"-","_"))</f>
        <v>NARROW_JIS_SYMBOL_DOUBLE_EXCLAMATION_MARK</v>
      </c>
      <c r="K5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DOUBLE_EXCLAMATION_MARK
pub const NARROW_JIS_SYMBOL_DOUBLE_EXCLAMATION_MARK: u32 = 0x203c;</v>
      </c>
      <c r="L522" s="3" t="str">
        <f>定義一覧[[#This Row],[VariableName]]&amp;","</f>
        <v>NARROW_JIS_SYMBOL_DOUBLE_EXCLAMATION_MARK,</v>
      </c>
      <c r="M522" s="1" t="str">
        <f>IF(定義一覧[[#This Row],[Sequence]]="○","",IF(I523="",CONCATENATE(定義一覧[[#This Row],[VariableName]], " + 1,"),CONCATENATE(定義一覧[[#This Row],[VariableName]], " - 1,")))</f>
        <v>NARROW_JIS_SYMBOL_DOUBLE_EXCLAMATION_MARK + 1,</v>
      </c>
    </row>
    <row r="523" spans="2:13" ht="12.75" customHeight="1" x14ac:dyDescent="0.4">
      <c r="B523" s="1" t="s">
        <v>750</v>
      </c>
      <c r="C523" s="1">
        <f>HEX2DEC(定義一覧[[#This Row],[Unicode]])</f>
        <v>8254</v>
      </c>
      <c r="D523" s="1" t="str">
        <f>_xlfn.UNICHAR(HEX2DEC(定義一覧[[#This Row],[Unicode]]))</f>
        <v>‾</v>
      </c>
      <c r="E523" s="1" t="s">
        <v>724</v>
      </c>
      <c r="F523" s="1" t="s">
        <v>1622</v>
      </c>
      <c r="G523" s="1" t="s">
        <v>729</v>
      </c>
      <c r="H523" s="2" t="s">
        <v>2260</v>
      </c>
      <c r="I523" s="1" t="str">
        <f>IF(AND(定義一覧[[#This Row],[Dec]]-1=C522,定義一覧[[#This Row],[Dec]]+1=C524,定義一覧[[#This Row],[Category]]=F522,定義一覧[[#This Row],[Category]]=F524,定義一覧[[#This Row],[SubCategory]]=G522,定義一覧[[#This Row],[SubCategory]]=G524),"○","")</f>
        <v/>
      </c>
      <c r="J523" s="1" t="str">
        <f>CONCATENATE(定義一覧[[#This Row],[Width]],"_",定義一覧[[#This Row],[Category]],"_",定義一覧[[#This Row],[SubCategory]],"_",SUBSTITUTE(定義一覧[[#This Row],[Name]],"-","_"))</f>
        <v>NARROW_JIS_SYMBOL_OVERLINE</v>
      </c>
      <c r="K5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OVERLINE
pub const NARROW_JIS_SYMBOL_OVERLINE: u32 = 0x203e;</v>
      </c>
      <c r="L523" s="3" t="str">
        <f>定義一覧[[#This Row],[VariableName]]&amp;","</f>
        <v>NARROW_JIS_SYMBOL_OVERLINE,</v>
      </c>
      <c r="M523" s="1" t="str">
        <f>IF(定義一覧[[#This Row],[Sequence]]="○","",IF(I524="",CONCATENATE(定義一覧[[#This Row],[VariableName]], " + 1,"),CONCATENATE(定義一覧[[#This Row],[VariableName]], " - 1,")))</f>
        <v>NARROW_JIS_SYMBOL_OVERLINE + 1,</v>
      </c>
    </row>
    <row r="524" spans="2:13" ht="12.75" customHeight="1" x14ac:dyDescent="0.4">
      <c r="B524" s="1" t="s">
        <v>1129</v>
      </c>
      <c r="C524" s="1">
        <f>HEX2DEC(定義一覧[[#This Row],[Unicode]])</f>
        <v>8255</v>
      </c>
      <c r="D524" s="1" t="str">
        <f>_xlfn.UNICHAR(HEX2DEC(定義一覧[[#This Row],[Unicode]]))</f>
        <v>‿</v>
      </c>
      <c r="E524" s="1" t="s">
        <v>724</v>
      </c>
      <c r="F524" s="1" t="s">
        <v>1622</v>
      </c>
      <c r="G524" s="1" t="s">
        <v>729</v>
      </c>
      <c r="H524" s="2" t="s">
        <v>2261</v>
      </c>
      <c r="I524" s="1" t="str">
        <f>IF(AND(定義一覧[[#This Row],[Dec]]-1=C523,定義一覧[[#This Row],[Dec]]+1=C525,定義一覧[[#This Row],[Category]]=F523,定義一覧[[#This Row],[Category]]=F525,定義一覧[[#This Row],[SubCategory]]=G523,定義一覧[[#This Row],[SubCategory]]=G525),"○","")</f>
        <v/>
      </c>
      <c r="J524" s="1" t="str">
        <f>CONCATENATE(定義一覧[[#This Row],[Width]],"_",定義一覧[[#This Row],[Category]],"_",定義一覧[[#This Row],[SubCategory]],"_",SUBSTITUTE(定義一覧[[#This Row],[Name]],"-","_"))</f>
        <v>NARROW_JIS_SYMBOL_UNDERTIE</v>
      </c>
      <c r="K5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UNDERTIE
pub const NARROW_JIS_SYMBOL_UNDERTIE: u32 = 0x203F;</v>
      </c>
      <c r="L524" s="3" t="str">
        <f>定義一覧[[#This Row],[VariableName]]&amp;","</f>
        <v>NARROW_JIS_SYMBOL_UNDERTIE,</v>
      </c>
      <c r="M524" s="1" t="str">
        <f>IF(定義一覧[[#This Row],[Sequence]]="○","",IF(I525="",CONCATENATE(定義一覧[[#This Row],[VariableName]], " + 1,"),CONCATENATE(定義一覧[[#This Row],[VariableName]], " - 1,")))</f>
        <v>NARROW_JIS_SYMBOL_UNDERTIE + 1,</v>
      </c>
    </row>
    <row r="525" spans="2:13" ht="12.75" customHeight="1" x14ac:dyDescent="0.4">
      <c r="B525" s="1" t="s">
        <v>1576</v>
      </c>
      <c r="C525" s="1">
        <f>HEX2DEC(定義一覧[[#This Row],[Unicode]])</f>
        <v>8258</v>
      </c>
      <c r="D525" s="1" t="str">
        <f>_xlfn.UNICHAR(HEX2DEC(定義一覧[[#This Row],[Unicode]]))</f>
        <v>⁂</v>
      </c>
      <c r="E525" s="1" t="s">
        <v>724</v>
      </c>
      <c r="F525" s="1" t="s">
        <v>1622</v>
      </c>
      <c r="G525" s="1" t="s">
        <v>729</v>
      </c>
      <c r="H525" s="2" t="s">
        <v>2262</v>
      </c>
      <c r="I525" s="1" t="str">
        <f>IF(AND(定義一覧[[#This Row],[Dec]]-1=C524,定義一覧[[#This Row],[Dec]]+1=C526,定義一覧[[#This Row],[Category]]=F524,定義一覧[[#This Row],[Category]]=F526,定義一覧[[#This Row],[SubCategory]]=G524,定義一覧[[#This Row],[SubCategory]]=G526),"○","")</f>
        <v/>
      </c>
      <c r="J525" s="1" t="str">
        <f>CONCATENATE(定義一覧[[#This Row],[Width]],"_",定義一覧[[#This Row],[Category]],"_",定義一覧[[#This Row],[SubCategory]],"_",SUBSTITUTE(定義一覧[[#This Row],[Name]],"-","_"))</f>
        <v>NARROW_JIS_SYMBOL_ASTERISM</v>
      </c>
      <c r="K5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ASTERISM
pub const NARROW_JIS_SYMBOL_ASTERISM: u32 = 0x2042;</v>
      </c>
      <c r="L525" s="3" t="str">
        <f>定義一覧[[#This Row],[VariableName]]&amp;","</f>
        <v>NARROW_JIS_SYMBOL_ASTERISM,</v>
      </c>
      <c r="M525" s="1" t="str">
        <f>IF(定義一覧[[#This Row],[Sequence]]="○","",IF(I526="",CONCATENATE(定義一覧[[#This Row],[VariableName]], " + 1,"),CONCATENATE(定義一覧[[#This Row],[VariableName]], " - 1,")))</f>
        <v>NARROW_JIS_SYMBOL_ASTERISM + 1,</v>
      </c>
    </row>
    <row r="526" spans="2:13" ht="12.75" customHeight="1" x14ac:dyDescent="0.4">
      <c r="B526" s="1" t="s">
        <v>1430</v>
      </c>
      <c r="C526" s="1">
        <f>HEX2DEC(定義一覧[[#This Row],[Unicode]])</f>
        <v>8263</v>
      </c>
      <c r="D526" s="1" t="str">
        <f>_xlfn.UNICHAR(HEX2DEC(定義一覧[[#This Row],[Unicode]]))</f>
        <v>⁇</v>
      </c>
      <c r="E526" s="1" t="s">
        <v>724</v>
      </c>
      <c r="F526" s="1" t="s">
        <v>1622</v>
      </c>
      <c r="G526" s="1" t="s">
        <v>729</v>
      </c>
      <c r="H526" s="2" t="s">
        <v>2263</v>
      </c>
      <c r="I526" s="1" t="str">
        <f>IF(AND(定義一覧[[#This Row],[Dec]]-1=C525,定義一覧[[#This Row],[Dec]]+1=C527,定義一覧[[#This Row],[Category]]=F525,定義一覧[[#This Row],[Category]]=F527,定義一覧[[#This Row],[SubCategory]]=G525,定義一覧[[#This Row],[SubCategory]]=G527),"○","")</f>
        <v/>
      </c>
      <c r="J526" s="1" t="str">
        <f>CONCATENATE(定義一覧[[#This Row],[Width]],"_",定義一覧[[#This Row],[Category]],"_",定義一覧[[#This Row],[SubCategory]],"_",SUBSTITUTE(定義一覧[[#This Row],[Name]],"-","_"))</f>
        <v>NARROW_JIS_SYMBOL_DOUBLE_QUESTION_MARK</v>
      </c>
      <c r="K5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DOUBLE_QUESTION_MARK
pub const NARROW_JIS_SYMBOL_DOUBLE_QUESTION_MARK: u32 = 0x2047;</v>
      </c>
      <c r="L526" s="3" t="str">
        <f>定義一覧[[#This Row],[VariableName]]&amp;","</f>
        <v>NARROW_JIS_SYMBOL_DOUBLE_QUESTION_MARK,</v>
      </c>
      <c r="M526" s="1" t="str">
        <f>IF(定義一覧[[#This Row],[Sequence]]="○","",IF(I527="",CONCATENATE(定義一覧[[#This Row],[VariableName]], " + 1,"),CONCATENATE(定義一覧[[#This Row],[VariableName]], " - 1,")))</f>
        <v>NARROW_JIS_SYMBOL_DOUBLE_QUESTION_MARK - 1,</v>
      </c>
    </row>
    <row r="527" spans="2:13" ht="12.75" customHeight="1" x14ac:dyDescent="0.4">
      <c r="B527" s="1" t="s">
        <v>1431</v>
      </c>
      <c r="C527" s="1">
        <f>HEX2DEC(定義一覧[[#This Row],[Unicode]])</f>
        <v>8264</v>
      </c>
      <c r="D527" s="1" t="str">
        <f>_xlfn.UNICHAR(HEX2DEC(定義一覧[[#This Row],[Unicode]]))</f>
        <v>⁈</v>
      </c>
      <c r="E527" s="1" t="s">
        <v>724</v>
      </c>
      <c r="F527" s="1" t="s">
        <v>1622</v>
      </c>
      <c r="G527" s="1" t="s">
        <v>729</v>
      </c>
      <c r="H527" s="2" t="s">
        <v>2264</v>
      </c>
      <c r="I527" s="1" t="str">
        <f>IF(AND(定義一覧[[#This Row],[Dec]]-1=C526,定義一覧[[#This Row],[Dec]]+1=C528,定義一覧[[#This Row],[Category]]=F526,定義一覧[[#This Row],[Category]]=F528,定義一覧[[#This Row],[SubCategory]]=G526,定義一覧[[#This Row],[SubCategory]]=G528),"○","")</f>
        <v>○</v>
      </c>
      <c r="J527" s="1" t="str">
        <f>CONCATENATE(定義一覧[[#This Row],[Width]],"_",定義一覧[[#This Row],[Category]],"_",定義一覧[[#This Row],[SubCategory]],"_",SUBSTITUTE(定義一覧[[#This Row],[Name]],"-","_"))</f>
        <v>NARROW_JIS_SYMBOL_QUESTION_EXCLAMATION_MARK</v>
      </c>
      <c r="K5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QUESTION_EXCLAMATION_MARK
pub const NARROW_JIS_SYMBOL_QUESTION_EXCLAMATION_MARK: u32 = 0x2048;</v>
      </c>
      <c r="L527" s="3" t="str">
        <f>定義一覧[[#This Row],[VariableName]]&amp;","</f>
        <v>NARROW_JIS_SYMBOL_QUESTION_EXCLAMATION_MARK,</v>
      </c>
      <c r="M527" s="1" t="str">
        <f>IF(定義一覧[[#This Row],[Sequence]]="○","",IF(I528="",CONCATENATE(定義一覧[[#This Row],[VariableName]], " + 1,"),CONCATENATE(定義一覧[[#This Row],[VariableName]], " - 1,")))</f>
        <v/>
      </c>
    </row>
    <row r="528" spans="2:13" ht="12.75" customHeight="1" x14ac:dyDescent="0.4">
      <c r="B528" s="1" t="s">
        <v>1432</v>
      </c>
      <c r="C528" s="1">
        <f>HEX2DEC(定義一覧[[#This Row],[Unicode]])</f>
        <v>8265</v>
      </c>
      <c r="D528" s="1" t="str">
        <f>_xlfn.UNICHAR(HEX2DEC(定義一覧[[#This Row],[Unicode]]))</f>
        <v>⁉</v>
      </c>
      <c r="E528" s="1" t="s">
        <v>724</v>
      </c>
      <c r="F528" s="1" t="s">
        <v>1622</v>
      </c>
      <c r="G528" s="1" t="s">
        <v>729</v>
      </c>
      <c r="H528" s="2" t="s">
        <v>2265</v>
      </c>
      <c r="I528" s="1" t="str">
        <f>IF(AND(定義一覧[[#This Row],[Dec]]-1=C527,定義一覧[[#This Row],[Dec]]+1=C529,定義一覧[[#This Row],[Category]]=F527,定義一覧[[#This Row],[Category]]=F529,定義一覧[[#This Row],[SubCategory]]=G527,定義一覧[[#This Row],[SubCategory]]=G529),"○","")</f>
        <v/>
      </c>
      <c r="J528" s="1" t="str">
        <f>CONCATENATE(定義一覧[[#This Row],[Width]],"_",定義一覧[[#This Row],[Category]],"_",定義一覧[[#This Row],[SubCategory]],"_",SUBSTITUTE(定義一覧[[#This Row],[Name]],"-","_"))</f>
        <v>NARROW_JIS_SYMBOL_EXCLAMATION_QUESTION_MARK</v>
      </c>
      <c r="K5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EXCLAMATION_QUESTION_MARK
pub const NARROW_JIS_SYMBOL_EXCLAMATION_QUESTION_MARK: u32 = 0x2049;</v>
      </c>
      <c r="L528" s="3" t="str">
        <f>定義一覧[[#This Row],[VariableName]]&amp;","</f>
        <v>NARROW_JIS_SYMBOL_EXCLAMATION_QUESTION_MARK,</v>
      </c>
      <c r="M528" s="1" t="str">
        <f>IF(定義一覧[[#This Row],[Sequence]]="○","",IF(I529="",CONCATENATE(定義一覧[[#This Row],[VariableName]], " + 1,"),CONCATENATE(定義一覧[[#This Row],[VariableName]], " - 1,")))</f>
        <v>NARROW_JIS_SYMBOL_EXCLAMATION_QUESTION_MARK + 1,</v>
      </c>
    </row>
    <row r="529" spans="2:13" ht="12.75" customHeight="1" x14ac:dyDescent="0.4">
      <c r="B529" s="1" t="s">
        <v>1575</v>
      </c>
      <c r="C529" s="1">
        <f>HEX2DEC(定義一覧[[#This Row],[Unicode]])</f>
        <v>8273</v>
      </c>
      <c r="D529" s="1" t="str">
        <f>_xlfn.UNICHAR(HEX2DEC(定義一覧[[#This Row],[Unicode]]))</f>
        <v>⁑</v>
      </c>
      <c r="E529" s="1" t="s">
        <v>724</v>
      </c>
      <c r="F529" s="1" t="s">
        <v>1622</v>
      </c>
      <c r="G529" s="1" t="s">
        <v>729</v>
      </c>
      <c r="H529" s="2" t="s">
        <v>2266</v>
      </c>
      <c r="I529" s="1" t="str">
        <f>IF(AND(定義一覧[[#This Row],[Dec]]-1=C528,定義一覧[[#This Row],[Dec]]+1=C530,定義一覧[[#This Row],[Category]]=F528,定義一覧[[#This Row],[Category]]=F530,定義一覧[[#This Row],[SubCategory]]=G528,定義一覧[[#This Row],[SubCategory]]=G530),"○","")</f>
        <v/>
      </c>
      <c r="J529" s="1" t="str">
        <f>CONCATENATE(定義一覧[[#This Row],[Width]],"_",定義一覧[[#This Row],[Category]],"_",定義一覧[[#This Row],[SubCategory]],"_",SUBSTITUTE(定義一覧[[#This Row],[Name]],"-","_"))</f>
        <v>NARROW_JIS_SYMBOL_TWO_ASTERISKS_ALIGNED_VERTICALLY</v>
      </c>
      <c r="K5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TWO_ASTERISKS_ALIGNED_VERTICALLY
pub const NARROW_JIS_SYMBOL_TWO_ASTERISKS_ALIGNED_VERTICALLY: u32 = 0x2051;</v>
      </c>
      <c r="L529" s="3" t="str">
        <f>定義一覧[[#This Row],[VariableName]]&amp;","</f>
        <v>NARROW_JIS_SYMBOL_TWO_ASTERISKS_ALIGNED_VERTICALLY,</v>
      </c>
      <c r="M529" s="1" t="str">
        <f>IF(定義一覧[[#This Row],[Sequence]]="○","",IF(I530="",CONCATENATE(定義一覧[[#This Row],[VariableName]], " + 1,"),CONCATENATE(定義一覧[[#This Row],[VariableName]], " - 1,")))</f>
        <v>NARROW_JIS_SYMBOL_TWO_ASTERISKS_ALIGNED_VERTICALLY + 1,</v>
      </c>
    </row>
    <row r="530" spans="2:13" ht="12.75" customHeight="1" x14ac:dyDescent="0.4">
      <c r="B530" s="1" t="s">
        <v>119</v>
      </c>
      <c r="C530" s="1">
        <f>HEX2DEC(定義一覧[[#This Row],[Unicode]])</f>
        <v>8361</v>
      </c>
      <c r="D530" s="1" t="str">
        <f>_xlfn.UNICHAR(HEX2DEC(定義一覧[[#This Row],[Unicode]]))</f>
        <v>₩</v>
      </c>
      <c r="E530" s="1" t="s">
        <v>105</v>
      </c>
      <c r="F530" s="1" t="s">
        <v>1623</v>
      </c>
      <c r="G530" s="1" t="s">
        <v>647</v>
      </c>
      <c r="H530" s="2" t="s">
        <v>196</v>
      </c>
      <c r="I530" s="1" t="str">
        <f>IF(AND(定義一覧[[#This Row],[Dec]]-1=C529,定義一覧[[#This Row],[Dec]]+1=C531,定義一覧[[#This Row],[Category]]=F529,定義一覧[[#This Row],[Category]]=F531,定義一覧[[#This Row],[SubCategory]]=G529,定義一覧[[#This Row],[SubCategory]]=G531),"○","")</f>
        <v/>
      </c>
      <c r="J530" s="1" t="str">
        <f>CONCATENATE(定義一覧[[#This Row],[Width]],"_",定義一覧[[#This Row],[Category]],"_",定義一覧[[#This Row],[SubCategory]],"_",SUBSTITUTE(定義一覧[[#This Row],[Name]],"-","_"))</f>
        <v>NARROW_JIS_SYMBOL_WON_SIGN</v>
      </c>
      <c r="K5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WON_SIGN
pub const NARROW_JIS_SYMBOL_WON_SIGN: u32 = 0x20A9;</v>
      </c>
      <c r="L530" s="3" t="str">
        <f>定義一覧[[#This Row],[VariableName]]&amp;","</f>
        <v>NARROW_JIS_SYMBOL_WON_SIGN,</v>
      </c>
      <c r="M530" s="1" t="str">
        <f>IF(定義一覧[[#This Row],[Sequence]]="○","",IF(I531="",CONCATENATE(定義一覧[[#This Row],[VariableName]], " + 1,"),CONCATENATE(定義一覧[[#This Row],[VariableName]], " - 1,")))</f>
        <v>NARROW_JIS_SYMBOL_WON_SIGN + 1,</v>
      </c>
    </row>
    <row r="531" spans="2:13" ht="12.75" customHeight="1" x14ac:dyDescent="0.4">
      <c r="B531" s="1" t="s">
        <v>991</v>
      </c>
      <c r="C531" s="1">
        <f>HEX2DEC(定義一覧[[#This Row],[Unicode]])</f>
        <v>8364</v>
      </c>
      <c r="D531" s="1" t="str">
        <f>_xlfn.UNICHAR(HEX2DEC(定義一覧[[#This Row],[Unicode]]))</f>
        <v>€</v>
      </c>
      <c r="E531" s="1" t="s">
        <v>724</v>
      </c>
      <c r="F531" s="1" t="s">
        <v>1622</v>
      </c>
      <c r="G531" s="1" t="s">
        <v>729</v>
      </c>
      <c r="H531" s="2" t="s">
        <v>2267</v>
      </c>
      <c r="I531" s="1" t="str">
        <f>IF(AND(定義一覧[[#This Row],[Dec]]-1=C530,定義一覧[[#This Row],[Dec]]+1=C532,定義一覧[[#This Row],[Category]]=F530,定義一覧[[#This Row],[Category]]=F532,定義一覧[[#This Row],[SubCategory]]=G530,定義一覧[[#This Row],[SubCategory]]=G532),"○","")</f>
        <v/>
      </c>
      <c r="J531" s="1" t="str">
        <f>CONCATENATE(定義一覧[[#This Row],[Width]],"_",定義一覧[[#This Row],[Category]],"_",定義一覧[[#This Row],[SubCategory]],"_",SUBSTITUTE(定義一覧[[#This Row],[Name]],"-","_"))</f>
        <v>NARROW_JIS_SYMBOL_EURO_SIGN</v>
      </c>
      <c r="K5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EURO_SIGN
pub const NARROW_JIS_SYMBOL_EURO_SIGN: u32 = 0x20ac;</v>
      </c>
      <c r="L531" s="3" t="str">
        <f>定義一覧[[#This Row],[VariableName]]&amp;","</f>
        <v>NARROW_JIS_SYMBOL_EURO_SIGN,</v>
      </c>
      <c r="M531" s="1" t="str">
        <f>IF(定義一覧[[#This Row],[Sequence]]="○","",IF(I532="",CONCATENATE(定義一覧[[#This Row],[VariableName]], " + 1,"),CONCATENATE(定義一覧[[#This Row],[VariableName]], " - 1,")))</f>
        <v>NARROW_JIS_SYMBOL_EURO_SIGN + 1,</v>
      </c>
    </row>
    <row r="532" spans="2:13" ht="12.75" customHeight="1" x14ac:dyDescent="0.4">
      <c r="B532" s="1" t="s">
        <v>1261</v>
      </c>
      <c r="C532" s="1">
        <f>HEX2DEC(定義一覧[[#This Row],[Unicode]])</f>
        <v>8451</v>
      </c>
      <c r="D532" s="1" t="str">
        <f>_xlfn.UNICHAR(HEX2DEC(定義一覧[[#This Row],[Unicode]]))</f>
        <v>℃</v>
      </c>
      <c r="E532" s="1" t="s">
        <v>104</v>
      </c>
      <c r="F532" s="1" t="s">
        <v>1622</v>
      </c>
      <c r="G532" s="1" t="s">
        <v>729</v>
      </c>
      <c r="H532" s="2" t="s">
        <v>2268</v>
      </c>
      <c r="I532" s="1" t="str">
        <f>IF(AND(定義一覧[[#This Row],[Dec]]-1=C531,定義一覧[[#This Row],[Dec]]+1=C533,定義一覧[[#This Row],[Category]]=F531,定義一覧[[#This Row],[Category]]=F533,定義一覧[[#This Row],[SubCategory]]=G531,定義一覧[[#This Row],[SubCategory]]=G533),"○","")</f>
        <v/>
      </c>
      <c r="J532" s="1" t="str">
        <f>CONCATENATE(定義一覧[[#This Row],[Width]],"_",定義一覧[[#This Row],[Category]],"_",定義一覧[[#This Row],[SubCategory]],"_",SUBSTITUTE(定義一覧[[#This Row],[Name]],"-","_"))</f>
        <v>WIDE_JIS_SYMBOL_DEGREE_CELSIUS</v>
      </c>
      <c r="K5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DEGREE_CELSIUS
pub const WIDE_JIS_SYMBOL_DEGREE_CELSIUS: u32 = 0x2103;</v>
      </c>
      <c r="L532" s="3" t="str">
        <f>定義一覧[[#This Row],[VariableName]]&amp;","</f>
        <v>WIDE_JIS_SYMBOL_DEGREE_CELSIUS,</v>
      </c>
      <c r="M532" s="1" t="str">
        <f>IF(定義一覧[[#This Row],[Sequence]]="○","",IF(I533="",CONCATENATE(定義一覧[[#This Row],[VariableName]], " + 1,"),CONCATENATE(定義一覧[[#This Row],[VariableName]], " - 1,")))</f>
        <v>WIDE_JIS_SYMBOL_DEGREE_CELSIUS + 1,</v>
      </c>
    </row>
    <row r="533" spans="2:13" ht="12.75" customHeight="1" x14ac:dyDescent="0.4">
      <c r="B533" s="1" t="s">
        <v>840</v>
      </c>
      <c r="C533" s="1">
        <f>HEX2DEC(定義一覧[[#This Row],[Unicode]])</f>
        <v>8463</v>
      </c>
      <c r="D533" s="1" t="str">
        <f>_xlfn.UNICHAR(HEX2DEC(定義一覧[[#This Row],[Unicode]]))</f>
        <v>ℏ</v>
      </c>
      <c r="E533" s="1" t="s">
        <v>724</v>
      </c>
      <c r="F533" s="1" t="s">
        <v>1622</v>
      </c>
      <c r="G533" s="1" t="s">
        <v>729</v>
      </c>
      <c r="H533" s="2" t="s">
        <v>2269</v>
      </c>
      <c r="I533" s="1" t="str">
        <f>IF(AND(定義一覧[[#This Row],[Dec]]-1=C532,定義一覧[[#This Row],[Dec]]+1=C534,定義一覧[[#This Row],[Category]]=F532,定義一覧[[#This Row],[Category]]=F534,定義一覧[[#This Row],[SubCategory]]=G532,定義一覧[[#This Row],[SubCategory]]=G534),"○","")</f>
        <v/>
      </c>
      <c r="J533" s="1" t="str">
        <f>CONCATENATE(定義一覧[[#This Row],[Width]],"_",定義一覧[[#This Row],[Category]],"_",定義一覧[[#This Row],[SubCategory]],"_",SUBSTITUTE(定義一覧[[#This Row],[Name]],"-","_"))</f>
        <v>NARROW_JIS_SYMBOL_PLANCK_CONSTANT_OVER_TWO_PI</v>
      </c>
      <c r="K5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PLANCK_CONSTANT_OVER_TWO_PI
pub const NARROW_JIS_SYMBOL_PLANCK_CONSTANT_OVER_TWO_PI: u32 = 0x210f;</v>
      </c>
      <c r="L533" s="3" t="str">
        <f>定義一覧[[#This Row],[VariableName]]&amp;","</f>
        <v>NARROW_JIS_SYMBOL_PLANCK_CONSTANT_OVER_TWO_PI,</v>
      </c>
      <c r="M533" s="1" t="str">
        <f>IF(定義一覧[[#This Row],[Sequence]]="○","",IF(I534="",CONCATENATE(定義一覧[[#This Row],[VariableName]], " + 1,"),CONCATENATE(定義一覧[[#This Row],[VariableName]], " - 1,")))</f>
        <v>NARROW_JIS_SYMBOL_PLANCK_CONSTANT_OVER_TWO_PI + 1,</v>
      </c>
    </row>
    <row r="534" spans="2:13" ht="12.75" customHeight="1" x14ac:dyDescent="0.4">
      <c r="B534" s="1" t="s">
        <v>1326</v>
      </c>
      <c r="C534" s="1">
        <f>HEX2DEC(定義一覧[[#This Row],[Unicode]])</f>
        <v>8467</v>
      </c>
      <c r="D534" s="1" t="str">
        <f>_xlfn.UNICHAR(HEX2DEC(定義一覧[[#This Row],[Unicode]]))</f>
        <v>ℓ</v>
      </c>
      <c r="E534" s="1" t="s">
        <v>724</v>
      </c>
      <c r="F534" s="1" t="s">
        <v>1622</v>
      </c>
      <c r="G534" s="1" t="s">
        <v>729</v>
      </c>
      <c r="H534" s="2" t="s">
        <v>2270</v>
      </c>
      <c r="I534" s="1" t="str">
        <f>IF(AND(定義一覧[[#This Row],[Dec]]-1=C533,定義一覧[[#This Row],[Dec]]+1=C535,定義一覧[[#This Row],[Category]]=F533,定義一覧[[#This Row],[Category]]=F535,定義一覧[[#This Row],[SubCategory]]=G533,定義一覧[[#This Row],[SubCategory]]=G535),"○","")</f>
        <v/>
      </c>
      <c r="J534" s="1" t="str">
        <f>CONCATENATE(定義一覧[[#This Row],[Width]],"_",定義一覧[[#This Row],[Category]],"_",定義一覧[[#This Row],[SubCategory]],"_",SUBSTITUTE(定義一覧[[#This Row],[Name]],"-","_"))</f>
        <v>NARROW_JIS_SYMBOL_SCRIPT_SMALL_L</v>
      </c>
      <c r="K5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SCRIPT_SMALL_L
pub const NARROW_JIS_SYMBOL_SCRIPT_SMALL_L: u32 = 0x2113;</v>
      </c>
      <c r="L534" s="3" t="str">
        <f>定義一覧[[#This Row],[VariableName]]&amp;","</f>
        <v>NARROW_JIS_SYMBOL_SCRIPT_SMALL_L,</v>
      </c>
      <c r="M534" s="1" t="str">
        <f>IF(定義一覧[[#This Row],[Sequence]]="○","",IF(I535="",CONCATENATE(定義一覧[[#This Row],[VariableName]], " + 1,"),CONCATENATE(定義一覧[[#This Row],[VariableName]], " - 1,")))</f>
        <v>NARROW_JIS_SYMBOL_SCRIPT_SMALL_L + 1,</v>
      </c>
    </row>
    <row r="535" spans="2:13" ht="12.75" customHeight="1" x14ac:dyDescent="0.4">
      <c r="B535" s="1" t="s">
        <v>1612</v>
      </c>
      <c r="C535" s="1">
        <f>HEX2DEC(定義一覧[[#This Row],[Unicode]])</f>
        <v>8470</v>
      </c>
      <c r="D535" s="1" t="str">
        <f>_xlfn.UNICHAR(HEX2DEC(定義一覧[[#This Row],[Unicode]]))</f>
        <v>№</v>
      </c>
      <c r="E535" s="1" t="s">
        <v>104</v>
      </c>
      <c r="F535" s="1" t="s">
        <v>1622</v>
      </c>
      <c r="G535" s="1" t="s">
        <v>729</v>
      </c>
      <c r="H535" s="2" t="s">
        <v>2271</v>
      </c>
      <c r="I535" s="1" t="str">
        <f>IF(AND(定義一覧[[#This Row],[Dec]]-1=C534,定義一覧[[#This Row],[Dec]]+1=C536,定義一覧[[#This Row],[Category]]=F534,定義一覧[[#This Row],[Category]]=F536,定義一覧[[#This Row],[SubCategory]]=G534,定義一覧[[#This Row],[SubCategory]]=G536),"○","")</f>
        <v/>
      </c>
      <c r="J535" s="1" t="str">
        <f>CONCATENATE(定義一覧[[#This Row],[Width]],"_",定義一覧[[#This Row],[Category]],"_",定義一覧[[#This Row],[SubCategory]],"_",SUBSTITUTE(定義一覧[[#This Row],[Name]],"-","_"))</f>
        <v>WIDE_JIS_SYMBOL_NUMERO_SIGN</v>
      </c>
      <c r="K5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NUMERO_SIGN
pub const WIDE_JIS_SYMBOL_NUMERO_SIGN: u32 = 0x2116;</v>
      </c>
      <c r="L535" s="3" t="str">
        <f>定義一覧[[#This Row],[VariableName]]&amp;","</f>
        <v>WIDE_JIS_SYMBOL_NUMERO_SIGN,</v>
      </c>
      <c r="M535" s="1" t="str">
        <f>IF(定義一覧[[#This Row],[Sequence]]="○","",IF(I536="",CONCATENATE(定義一覧[[#This Row],[VariableName]], " + 1,"),CONCATENATE(定義一覧[[#This Row],[VariableName]], " - 1,")))</f>
        <v>WIDE_JIS_SYMBOL_NUMERO_SIGN + 1,</v>
      </c>
    </row>
    <row r="536" spans="2:13" ht="12.75" customHeight="1" x14ac:dyDescent="0.4">
      <c r="B536" s="1" t="s">
        <v>1613</v>
      </c>
      <c r="C536" s="1">
        <f>HEX2DEC(定義一覧[[#This Row],[Unicode]])</f>
        <v>8481</v>
      </c>
      <c r="D536" s="1" t="str">
        <f>_xlfn.UNICHAR(HEX2DEC(定義一覧[[#This Row],[Unicode]]))</f>
        <v>℡</v>
      </c>
      <c r="E536" s="1" t="s">
        <v>104</v>
      </c>
      <c r="F536" s="1" t="s">
        <v>1622</v>
      </c>
      <c r="G536" s="1" t="s">
        <v>729</v>
      </c>
      <c r="H536" s="2" t="s">
        <v>2272</v>
      </c>
      <c r="I536" s="1" t="str">
        <f>IF(AND(定義一覧[[#This Row],[Dec]]-1=C535,定義一覧[[#This Row],[Dec]]+1=C537,定義一覧[[#This Row],[Category]]=F535,定義一覧[[#This Row],[Category]]=F537,定義一覧[[#This Row],[SubCategory]]=G535,定義一覧[[#This Row],[SubCategory]]=G537),"○","")</f>
        <v/>
      </c>
      <c r="J536" s="1" t="str">
        <f>CONCATENATE(定義一覧[[#This Row],[Width]],"_",定義一覧[[#This Row],[Category]],"_",定義一覧[[#This Row],[SubCategory]],"_",SUBSTITUTE(定義一覧[[#This Row],[Name]],"-","_"))</f>
        <v>WIDE_JIS_SYMBOL_TELEPHONE_SIGN</v>
      </c>
      <c r="K5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TELEPHONE_SIGN
pub const WIDE_JIS_SYMBOL_TELEPHONE_SIGN: u32 = 0x2121;</v>
      </c>
      <c r="L536" s="3" t="str">
        <f>定義一覧[[#This Row],[VariableName]]&amp;","</f>
        <v>WIDE_JIS_SYMBOL_TELEPHONE_SIGN,</v>
      </c>
      <c r="M536" s="1" t="str">
        <f>IF(定義一覧[[#This Row],[Sequence]]="○","",IF(I537="",CONCATENATE(定義一覧[[#This Row],[VariableName]], " + 1,"),CONCATENATE(定義一覧[[#This Row],[VariableName]], " - 1,")))</f>
        <v>WIDE_JIS_SYMBOL_TELEPHONE_SIGN + 1,</v>
      </c>
    </row>
    <row r="537" spans="2:13" ht="12.75" customHeight="1" x14ac:dyDescent="0.4">
      <c r="B537" s="1" t="s">
        <v>1327</v>
      </c>
      <c r="C537" s="1">
        <f>HEX2DEC(定義一覧[[#This Row],[Unicode]])</f>
        <v>8487</v>
      </c>
      <c r="D537" s="1" t="str">
        <f>_xlfn.UNICHAR(HEX2DEC(定義一覧[[#This Row],[Unicode]]))</f>
        <v>℧</v>
      </c>
      <c r="E537" s="1" t="s">
        <v>724</v>
      </c>
      <c r="F537" s="1" t="s">
        <v>1622</v>
      </c>
      <c r="G537" s="1" t="s">
        <v>729</v>
      </c>
      <c r="H537" s="2" t="s">
        <v>2273</v>
      </c>
      <c r="I537" s="1" t="str">
        <f>IF(AND(定義一覧[[#This Row],[Dec]]-1=C536,定義一覧[[#This Row],[Dec]]+1=C538,定義一覧[[#This Row],[Category]]=F536,定義一覧[[#This Row],[Category]]=F538,定義一覧[[#This Row],[SubCategory]]=G536,定義一覧[[#This Row],[SubCategory]]=G538),"○","")</f>
        <v/>
      </c>
      <c r="J537" s="1" t="str">
        <f>CONCATENATE(定義一覧[[#This Row],[Width]],"_",定義一覧[[#This Row],[Category]],"_",定義一覧[[#This Row],[SubCategory]],"_",SUBSTITUTE(定義一覧[[#This Row],[Name]],"-","_"))</f>
        <v>NARROW_JIS_SYMBOL_INVERTED_OHM_SIGN</v>
      </c>
      <c r="K5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INVERTED_OHM_SIGN
pub const NARROW_JIS_SYMBOL_INVERTED_OHM_SIGN: u32 = 0x2127;</v>
      </c>
      <c r="L537" s="3" t="str">
        <f>定義一覧[[#This Row],[VariableName]]&amp;","</f>
        <v>NARROW_JIS_SYMBOL_INVERTED_OHM_SIGN,</v>
      </c>
      <c r="M537" s="1" t="str">
        <f>IF(定義一覧[[#This Row],[Sequence]]="○","",IF(I538="",CONCATENATE(定義一覧[[#This Row],[VariableName]], " + 1,"),CONCATENATE(定義一覧[[#This Row],[VariableName]], " - 1,")))</f>
        <v>NARROW_JIS_SYMBOL_INVERTED_OHM_SIGN + 1,</v>
      </c>
    </row>
    <row r="538" spans="2:13" ht="12.75" customHeight="1" x14ac:dyDescent="0.4">
      <c r="B538" s="1" t="s">
        <v>821</v>
      </c>
      <c r="C538" s="1">
        <f>HEX2DEC(定義一覧[[#This Row],[Unicode]])</f>
        <v>8491</v>
      </c>
      <c r="D538" s="1" t="str">
        <f>_xlfn.UNICHAR(HEX2DEC(定義一覧[[#This Row],[Unicode]]))</f>
        <v>Å</v>
      </c>
      <c r="E538" s="1" t="s">
        <v>104</v>
      </c>
      <c r="F538" s="1" t="s">
        <v>1622</v>
      </c>
      <c r="G538" s="1" t="s">
        <v>729</v>
      </c>
      <c r="H538" s="2" t="s">
        <v>2274</v>
      </c>
      <c r="I538" s="1" t="str">
        <f>IF(AND(定義一覧[[#This Row],[Dec]]-1=C537,定義一覧[[#This Row],[Dec]]+1=C539,定義一覧[[#This Row],[Category]]=F537,定義一覧[[#This Row],[Category]]=F539,定義一覧[[#This Row],[SubCategory]]=G537,定義一覧[[#This Row],[SubCategory]]=G539),"○","")</f>
        <v/>
      </c>
      <c r="J538" s="1" t="str">
        <f>CONCATENATE(定義一覧[[#This Row],[Width]],"_",定義一覧[[#This Row],[Category]],"_",定義一覧[[#This Row],[SubCategory]],"_",SUBSTITUTE(定義一覧[[#This Row],[Name]],"-","_"))</f>
        <v>WIDE_JIS_SYMBOL_ANGSTROM_SIGN</v>
      </c>
      <c r="K5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ANGSTROM_SIGN
pub const WIDE_JIS_SYMBOL_ANGSTROM_SIGN: u32 = 0x212b;</v>
      </c>
      <c r="L538" s="3" t="str">
        <f>定義一覧[[#This Row],[VariableName]]&amp;","</f>
        <v>WIDE_JIS_SYMBOL_ANGSTROM_SIGN,</v>
      </c>
      <c r="M538" s="1" t="str">
        <f>IF(定義一覧[[#This Row],[Sequence]]="○","",IF(I539="",CONCATENATE(定義一覧[[#This Row],[VariableName]], " + 1,"),CONCATENATE(定義一覧[[#This Row],[VariableName]], " - 1,")))</f>
        <v>WIDE_JIS_SYMBOL_ANGSTROM_SIGN + 1,</v>
      </c>
    </row>
    <row r="539" spans="2:13" ht="12.75" customHeight="1" x14ac:dyDescent="0.4">
      <c r="B539" s="1" t="s">
        <v>1325</v>
      </c>
      <c r="C539" s="1">
        <f>HEX2DEC(定義一覧[[#This Row],[Unicode]])</f>
        <v>8501</v>
      </c>
      <c r="D539" s="1" t="str">
        <f>_xlfn.UNICHAR(HEX2DEC(定義一覧[[#This Row],[Unicode]]))</f>
        <v>ℵ</v>
      </c>
      <c r="E539" s="1" t="s">
        <v>724</v>
      </c>
      <c r="F539" s="1" t="s">
        <v>1622</v>
      </c>
      <c r="G539" s="1" t="s">
        <v>729</v>
      </c>
      <c r="H539" s="2" t="s">
        <v>2275</v>
      </c>
      <c r="I539" s="1" t="str">
        <f>IF(AND(定義一覧[[#This Row],[Dec]]-1=C538,定義一覧[[#This Row],[Dec]]+1=C540,定義一覧[[#This Row],[Category]]=F538,定義一覧[[#This Row],[Category]]=F540,定義一覧[[#This Row],[SubCategory]]=G538,定義一覧[[#This Row],[SubCategory]]=G540),"○","")</f>
        <v/>
      </c>
      <c r="J539" s="1" t="str">
        <f>CONCATENATE(定義一覧[[#This Row],[Width]],"_",定義一覧[[#This Row],[Category]],"_",定義一覧[[#This Row],[SubCategory]],"_",SUBSTITUTE(定義一覧[[#This Row],[Name]],"-","_"))</f>
        <v>NARROW_JIS_SYMBOL_ALEF_SYMBOL</v>
      </c>
      <c r="K5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ALEF_SYMBOL
pub const NARROW_JIS_SYMBOL_ALEF_SYMBOL: u32 = 0x2135;</v>
      </c>
      <c r="L539" s="3" t="str">
        <f>定義一覧[[#This Row],[VariableName]]&amp;","</f>
        <v>NARROW_JIS_SYMBOL_ALEF_SYMBOL,</v>
      </c>
      <c r="M539" s="1" t="str">
        <f>IF(定義一覧[[#This Row],[Sequence]]="○","",IF(I540="",CONCATENATE(定義一覧[[#This Row],[VariableName]], " + 1,"),CONCATENATE(定義一覧[[#This Row],[VariableName]], " - 1,")))</f>
        <v>NARROW_JIS_SYMBOL_ALEF_SYMBOL + 1,</v>
      </c>
    </row>
    <row r="540" spans="2:13" ht="12.75" customHeight="1" x14ac:dyDescent="0.4">
      <c r="B540" s="1" t="s">
        <v>1396</v>
      </c>
      <c r="C540" s="1">
        <f>HEX2DEC(定義一覧[[#This Row],[Unicode]])</f>
        <v>8531</v>
      </c>
      <c r="D540" s="1" t="str">
        <f>_xlfn.UNICHAR(HEX2DEC(定義一覧[[#This Row],[Unicode]]))</f>
        <v>⅓</v>
      </c>
      <c r="E540" s="1" t="s">
        <v>724</v>
      </c>
      <c r="F540" s="1" t="s">
        <v>1622</v>
      </c>
      <c r="G540" s="1" t="s">
        <v>729</v>
      </c>
      <c r="H540" s="2" t="s">
        <v>2276</v>
      </c>
      <c r="I540" s="1" t="str">
        <f>IF(AND(定義一覧[[#This Row],[Dec]]-1=C539,定義一覧[[#This Row],[Dec]]+1=C541,定義一覧[[#This Row],[Category]]=F539,定義一覧[[#This Row],[Category]]=F541,定義一覧[[#This Row],[SubCategory]]=G539,定義一覧[[#This Row],[SubCategory]]=G541),"○","")</f>
        <v/>
      </c>
      <c r="J540" s="1" t="str">
        <f>CONCATENATE(定義一覧[[#This Row],[Width]],"_",定義一覧[[#This Row],[Category]],"_",定義一覧[[#This Row],[SubCategory]],"_",SUBSTITUTE(定義一覧[[#This Row],[Name]],"-","_"))</f>
        <v>NARROW_JIS_SYMBOL_VULGAR_FRACTION_ONE_THIRD</v>
      </c>
      <c r="K5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VULGAR_FRACTION_ONE_THIRD
pub const NARROW_JIS_SYMBOL_VULGAR_FRACTION_ONE_THIRD: u32 = 0x2153;</v>
      </c>
      <c r="L540" s="3" t="str">
        <f>定義一覧[[#This Row],[VariableName]]&amp;","</f>
        <v>NARROW_JIS_SYMBOL_VULGAR_FRACTION_ONE_THIRD,</v>
      </c>
      <c r="M540" s="1" t="str">
        <f>IF(定義一覧[[#This Row],[Sequence]]="○","",IF(I541="",CONCATENATE(定義一覧[[#This Row],[VariableName]], " + 1,"),CONCATENATE(定義一覧[[#This Row],[VariableName]], " - 1,")))</f>
        <v>NARROW_JIS_SYMBOL_VULGAR_FRACTION_ONE_THIRD - 1,</v>
      </c>
    </row>
    <row r="541" spans="2:13" ht="12.75" customHeight="1" x14ac:dyDescent="0.4">
      <c r="B541" s="1" t="s">
        <v>1397</v>
      </c>
      <c r="C541" s="1">
        <f>HEX2DEC(定義一覧[[#This Row],[Unicode]])</f>
        <v>8532</v>
      </c>
      <c r="D541" s="1" t="str">
        <f>_xlfn.UNICHAR(HEX2DEC(定義一覧[[#This Row],[Unicode]]))</f>
        <v>⅔</v>
      </c>
      <c r="E541" s="1" t="s">
        <v>724</v>
      </c>
      <c r="F541" s="1" t="s">
        <v>1622</v>
      </c>
      <c r="G541" s="1" t="s">
        <v>729</v>
      </c>
      <c r="H541" s="2" t="s">
        <v>2277</v>
      </c>
      <c r="I541" s="1" t="str">
        <f>IF(AND(定義一覧[[#This Row],[Dec]]-1=C540,定義一覧[[#This Row],[Dec]]+1=C542,定義一覧[[#This Row],[Category]]=F540,定義一覧[[#This Row],[Category]]=F542,定義一覧[[#This Row],[SubCategory]]=G540,定義一覧[[#This Row],[SubCategory]]=G542),"○","")</f>
        <v>○</v>
      </c>
      <c r="J541" s="1" t="str">
        <f>CONCATENATE(定義一覧[[#This Row],[Width]],"_",定義一覧[[#This Row],[Category]],"_",定義一覧[[#This Row],[SubCategory]],"_",SUBSTITUTE(定義一覧[[#This Row],[Name]],"-","_"))</f>
        <v>NARROW_JIS_SYMBOL_VULGAR_FRACTION_TWO_THIRDS</v>
      </c>
      <c r="K5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VULGAR_FRACTION_TWO_THIRDS
pub const NARROW_JIS_SYMBOL_VULGAR_FRACTION_TWO_THIRDS: u32 = 0x2154;</v>
      </c>
      <c r="L541" s="3" t="str">
        <f>定義一覧[[#This Row],[VariableName]]&amp;","</f>
        <v>NARROW_JIS_SYMBOL_VULGAR_FRACTION_TWO_THIRDS,</v>
      </c>
      <c r="M541" s="1" t="str">
        <f>IF(定義一覧[[#This Row],[Sequence]]="○","",IF(I542="",CONCATENATE(定義一覧[[#This Row],[VariableName]], " + 1,"),CONCATENATE(定義一覧[[#This Row],[VariableName]], " - 1,")))</f>
        <v/>
      </c>
    </row>
    <row r="542" spans="2:13" ht="12.75" customHeight="1" x14ac:dyDescent="0.4">
      <c r="B542" s="1" t="s">
        <v>1398</v>
      </c>
      <c r="C542" s="1">
        <f>HEX2DEC(定義一覧[[#This Row],[Unicode]])</f>
        <v>8533</v>
      </c>
      <c r="D542" s="1" t="str">
        <f>_xlfn.UNICHAR(HEX2DEC(定義一覧[[#This Row],[Unicode]]))</f>
        <v>⅕</v>
      </c>
      <c r="E542" s="1" t="s">
        <v>724</v>
      </c>
      <c r="F542" s="1" t="s">
        <v>1622</v>
      </c>
      <c r="G542" s="1" t="s">
        <v>729</v>
      </c>
      <c r="H542" s="2" t="s">
        <v>2278</v>
      </c>
      <c r="I542" s="1" t="str">
        <f>IF(AND(定義一覧[[#This Row],[Dec]]-1=C541,定義一覧[[#This Row],[Dec]]+1=C543,定義一覧[[#This Row],[Category]]=F541,定義一覧[[#This Row],[Category]]=F543,定義一覧[[#This Row],[SubCategory]]=G541,定義一覧[[#This Row],[SubCategory]]=G543),"○","")</f>
        <v/>
      </c>
      <c r="J542" s="1" t="str">
        <f>CONCATENATE(定義一覧[[#This Row],[Width]],"_",定義一覧[[#This Row],[Category]],"_",定義一覧[[#This Row],[SubCategory]],"_",SUBSTITUTE(定義一覧[[#This Row],[Name]],"-","_"))</f>
        <v>NARROW_JIS_SYMBOL_VULGAR_FRACTION_ONE_FIFTH</v>
      </c>
      <c r="K5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VULGAR_FRACTION_ONE_FIFTH
pub const NARROW_JIS_SYMBOL_VULGAR_FRACTION_ONE_FIFTH: u32 = 0x2155;</v>
      </c>
      <c r="L542" s="3" t="str">
        <f>定義一覧[[#This Row],[VariableName]]&amp;","</f>
        <v>NARROW_JIS_SYMBOL_VULGAR_FRACTION_ONE_FIFTH,</v>
      </c>
      <c r="M542" s="1" t="str">
        <f>IF(定義一覧[[#This Row],[Sequence]]="○","",IF(I543="",CONCATENATE(定義一覧[[#This Row],[VariableName]], " + 1,"),CONCATENATE(定義一覧[[#This Row],[VariableName]], " - 1,")))</f>
        <v>NARROW_JIS_SYMBOL_VULGAR_FRACTION_ONE_FIFTH + 1,</v>
      </c>
    </row>
    <row r="543" spans="2:13" ht="12.75" customHeight="1" x14ac:dyDescent="0.4">
      <c r="B543" s="1" t="s">
        <v>1591</v>
      </c>
      <c r="C543" s="1">
        <f>HEX2DEC(定義一覧[[#This Row],[Unicode]])</f>
        <v>8544</v>
      </c>
      <c r="D543" s="1" t="str">
        <f>_xlfn.UNICHAR(HEX2DEC(定義一覧[[#This Row],[Unicode]]))</f>
        <v>Ⅰ</v>
      </c>
      <c r="E543" s="1" t="s">
        <v>104</v>
      </c>
      <c r="F543" s="1" t="s">
        <v>1622</v>
      </c>
      <c r="G543" s="1" t="s">
        <v>729</v>
      </c>
      <c r="H543" s="2" t="s">
        <v>2279</v>
      </c>
      <c r="I543" s="1" t="str">
        <f>IF(AND(定義一覧[[#This Row],[Dec]]-1=C542,定義一覧[[#This Row],[Dec]]+1=C544,定義一覧[[#This Row],[Category]]=F542,定義一覧[[#This Row],[Category]]=F544,定義一覧[[#This Row],[SubCategory]]=G542,定義一覧[[#This Row],[SubCategory]]=G544),"○","")</f>
        <v/>
      </c>
      <c r="J543" s="1" t="str">
        <f>CONCATENATE(定義一覧[[#This Row],[Width]],"_",定義一覧[[#This Row],[Category]],"_",定義一覧[[#This Row],[SubCategory]],"_",SUBSTITUTE(定義一覧[[#This Row],[Name]],"-","_"))</f>
        <v>WIDE_JIS_SYMBOL_ROMAN_NUMERAL_ONE</v>
      </c>
      <c r="K5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ROMAN_NUMERAL_ONE
pub const WIDE_JIS_SYMBOL_ROMAN_NUMERAL_ONE: u32 = 0x2160;</v>
      </c>
      <c r="L543" s="3" t="str">
        <f>定義一覧[[#This Row],[VariableName]]&amp;","</f>
        <v>WIDE_JIS_SYMBOL_ROMAN_NUMERAL_ONE,</v>
      </c>
      <c r="M543" s="1" t="str">
        <f>IF(定義一覧[[#This Row],[Sequence]]="○","",IF(I544="",CONCATENATE(定義一覧[[#This Row],[VariableName]], " + 1,"),CONCATENATE(定義一覧[[#This Row],[VariableName]], " - 1,")))</f>
        <v>WIDE_JIS_SYMBOL_ROMAN_NUMERAL_ONE - 1,</v>
      </c>
    </row>
    <row r="544" spans="2:13" ht="12.75" customHeight="1" x14ac:dyDescent="0.4">
      <c r="B544" s="1" t="s">
        <v>1592</v>
      </c>
      <c r="C544" s="1">
        <f>HEX2DEC(定義一覧[[#This Row],[Unicode]])</f>
        <v>8545</v>
      </c>
      <c r="D544" s="1" t="str">
        <f>_xlfn.UNICHAR(HEX2DEC(定義一覧[[#This Row],[Unicode]]))</f>
        <v>Ⅱ</v>
      </c>
      <c r="E544" s="1" t="s">
        <v>104</v>
      </c>
      <c r="F544" s="1" t="s">
        <v>1622</v>
      </c>
      <c r="G544" s="1" t="s">
        <v>729</v>
      </c>
      <c r="H544" s="2" t="s">
        <v>2280</v>
      </c>
      <c r="I544" s="1" t="str">
        <f>IF(AND(定義一覧[[#This Row],[Dec]]-1=C543,定義一覧[[#This Row],[Dec]]+1=C545,定義一覧[[#This Row],[Category]]=F543,定義一覧[[#This Row],[Category]]=F545,定義一覧[[#This Row],[SubCategory]]=G543,定義一覧[[#This Row],[SubCategory]]=G545),"○","")</f>
        <v>○</v>
      </c>
      <c r="J544" s="1" t="str">
        <f>CONCATENATE(定義一覧[[#This Row],[Width]],"_",定義一覧[[#This Row],[Category]],"_",定義一覧[[#This Row],[SubCategory]],"_",SUBSTITUTE(定義一覧[[#This Row],[Name]],"-","_"))</f>
        <v>WIDE_JIS_SYMBOL_ROMAN_NUMERAL_TWO</v>
      </c>
      <c r="K5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ROMAN_NUMERAL_TWO
pub const WIDE_JIS_SYMBOL_ROMAN_NUMERAL_TWO: u32 = 0x2161;</v>
      </c>
      <c r="L544" s="3" t="str">
        <f>定義一覧[[#This Row],[VariableName]]&amp;","</f>
        <v>WIDE_JIS_SYMBOL_ROMAN_NUMERAL_TWO,</v>
      </c>
      <c r="M544" s="1" t="str">
        <f>IF(定義一覧[[#This Row],[Sequence]]="○","",IF(I545="",CONCATENATE(定義一覧[[#This Row],[VariableName]], " + 1,"),CONCATENATE(定義一覧[[#This Row],[VariableName]], " - 1,")))</f>
        <v/>
      </c>
    </row>
    <row r="545" spans="2:13" ht="12.75" customHeight="1" x14ac:dyDescent="0.4">
      <c r="B545" s="1" t="s">
        <v>1593</v>
      </c>
      <c r="C545" s="1">
        <f>HEX2DEC(定義一覧[[#This Row],[Unicode]])</f>
        <v>8546</v>
      </c>
      <c r="D545" s="1" t="str">
        <f>_xlfn.UNICHAR(HEX2DEC(定義一覧[[#This Row],[Unicode]]))</f>
        <v>Ⅲ</v>
      </c>
      <c r="E545" s="1" t="s">
        <v>104</v>
      </c>
      <c r="F545" s="1" t="s">
        <v>1622</v>
      </c>
      <c r="G545" s="1" t="s">
        <v>729</v>
      </c>
      <c r="H545" s="2" t="s">
        <v>2281</v>
      </c>
      <c r="I545" s="1" t="str">
        <f>IF(AND(定義一覧[[#This Row],[Dec]]-1=C544,定義一覧[[#This Row],[Dec]]+1=C546,定義一覧[[#This Row],[Category]]=F544,定義一覧[[#This Row],[Category]]=F546,定義一覧[[#This Row],[SubCategory]]=G544,定義一覧[[#This Row],[SubCategory]]=G546),"○","")</f>
        <v>○</v>
      </c>
      <c r="J545" s="1" t="str">
        <f>CONCATENATE(定義一覧[[#This Row],[Width]],"_",定義一覧[[#This Row],[Category]],"_",定義一覧[[#This Row],[SubCategory]],"_",SUBSTITUTE(定義一覧[[#This Row],[Name]],"-","_"))</f>
        <v>WIDE_JIS_SYMBOL_ROMAN_NUMERAL_THREE</v>
      </c>
      <c r="K5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ROMAN_NUMERAL_THREE
pub const WIDE_JIS_SYMBOL_ROMAN_NUMERAL_THREE: u32 = 0x2162;</v>
      </c>
      <c r="L545" s="3" t="str">
        <f>定義一覧[[#This Row],[VariableName]]&amp;","</f>
        <v>WIDE_JIS_SYMBOL_ROMAN_NUMERAL_THREE,</v>
      </c>
      <c r="M545" s="1" t="str">
        <f>IF(定義一覧[[#This Row],[Sequence]]="○","",IF(I546="",CONCATENATE(定義一覧[[#This Row],[VariableName]], " + 1,"),CONCATENATE(定義一覧[[#This Row],[VariableName]], " - 1,")))</f>
        <v/>
      </c>
    </row>
    <row r="546" spans="2:13" ht="12.75" customHeight="1" x14ac:dyDescent="0.4">
      <c r="B546" s="1" t="s">
        <v>1594</v>
      </c>
      <c r="C546" s="1">
        <f>HEX2DEC(定義一覧[[#This Row],[Unicode]])</f>
        <v>8547</v>
      </c>
      <c r="D546" s="1" t="str">
        <f>_xlfn.UNICHAR(HEX2DEC(定義一覧[[#This Row],[Unicode]]))</f>
        <v>Ⅳ</v>
      </c>
      <c r="E546" s="1" t="s">
        <v>104</v>
      </c>
      <c r="F546" s="1" t="s">
        <v>1622</v>
      </c>
      <c r="G546" s="1" t="s">
        <v>729</v>
      </c>
      <c r="H546" s="2" t="s">
        <v>2282</v>
      </c>
      <c r="I546" s="1" t="str">
        <f>IF(AND(定義一覧[[#This Row],[Dec]]-1=C545,定義一覧[[#This Row],[Dec]]+1=C547,定義一覧[[#This Row],[Category]]=F545,定義一覧[[#This Row],[Category]]=F547,定義一覧[[#This Row],[SubCategory]]=G545,定義一覧[[#This Row],[SubCategory]]=G547),"○","")</f>
        <v>○</v>
      </c>
      <c r="J546" s="1" t="str">
        <f>CONCATENATE(定義一覧[[#This Row],[Width]],"_",定義一覧[[#This Row],[Category]],"_",定義一覧[[#This Row],[SubCategory]],"_",SUBSTITUTE(定義一覧[[#This Row],[Name]],"-","_"))</f>
        <v>WIDE_JIS_SYMBOL_ROMAN_NUMERAL_FOUR</v>
      </c>
      <c r="K5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ROMAN_NUMERAL_FOUR
pub const WIDE_JIS_SYMBOL_ROMAN_NUMERAL_FOUR: u32 = 0x2163;</v>
      </c>
      <c r="L546" s="3" t="str">
        <f>定義一覧[[#This Row],[VariableName]]&amp;","</f>
        <v>WIDE_JIS_SYMBOL_ROMAN_NUMERAL_FOUR,</v>
      </c>
      <c r="M546" s="1" t="str">
        <f>IF(定義一覧[[#This Row],[Sequence]]="○","",IF(I547="",CONCATENATE(定義一覧[[#This Row],[VariableName]], " + 1,"),CONCATENATE(定義一覧[[#This Row],[VariableName]], " - 1,")))</f>
        <v/>
      </c>
    </row>
    <row r="547" spans="2:13" ht="12.75" customHeight="1" x14ac:dyDescent="0.4">
      <c r="B547" s="1" t="s">
        <v>1595</v>
      </c>
      <c r="C547" s="1">
        <f>HEX2DEC(定義一覧[[#This Row],[Unicode]])</f>
        <v>8548</v>
      </c>
      <c r="D547" s="1" t="str">
        <f>_xlfn.UNICHAR(HEX2DEC(定義一覧[[#This Row],[Unicode]]))</f>
        <v>Ⅴ</v>
      </c>
      <c r="E547" s="1" t="s">
        <v>104</v>
      </c>
      <c r="F547" s="1" t="s">
        <v>1622</v>
      </c>
      <c r="G547" s="1" t="s">
        <v>729</v>
      </c>
      <c r="H547" s="2" t="s">
        <v>2283</v>
      </c>
      <c r="I547" s="1" t="str">
        <f>IF(AND(定義一覧[[#This Row],[Dec]]-1=C546,定義一覧[[#This Row],[Dec]]+1=C548,定義一覧[[#This Row],[Category]]=F546,定義一覧[[#This Row],[Category]]=F548,定義一覧[[#This Row],[SubCategory]]=G546,定義一覧[[#This Row],[SubCategory]]=G548),"○","")</f>
        <v>○</v>
      </c>
      <c r="J547" s="1" t="str">
        <f>CONCATENATE(定義一覧[[#This Row],[Width]],"_",定義一覧[[#This Row],[Category]],"_",定義一覧[[#This Row],[SubCategory]],"_",SUBSTITUTE(定義一覧[[#This Row],[Name]],"-","_"))</f>
        <v>WIDE_JIS_SYMBOL_ROMAN_NUMERAL_FIVE</v>
      </c>
      <c r="K5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ROMAN_NUMERAL_FIVE
pub const WIDE_JIS_SYMBOL_ROMAN_NUMERAL_FIVE: u32 = 0x2164;</v>
      </c>
      <c r="L547" s="3" t="str">
        <f>定義一覧[[#This Row],[VariableName]]&amp;","</f>
        <v>WIDE_JIS_SYMBOL_ROMAN_NUMERAL_FIVE,</v>
      </c>
      <c r="M547" s="1" t="str">
        <f>IF(定義一覧[[#This Row],[Sequence]]="○","",IF(I548="",CONCATENATE(定義一覧[[#This Row],[VariableName]], " + 1,"),CONCATENATE(定義一覧[[#This Row],[VariableName]], " - 1,")))</f>
        <v/>
      </c>
    </row>
    <row r="548" spans="2:13" ht="12.75" customHeight="1" x14ac:dyDescent="0.4">
      <c r="B548" s="1" t="s">
        <v>1596</v>
      </c>
      <c r="C548" s="1">
        <f>HEX2DEC(定義一覧[[#This Row],[Unicode]])</f>
        <v>8549</v>
      </c>
      <c r="D548" s="1" t="str">
        <f>_xlfn.UNICHAR(HEX2DEC(定義一覧[[#This Row],[Unicode]]))</f>
        <v>Ⅵ</v>
      </c>
      <c r="E548" s="1" t="s">
        <v>104</v>
      </c>
      <c r="F548" s="1" t="s">
        <v>1622</v>
      </c>
      <c r="G548" s="1" t="s">
        <v>729</v>
      </c>
      <c r="H548" s="2" t="s">
        <v>2284</v>
      </c>
      <c r="I548" s="1" t="str">
        <f>IF(AND(定義一覧[[#This Row],[Dec]]-1=C547,定義一覧[[#This Row],[Dec]]+1=C549,定義一覧[[#This Row],[Category]]=F547,定義一覧[[#This Row],[Category]]=F549,定義一覧[[#This Row],[SubCategory]]=G547,定義一覧[[#This Row],[SubCategory]]=G549),"○","")</f>
        <v>○</v>
      </c>
      <c r="J548" s="1" t="str">
        <f>CONCATENATE(定義一覧[[#This Row],[Width]],"_",定義一覧[[#This Row],[Category]],"_",定義一覧[[#This Row],[SubCategory]],"_",SUBSTITUTE(定義一覧[[#This Row],[Name]],"-","_"))</f>
        <v>WIDE_JIS_SYMBOL_ROMAN_NUMERAL_SIX</v>
      </c>
      <c r="K5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ROMAN_NUMERAL_SIX
pub const WIDE_JIS_SYMBOL_ROMAN_NUMERAL_SIX: u32 = 0x2165;</v>
      </c>
      <c r="L548" s="3" t="str">
        <f>定義一覧[[#This Row],[VariableName]]&amp;","</f>
        <v>WIDE_JIS_SYMBOL_ROMAN_NUMERAL_SIX,</v>
      </c>
      <c r="M548" s="1" t="str">
        <f>IF(定義一覧[[#This Row],[Sequence]]="○","",IF(I549="",CONCATENATE(定義一覧[[#This Row],[VariableName]], " + 1,"),CONCATENATE(定義一覧[[#This Row],[VariableName]], " - 1,")))</f>
        <v/>
      </c>
    </row>
    <row r="549" spans="2:13" ht="12.75" customHeight="1" x14ac:dyDescent="0.4">
      <c r="B549" s="1" t="s">
        <v>1597</v>
      </c>
      <c r="C549" s="1">
        <f>HEX2DEC(定義一覧[[#This Row],[Unicode]])</f>
        <v>8550</v>
      </c>
      <c r="D549" s="1" t="str">
        <f>_xlfn.UNICHAR(HEX2DEC(定義一覧[[#This Row],[Unicode]]))</f>
        <v>Ⅶ</v>
      </c>
      <c r="E549" s="1" t="s">
        <v>104</v>
      </c>
      <c r="F549" s="1" t="s">
        <v>1622</v>
      </c>
      <c r="G549" s="1" t="s">
        <v>729</v>
      </c>
      <c r="H549" s="2" t="s">
        <v>2285</v>
      </c>
      <c r="I549" s="1" t="str">
        <f>IF(AND(定義一覧[[#This Row],[Dec]]-1=C548,定義一覧[[#This Row],[Dec]]+1=C550,定義一覧[[#This Row],[Category]]=F548,定義一覧[[#This Row],[Category]]=F550,定義一覧[[#This Row],[SubCategory]]=G548,定義一覧[[#This Row],[SubCategory]]=G550),"○","")</f>
        <v>○</v>
      </c>
      <c r="J549" s="1" t="str">
        <f>CONCATENATE(定義一覧[[#This Row],[Width]],"_",定義一覧[[#This Row],[Category]],"_",定義一覧[[#This Row],[SubCategory]],"_",SUBSTITUTE(定義一覧[[#This Row],[Name]],"-","_"))</f>
        <v>WIDE_JIS_SYMBOL_ROMAN_NUMERAL_SEVEN</v>
      </c>
      <c r="K5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ROMAN_NUMERAL_SEVEN
pub const WIDE_JIS_SYMBOL_ROMAN_NUMERAL_SEVEN: u32 = 0x2166;</v>
      </c>
      <c r="L549" s="3" t="str">
        <f>定義一覧[[#This Row],[VariableName]]&amp;","</f>
        <v>WIDE_JIS_SYMBOL_ROMAN_NUMERAL_SEVEN,</v>
      </c>
      <c r="M549" s="1" t="str">
        <f>IF(定義一覧[[#This Row],[Sequence]]="○","",IF(I550="",CONCATENATE(定義一覧[[#This Row],[VariableName]], " + 1,"),CONCATENATE(定義一覧[[#This Row],[VariableName]], " - 1,")))</f>
        <v/>
      </c>
    </row>
    <row r="550" spans="2:13" ht="12.75" customHeight="1" x14ac:dyDescent="0.4">
      <c r="B550" s="1" t="s">
        <v>1598</v>
      </c>
      <c r="C550" s="1">
        <f>HEX2DEC(定義一覧[[#This Row],[Unicode]])</f>
        <v>8551</v>
      </c>
      <c r="D550" s="1" t="str">
        <f>_xlfn.UNICHAR(HEX2DEC(定義一覧[[#This Row],[Unicode]]))</f>
        <v>Ⅷ</v>
      </c>
      <c r="E550" s="1" t="s">
        <v>104</v>
      </c>
      <c r="F550" s="1" t="s">
        <v>1622</v>
      </c>
      <c r="G550" s="1" t="s">
        <v>729</v>
      </c>
      <c r="H550" s="2" t="s">
        <v>2286</v>
      </c>
      <c r="I550" s="1" t="str">
        <f>IF(AND(定義一覧[[#This Row],[Dec]]-1=C549,定義一覧[[#This Row],[Dec]]+1=C551,定義一覧[[#This Row],[Category]]=F549,定義一覧[[#This Row],[Category]]=F551,定義一覧[[#This Row],[SubCategory]]=G549,定義一覧[[#This Row],[SubCategory]]=G551),"○","")</f>
        <v>○</v>
      </c>
      <c r="J550" s="1" t="str">
        <f>CONCATENATE(定義一覧[[#This Row],[Width]],"_",定義一覧[[#This Row],[Category]],"_",定義一覧[[#This Row],[SubCategory]],"_",SUBSTITUTE(定義一覧[[#This Row],[Name]],"-","_"))</f>
        <v>WIDE_JIS_SYMBOL_ROMAN_NUMERAL_EIGHT</v>
      </c>
      <c r="K5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ROMAN_NUMERAL_EIGHT
pub const WIDE_JIS_SYMBOL_ROMAN_NUMERAL_EIGHT: u32 = 0x2167;</v>
      </c>
      <c r="L550" s="3" t="str">
        <f>定義一覧[[#This Row],[VariableName]]&amp;","</f>
        <v>WIDE_JIS_SYMBOL_ROMAN_NUMERAL_EIGHT,</v>
      </c>
      <c r="M550" s="1" t="str">
        <f>IF(定義一覧[[#This Row],[Sequence]]="○","",IF(I551="",CONCATENATE(定義一覧[[#This Row],[VariableName]], " + 1,"),CONCATENATE(定義一覧[[#This Row],[VariableName]], " - 1,")))</f>
        <v/>
      </c>
    </row>
    <row r="551" spans="2:13" ht="12.75" customHeight="1" x14ac:dyDescent="0.4">
      <c r="B551" s="1" t="s">
        <v>1599</v>
      </c>
      <c r="C551" s="1">
        <f>HEX2DEC(定義一覧[[#This Row],[Unicode]])</f>
        <v>8552</v>
      </c>
      <c r="D551" s="1" t="str">
        <f>_xlfn.UNICHAR(HEX2DEC(定義一覧[[#This Row],[Unicode]]))</f>
        <v>Ⅸ</v>
      </c>
      <c r="E551" s="1" t="s">
        <v>104</v>
      </c>
      <c r="F551" s="1" t="s">
        <v>1622</v>
      </c>
      <c r="G551" s="1" t="s">
        <v>729</v>
      </c>
      <c r="H551" s="2" t="s">
        <v>2287</v>
      </c>
      <c r="I551" s="1" t="str">
        <f>IF(AND(定義一覧[[#This Row],[Dec]]-1=C550,定義一覧[[#This Row],[Dec]]+1=C552,定義一覧[[#This Row],[Category]]=F550,定義一覧[[#This Row],[Category]]=F552,定義一覧[[#This Row],[SubCategory]]=G550,定義一覧[[#This Row],[SubCategory]]=G552),"○","")</f>
        <v>○</v>
      </c>
      <c r="J551" s="1" t="str">
        <f>CONCATENATE(定義一覧[[#This Row],[Width]],"_",定義一覧[[#This Row],[Category]],"_",定義一覧[[#This Row],[SubCategory]],"_",SUBSTITUTE(定義一覧[[#This Row],[Name]],"-","_"))</f>
        <v>WIDE_JIS_SYMBOL_ROMAN_NUMERAL_NINE</v>
      </c>
      <c r="K5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ROMAN_NUMERAL_NINE
pub const WIDE_JIS_SYMBOL_ROMAN_NUMERAL_NINE: u32 = 0x2168;</v>
      </c>
      <c r="L551" s="3" t="str">
        <f>定義一覧[[#This Row],[VariableName]]&amp;","</f>
        <v>WIDE_JIS_SYMBOL_ROMAN_NUMERAL_NINE,</v>
      </c>
      <c r="M551" s="1" t="str">
        <f>IF(定義一覧[[#This Row],[Sequence]]="○","",IF(I552="",CONCATENATE(定義一覧[[#This Row],[VariableName]], " + 1,"),CONCATENATE(定義一覧[[#This Row],[VariableName]], " - 1,")))</f>
        <v/>
      </c>
    </row>
    <row r="552" spans="2:13" ht="12.75" customHeight="1" x14ac:dyDescent="0.4">
      <c r="B552" s="1" t="s">
        <v>1600</v>
      </c>
      <c r="C552" s="1">
        <f>HEX2DEC(定義一覧[[#This Row],[Unicode]])</f>
        <v>8553</v>
      </c>
      <c r="D552" s="1" t="str">
        <f>_xlfn.UNICHAR(HEX2DEC(定義一覧[[#This Row],[Unicode]]))</f>
        <v>Ⅹ</v>
      </c>
      <c r="E552" s="1" t="s">
        <v>104</v>
      </c>
      <c r="F552" s="1" t="s">
        <v>1622</v>
      </c>
      <c r="G552" s="1" t="s">
        <v>729</v>
      </c>
      <c r="H552" s="2" t="s">
        <v>2288</v>
      </c>
      <c r="I552" s="1" t="str">
        <f>IF(AND(定義一覧[[#This Row],[Dec]]-1=C551,定義一覧[[#This Row],[Dec]]+1=C553,定義一覧[[#This Row],[Category]]=F551,定義一覧[[#This Row],[Category]]=F553,定義一覧[[#This Row],[SubCategory]]=G551,定義一覧[[#This Row],[SubCategory]]=G553),"○","")</f>
        <v>○</v>
      </c>
      <c r="J552" s="1" t="str">
        <f>CONCATENATE(定義一覧[[#This Row],[Width]],"_",定義一覧[[#This Row],[Category]],"_",定義一覧[[#This Row],[SubCategory]],"_",SUBSTITUTE(定義一覧[[#This Row],[Name]],"-","_"))</f>
        <v>WIDE_JIS_SYMBOL_ROMAN_NUMERAL_TEN</v>
      </c>
      <c r="K5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ROMAN_NUMERAL_TEN
pub const WIDE_JIS_SYMBOL_ROMAN_NUMERAL_TEN: u32 = 0x2169;</v>
      </c>
      <c r="L552" s="3" t="str">
        <f>定義一覧[[#This Row],[VariableName]]&amp;","</f>
        <v>WIDE_JIS_SYMBOL_ROMAN_NUMERAL_TEN,</v>
      </c>
      <c r="M552" s="1" t="str">
        <f>IF(定義一覧[[#This Row],[Sequence]]="○","",IF(I553="",CONCATENATE(定義一覧[[#This Row],[VariableName]], " + 1,"),CONCATENATE(定義一覧[[#This Row],[VariableName]], " - 1,")))</f>
        <v/>
      </c>
    </row>
    <row r="553" spans="2:13" ht="12.75" customHeight="1" x14ac:dyDescent="0.4">
      <c r="B553" s="1" t="s">
        <v>1205</v>
      </c>
      <c r="C553" s="1">
        <f>HEX2DEC(定義一覧[[#This Row],[Unicode]])</f>
        <v>8554</v>
      </c>
      <c r="D553" s="1" t="str">
        <f>_xlfn.UNICHAR(HEX2DEC(定義一覧[[#This Row],[Unicode]]))</f>
        <v>Ⅺ</v>
      </c>
      <c r="E553" s="1" t="s">
        <v>724</v>
      </c>
      <c r="F553" s="1" t="s">
        <v>1622</v>
      </c>
      <c r="G553" s="1" t="s">
        <v>729</v>
      </c>
      <c r="H553" s="2" t="s">
        <v>2289</v>
      </c>
      <c r="I553" s="1" t="str">
        <f>IF(AND(定義一覧[[#This Row],[Dec]]-1=C552,定義一覧[[#This Row],[Dec]]+1=C554,定義一覧[[#This Row],[Category]]=F552,定義一覧[[#This Row],[Category]]=F554,定義一覧[[#This Row],[SubCategory]]=G552,定義一覧[[#This Row],[SubCategory]]=G554),"○","")</f>
        <v>○</v>
      </c>
      <c r="J553" s="1" t="str">
        <f>CONCATENATE(定義一覧[[#This Row],[Width]],"_",定義一覧[[#This Row],[Category]],"_",定義一覧[[#This Row],[SubCategory]],"_",SUBSTITUTE(定義一覧[[#This Row],[Name]],"-","_"))</f>
        <v>NARROW_JIS_SYMBOL_ROMAN_NUMERAL_ELEVEN</v>
      </c>
      <c r="K5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ROMAN_NUMERAL_ELEVEN
pub const NARROW_JIS_SYMBOL_ROMAN_NUMERAL_ELEVEN: u32 = 0x216a;</v>
      </c>
      <c r="L553" s="3" t="str">
        <f>定義一覧[[#This Row],[VariableName]]&amp;","</f>
        <v>NARROW_JIS_SYMBOL_ROMAN_NUMERAL_ELEVEN,</v>
      </c>
      <c r="M553" s="1" t="str">
        <f>IF(定義一覧[[#This Row],[Sequence]]="○","",IF(I554="",CONCATENATE(定義一覧[[#This Row],[VariableName]], " + 1,"),CONCATENATE(定義一覧[[#This Row],[VariableName]], " - 1,")))</f>
        <v/>
      </c>
    </row>
    <row r="554" spans="2:13" ht="12.75" customHeight="1" x14ac:dyDescent="0.4">
      <c r="B554" s="1" t="s">
        <v>1218</v>
      </c>
      <c r="C554" s="1">
        <f>HEX2DEC(定義一覧[[#This Row],[Unicode]])</f>
        <v>8555</v>
      </c>
      <c r="D554" s="1" t="str">
        <f>_xlfn.UNICHAR(HEX2DEC(定義一覧[[#This Row],[Unicode]]))</f>
        <v>Ⅻ</v>
      </c>
      <c r="E554" s="1" t="s">
        <v>724</v>
      </c>
      <c r="F554" s="1" t="s">
        <v>1622</v>
      </c>
      <c r="G554" s="1" t="s">
        <v>729</v>
      </c>
      <c r="H554" s="2" t="s">
        <v>2290</v>
      </c>
      <c r="I554" s="1" t="str">
        <f>IF(AND(定義一覧[[#This Row],[Dec]]-1=C553,定義一覧[[#This Row],[Dec]]+1=C555,定義一覧[[#This Row],[Category]]=F553,定義一覧[[#This Row],[Category]]=F555,定義一覧[[#This Row],[SubCategory]]=G553,定義一覧[[#This Row],[SubCategory]]=G555),"○","")</f>
        <v/>
      </c>
      <c r="J554" s="1" t="str">
        <f>CONCATENATE(定義一覧[[#This Row],[Width]],"_",定義一覧[[#This Row],[Category]],"_",定義一覧[[#This Row],[SubCategory]],"_",SUBSTITUTE(定義一覧[[#This Row],[Name]],"-","_"))</f>
        <v>NARROW_JIS_SYMBOL_ROMAN_NUMERAL_TWELVE</v>
      </c>
      <c r="K5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ROMAN_NUMERAL_TWELVE
pub const NARROW_JIS_SYMBOL_ROMAN_NUMERAL_TWELVE: u32 = 0x216b;</v>
      </c>
      <c r="L554" s="3" t="str">
        <f>定義一覧[[#This Row],[VariableName]]&amp;","</f>
        <v>NARROW_JIS_SYMBOL_ROMAN_NUMERAL_TWELVE,</v>
      </c>
      <c r="M554" s="1" t="str">
        <f>IF(定義一覧[[#This Row],[Sequence]]="○","",IF(I555="",CONCATENATE(定義一覧[[#This Row],[VariableName]], " + 1,"),CONCATENATE(定義一覧[[#This Row],[VariableName]], " - 1,")))</f>
        <v>NARROW_JIS_SYMBOL_ROMAN_NUMERAL_TWELVE + 1,</v>
      </c>
    </row>
    <row r="555" spans="2:13" ht="12.75" customHeight="1" x14ac:dyDescent="0.4">
      <c r="B555" s="1" t="s">
        <v>1549</v>
      </c>
      <c r="C555" s="1">
        <f>HEX2DEC(定義一覧[[#This Row],[Unicode]])</f>
        <v>8560</v>
      </c>
      <c r="D555" s="1" t="str">
        <f>_xlfn.UNICHAR(HEX2DEC(定義一覧[[#This Row],[Unicode]]))</f>
        <v>ⅰ</v>
      </c>
      <c r="E555" s="1" t="s">
        <v>104</v>
      </c>
      <c r="F555" s="1" t="s">
        <v>1622</v>
      </c>
      <c r="G555" s="1" t="s">
        <v>729</v>
      </c>
      <c r="H555" s="2" t="s">
        <v>2291</v>
      </c>
      <c r="I555" s="1" t="str">
        <f>IF(AND(定義一覧[[#This Row],[Dec]]-1=C554,定義一覧[[#This Row],[Dec]]+1=C556,定義一覧[[#This Row],[Category]]=F554,定義一覧[[#This Row],[Category]]=F556,定義一覧[[#This Row],[SubCategory]]=G554,定義一覧[[#This Row],[SubCategory]]=G556),"○","")</f>
        <v/>
      </c>
      <c r="J555" s="1" t="str">
        <f>CONCATENATE(定義一覧[[#This Row],[Width]],"_",定義一覧[[#This Row],[Category]],"_",定義一覧[[#This Row],[SubCategory]],"_",SUBSTITUTE(定義一覧[[#This Row],[Name]],"-","_"))</f>
        <v>WIDE_JIS_SYMBOL_SMALL_ROMAN_NUMERAL_ONE</v>
      </c>
      <c r="K5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SMALL_ROMAN_NUMERAL_ONE
pub const WIDE_JIS_SYMBOL_SMALL_ROMAN_NUMERAL_ONE: u32 = 0x2170;</v>
      </c>
      <c r="L555" s="3" t="str">
        <f>定義一覧[[#This Row],[VariableName]]&amp;","</f>
        <v>WIDE_JIS_SYMBOL_SMALL_ROMAN_NUMERAL_ONE,</v>
      </c>
      <c r="M555" s="1" t="str">
        <f>IF(定義一覧[[#This Row],[Sequence]]="○","",IF(I556="",CONCATENATE(定義一覧[[#This Row],[VariableName]], " + 1,"),CONCATENATE(定義一覧[[#This Row],[VariableName]], " - 1,")))</f>
        <v>WIDE_JIS_SYMBOL_SMALL_ROMAN_NUMERAL_ONE - 1,</v>
      </c>
    </row>
    <row r="556" spans="2:13" ht="12.75" customHeight="1" x14ac:dyDescent="0.4">
      <c r="B556" s="1" t="s">
        <v>1550</v>
      </c>
      <c r="C556" s="1">
        <f>HEX2DEC(定義一覧[[#This Row],[Unicode]])</f>
        <v>8561</v>
      </c>
      <c r="D556" s="1" t="str">
        <f>_xlfn.UNICHAR(HEX2DEC(定義一覧[[#This Row],[Unicode]]))</f>
        <v>ⅱ</v>
      </c>
      <c r="E556" s="1" t="s">
        <v>104</v>
      </c>
      <c r="F556" s="1" t="s">
        <v>1622</v>
      </c>
      <c r="G556" s="1" t="s">
        <v>729</v>
      </c>
      <c r="H556" s="2" t="s">
        <v>2292</v>
      </c>
      <c r="I556" s="1" t="str">
        <f>IF(AND(定義一覧[[#This Row],[Dec]]-1=C555,定義一覧[[#This Row],[Dec]]+1=C557,定義一覧[[#This Row],[Category]]=F555,定義一覧[[#This Row],[Category]]=F557,定義一覧[[#This Row],[SubCategory]]=G555,定義一覧[[#This Row],[SubCategory]]=G557),"○","")</f>
        <v>○</v>
      </c>
      <c r="J556" s="1" t="str">
        <f>CONCATENATE(定義一覧[[#This Row],[Width]],"_",定義一覧[[#This Row],[Category]],"_",定義一覧[[#This Row],[SubCategory]],"_",SUBSTITUTE(定義一覧[[#This Row],[Name]],"-","_"))</f>
        <v>WIDE_JIS_SYMBOL_SMALL_ROMAN_NUMERAL_TWO</v>
      </c>
      <c r="K5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SMALL_ROMAN_NUMERAL_TWO
pub const WIDE_JIS_SYMBOL_SMALL_ROMAN_NUMERAL_TWO: u32 = 0x2171;</v>
      </c>
      <c r="L556" s="3" t="str">
        <f>定義一覧[[#This Row],[VariableName]]&amp;","</f>
        <v>WIDE_JIS_SYMBOL_SMALL_ROMAN_NUMERAL_TWO,</v>
      </c>
      <c r="M556" s="1" t="str">
        <f>IF(定義一覧[[#This Row],[Sequence]]="○","",IF(I557="",CONCATENATE(定義一覧[[#This Row],[VariableName]], " + 1,"),CONCATENATE(定義一覧[[#This Row],[VariableName]], " - 1,")))</f>
        <v/>
      </c>
    </row>
    <row r="557" spans="2:13" ht="12.75" customHeight="1" x14ac:dyDescent="0.4">
      <c r="B557" s="1" t="s">
        <v>1551</v>
      </c>
      <c r="C557" s="1">
        <f>HEX2DEC(定義一覧[[#This Row],[Unicode]])</f>
        <v>8562</v>
      </c>
      <c r="D557" s="1" t="str">
        <f>_xlfn.UNICHAR(HEX2DEC(定義一覧[[#This Row],[Unicode]]))</f>
        <v>ⅲ</v>
      </c>
      <c r="E557" s="1" t="s">
        <v>104</v>
      </c>
      <c r="F557" s="1" t="s">
        <v>1622</v>
      </c>
      <c r="G557" s="1" t="s">
        <v>729</v>
      </c>
      <c r="H557" s="2" t="s">
        <v>2293</v>
      </c>
      <c r="I557" s="1" t="str">
        <f>IF(AND(定義一覧[[#This Row],[Dec]]-1=C556,定義一覧[[#This Row],[Dec]]+1=C558,定義一覧[[#This Row],[Category]]=F556,定義一覧[[#This Row],[Category]]=F558,定義一覧[[#This Row],[SubCategory]]=G556,定義一覧[[#This Row],[SubCategory]]=G558),"○","")</f>
        <v>○</v>
      </c>
      <c r="J557" s="1" t="str">
        <f>CONCATENATE(定義一覧[[#This Row],[Width]],"_",定義一覧[[#This Row],[Category]],"_",定義一覧[[#This Row],[SubCategory]],"_",SUBSTITUTE(定義一覧[[#This Row],[Name]],"-","_"))</f>
        <v>WIDE_JIS_SYMBOL_SMALL_ROMAN_NUMERAL_THREE</v>
      </c>
      <c r="K5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SMALL_ROMAN_NUMERAL_THREE
pub const WIDE_JIS_SYMBOL_SMALL_ROMAN_NUMERAL_THREE: u32 = 0x2172;</v>
      </c>
      <c r="L557" s="3" t="str">
        <f>定義一覧[[#This Row],[VariableName]]&amp;","</f>
        <v>WIDE_JIS_SYMBOL_SMALL_ROMAN_NUMERAL_THREE,</v>
      </c>
      <c r="M557" s="1" t="str">
        <f>IF(定義一覧[[#This Row],[Sequence]]="○","",IF(I558="",CONCATENATE(定義一覧[[#This Row],[VariableName]], " + 1,"),CONCATENATE(定義一覧[[#This Row],[VariableName]], " - 1,")))</f>
        <v/>
      </c>
    </row>
    <row r="558" spans="2:13" ht="12.75" customHeight="1" x14ac:dyDescent="0.4">
      <c r="B558" s="1" t="s">
        <v>1552</v>
      </c>
      <c r="C558" s="1">
        <f>HEX2DEC(定義一覧[[#This Row],[Unicode]])</f>
        <v>8563</v>
      </c>
      <c r="D558" s="1" t="str">
        <f>_xlfn.UNICHAR(HEX2DEC(定義一覧[[#This Row],[Unicode]]))</f>
        <v>ⅳ</v>
      </c>
      <c r="E558" s="1" t="s">
        <v>104</v>
      </c>
      <c r="F558" s="1" t="s">
        <v>1622</v>
      </c>
      <c r="G558" s="1" t="s">
        <v>729</v>
      </c>
      <c r="H558" s="2" t="s">
        <v>2294</v>
      </c>
      <c r="I558" s="1" t="str">
        <f>IF(AND(定義一覧[[#This Row],[Dec]]-1=C557,定義一覧[[#This Row],[Dec]]+1=C559,定義一覧[[#This Row],[Category]]=F557,定義一覧[[#This Row],[Category]]=F559,定義一覧[[#This Row],[SubCategory]]=G557,定義一覧[[#This Row],[SubCategory]]=G559),"○","")</f>
        <v>○</v>
      </c>
      <c r="J558" s="1" t="str">
        <f>CONCATENATE(定義一覧[[#This Row],[Width]],"_",定義一覧[[#This Row],[Category]],"_",定義一覧[[#This Row],[SubCategory]],"_",SUBSTITUTE(定義一覧[[#This Row],[Name]],"-","_"))</f>
        <v>WIDE_JIS_SYMBOL_SMALL_ROMAN_NUMERAL_FOUR</v>
      </c>
      <c r="K5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SMALL_ROMAN_NUMERAL_FOUR
pub const WIDE_JIS_SYMBOL_SMALL_ROMAN_NUMERAL_FOUR: u32 = 0x2173;</v>
      </c>
      <c r="L558" s="3" t="str">
        <f>定義一覧[[#This Row],[VariableName]]&amp;","</f>
        <v>WIDE_JIS_SYMBOL_SMALL_ROMAN_NUMERAL_FOUR,</v>
      </c>
      <c r="M558" s="1" t="str">
        <f>IF(定義一覧[[#This Row],[Sequence]]="○","",IF(I559="",CONCATENATE(定義一覧[[#This Row],[VariableName]], " + 1,"),CONCATENATE(定義一覧[[#This Row],[VariableName]], " - 1,")))</f>
        <v/>
      </c>
    </row>
    <row r="559" spans="2:13" ht="12.75" customHeight="1" x14ac:dyDescent="0.4">
      <c r="B559" s="1" t="s">
        <v>1553</v>
      </c>
      <c r="C559" s="1">
        <f>HEX2DEC(定義一覧[[#This Row],[Unicode]])</f>
        <v>8564</v>
      </c>
      <c r="D559" s="1" t="str">
        <f>_xlfn.UNICHAR(HEX2DEC(定義一覧[[#This Row],[Unicode]]))</f>
        <v>ⅴ</v>
      </c>
      <c r="E559" s="1" t="s">
        <v>104</v>
      </c>
      <c r="F559" s="1" t="s">
        <v>1622</v>
      </c>
      <c r="G559" s="1" t="s">
        <v>729</v>
      </c>
      <c r="H559" s="2" t="s">
        <v>2295</v>
      </c>
      <c r="I559" s="1" t="str">
        <f>IF(AND(定義一覧[[#This Row],[Dec]]-1=C558,定義一覧[[#This Row],[Dec]]+1=C560,定義一覧[[#This Row],[Category]]=F558,定義一覧[[#This Row],[Category]]=F560,定義一覧[[#This Row],[SubCategory]]=G558,定義一覧[[#This Row],[SubCategory]]=G560),"○","")</f>
        <v>○</v>
      </c>
      <c r="J559" s="1" t="str">
        <f>CONCATENATE(定義一覧[[#This Row],[Width]],"_",定義一覧[[#This Row],[Category]],"_",定義一覧[[#This Row],[SubCategory]],"_",SUBSTITUTE(定義一覧[[#This Row],[Name]],"-","_"))</f>
        <v>WIDE_JIS_SYMBOL_SMALL_ROMAN_NUMERAL_FIVE</v>
      </c>
      <c r="K5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SMALL_ROMAN_NUMERAL_FIVE
pub const WIDE_JIS_SYMBOL_SMALL_ROMAN_NUMERAL_FIVE: u32 = 0x2174;</v>
      </c>
      <c r="L559" s="3" t="str">
        <f>定義一覧[[#This Row],[VariableName]]&amp;","</f>
        <v>WIDE_JIS_SYMBOL_SMALL_ROMAN_NUMERAL_FIVE,</v>
      </c>
      <c r="M559" s="1" t="str">
        <f>IF(定義一覧[[#This Row],[Sequence]]="○","",IF(I560="",CONCATENATE(定義一覧[[#This Row],[VariableName]], " + 1,"),CONCATENATE(定義一覧[[#This Row],[VariableName]], " - 1,")))</f>
        <v/>
      </c>
    </row>
    <row r="560" spans="2:13" ht="12.75" customHeight="1" x14ac:dyDescent="0.4">
      <c r="B560" s="1" t="s">
        <v>1554</v>
      </c>
      <c r="C560" s="1">
        <f>HEX2DEC(定義一覧[[#This Row],[Unicode]])</f>
        <v>8565</v>
      </c>
      <c r="D560" s="1" t="str">
        <f>_xlfn.UNICHAR(HEX2DEC(定義一覧[[#This Row],[Unicode]]))</f>
        <v>ⅵ</v>
      </c>
      <c r="E560" s="1" t="s">
        <v>104</v>
      </c>
      <c r="F560" s="1" t="s">
        <v>1622</v>
      </c>
      <c r="G560" s="1" t="s">
        <v>729</v>
      </c>
      <c r="H560" s="2" t="s">
        <v>2296</v>
      </c>
      <c r="I560" s="1" t="str">
        <f>IF(AND(定義一覧[[#This Row],[Dec]]-1=C559,定義一覧[[#This Row],[Dec]]+1=C561,定義一覧[[#This Row],[Category]]=F559,定義一覧[[#This Row],[Category]]=F561,定義一覧[[#This Row],[SubCategory]]=G559,定義一覧[[#This Row],[SubCategory]]=G561),"○","")</f>
        <v>○</v>
      </c>
      <c r="J560" s="1" t="str">
        <f>CONCATENATE(定義一覧[[#This Row],[Width]],"_",定義一覧[[#This Row],[Category]],"_",定義一覧[[#This Row],[SubCategory]],"_",SUBSTITUTE(定義一覧[[#This Row],[Name]],"-","_"))</f>
        <v>WIDE_JIS_SYMBOL_SMALL_ROMAN_NUMERAL_SIX</v>
      </c>
      <c r="K5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SMALL_ROMAN_NUMERAL_SIX
pub const WIDE_JIS_SYMBOL_SMALL_ROMAN_NUMERAL_SIX: u32 = 0x2175;</v>
      </c>
      <c r="L560" s="3" t="str">
        <f>定義一覧[[#This Row],[VariableName]]&amp;","</f>
        <v>WIDE_JIS_SYMBOL_SMALL_ROMAN_NUMERAL_SIX,</v>
      </c>
      <c r="M560" s="1" t="str">
        <f>IF(定義一覧[[#This Row],[Sequence]]="○","",IF(I561="",CONCATENATE(定義一覧[[#This Row],[VariableName]], " + 1,"),CONCATENATE(定義一覧[[#This Row],[VariableName]], " - 1,")))</f>
        <v/>
      </c>
    </row>
    <row r="561" spans="2:13" ht="12.75" customHeight="1" x14ac:dyDescent="0.4">
      <c r="B561" s="1" t="s">
        <v>1555</v>
      </c>
      <c r="C561" s="1">
        <f>HEX2DEC(定義一覧[[#This Row],[Unicode]])</f>
        <v>8566</v>
      </c>
      <c r="D561" s="1" t="str">
        <f>_xlfn.UNICHAR(HEX2DEC(定義一覧[[#This Row],[Unicode]]))</f>
        <v>ⅶ</v>
      </c>
      <c r="E561" s="1" t="s">
        <v>104</v>
      </c>
      <c r="F561" s="1" t="s">
        <v>1622</v>
      </c>
      <c r="G561" s="1" t="s">
        <v>729</v>
      </c>
      <c r="H561" s="2" t="s">
        <v>2297</v>
      </c>
      <c r="I561" s="1" t="str">
        <f>IF(AND(定義一覧[[#This Row],[Dec]]-1=C560,定義一覧[[#This Row],[Dec]]+1=C562,定義一覧[[#This Row],[Category]]=F560,定義一覧[[#This Row],[Category]]=F562,定義一覧[[#This Row],[SubCategory]]=G560,定義一覧[[#This Row],[SubCategory]]=G562),"○","")</f>
        <v>○</v>
      </c>
      <c r="J561" s="1" t="str">
        <f>CONCATENATE(定義一覧[[#This Row],[Width]],"_",定義一覧[[#This Row],[Category]],"_",定義一覧[[#This Row],[SubCategory]],"_",SUBSTITUTE(定義一覧[[#This Row],[Name]],"-","_"))</f>
        <v>WIDE_JIS_SYMBOL_SMALL_ROMAN_NUMERAL_SEVEN</v>
      </c>
      <c r="K5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SMALL_ROMAN_NUMERAL_SEVEN
pub const WIDE_JIS_SYMBOL_SMALL_ROMAN_NUMERAL_SEVEN: u32 = 0x2176;</v>
      </c>
      <c r="L561" s="3" t="str">
        <f>定義一覧[[#This Row],[VariableName]]&amp;","</f>
        <v>WIDE_JIS_SYMBOL_SMALL_ROMAN_NUMERAL_SEVEN,</v>
      </c>
      <c r="M561" s="1" t="str">
        <f>IF(定義一覧[[#This Row],[Sequence]]="○","",IF(I562="",CONCATENATE(定義一覧[[#This Row],[VariableName]], " + 1,"),CONCATENATE(定義一覧[[#This Row],[VariableName]], " - 1,")))</f>
        <v/>
      </c>
    </row>
    <row r="562" spans="2:13" ht="12.75" customHeight="1" x14ac:dyDescent="0.4">
      <c r="B562" s="1" t="s">
        <v>1556</v>
      </c>
      <c r="C562" s="1">
        <f>HEX2DEC(定義一覧[[#This Row],[Unicode]])</f>
        <v>8567</v>
      </c>
      <c r="D562" s="1" t="str">
        <f>_xlfn.UNICHAR(HEX2DEC(定義一覧[[#This Row],[Unicode]]))</f>
        <v>ⅷ</v>
      </c>
      <c r="E562" s="1" t="s">
        <v>104</v>
      </c>
      <c r="F562" s="1" t="s">
        <v>1622</v>
      </c>
      <c r="G562" s="1" t="s">
        <v>729</v>
      </c>
      <c r="H562" s="2" t="s">
        <v>2298</v>
      </c>
      <c r="I562" s="1" t="str">
        <f>IF(AND(定義一覧[[#This Row],[Dec]]-1=C561,定義一覧[[#This Row],[Dec]]+1=C563,定義一覧[[#This Row],[Category]]=F561,定義一覧[[#This Row],[Category]]=F563,定義一覧[[#This Row],[SubCategory]]=G561,定義一覧[[#This Row],[SubCategory]]=G563),"○","")</f>
        <v>○</v>
      </c>
      <c r="J562" s="1" t="str">
        <f>CONCATENATE(定義一覧[[#This Row],[Width]],"_",定義一覧[[#This Row],[Category]],"_",定義一覧[[#This Row],[SubCategory]],"_",SUBSTITUTE(定義一覧[[#This Row],[Name]],"-","_"))</f>
        <v>WIDE_JIS_SYMBOL_SMALL_ROMAN_NUMERAL_EIGHT</v>
      </c>
      <c r="K5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SMALL_ROMAN_NUMERAL_EIGHT
pub const WIDE_JIS_SYMBOL_SMALL_ROMAN_NUMERAL_EIGHT: u32 = 0x2177;</v>
      </c>
      <c r="L562" s="3" t="str">
        <f>定義一覧[[#This Row],[VariableName]]&amp;","</f>
        <v>WIDE_JIS_SYMBOL_SMALL_ROMAN_NUMERAL_EIGHT,</v>
      </c>
      <c r="M562" s="1" t="str">
        <f>IF(定義一覧[[#This Row],[Sequence]]="○","",IF(I563="",CONCATENATE(定義一覧[[#This Row],[VariableName]], " + 1,"),CONCATENATE(定義一覧[[#This Row],[VariableName]], " - 1,")))</f>
        <v/>
      </c>
    </row>
    <row r="563" spans="2:13" ht="12.75" customHeight="1" x14ac:dyDescent="0.4">
      <c r="B563" s="1" t="s">
        <v>1557</v>
      </c>
      <c r="C563" s="1">
        <f>HEX2DEC(定義一覧[[#This Row],[Unicode]])</f>
        <v>8568</v>
      </c>
      <c r="D563" s="1" t="str">
        <f>_xlfn.UNICHAR(HEX2DEC(定義一覧[[#This Row],[Unicode]]))</f>
        <v>ⅸ</v>
      </c>
      <c r="E563" s="1" t="s">
        <v>104</v>
      </c>
      <c r="F563" s="1" t="s">
        <v>1622</v>
      </c>
      <c r="G563" s="1" t="s">
        <v>729</v>
      </c>
      <c r="H563" s="2" t="s">
        <v>2299</v>
      </c>
      <c r="I563" s="1" t="str">
        <f>IF(AND(定義一覧[[#This Row],[Dec]]-1=C562,定義一覧[[#This Row],[Dec]]+1=C564,定義一覧[[#This Row],[Category]]=F562,定義一覧[[#This Row],[Category]]=F564,定義一覧[[#This Row],[SubCategory]]=G562,定義一覧[[#This Row],[SubCategory]]=G564),"○","")</f>
        <v>○</v>
      </c>
      <c r="J563" s="1" t="str">
        <f>CONCATENATE(定義一覧[[#This Row],[Width]],"_",定義一覧[[#This Row],[Category]],"_",定義一覧[[#This Row],[SubCategory]],"_",SUBSTITUTE(定義一覧[[#This Row],[Name]],"-","_"))</f>
        <v>WIDE_JIS_SYMBOL_SMALL_ROMAN_NUMERAL_NINE</v>
      </c>
      <c r="K5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SMALL_ROMAN_NUMERAL_NINE
pub const WIDE_JIS_SYMBOL_SMALL_ROMAN_NUMERAL_NINE: u32 = 0x2178;</v>
      </c>
      <c r="L563" s="3" t="str">
        <f>定義一覧[[#This Row],[VariableName]]&amp;","</f>
        <v>WIDE_JIS_SYMBOL_SMALL_ROMAN_NUMERAL_NINE,</v>
      </c>
      <c r="M563" s="1" t="str">
        <f>IF(定義一覧[[#This Row],[Sequence]]="○","",IF(I564="",CONCATENATE(定義一覧[[#This Row],[VariableName]], " + 1,"),CONCATENATE(定義一覧[[#This Row],[VariableName]], " - 1,")))</f>
        <v/>
      </c>
    </row>
    <row r="564" spans="2:13" ht="12.75" customHeight="1" x14ac:dyDescent="0.4">
      <c r="B564" s="1" t="s">
        <v>1558</v>
      </c>
      <c r="C564" s="1">
        <f>HEX2DEC(定義一覧[[#This Row],[Unicode]])</f>
        <v>8569</v>
      </c>
      <c r="D564" s="1" t="str">
        <f>_xlfn.UNICHAR(HEX2DEC(定義一覧[[#This Row],[Unicode]]))</f>
        <v>ⅹ</v>
      </c>
      <c r="E564" s="1" t="s">
        <v>104</v>
      </c>
      <c r="F564" s="1" t="s">
        <v>1622</v>
      </c>
      <c r="G564" s="1" t="s">
        <v>729</v>
      </c>
      <c r="H564" s="2" t="s">
        <v>2300</v>
      </c>
      <c r="I564" s="1" t="str">
        <f>IF(AND(定義一覧[[#This Row],[Dec]]-1=C563,定義一覧[[#This Row],[Dec]]+1=C565,定義一覧[[#This Row],[Category]]=F563,定義一覧[[#This Row],[Category]]=F565,定義一覧[[#This Row],[SubCategory]]=G563,定義一覧[[#This Row],[SubCategory]]=G565),"○","")</f>
        <v>○</v>
      </c>
      <c r="J564" s="1" t="str">
        <f>CONCATENATE(定義一覧[[#This Row],[Width]],"_",定義一覧[[#This Row],[Category]],"_",定義一覧[[#This Row],[SubCategory]],"_",SUBSTITUTE(定義一覧[[#This Row],[Name]],"-","_"))</f>
        <v>WIDE_JIS_SYMBOL_SMALL_ROMAN_NUMERAL_TEN</v>
      </c>
      <c r="K5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SMALL_ROMAN_NUMERAL_TEN
pub const WIDE_JIS_SYMBOL_SMALL_ROMAN_NUMERAL_TEN: u32 = 0x2179;</v>
      </c>
      <c r="L564" s="3" t="str">
        <f>定義一覧[[#This Row],[VariableName]]&amp;","</f>
        <v>WIDE_JIS_SYMBOL_SMALL_ROMAN_NUMERAL_TEN,</v>
      </c>
      <c r="M564" s="1" t="str">
        <f>IF(定義一覧[[#This Row],[Sequence]]="○","",IF(I565="",CONCATENATE(定義一覧[[#This Row],[VariableName]], " + 1,"),CONCATENATE(定義一覧[[#This Row],[VariableName]], " - 1,")))</f>
        <v/>
      </c>
    </row>
    <row r="565" spans="2:13" ht="12.75" customHeight="1" x14ac:dyDescent="0.4">
      <c r="B565" s="1" t="s">
        <v>1162</v>
      </c>
      <c r="C565" s="1">
        <f>HEX2DEC(定義一覧[[#This Row],[Unicode]])</f>
        <v>8570</v>
      </c>
      <c r="D565" s="1" t="str">
        <f>_xlfn.UNICHAR(HEX2DEC(定義一覧[[#This Row],[Unicode]]))</f>
        <v>ⅺ</v>
      </c>
      <c r="E565" s="1" t="s">
        <v>724</v>
      </c>
      <c r="F565" s="1" t="s">
        <v>1622</v>
      </c>
      <c r="G565" s="1" t="s">
        <v>729</v>
      </c>
      <c r="H565" s="2" t="s">
        <v>2301</v>
      </c>
      <c r="I565" s="1" t="str">
        <f>IF(AND(定義一覧[[#This Row],[Dec]]-1=C564,定義一覧[[#This Row],[Dec]]+1=C566,定義一覧[[#This Row],[Category]]=F564,定義一覧[[#This Row],[Category]]=F566,定義一覧[[#This Row],[SubCategory]]=G564,定義一覧[[#This Row],[SubCategory]]=G566),"○","")</f>
        <v>○</v>
      </c>
      <c r="J565" s="1" t="str">
        <f>CONCATENATE(定義一覧[[#This Row],[Width]],"_",定義一覧[[#This Row],[Category]],"_",定義一覧[[#This Row],[SubCategory]],"_",SUBSTITUTE(定義一覧[[#This Row],[Name]],"-","_"))</f>
        <v>NARROW_JIS_SYMBOL_SMALL_ROMAN_NUMERAL_ELEVEN</v>
      </c>
      <c r="K5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SMALL_ROMAN_NUMERAL_ELEVEN
pub const NARROW_JIS_SYMBOL_SMALL_ROMAN_NUMERAL_ELEVEN: u32 = 0x217a;</v>
      </c>
      <c r="L565" s="3" t="str">
        <f>定義一覧[[#This Row],[VariableName]]&amp;","</f>
        <v>NARROW_JIS_SYMBOL_SMALL_ROMAN_NUMERAL_ELEVEN,</v>
      </c>
      <c r="M565" s="1" t="str">
        <f>IF(定義一覧[[#This Row],[Sequence]]="○","",IF(I566="",CONCATENATE(定義一覧[[#This Row],[VariableName]], " + 1,"),CONCATENATE(定義一覧[[#This Row],[VariableName]], " - 1,")))</f>
        <v/>
      </c>
    </row>
    <row r="566" spans="2:13" ht="12.75" customHeight="1" x14ac:dyDescent="0.4">
      <c r="B566" s="1" t="s">
        <v>1163</v>
      </c>
      <c r="C566" s="1">
        <f>HEX2DEC(定義一覧[[#This Row],[Unicode]])</f>
        <v>8571</v>
      </c>
      <c r="D566" s="1" t="str">
        <f>_xlfn.UNICHAR(HEX2DEC(定義一覧[[#This Row],[Unicode]]))</f>
        <v>ⅻ</v>
      </c>
      <c r="E566" s="1" t="s">
        <v>724</v>
      </c>
      <c r="F566" s="1" t="s">
        <v>1622</v>
      </c>
      <c r="G566" s="1" t="s">
        <v>729</v>
      </c>
      <c r="H566" s="2" t="s">
        <v>2302</v>
      </c>
      <c r="I566" s="1" t="str">
        <f>IF(AND(定義一覧[[#This Row],[Dec]]-1=C565,定義一覧[[#This Row],[Dec]]+1=C567,定義一覧[[#This Row],[Category]]=F565,定義一覧[[#This Row],[Category]]=F567,定義一覧[[#This Row],[SubCategory]]=G565,定義一覧[[#This Row],[SubCategory]]=G567),"○","")</f>
        <v/>
      </c>
      <c r="J566" s="1" t="str">
        <f>CONCATENATE(定義一覧[[#This Row],[Width]],"_",定義一覧[[#This Row],[Category]],"_",定義一覧[[#This Row],[SubCategory]],"_",SUBSTITUTE(定義一覧[[#This Row],[Name]],"-","_"))</f>
        <v>NARROW_JIS_SYMBOL_SMALL_ROMAN_NUMERAL_TWELVE</v>
      </c>
      <c r="K5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SMALL_ROMAN_NUMERAL_TWELVE
pub const NARROW_JIS_SYMBOL_SMALL_ROMAN_NUMERAL_TWELVE: u32 = 0x217b;</v>
      </c>
      <c r="L566" s="3" t="str">
        <f>定義一覧[[#This Row],[VariableName]]&amp;","</f>
        <v>NARROW_JIS_SYMBOL_SMALL_ROMAN_NUMERAL_TWELVE,</v>
      </c>
      <c r="M566" s="1" t="str">
        <f>IF(定義一覧[[#This Row],[Sequence]]="○","",IF(I567="",CONCATENATE(定義一覧[[#This Row],[VariableName]], " + 1,"),CONCATENATE(定義一覧[[#This Row],[VariableName]], " - 1,")))</f>
        <v>NARROW_JIS_SYMBOL_SMALL_ROMAN_NUMERAL_TWELVE + 1,</v>
      </c>
    </row>
    <row r="567" spans="2:13" ht="12.75" customHeight="1" x14ac:dyDescent="0.4">
      <c r="B567" s="1" t="s">
        <v>107</v>
      </c>
      <c r="C567" s="1">
        <f>HEX2DEC(定義一覧[[#This Row],[Unicode]])</f>
        <v>8592</v>
      </c>
      <c r="D567" s="1" t="str">
        <f>_xlfn.UNICHAR(HEX2DEC(定義一覧[[#This Row],[Unicode]]))</f>
        <v>←</v>
      </c>
      <c r="E567" s="1" t="s">
        <v>725</v>
      </c>
      <c r="F567" s="1" t="s">
        <v>1623</v>
      </c>
      <c r="G567" s="1" t="s">
        <v>729</v>
      </c>
      <c r="H567" s="2" t="s">
        <v>198</v>
      </c>
      <c r="I567" s="1" t="str">
        <f>IF(AND(定義一覧[[#This Row],[Dec]]-1=C566,定義一覧[[#This Row],[Dec]]+1=C568,定義一覧[[#This Row],[Category]]=F566,定義一覧[[#This Row],[Category]]=F568,定義一覧[[#This Row],[SubCategory]]=G566,定義一覧[[#This Row],[SubCategory]]=G568),"○","")</f>
        <v/>
      </c>
      <c r="J567" s="1" t="str">
        <f>CONCATENATE(定義一覧[[#This Row],[Width]],"_",定義一覧[[#This Row],[Category]],"_",定義一覧[[#This Row],[SubCategory]],"_",SUBSTITUTE(定義一覧[[#This Row],[Name]],"-","_"))</f>
        <v>WIDE_JIS_SYMBOL_LEFTWARDS_ARROW</v>
      </c>
      <c r="K5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LEFTWARDS_ARROW
pub const WIDE_JIS_SYMBOL_LEFTWARDS_ARROW: u32 = 0x2190;</v>
      </c>
      <c r="L567" s="3" t="str">
        <f>定義一覧[[#This Row],[VariableName]]&amp;","</f>
        <v>WIDE_JIS_SYMBOL_LEFTWARDS_ARROW,</v>
      </c>
      <c r="M567" s="1" t="str">
        <f>IF(定義一覧[[#This Row],[Sequence]]="○","",IF(I568="",CONCATENATE(定義一覧[[#This Row],[VariableName]], " + 1,"),CONCATENATE(定義一覧[[#This Row],[VariableName]], " - 1,")))</f>
        <v>WIDE_JIS_SYMBOL_LEFTWARDS_ARROW - 1,</v>
      </c>
    </row>
    <row r="568" spans="2:13" ht="12.75" customHeight="1" x14ac:dyDescent="0.4">
      <c r="B568" s="1" t="s">
        <v>108</v>
      </c>
      <c r="C568" s="1">
        <f>HEX2DEC(定義一覧[[#This Row],[Unicode]])</f>
        <v>8593</v>
      </c>
      <c r="D568" s="1" t="str">
        <f>_xlfn.UNICHAR(HEX2DEC(定義一覧[[#This Row],[Unicode]]))</f>
        <v>↑</v>
      </c>
      <c r="E568" s="1" t="s">
        <v>725</v>
      </c>
      <c r="F568" s="1" t="s">
        <v>1623</v>
      </c>
      <c r="G568" s="1" t="s">
        <v>729</v>
      </c>
      <c r="H568" s="2" t="s">
        <v>199</v>
      </c>
      <c r="I568" s="1" t="str">
        <f>IF(AND(定義一覧[[#This Row],[Dec]]-1=C567,定義一覧[[#This Row],[Dec]]+1=C569,定義一覧[[#This Row],[Category]]=F567,定義一覧[[#This Row],[Category]]=F569,定義一覧[[#This Row],[SubCategory]]=G567,定義一覧[[#This Row],[SubCategory]]=G569),"○","")</f>
        <v>○</v>
      </c>
      <c r="J568" s="1" t="str">
        <f>CONCATENATE(定義一覧[[#This Row],[Width]],"_",定義一覧[[#This Row],[Category]],"_",定義一覧[[#This Row],[SubCategory]],"_",SUBSTITUTE(定義一覧[[#This Row],[Name]],"-","_"))</f>
        <v>WIDE_JIS_SYMBOL_UPWARDS_ARROW</v>
      </c>
      <c r="K5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UPWARDS_ARROW
pub const WIDE_JIS_SYMBOL_UPWARDS_ARROW: u32 = 0x2191;</v>
      </c>
      <c r="L568" s="3" t="str">
        <f>定義一覧[[#This Row],[VariableName]]&amp;","</f>
        <v>WIDE_JIS_SYMBOL_UPWARDS_ARROW,</v>
      </c>
      <c r="M568" s="1" t="str">
        <f>IF(定義一覧[[#This Row],[Sequence]]="○","",IF(I569="",CONCATENATE(定義一覧[[#This Row],[VariableName]], " + 1,"),CONCATENATE(定義一覧[[#This Row],[VariableName]], " - 1,")))</f>
        <v/>
      </c>
    </row>
    <row r="569" spans="2:13" ht="12.75" customHeight="1" x14ac:dyDescent="0.4">
      <c r="B569" s="1" t="s">
        <v>109</v>
      </c>
      <c r="C569" s="1">
        <f>HEX2DEC(定義一覧[[#This Row],[Unicode]])</f>
        <v>8594</v>
      </c>
      <c r="D569" s="1" t="str">
        <f>_xlfn.UNICHAR(HEX2DEC(定義一覧[[#This Row],[Unicode]]))</f>
        <v>→</v>
      </c>
      <c r="E569" s="1" t="s">
        <v>725</v>
      </c>
      <c r="F569" s="1" t="s">
        <v>1623</v>
      </c>
      <c r="G569" s="1" t="s">
        <v>729</v>
      </c>
      <c r="H569" s="2" t="s">
        <v>200</v>
      </c>
      <c r="I569" s="1" t="str">
        <f>IF(AND(定義一覧[[#This Row],[Dec]]-1=C568,定義一覧[[#This Row],[Dec]]+1=C570,定義一覧[[#This Row],[Category]]=F568,定義一覧[[#This Row],[Category]]=F570,定義一覧[[#This Row],[SubCategory]]=G568,定義一覧[[#This Row],[SubCategory]]=G570),"○","")</f>
        <v>○</v>
      </c>
      <c r="J569" s="1" t="str">
        <f>CONCATENATE(定義一覧[[#This Row],[Width]],"_",定義一覧[[#This Row],[Category]],"_",定義一覧[[#This Row],[SubCategory]],"_",SUBSTITUTE(定義一覧[[#This Row],[Name]],"-","_"))</f>
        <v>WIDE_JIS_SYMBOL_RIGHTWARDS_ARROW</v>
      </c>
      <c r="K5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RIGHTWARDS_ARROW
pub const WIDE_JIS_SYMBOL_RIGHTWARDS_ARROW: u32 = 0x2192;</v>
      </c>
      <c r="L569" s="3" t="str">
        <f>定義一覧[[#This Row],[VariableName]]&amp;","</f>
        <v>WIDE_JIS_SYMBOL_RIGHTWARDS_ARROW,</v>
      </c>
      <c r="M569" s="1" t="str">
        <f>IF(定義一覧[[#This Row],[Sequence]]="○","",IF(I570="",CONCATENATE(定義一覧[[#This Row],[VariableName]], " + 1,"),CONCATENATE(定義一覧[[#This Row],[VariableName]], " - 1,")))</f>
        <v/>
      </c>
    </row>
    <row r="570" spans="2:13" ht="12.75" customHeight="1" x14ac:dyDescent="0.4">
      <c r="B570" s="1" t="s">
        <v>110</v>
      </c>
      <c r="C570" s="1">
        <f>HEX2DEC(定義一覧[[#This Row],[Unicode]])</f>
        <v>8595</v>
      </c>
      <c r="D570" s="1" t="str">
        <f>_xlfn.UNICHAR(HEX2DEC(定義一覧[[#This Row],[Unicode]]))</f>
        <v>↓</v>
      </c>
      <c r="E570" s="1" t="s">
        <v>725</v>
      </c>
      <c r="F570" s="1" t="s">
        <v>1623</v>
      </c>
      <c r="G570" s="1" t="s">
        <v>729</v>
      </c>
      <c r="H570" s="2" t="s">
        <v>201</v>
      </c>
      <c r="I570" s="1" t="str">
        <f>IF(AND(定義一覧[[#This Row],[Dec]]-1=C569,定義一覧[[#This Row],[Dec]]+1=C571,定義一覧[[#This Row],[Category]]=F569,定義一覧[[#This Row],[Category]]=F571,定義一覧[[#This Row],[SubCategory]]=G569,定義一覧[[#This Row],[SubCategory]]=G571),"○","")</f>
        <v>○</v>
      </c>
      <c r="J570" s="1" t="str">
        <f>CONCATENATE(定義一覧[[#This Row],[Width]],"_",定義一覧[[#This Row],[Category]],"_",定義一覧[[#This Row],[SubCategory]],"_",SUBSTITUTE(定義一覧[[#This Row],[Name]],"-","_"))</f>
        <v>WIDE_JIS_SYMBOL_DOWNWARDS_ARROW</v>
      </c>
      <c r="K5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DOWNWARDS_ARROW
pub const WIDE_JIS_SYMBOL_DOWNWARDS_ARROW: u32 = 0x2193;</v>
      </c>
      <c r="L570" s="3" t="str">
        <f>定義一覧[[#This Row],[VariableName]]&amp;","</f>
        <v>WIDE_JIS_SYMBOL_DOWNWARDS_ARROW,</v>
      </c>
      <c r="M570" s="1" t="str">
        <f>IF(定義一覧[[#This Row],[Sequence]]="○","",IF(I571="",CONCATENATE(定義一覧[[#This Row],[VariableName]], " + 1,"),CONCATENATE(定義一覧[[#This Row],[VariableName]], " - 1,")))</f>
        <v/>
      </c>
    </row>
    <row r="571" spans="2:13" ht="12.75" customHeight="1" x14ac:dyDescent="0.4">
      <c r="B571" s="1" t="s">
        <v>1307</v>
      </c>
      <c r="C571" s="1">
        <f>HEX2DEC(定義一覧[[#This Row],[Unicode]])</f>
        <v>8596</v>
      </c>
      <c r="D571" s="1" t="str">
        <f>_xlfn.UNICHAR(HEX2DEC(定義一覧[[#This Row],[Unicode]]))</f>
        <v>↔</v>
      </c>
      <c r="E571" s="1" t="s">
        <v>724</v>
      </c>
      <c r="F571" s="1" t="s">
        <v>1622</v>
      </c>
      <c r="G571" s="1" t="s">
        <v>729</v>
      </c>
      <c r="H571" s="2" t="s">
        <v>2303</v>
      </c>
      <c r="I571" s="1" t="str">
        <f>IF(AND(定義一覧[[#This Row],[Dec]]-1=C570,定義一覧[[#This Row],[Dec]]+1=C572,定義一覧[[#This Row],[Category]]=F570,定義一覧[[#This Row],[Category]]=F572,定義一覧[[#This Row],[SubCategory]]=G570,定義一覧[[#This Row],[SubCategory]]=G572),"○","")</f>
        <v/>
      </c>
      <c r="J571" s="1" t="str">
        <f>CONCATENATE(定義一覧[[#This Row],[Width]],"_",定義一覧[[#This Row],[Category]],"_",定義一覧[[#This Row],[SubCategory]],"_",SUBSTITUTE(定義一覧[[#This Row],[Name]],"-","_"))</f>
        <v>NARROW_JIS_SYMBOL_LEFT_RIGHT_ARROW</v>
      </c>
      <c r="K5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LEFT_RIGHT_ARROW
pub const NARROW_JIS_SYMBOL_LEFT_RIGHT_ARROW: u32 = 0x2194;</v>
      </c>
      <c r="L571" s="3" t="str">
        <f>定義一覧[[#This Row],[VariableName]]&amp;","</f>
        <v>NARROW_JIS_SYMBOL_LEFT_RIGHT_ARROW,</v>
      </c>
      <c r="M571" s="1" t="str">
        <f>IF(定義一覧[[#This Row],[Sequence]]="○","",IF(I572="",CONCATENATE(定義一覧[[#This Row],[VariableName]], " + 1,"),CONCATENATE(定義一覧[[#This Row],[VariableName]], " - 1,")))</f>
        <v>NARROW_JIS_SYMBOL_LEFT_RIGHT_ARROW + 1,</v>
      </c>
    </row>
    <row r="572" spans="2:13" ht="12.75" customHeight="1" x14ac:dyDescent="0.4">
      <c r="B572" s="1" t="s">
        <v>1314</v>
      </c>
      <c r="C572" s="1">
        <f>HEX2DEC(定義一覧[[#This Row],[Unicode]])</f>
        <v>8598</v>
      </c>
      <c r="D572" s="1" t="str">
        <f>_xlfn.UNICHAR(HEX2DEC(定義一覧[[#This Row],[Unicode]]))</f>
        <v>↖</v>
      </c>
      <c r="E572" s="1" t="s">
        <v>724</v>
      </c>
      <c r="F572" s="1" t="s">
        <v>1622</v>
      </c>
      <c r="G572" s="1" t="s">
        <v>729</v>
      </c>
      <c r="H572" s="2" t="s">
        <v>2304</v>
      </c>
      <c r="I572" s="1" t="str">
        <f>IF(AND(定義一覧[[#This Row],[Dec]]-1=C571,定義一覧[[#This Row],[Dec]]+1=C573,定義一覧[[#This Row],[Category]]=F571,定義一覧[[#This Row],[Category]]=F573,定義一覧[[#This Row],[SubCategory]]=G571,定義一覧[[#This Row],[SubCategory]]=G573),"○","")</f>
        <v/>
      </c>
      <c r="J572" s="1" t="str">
        <f>CONCATENATE(定義一覧[[#This Row],[Width]],"_",定義一覧[[#This Row],[Category]],"_",定義一覧[[#This Row],[SubCategory]],"_",SUBSTITUTE(定義一覧[[#This Row],[Name]],"-","_"))</f>
        <v>NARROW_JIS_SYMBOL_NORTH_WEST_ARROW</v>
      </c>
      <c r="K5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NORTH_WEST_ARROW
pub const NARROW_JIS_SYMBOL_NORTH_WEST_ARROW: u32 = 0x2196;</v>
      </c>
      <c r="L572" s="3" t="str">
        <f>定義一覧[[#This Row],[VariableName]]&amp;","</f>
        <v>NARROW_JIS_SYMBOL_NORTH_WEST_ARROW,</v>
      </c>
      <c r="M572" s="1" t="str">
        <f>IF(定義一覧[[#This Row],[Sequence]]="○","",IF(I573="",CONCATENATE(定義一覧[[#This Row],[VariableName]], " + 1,"),CONCATENATE(定義一覧[[#This Row],[VariableName]], " - 1,")))</f>
        <v>NARROW_JIS_SYMBOL_NORTH_WEST_ARROW - 1,</v>
      </c>
    </row>
    <row r="573" spans="2:13" ht="12.75" customHeight="1" x14ac:dyDescent="0.4">
      <c r="B573" s="1" t="s">
        <v>1312</v>
      </c>
      <c r="C573" s="1">
        <f>HEX2DEC(定義一覧[[#This Row],[Unicode]])</f>
        <v>8599</v>
      </c>
      <c r="D573" s="1" t="str">
        <f>_xlfn.UNICHAR(HEX2DEC(定義一覧[[#This Row],[Unicode]]))</f>
        <v>↗</v>
      </c>
      <c r="E573" s="1" t="s">
        <v>724</v>
      </c>
      <c r="F573" s="1" t="s">
        <v>1622</v>
      </c>
      <c r="G573" s="1" t="s">
        <v>729</v>
      </c>
      <c r="H573" s="2" t="s">
        <v>2305</v>
      </c>
      <c r="I573" s="1" t="str">
        <f>IF(AND(定義一覧[[#This Row],[Dec]]-1=C572,定義一覧[[#This Row],[Dec]]+1=C574,定義一覧[[#This Row],[Category]]=F572,定義一覧[[#This Row],[Category]]=F574,定義一覧[[#This Row],[SubCategory]]=G572,定義一覧[[#This Row],[SubCategory]]=G574),"○","")</f>
        <v>○</v>
      </c>
      <c r="J573" s="1" t="str">
        <f>CONCATENATE(定義一覧[[#This Row],[Width]],"_",定義一覧[[#This Row],[Category]],"_",定義一覧[[#This Row],[SubCategory]],"_",SUBSTITUTE(定義一覧[[#This Row],[Name]],"-","_"))</f>
        <v>NARROW_JIS_SYMBOL_NORTH_EAST_ARROW</v>
      </c>
      <c r="K5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NORTH_EAST_ARROW
pub const NARROW_JIS_SYMBOL_NORTH_EAST_ARROW: u32 = 0x2197;</v>
      </c>
      <c r="L573" s="3" t="str">
        <f>定義一覧[[#This Row],[VariableName]]&amp;","</f>
        <v>NARROW_JIS_SYMBOL_NORTH_EAST_ARROW,</v>
      </c>
      <c r="M573" s="1" t="str">
        <f>IF(定義一覧[[#This Row],[Sequence]]="○","",IF(I574="",CONCATENATE(定義一覧[[#This Row],[VariableName]], " + 1,"),CONCATENATE(定義一覧[[#This Row],[VariableName]], " - 1,")))</f>
        <v/>
      </c>
    </row>
    <row r="574" spans="2:13" ht="12.75" customHeight="1" x14ac:dyDescent="0.4">
      <c r="B574" s="1" t="s">
        <v>1313</v>
      </c>
      <c r="C574" s="1">
        <f>HEX2DEC(定義一覧[[#This Row],[Unicode]])</f>
        <v>8600</v>
      </c>
      <c r="D574" s="1" t="str">
        <f>_xlfn.UNICHAR(HEX2DEC(定義一覧[[#This Row],[Unicode]]))</f>
        <v>↘</v>
      </c>
      <c r="E574" s="1" t="s">
        <v>724</v>
      </c>
      <c r="F574" s="1" t="s">
        <v>1622</v>
      </c>
      <c r="G574" s="1" t="s">
        <v>729</v>
      </c>
      <c r="H574" s="2" t="s">
        <v>2306</v>
      </c>
      <c r="I574" s="1" t="str">
        <f>IF(AND(定義一覧[[#This Row],[Dec]]-1=C573,定義一覧[[#This Row],[Dec]]+1=C575,定義一覧[[#This Row],[Category]]=F573,定義一覧[[#This Row],[Category]]=F575,定義一覧[[#This Row],[SubCategory]]=G573,定義一覧[[#This Row],[SubCategory]]=G575),"○","")</f>
        <v>○</v>
      </c>
      <c r="J574" s="1" t="str">
        <f>CONCATENATE(定義一覧[[#This Row],[Width]],"_",定義一覧[[#This Row],[Category]],"_",定義一覧[[#This Row],[SubCategory]],"_",SUBSTITUTE(定義一覧[[#This Row],[Name]],"-","_"))</f>
        <v>NARROW_JIS_SYMBOL_SOUTH_EAST_ARROW</v>
      </c>
      <c r="K5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SOUTH_EAST_ARROW
pub const NARROW_JIS_SYMBOL_SOUTH_EAST_ARROW: u32 = 0x2198;</v>
      </c>
      <c r="L574" s="3" t="str">
        <f>定義一覧[[#This Row],[VariableName]]&amp;","</f>
        <v>NARROW_JIS_SYMBOL_SOUTH_EAST_ARROW,</v>
      </c>
      <c r="M574" s="1" t="str">
        <f>IF(定義一覧[[#This Row],[Sequence]]="○","",IF(I575="",CONCATENATE(定義一覧[[#This Row],[VariableName]], " + 1,"),CONCATENATE(定義一覧[[#This Row],[VariableName]], " - 1,")))</f>
        <v/>
      </c>
    </row>
    <row r="575" spans="2:13" ht="12.75" customHeight="1" x14ac:dyDescent="0.4">
      <c r="B575" s="1" t="s">
        <v>1315</v>
      </c>
      <c r="C575" s="1">
        <f>HEX2DEC(定義一覧[[#This Row],[Unicode]])</f>
        <v>8601</v>
      </c>
      <c r="D575" s="1" t="str">
        <f>_xlfn.UNICHAR(HEX2DEC(定義一覧[[#This Row],[Unicode]]))</f>
        <v>↙</v>
      </c>
      <c r="E575" s="1" t="s">
        <v>724</v>
      </c>
      <c r="F575" s="1" t="s">
        <v>1622</v>
      </c>
      <c r="G575" s="1" t="s">
        <v>729</v>
      </c>
      <c r="H575" s="2" t="s">
        <v>2307</v>
      </c>
      <c r="I575" s="1" t="str">
        <f>IF(AND(定義一覧[[#This Row],[Dec]]-1=C574,定義一覧[[#This Row],[Dec]]+1=C576,定義一覧[[#This Row],[Category]]=F574,定義一覧[[#This Row],[Category]]=F576,定義一覧[[#This Row],[SubCategory]]=G574,定義一覧[[#This Row],[SubCategory]]=G576),"○","")</f>
        <v/>
      </c>
      <c r="J575" s="1" t="str">
        <f>CONCATENATE(定義一覧[[#This Row],[Width]],"_",定義一覧[[#This Row],[Category]],"_",定義一覧[[#This Row],[SubCategory]],"_",SUBSTITUTE(定義一覧[[#This Row],[Name]],"-","_"))</f>
        <v>NARROW_JIS_SYMBOL_SOUTH_WEST_ARROW</v>
      </c>
      <c r="K5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SOUTH_WEST_ARROW
pub const NARROW_JIS_SYMBOL_SOUTH_WEST_ARROW: u32 = 0x2199;</v>
      </c>
      <c r="L575" s="3" t="str">
        <f>定義一覧[[#This Row],[VariableName]]&amp;","</f>
        <v>NARROW_JIS_SYMBOL_SOUTH_WEST_ARROW,</v>
      </c>
      <c r="M575" s="1" t="str">
        <f>IF(定義一覧[[#This Row],[Sequence]]="○","",IF(I576="",CONCATENATE(定義一覧[[#This Row],[VariableName]], " + 1,"),CONCATENATE(定義一覧[[#This Row],[VariableName]], " - 1,")))</f>
        <v>NARROW_JIS_SYMBOL_SOUTH_WEST_ARROW + 1,</v>
      </c>
    </row>
    <row r="576" spans="2:13" ht="12.75" customHeight="1" x14ac:dyDescent="0.4">
      <c r="B576" s="1" t="s">
        <v>834</v>
      </c>
      <c r="C576" s="1">
        <f>HEX2DEC(定義一覧[[#This Row],[Unicode]])</f>
        <v>8644</v>
      </c>
      <c r="D576" s="1" t="str">
        <f>_xlfn.UNICHAR(HEX2DEC(定義一覧[[#This Row],[Unicode]]))</f>
        <v>⇄</v>
      </c>
      <c r="E576" s="1" t="s">
        <v>724</v>
      </c>
      <c r="F576" s="1" t="s">
        <v>1622</v>
      </c>
      <c r="G576" s="1" t="s">
        <v>729</v>
      </c>
      <c r="H576" s="2" t="s">
        <v>2308</v>
      </c>
      <c r="I576" s="1" t="str">
        <f>IF(AND(定義一覧[[#This Row],[Dec]]-1=C575,定義一覧[[#This Row],[Dec]]+1=C577,定義一覧[[#This Row],[Category]]=F575,定義一覧[[#This Row],[Category]]=F577,定義一覧[[#This Row],[SubCategory]]=G575,定義一覧[[#This Row],[SubCategory]]=G577),"○","")</f>
        <v/>
      </c>
      <c r="J576" s="1" t="str">
        <f>CONCATENATE(定義一覧[[#This Row],[Width]],"_",定義一覧[[#This Row],[Category]],"_",定義一覧[[#This Row],[SubCategory]],"_",SUBSTITUTE(定義一覧[[#This Row],[Name]],"-","_"))</f>
        <v>NARROW_JIS_SYMBOL_RIGHTWARDS_ARROW_OVER_LEFTWARDS_ARROW</v>
      </c>
      <c r="K5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RIGHTWARDS_ARROW_OVER_LEFTWARDS_ARROW
pub const NARROW_JIS_SYMBOL_RIGHTWARDS_ARROW_OVER_LEFTWARDS_ARROW: u32 = 0x21c4;</v>
      </c>
      <c r="L576" s="3" t="str">
        <f>定義一覧[[#This Row],[VariableName]]&amp;","</f>
        <v>NARROW_JIS_SYMBOL_RIGHTWARDS_ARROW_OVER_LEFTWARDS_ARROW,</v>
      </c>
      <c r="M576" s="1" t="str">
        <f>IF(定義一覧[[#This Row],[Sequence]]="○","",IF(I577="",CONCATENATE(定義一覧[[#This Row],[VariableName]], " + 1,"),CONCATENATE(定義一覧[[#This Row],[VariableName]], " - 1,")))</f>
        <v>NARROW_JIS_SYMBOL_RIGHTWARDS_ARROW_OVER_LEFTWARDS_ARROW + 1,</v>
      </c>
    </row>
    <row r="577" spans="2:13" ht="12.75" customHeight="1" x14ac:dyDescent="0.4">
      <c r="B577" s="1" t="s">
        <v>809</v>
      </c>
      <c r="C577" s="1">
        <f>HEX2DEC(定義一覧[[#This Row],[Unicode]])</f>
        <v>8658</v>
      </c>
      <c r="D577" s="1" t="str">
        <f>_xlfn.UNICHAR(HEX2DEC(定義一覧[[#This Row],[Unicode]]))</f>
        <v>⇒</v>
      </c>
      <c r="E577" s="1" t="s">
        <v>104</v>
      </c>
      <c r="F577" s="1" t="s">
        <v>1622</v>
      </c>
      <c r="G577" s="1" t="s">
        <v>729</v>
      </c>
      <c r="H577" s="2" t="s">
        <v>2309</v>
      </c>
      <c r="I577" s="1" t="str">
        <f>IF(AND(定義一覧[[#This Row],[Dec]]-1=C576,定義一覧[[#This Row],[Dec]]+1=C578,定義一覧[[#This Row],[Category]]=F576,定義一覧[[#This Row],[Category]]=F578,定義一覧[[#This Row],[SubCategory]]=G576,定義一覧[[#This Row],[SubCategory]]=G578),"○","")</f>
        <v/>
      </c>
      <c r="J577" s="1" t="str">
        <f>CONCATENATE(定義一覧[[#This Row],[Width]],"_",定義一覧[[#This Row],[Category]],"_",定義一覧[[#This Row],[SubCategory]],"_",SUBSTITUTE(定義一覧[[#This Row],[Name]],"-","_"))</f>
        <v>WIDE_JIS_SYMBOL_RIGHTWARDS_DOUBLE_ARROW</v>
      </c>
      <c r="K5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RIGHTWARDS_DOUBLE_ARROW
pub const WIDE_JIS_SYMBOL_RIGHTWARDS_DOUBLE_ARROW: u32 = 0x21d2;</v>
      </c>
      <c r="L577" s="3" t="str">
        <f>定義一覧[[#This Row],[VariableName]]&amp;","</f>
        <v>WIDE_JIS_SYMBOL_RIGHTWARDS_DOUBLE_ARROW,</v>
      </c>
      <c r="M577" s="1" t="str">
        <f>IF(定義一覧[[#This Row],[Sequence]]="○","",IF(I578="",CONCATENATE(定義一覧[[#This Row],[VariableName]], " + 1,"),CONCATENATE(定義一覧[[#This Row],[VariableName]], " - 1,")))</f>
        <v>WIDE_JIS_SYMBOL_RIGHTWARDS_DOUBLE_ARROW + 1,</v>
      </c>
    </row>
    <row r="578" spans="2:13" ht="12.75" customHeight="1" x14ac:dyDescent="0.4">
      <c r="B578" s="1" t="s">
        <v>810</v>
      </c>
      <c r="C578" s="1">
        <f>HEX2DEC(定義一覧[[#This Row],[Unicode]])</f>
        <v>8660</v>
      </c>
      <c r="D578" s="1" t="str">
        <f>_xlfn.UNICHAR(HEX2DEC(定義一覧[[#This Row],[Unicode]]))</f>
        <v>⇔</v>
      </c>
      <c r="E578" s="1" t="s">
        <v>104</v>
      </c>
      <c r="F578" s="1" t="s">
        <v>1622</v>
      </c>
      <c r="G578" s="1" t="s">
        <v>729</v>
      </c>
      <c r="H578" s="2" t="s">
        <v>2310</v>
      </c>
      <c r="I578" s="1" t="str">
        <f>IF(AND(定義一覧[[#This Row],[Dec]]-1=C577,定義一覧[[#This Row],[Dec]]+1=C579,定義一覧[[#This Row],[Category]]=F577,定義一覧[[#This Row],[Category]]=F579,定義一覧[[#This Row],[SubCategory]]=G577,定義一覧[[#This Row],[SubCategory]]=G579),"○","")</f>
        <v/>
      </c>
      <c r="J578" s="1" t="str">
        <f>CONCATENATE(定義一覧[[#This Row],[Width]],"_",定義一覧[[#This Row],[Category]],"_",定義一覧[[#This Row],[SubCategory]],"_",SUBSTITUTE(定義一覧[[#This Row],[Name]],"-","_"))</f>
        <v>WIDE_JIS_SYMBOL_LEFT_RIGHT_DOUBLE_ARROW</v>
      </c>
      <c r="K5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LEFT_RIGHT_DOUBLE_ARROW
pub const WIDE_JIS_SYMBOL_LEFT_RIGHT_DOUBLE_ARROW: u32 = 0x21d4;</v>
      </c>
      <c r="L578" s="3" t="str">
        <f>定義一覧[[#This Row],[VariableName]]&amp;","</f>
        <v>WIDE_JIS_SYMBOL_LEFT_RIGHT_DOUBLE_ARROW,</v>
      </c>
      <c r="M578" s="1" t="str">
        <f>IF(定義一覧[[#This Row],[Sequence]]="○","",IF(I579="",CONCATENATE(定義一覧[[#This Row],[VariableName]], " + 1,"),CONCATENATE(定義一覧[[#This Row],[VariableName]], " - 1,")))</f>
        <v>WIDE_JIS_SYMBOL_LEFT_RIGHT_DOUBLE_ARROW + 1,</v>
      </c>
    </row>
    <row r="579" spans="2:13" ht="12.75" customHeight="1" x14ac:dyDescent="0.4">
      <c r="B579" s="1" t="s">
        <v>1317</v>
      </c>
      <c r="C579" s="1">
        <f>HEX2DEC(定義一覧[[#This Row],[Unicode]])</f>
        <v>8678</v>
      </c>
      <c r="D579" s="1" t="str">
        <f>_xlfn.UNICHAR(HEX2DEC(定義一覧[[#This Row],[Unicode]]))</f>
        <v>⇦</v>
      </c>
      <c r="E579" s="1" t="s">
        <v>724</v>
      </c>
      <c r="F579" s="1" t="s">
        <v>1622</v>
      </c>
      <c r="G579" s="1" t="s">
        <v>729</v>
      </c>
      <c r="H579" s="2" t="s">
        <v>2311</v>
      </c>
      <c r="I579" s="1" t="str">
        <f>IF(AND(定義一覧[[#This Row],[Dec]]-1=C578,定義一覧[[#This Row],[Dec]]+1=C580,定義一覧[[#This Row],[Category]]=F578,定義一覧[[#This Row],[Category]]=F580,定義一覧[[#This Row],[SubCategory]]=G578,定義一覧[[#This Row],[SubCategory]]=G580),"○","")</f>
        <v/>
      </c>
      <c r="J579" s="1" t="str">
        <f>CONCATENATE(定義一覧[[#This Row],[Width]],"_",定義一覧[[#This Row],[Category]],"_",定義一覧[[#This Row],[SubCategory]],"_",SUBSTITUTE(定義一覧[[#This Row],[Name]],"-","_"))</f>
        <v>NARROW_JIS_SYMBOL_LEFTWARDS_WHITE_ARROW</v>
      </c>
      <c r="K5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LEFTWARDS_WHITE_ARROW
pub const NARROW_JIS_SYMBOL_LEFTWARDS_WHITE_ARROW: u32 = 0x21e6;</v>
      </c>
      <c r="L579" s="3" t="str">
        <f>定義一覧[[#This Row],[VariableName]]&amp;","</f>
        <v>NARROW_JIS_SYMBOL_LEFTWARDS_WHITE_ARROW,</v>
      </c>
      <c r="M579" s="1" t="str">
        <f>IF(定義一覧[[#This Row],[Sequence]]="○","",IF(I580="",CONCATENATE(定義一覧[[#This Row],[VariableName]], " + 1,"),CONCATENATE(定義一覧[[#This Row],[VariableName]], " - 1,")))</f>
        <v>NARROW_JIS_SYMBOL_LEFTWARDS_WHITE_ARROW - 1,</v>
      </c>
    </row>
    <row r="580" spans="2:13" ht="12.75" customHeight="1" x14ac:dyDescent="0.4">
      <c r="B580" s="1" t="s">
        <v>1318</v>
      </c>
      <c r="C580" s="1">
        <f>HEX2DEC(定義一覧[[#This Row],[Unicode]])</f>
        <v>8679</v>
      </c>
      <c r="D580" s="1" t="str">
        <f>_xlfn.UNICHAR(HEX2DEC(定義一覧[[#This Row],[Unicode]]))</f>
        <v>⇧</v>
      </c>
      <c r="E580" s="1" t="s">
        <v>724</v>
      </c>
      <c r="F580" s="1" t="s">
        <v>1622</v>
      </c>
      <c r="G580" s="1" t="s">
        <v>729</v>
      </c>
      <c r="H580" s="2" t="s">
        <v>2312</v>
      </c>
      <c r="I580" s="1" t="str">
        <f>IF(AND(定義一覧[[#This Row],[Dec]]-1=C579,定義一覧[[#This Row],[Dec]]+1=C581,定義一覧[[#This Row],[Category]]=F579,定義一覧[[#This Row],[Category]]=F581,定義一覧[[#This Row],[SubCategory]]=G579,定義一覧[[#This Row],[SubCategory]]=G581),"○","")</f>
        <v>○</v>
      </c>
      <c r="J580" s="1" t="str">
        <f>CONCATENATE(定義一覧[[#This Row],[Width]],"_",定義一覧[[#This Row],[Category]],"_",定義一覧[[#This Row],[SubCategory]],"_",SUBSTITUTE(定義一覧[[#This Row],[Name]],"-","_"))</f>
        <v>NARROW_JIS_SYMBOL_UPWARDS_WHITE_ARROW</v>
      </c>
      <c r="K5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UPWARDS_WHITE_ARROW
pub const NARROW_JIS_SYMBOL_UPWARDS_WHITE_ARROW: u32 = 0x21e7;</v>
      </c>
      <c r="L580" s="3" t="str">
        <f>定義一覧[[#This Row],[VariableName]]&amp;","</f>
        <v>NARROW_JIS_SYMBOL_UPWARDS_WHITE_ARROW,</v>
      </c>
      <c r="M580" s="1" t="str">
        <f>IF(定義一覧[[#This Row],[Sequence]]="○","",IF(I581="",CONCATENATE(定義一覧[[#This Row],[VariableName]], " + 1,"),CONCATENATE(定義一覧[[#This Row],[VariableName]], " - 1,")))</f>
        <v/>
      </c>
    </row>
    <row r="581" spans="2:13" ht="12.75" customHeight="1" x14ac:dyDescent="0.4">
      <c r="B581" s="1" t="s">
        <v>1316</v>
      </c>
      <c r="C581" s="1">
        <f>HEX2DEC(定義一覧[[#This Row],[Unicode]])</f>
        <v>8680</v>
      </c>
      <c r="D581" s="1" t="str">
        <f>_xlfn.UNICHAR(HEX2DEC(定義一覧[[#This Row],[Unicode]]))</f>
        <v>⇨</v>
      </c>
      <c r="E581" s="1" t="s">
        <v>724</v>
      </c>
      <c r="F581" s="1" t="s">
        <v>1622</v>
      </c>
      <c r="G581" s="1" t="s">
        <v>729</v>
      </c>
      <c r="H581" s="2" t="s">
        <v>2313</v>
      </c>
      <c r="I581" s="1" t="str">
        <f>IF(AND(定義一覧[[#This Row],[Dec]]-1=C580,定義一覧[[#This Row],[Dec]]+1=C582,定義一覧[[#This Row],[Category]]=F580,定義一覧[[#This Row],[Category]]=F582,定義一覧[[#This Row],[SubCategory]]=G580,定義一覧[[#This Row],[SubCategory]]=G582),"○","")</f>
        <v>○</v>
      </c>
      <c r="J581" s="1" t="str">
        <f>CONCATENATE(定義一覧[[#This Row],[Width]],"_",定義一覧[[#This Row],[Category]],"_",定義一覧[[#This Row],[SubCategory]],"_",SUBSTITUTE(定義一覧[[#This Row],[Name]],"-","_"))</f>
        <v>NARROW_JIS_SYMBOL_RIGHTWARDS_WHITE_ARROW</v>
      </c>
      <c r="K5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RIGHTWARDS_WHITE_ARROW
pub const NARROW_JIS_SYMBOL_RIGHTWARDS_WHITE_ARROW: u32 = 0x21e8;</v>
      </c>
      <c r="L581" s="3" t="str">
        <f>定義一覧[[#This Row],[VariableName]]&amp;","</f>
        <v>NARROW_JIS_SYMBOL_RIGHTWARDS_WHITE_ARROW,</v>
      </c>
      <c r="M581" s="1" t="str">
        <f>IF(定義一覧[[#This Row],[Sequence]]="○","",IF(I582="",CONCATENATE(定義一覧[[#This Row],[VariableName]], " + 1,"),CONCATENATE(定義一覧[[#This Row],[VariableName]], " - 1,")))</f>
        <v/>
      </c>
    </row>
    <row r="582" spans="2:13" ht="12.75" customHeight="1" x14ac:dyDescent="0.4">
      <c r="B582" s="1" t="s">
        <v>1319</v>
      </c>
      <c r="C582" s="1">
        <f>HEX2DEC(定義一覧[[#This Row],[Unicode]])</f>
        <v>8681</v>
      </c>
      <c r="D582" s="1" t="str">
        <f>_xlfn.UNICHAR(HEX2DEC(定義一覧[[#This Row],[Unicode]]))</f>
        <v>⇩</v>
      </c>
      <c r="E582" s="1" t="s">
        <v>724</v>
      </c>
      <c r="F582" s="1" t="s">
        <v>1622</v>
      </c>
      <c r="G582" s="1" t="s">
        <v>729</v>
      </c>
      <c r="H582" s="2" t="s">
        <v>2314</v>
      </c>
      <c r="I582" s="1" t="str">
        <f>IF(AND(定義一覧[[#This Row],[Dec]]-1=C581,定義一覧[[#This Row],[Dec]]+1=C583,定義一覧[[#This Row],[Category]]=F581,定義一覧[[#This Row],[Category]]=F583,定義一覧[[#This Row],[SubCategory]]=G581,定義一覧[[#This Row],[SubCategory]]=G583),"○","")</f>
        <v/>
      </c>
      <c r="J582" s="1" t="str">
        <f>CONCATENATE(定義一覧[[#This Row],[Width]],"_",定義一覧[[#This Row],[Category]],"_",定義一覧[[#This Row],[SubCategory]],"_",SUBSTITUTE(定義一覧[[#This Row],[Name]],"-","_"))</f>
        <v>NARROW_JIS_SYMBOL_DOWNWARDS_WHITE_ARROW</v>
      </c>
      <c r="K5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DOWNWARDS_WHITE_ARROW
pub const NARROW_JIS_SYMBOL_DOWNWARDS_WHITE_ARROW: u32 = 0x21e9;</v>
      </c>
      <c r="L582" s="3" t="str">
        <f>定義一覧[[#This Row],[VariableName]]&amp;","</f>
        <v>NARROW_JIS_SYMBOL_DOWNWARDS_WHITE_ARROW,</v>
      </c>
      <c r="M582" s="1" t="str">
        <f>IF(定義一覧[[#This Row],[Sequence]]="○","",IF(I583="",CONCATENATE(定義一覧[[#This Row],[VariableName]], " + 1,"),CONCATENATE(定義一覧[[#This Row],[VariableName]], " - 1,")))</f>
        <v>NARROW_JIS_SYMBOL_DOWNWARDS_WHITE_ARROW + 1,</v>
      </c>
    </row>
    <row r="583" spans="2:13" ht="12.75" customHeight="1" x14ac:dyDescent="0.4">
      <c r="B583" s="1" t="s">
        <v>1283</v>
      </c>
      <c r="C583" s="1">
        <f>HEX2DEC(定義一覧[[#This Row],[Unicode]])</f>
        <v>8704</v>
      </c>
      <c r="D583" s="1" t="str">
        <f>_xlfn.UNICHAR(HEX2DEC(定義一覧[[#This Row],[Unicode]]))</f>
        <v>∀</v>
      </c>
      <c r="E583" s="1" t="s">
        <v>104</v>
      </c>
      <c r="F583" s="1" t="s">
        <v>1622</v>
      </c>
      <c r="G583" s="1" t="s">
        <v>729</v>
      </c>
      <c r="H583" s="2" t="s">
        <v>2315</v>
      </c>
      <c r="I583" s="1" t="str">
        <f>IF(AND(定義一覧[[#This Row],[Dec]]-1=C582,定義一覧[[#This Row],[Dec]]+1=C584,定義一覧[[#This Row],[Category]]=F582,定義一覧[[#This Row],[Category]]=F584,定義一覧[[#This Row],[SubCategory]]=G582,定義一覧[[#This Row],[SubCategory]]=G584),"○","")</f>
        <v/>
      </c>
      <c r="J583" s="1" t="str">
        <f>CONCATENATE(定義一覧[[#This Row],[Width]],"_",定義一覧[[#This Row],[Category]],"_",定義一覧[[#This Row],[SubCategory]],"_",SUBSTITUTE(定義一覧[[#This Row],[Name]],"-","_"))</f>
        <v>WIDE_JIS_SYMBOL_FOR_ALL</v>
      </c>
      <c r="K5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FOR_ALL
pub const WIDE_JIS_SYMBOL_FOR_ALL: u32 = 0x2200;</v>
      </c>
      <c r="L583" s="3" t="str">
        <f>定義一覧[[#This Row],[VariableName]]&amp;","</f>
        <v>WIDE_JIS_SYMBOL_FOR_ALL,</v>
      </c>
      <c r="M583" s="1" t="str">
        <f>IF(定義一覧[[#This Row],[Sequence]]="○","",IF(I584="",CONCATENATE(定義一覧[[#This Row],[VariableName]], " + 1,"),CONCATENATE(定義一覧[[#This Row],[VariableName]], " - 1,")))</f>
        <v>WIDE_JIS_SYMBOL_FOR_ALL + 1,</v>
      </c>
    </row>
    <row r="584" spans="2:13" ht="12.75" customHeight="1" x14ac:dyDescent="0.4">
      <c r="B584" s="1" t="s">
        <v>1296</v>
      </c>
      <c r="C584" s="1">
        <f>HEX2DEC(定義一覧[[#This Row],[Unicode]])</f>
        <v>8706</v>
      </c>
      <c r="D584" s="1" t="str">
        <f>_xlfn.UNICHAR(HEX2DEC(定義一覧[[#This Row],[Unicode]]))</f>
        <v>∂</v>
      </c>
      <c r="E584" s="1" t="s">
        <v>104</v>
      </c>
      <c r="F584" s="1" t="s">
        <v>1622</v>
      </c>
      <c r="G584" s="1" t="s">
        <v>729</v>
      </c>
      <c r="H584" s="2" t="s">
        <v>2316</v>
      </c>
      <c r="I584" s="1" t="str">
        <f>IF(AND(定義一覧[[#This Row],[Dec]]-1=C583,定義一覧[[#This Row],[Dec]]+1=C585,定義一覧[[#This Row],[Category]]=F583,定義一覧[[#This Row],[Category]]=F585,定義一覧[[#This Row],[SubCategory]]=G583,定義一覧[[#This Row],[SubCategory]]=G585),"○","")</f>
        <v/>
      </c>
      <c r="J584" s="1" t="str">
        <f>CONCATENATE(定義一覧[[#This Row],[Width]],"_",定義一覧[[#This Row],[Category]],"_",定義一覧[[#This Row],[SubCategory]],"_",SUBSTITUTE(定義一覧[[#This Row],[Name]],"-","_"))</f>
        <v>WIDE_JIS_SYMBOL_PARTIAL_DIFFERENTIAL</v>
      </c>
      <c r="K5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PARTIAL_DIFFERENTIAL
pub const WIDE_JIS_SYMBOL_PARTIAL_DIFFERENTIAL: u32 = 0x2202;</v>
      </c>
      <c r="L584" s="3" t="str">
        <f>定義一覧[[#This Row],[VariableName]]&amp;","</f>
        <v>WIDE_JIS_SYMBOL_PARTIAL_DIFFERENTIAL,</v>
      </c>
      <c r="M584" s="1" t="str">
        <f>IF(定義一覧[[#This Row],[Sequence]]="○","",IF(I585="",CONCATENATE(定義一覧[[#This Row],[VariableName]], " + 1,"),CONCATENATE(定義一覧[[#This Row],[VariableName]], " - 1,")))</f>
        <v>WIDE_JIS_SYMBOL_PARTIAL_DIFFERENTIAL + 1,</v>
      </c>
    </row>
    <row r="585" spans="2:13" ht="12.75" customHeight="1" x14ac:dyDescent="0.4">
      <c r="B585" s="1" t="s">
        <v>1284</v>
      </c>
      <c r="C585" s="1">
        <f>HEX2DEC(定義一覧[[#This Row],[Unicode]])</f>
        <v>8707</v>
      </c>
      <c r="D585" s="1" t="str">
        <f>_xlfn.UNICHAR(HEX2DEC(定義一覧[[#This Row],[Unicode]]))</f>
        <v>∃</v>
      </c>
      <c r="E585" s="1" t="s">
        <v>104</v>
      </c>
      <c r="F585" s="1" t="s">
        <v>1622</v>
      </c>
      <c r="G585" s="1" t="s">
        <v>729</v>
      </c>
      <c r="H585" s="2" t="s">
        <v>2317</v>
      </c>
      <c r="I585" s="1" t="str">
        <f>IF(AND(定義一覧[[#This Row],[Dec]]-1=C584,定義一覧[[#This Row],[Dec]]+1=C586,定義一覧[[#This Row],[Category]]=F584,定義一覧[[#This Row],[Category]]=F586,定義一覧[[#This Row],[SubCategory]]=G584,定義一覧[[#This Row],[SubCategory]]=G586),"○","")</f>
        <v/>
      </c>
      <c r="J585" s="1" t="str">
        <f>CONCATENATE(定義一覧[[#This Row],[Width]],"_",定義一覧[[#This Row],[Category]],"_",定義一覧[[#This Row],[SubCategory]],"_",SUBSTITUTE(定義一覧[[#This Row],[Name]],"-","_"))</f>
        <v>WIDE_JIS_SYMBOL_THERE_EXISTS</v>
      </c>
      <c r="K5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THERE_EXISTS
pub const WIDE_JIS_SYMBOL_THERE_EXISTS: u32 = 0x2203;</v>
      </c>
      <c r="L585" s="3" t="str">
        <f>定義一覧[[#This Row],[VariableName]]&amp;","</f>
        <v>WIDE_JIS_SYMBOL_THERE_EXISTS,</v>
      </c>
      <c r="M585" s="1" t="str">
        <f>IF(定義一覧[[#This Row],[Sequence]]="○","",IF(I586="",CONCATENATE(定義一覧[[#This Row],[VariableName]], " + 1,"),CONCATENATE(定義一覧[[#This Row],[VariableName]], " - 1,")))</f>
        <v>WIDE_JIS_SYMBOL_THERE_EXISTS + 1,</v>
      </c>
    </row>
    <row r="586" spans="2:13" ht="12.75" customHeight="1" x14ac:dyDescent="0.4">
      <c r="B586" s="1" t="s">
        <v>1278</v>
      </c>
      <c r="C586" s="1">
        <f>HEX2DEC(定義一覧[[#This Row],[Unicode]])</f>
        <v>8709</v>
      </c>
      <c r="D586" s="1" t="str">
        <f>_xlfn.UNICHAR(HEX2DEC(定義一覧[[#This Row],[Unicode]]))</f>
        <v>∅</v>
      </c>
      <c r="E586" s="1" t="s">
        <v>724</v>
      </c>
      <c r="F586" s="1" t="s">
        <v>1622</v>
      </c>
      <c r="G586" s="1" t="s">
        <v>729</v>
      </c>
      <c r="H586" s="2" t="s">
        <v>2318</v>
      </c>
      <c r="I586" s="1" t="str">
        <f>IF(AND(定義一覧[[#This Row],[Dec]]-1=C585,定義一覧[[#This Row],[Dec]]+1=C587,定義一覧[[#This Row],[Category]]=F585,定義一覧[[#This Row],[Category]]=F587,定義一覧[[#This Row],[SubCategory]]=G585,定義一覧[[#This Row],[SubCategory]]=G587),"○","")</f>
        <v/>
      </c>
      <c r="J586" s="1" t="str">
        <f>CONCATENATE(定義一覧[[#This Row],[Width]],"_",定義一覧[[#This Row],[Category]],"_",定義一覧[[#This Row],[SubCategory]],"_",SUBSTITUTE(定義一覧[[#This Row],[Name]],"-","_"))</f>
        <v>NARROW_JIS_SYMBOL_EMPTY_SET</v>
      </c>
      <c r="K5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EMPTY_SET
pub const NARROW_JIS_SYMBOL_EMPTY_SET: u32 = 0x2205;</v>
      </c>
      <c r="L586" s="3" t="str">
        <f>定義一覧[[#This Row],[VariableName]]&amp;","</f>
        <v>NARROW_JIS_SYMBOL_EMPTY_SET,</v>
      </c>
      <c r="M586" s="1" t="str">
        <f>IF(定義一覧[[#This Row],[Sequence]]="○","",IF(I587="",CONCATENATE(定義一覧[[#This Row],[VariableName]], " + 1,"),CONCATENATE(定義一覧[[#This Row],[VariableName]], " - 1,")))</f>
        <v>NARROW_JIS_SYMBOL_EMPTY_SET + 1,</v>
      </c>
    </row>
    <row r="587" spans="2:13" ht="12.75" customHeight="1" x14ac:dyDescent="0.4">
      <c r="B587" s="1" t="s">
        <v>1297</v>
      </c>
      <c r="C587" s="1">
        <f>HEX2DEC(定義一覧[[#This Row],[Unicode]])</f>
        <v>8711</v>
      </c>
      <c r="D587" s="1" t="str">
        <f>_xlfn.UNICHAR(HEX2DEC(定義一覧[[#This Row],[Unicode]]))</f>
        <v>∇</v>
      </c>
      <c r="E587" s="1" t="s">
        <v>104</v>
      </c>
      <c r="F587" s="1" t="s">
        <v>1622</v>
      </c>
      <c r="G587" s="1" t="s">
        <v>729</v>
      </c>
      <c r="H587" s="2" t="s">
        <v>2319</v>
      </c>
      <c r="I587" s="1" t="str">
        <f>IF(AND(定義一覧[[#This Row],[Dec]]-1=C586,定義一覧[[#This Row],[Dec]]+1=C588,定義一覧[[#This Row],[Category]]=F586,定義一覧[[#This Row],[Category]]=F588,定義一覧[[#This Row],[SubCategory]]=G586,定義一覧[[#This Row],[SubCategory]]=G588),"○","")</f>
        <v/>
      </c>
      <c r="J587" s="1" t="str">
        <f>CONCATENATE(定義一覧[[#This Row],[Width]],"_",定義一覧[[#This Row],[Category]],"_",定義一覧[[#This Row],[SubCategory]],"_",SUBSTITUTE(定義一覧[[#This Row],[Name]],"-","_"))</f>
        <v>WIDE_JIS_SYMBOL_NABLA</v>
      </c>
      <c r="K5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NABLA
pub const WIDE_JIS_SYMBOL_NABLA: u32 = 0x2207;</v>
      </c>
      <c r="L587" s="3" t="str">
        <f>定義一覧[[#This Row],[VariableName]]&amp;","</f>
        <v>WIDE_JIS_SYMBOL_NABLA,</v>
      </c>
      <c r="M587" s="1" t="str">
        <f>IF(定義一覧[[#This Row],[Sequence]]="○","",IF(I588="",CONCATENATE(定義一覧[[#This Row],[VariableName]], " + 1,"),CONCATENATE(定義一覧[[#This Row],[VariableName]], " - 1,")))</f>
        <v>WIDE_JIS_SYMBOL_NABLA - 1,</v>
      </c>
    </row>
    <row r="588" spans="2:13" ht="12.75" customHeight="1" x14ac:dyDescent="0.4">
      <c r="B588" s="1" t="s">
        <v>1269</v>
      </c>
      <c r="C588" s="1">
        <f>HEX2DEC(定義一覧[[#This Row],[Unicode]])</f>
        <v>8712</v>
      </c>
      <c r="D588" s="1" t="str">
        <f>_xlfn.UNICHAR(HEX2DEC(定義一覧[[#This Row],[Unicode]]))</f>
        <v>∈</v>
      </c>
      <c r="E588" s="1" t="s">
        <v>104</v>
      </c>
      <c r="F588" s="1" t="s">
        <v>1622</v>
      </c>
      <c r="G588" s="1" t="s">
        <v>729</v>
      </c>
      <c r="H588" s="2" t="s">
        <v>2320</v>
      </c>
      <c r="I588" s="1" t="str">
        <f>IF(AND(定義一覧[[#This Row],[Dec]]-1=C587,定義一覧[[#This Row],[Dec]]+1=C589,定義一覧[[#This Row],[Category]]=F587,定義一覧[[#This Row],[Category]]=F589,定義一覧[[#This Row],[SubCategory]]=G587,定義一覧[[#This Row],[SubCategory]]=G589),"○","")</f>
        <v>○</v>
      </c>
      <c r="J588" s="1" t="str">
        <f>CONCATENATE(定義一覧[[#This Row],[Width]],"_",定義一覧[[#This Row],[Category]],"_",定義一覧[[#This Row],[SubCategory]],"_",SUBSTITUTE(定義一覧[[#This Row],[Name]],"-","_"))</f>
        <v>WIDE_JIS_SYMBOL_ELEMENT_OF</v>
      </c>
      <c r="K5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ELEMENT_OF
pub const WIDE_JIS_SYMBOL_ELEMENT_OF: u32 = 0x2208;</v>
      </c>
      <c r="L588" s="3" t="str">
        <f>定義一覧[[#This Row],[VariableName]]&amp;","</f>
        <v>WIDE_JIS_SYMBOL_ELEMENT_OF,</v>
      </c>
      <c r="M588" s="1" t="str">
        <f>IF(定義一覧[[#This Row],[Sequence]]="○","",IF(I589="",CONCATENATE(定義一覧[[#This Row],[VariableName]], " + 1,"),CONCATENATE(定義一覧[[#This Row],[VariableName]], " - 1,")))</f>
        <v/>
      </c>
    </row>
    <row r="589" spans="2:13" ht="12.75" customHeight="1" x14ac:dyDescent="0.4">
      <c r="B589" s="1" t="s">
        <v>1277</v>
      </c>
      <c r="C589" s="1">
        <f>HEX2DEC(定義一覧[[#This Row],[Unicode]])</f>
        <v>8713</v>
      </c>
      <c r="D589" s="1" t="str">
        <f>_xlfn.UNICHAR(HEX2DEC(定義一覧[[#This Row],[Unicode]]))</f>
        <v>∉</v>
      </c>
      <c r="E589" s="1" t="s">
        <v>724</v>
      </c>
      <c r="F589" s="1" t="s">
        <v>1622</v>
      </c>
      <c r="G589" s="1" t="s">
        <v>729</v>
      </c>
      <c r="H589" s="2" t="s">
        <v>2321</v>
      </c>
      <c r="I589" s="1" t="str">
        <f>IF(AND(定義一覧[[#This Row],[Dec]]-1=C588,定義一覧[[#This Row],[Dec]]+1=C590,定義一覧[[#This Row],[Category]]=F588,定義一覧[[#This Row],[Category]]=F590,定義一覧[[#This Row],[SubCategory]]=G588,定義一覧[[#This Row],[SubCategory]]=G590),"○","")</f>
        <v/>
      </c>
      <c r="J589" s="1" t="str">
        <f>CONCATENATE(定義一覧[[#This Row],[Width]],"_",定義一覧[[#This Row],[Category]],"_",定義一覧[[#This Row],[SubCategory]],"_",SUBSTITUTE(定義一覧[[#This Row],[Name]],"-","_"))</f>
        <v>NARROW_JIS_SYMBOL_NOT_AN_ELEMENT_OF</v>
      </c>
      <c r="K5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NOT_AN_ELEMENT_OF
pub const NARROW_JIS_SYMBOL_NOT_AN_ELEMENT_OF: u32 = 0x2209;</v>
      </c>
      <c r="L589" s="3" t="str">
        <f>定義一覧[[#This Row],[VariableName]]&amp;","</f>
        <v>NARROW_JIS_SYMBOL_NOT_AN_ELEMENT_OF,</v>
      </c>
      <c r="M589" s="1" t="str">
        <f>IF(定義一覧[[#This Row],[Sequence]]="○","",IF(I590="",CONCATENATE(定義一覧[[#This Row],[VariableName]], " + 1,"),CONCATENATE(定義一覧[[#This Row],[VariableName]], " - 1,")))</f>
        <v>NARROW_JIS_SYMBOL_NOT_AN_ELEMENT_OF + 1,</v>
      </c>
    </row>
    <row r="590" spans="2:13" ht="12.75" customHeight="1" x14ac:dyDescent="0.4">
      <c r="B590" s="1" t="s">
        <v>804</v>
      </c>
      <c r="C590" s="1">
        <f>HEX2DEC(定義一覧[[#This Row],[Unicode]])</f>
        <v>8715</v>
      </c>
      <c r="D590" s="1" t="str">
        <f>_xlfn.UNICHAR(HEX2DEC(定義一覧[[#This Row],[Unicode]]))</f>
        <v>∋</v>
      </c>
      <c r="E590" s="1" t="s">
        <v>104</v>
      </c>
      <c r="F590" s="1" t="s">
        <v>1622</v>
      </c>
      <c r="G590" s="1" t="s">
        <v>729</v>
      </c>
      <c r="H590" s="2" t="s">
        <v>2322</v>
      </c>
      <c r="I590" s="1" t="str">
        <f>IF(AND(定義一覧[[#This Row],[Dec]]-1=C589,定義一覧[[#This Row],[Dec]]+1=C591,定義一覧[[#This Row],[Category]]=F589,定義一覧[[#This Row],[Category]]=F591,定義一覧[[#This Row],[SubCategory]]=G589,定義一覧[[#This Row],[SubCategory]]=G591),"○","")</f>
        <v/>
      </c>
      <c r="J590" s="1" t="str">
        <f>CONCATENATE(定義一覧[[#This Row],[Width]],"_",定義一覧[[#This Row],[Category]],"_",定義一覧[[#This Row],[SubCategory]],"_",SUBSTITUTE(定義一覧[[#This Row],[Name]],"-","_"))</f>
        <v>WIDE_JIS_SYMBOL_CONTAINS_AS_MEMBER</v>
      </c>
      <c r="K5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CONTAINS_AS_MEMBER
pub const WIDE_JIS_SYMBOL_CONTAINS_AS_MEMBER: u32 = 0x220b;</v>
      </c>
      <c r="L590" s="3" t="str">
        <f>定義一覧[[#This Row],[VariableName]]&amp;","</f>
        <v>WIDE_JIS_SYMBOL_CONTAINS_AS_MEMBER,</v>
      </c>
      <c r="M590" s="1" t="str">
        <f>IF(定義一覧[[#This Row],[Sequence]]="○","",IF(I591="",CONCATENATE(定義一覧[[#This Row],[VariableName]], " + 1,"),CONCATENATE(定義一覧[[#This Row],[VariableName]], " - 1,")))</f>
        <v>WIDE_JIS_SYMBOL_CONTAINS_AS_MEMBER + 1,</v>
      </c>
    </row>
    <row r="591" spans="2:13" ht="12.75" customHeight="1" x14ac:dyDescent="0.4">
      <c r="B591" s="1" t="s">
        <v>1252</v>
      </c>
      <c r="C591" s="1">
        <f>HEX2DEC(定義一覧[[#This Row],[Unicode]])</f>
        <v>8722</v>
      </c>
      <c r="D591" s="1" t="str">
        <f>_xlfn.UNICHAR(HEX2DEC(定義一覧[[#This Row],[Unicode]]))</f>
        <v>−</v>
      </c>
      <c r="E591" s="1" t="s">
        <v>724</v>
      </c>
      <c r="F591" s="1" t="s">
        <v>1622</v>
      </c>
      <c r="G591" s="1" t="s">
        <v>729</v>
      </c>
      <c r="H591" s="2" t="s">
        <v>2323</v>
      </c>
      <c r="I591" s="1" t="str">
        <f>IF(AND(定義一覧[[#This Row],[Dec]]-1=C590,定義一覧[[#This Row],[Dec]]+1=C592,定義一覧[[#This Row],[Category]]=F590,定義一覧[[#This Row],[Category]]=F592,定義一覧[[#This Row],[SubCategory]]=G590,定義一覧[[#This Row],[SubCategory]]=G592),"○","")</f>
        <v/>
      </c>
      <c r="J591" s="1" t="str">
        <f>CONCATENATE(定義一覧[[#This Row],[Width]],"_",定義一覧[[#This Row],[Category]],"_",定義一覧[[#This Row],[SubCategory]],"_",SUBSTITUTE(定義一覧[[#This Row],[Name]],"-","_"))</f>
        <v>NARROW_JIS_SYMBOL_MINUS_SIGN</v>
      </c>
      <c r="K5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MINUS_SIGN
pub const NARROW_JIS_SYMBOL_MINUS_SIGN: u32 = 0x2212;</v>
      </c>
      <c r="L591" s="3" t="str">
        <f>定義一覧[[#This Row],[VariableName]]&amp;","</f>
        <v>NARROW_JIS_SYMBOL_MINUS_SIGN,</v>
      </c>
      <c r="M591" s="1" t="str">
        <f>IF(定義一覧[[#This Row],[Sequence]]="○","",IF(I592="",CONCATENATE(定義一覧[[#This Row],[VariableName]], " + 1,"),CONCATENATE(定義一覧[[#This Row],[VariableName]], " - 1,")))</f>
        <v>NARROW_JIS_SYMBOL_MINUS_SIGN + 1,</v>
      </c>
    </row>
    <row r="592" spans="2:13" ht="12.75" customHeight="1" x14ac:dyDescent="0.4">
      <c r="B592" s="1" t="s">
        <v>1324</v>
      </c>
      <c r="C592" s="1">
        <f>HEX2DEC(定義一覧[[#This Row],[Unicode]])</f>
        <v>8723</v>
      </c>
      <c r="D592" s="1" t="str">
        <f>_xlfn.UNICHAR(HEX2DEC(定義一覧[[#This Row],[Unicode]]))</f>
        <v>∓</v>
      </c>
      <c r="E592" s="1" t="s">
        <v>724</v>
      </c>
      <c r="F592" s="1" t="s">
        <v>1622</v>
      </c>
      <c r="G592" s="1" t="s">
        <v>729</v>
      </c>
      <c r="H592" s="2" t="s">
        <v>2324</v>
      </c>
      <c r="I592" s="1" t="str">
        <f>IF(AND(定義一覧[[#This Row],[Dec]]-1=C591,定義一覧[[#This Row],[Dec]]+1=C593,定義一覧[[#This Row],[Category]]=F591,定義一覧[[#This Row],[Category]]=F593,定義一覧[[#This Row],[SubCategory]]=G591,定義一覧[[#This Row],[SubCategory]]=G593),"○","")</f>
        <v/>
      </c>
      <c r="J592" s="1" t="str">
        <f>CONCATENATE(定義一覧[[#This Row],[Width]],"_",定義一覧[[#This Row],[Category]],"_",定義一覧[[#This Row],[SubCategory]],"_",SUBSTITUTE(定義一覧[[#This Row],[Name]],"-","_"))</f>
        <v>NARROW_JIS_SYMBOL_MINUS_OR_PLUS_SIGN</v>
      </c>
      <c r="K5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MINUS_OR_PLUS_SIGN
pub const NARROW_JIS_SYMBOL_MINUS_OR_PLUS_SIGN: u32 = 0x2213;</v>
      </c>
      <c r="L592" s="3" t="str">
        <f>定義一覧[[#This Row],[VariableName]]&amp;","</f>
        <v>NARROW_JIS_SYMBOL_MINUS_OR_PLUS_SIGN,</v>
      </c>
      <c r="M592" s="1" t="str">
        <f>IF(定義一覧[[#This Row],[Sequence]]="○","",IF(I593="",CONCATENATE(定義一覧[[#This Row],[VariableName]], " + 1,"),CONCATENATE(定義一覧[[#This Row],[VariableName]], " - 1,")))</f>
        <v>NARROW_JIS_SYMBOL_MINUS_OR_PLUS_SIGN + 1,</v>
      </c>
    </row>
    <row r="593" spans="2:13" ht="12.75" customHeight="1" x14ac:dyDescent="0.4">
      <c r="B593" s="1" t="s">
        <v>816</v>
      </c>
      <c r="C593" s="1">
        <f>HEX2DEC(定義一覧[[#This Row],[Unicode]])</f>
        <v>8730</v>
      </c>
      <c r="D593" s="1" t="str">
        <f>_xlfn.UNICHAR(HEX2DEC(定義一覧[[#This Row],[Unicode]]))</f>
        <v>√</v>
      </c>
      <c r="E593" s="1" t="s">
        <v>104</v>
      </c>
      <c r="F593" s="1" t="s">
        <v>1622</v>
      </c>
      <c r="G593" s="1" t="s">
        <v>729</v>
      </c>
      <c r="H593" s="2" t="s">
        <v>2325</v>
      </c>
      <c r="I593" s="1" t="str">
        <f>IF(AND(定義一覧[[#This Row],[Dec]]-1=C592,定義一覧[[#This Row],[Dec]]+1=C594,定義一覧[[#This Row],[Category]]=F592,定義一覧[[#This Row],[Category]]=F594,定義一覧[[#This Row],[SubCategory]]=G592,定義一覧[[#This Row],[SubCategory]]=G594),"○","")</f>
        <v/>
      </c>
      <c r="J593" s="1" t="str">
        <f>CONCATENATE(定義一覧[[#This Row],[Width]],"_",定義一覧[[#This Row],[Category]],"_",定義一覧[[#This Row],[SubCategory]],"_",SUBSTITUTE(定義一覧[[#This Row],[Name]],"-","_"))</f>
        <v>WIDE_JIS_SYMBOL_SQUARE_ROOT</v>
      </c>
      <c r="K5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SQUARE_ROOT
pub const WIDE_JIS_SYMBOL_SQUARE_ROOT: u32 = 0x221a;</v>
      </c>
      <c r="L593" s="3" t="str">
        <f>定義一覧[[#This Row],[VariableName]]&amp;","</f>
        <v>WIDE_JIS_SYMBOL_SQUARE_ROOT,</v>
      </c>
      <c r="M593" s="1" t="str">
        <f>IF(定義一覧[[#This Row],[Sequence]]="○","",IF(I594="",CONCATENATE(定義一覧[[#This Row],[VariableName]], " + 1,"),CONCATENATE(定義一覧[[#This Row],[VariableName]], " - 1,")))</f>
        <v>WIDE_JIS_SYMBOL_SQUARE_ROOT + 1,</v>
      </c>
    </row>
    <row r="594" spans="2:13" ht="12.75" customHeight="1" x14ac:dyDescent="0.4">
      <c r="B594" s="1" t="s">
        <v>818</v>
      </c>
      <c r="C594" s="1">
        <f>HEX2DEC(定義一覧[[#This Row],[Unicode]])</f>
        <v>8733</v>
      </c>
      <c r="D594" s="1" t="str">
        <f>_xlfn.UNICHAR(HEX2DEC(定義一覧[[#This Row],[Unicode]]))</f>
        <v>∝</v>
      </c>
      <c r="E594" s="1" t="s">
        <v>104</v>
      </c>
      <c r="F594" s="1" t="s">
        <v>1622</v>
      </c>
      <c r="G594" s="1" t="s">
        <v>729</v>
      </c>
      <c r="H594" s="2" t="s">
        <v>2326</v>
      </c>
      <c r="I594" s="1" t="str">
        <f>IF(AND(定義一覧[[#This Row],[Dec]]-1=C593,定義一覧[[#This Row],[Dec]]+1=C595,定義一覧[[#This Row],[Category]]=F593,定義一覧[[#This Row],[Category]]=F595,定義一覧[[#This Row],[SubCategory]]=G593,定義一覧[[#This Row],[SubCategory]]=G595),"○","")</f>
        <v/>
      </c>
      <c r="J594" s="1" t="str">
        <f>CONCATENATE(定義一覧[[#This Row],[Width]],"_",定義一覧[[#This Row],[Category]],"_",定義一覧[[#This Row],[SubCategory]],"_",SUBSTITUTE(定義一覧[[#This Row],[Name]],"-","_"))</f>
        <v>WIDE_JIS_SYMBOL_PROPORTIONAL_TO</v>
      </c>
      <c r="K5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PROPORTIONAL_TO
pub const WIDE_JIS_SYMBOL_PROPORTIONAL_TO: u32 = 0x221d;</v>
      </c>
      <c r="L594" s="3" t="str">
        <f>定義一覧[[#This Row],[VariableName]]&amp;","</f>
        <v>WIDE_JIS_SYMBOL_PROPORTIONAL_TO,</v>
      </c>
      <c r="M594" s="1" t="str">
        <f>IF(定義一覧[[#This Row],[Sequence]]="○","",IF(I595="",CONCATENATE(定義一覧[[#This Row],[VariableName]], " + 1,"),CONCATENATE(定義一覧[[#This Row],[VariableName]], " - 1,")))</f>
        <v>WIDE_JIS_SYMBOL_PROPORTIONAL_TO - 1,</v>
      </c>
    </row>
    <row r="595" spans="2:13" ht="12.75" customHeight="1" x14ac:dyDescent="0.4">
      <c r="B595" s="1" t="s">
        <v>781</v>
      </c>
      <c r="C595" s="1">
        <f>HEX2DEC(定義一覧[[#This Row],[Unicode]])</f>
        <v>8734</v>
      </c>
      <c r="D595" s="1" t="str">
        <f>_xlfn.UNICHAR(HEX2DEC(定義一覧[[#This Row],[Unicode]]))</f>
        <v>∞</v>
      </c>
      <c r="E595" s="1" t="s">
        <v>104</v>
      </c>
      <c r="F595" s="1" t="s">
        <v>1622</v>
      </c>
      <c r="G595" s="1" t="s">
        <v>729</v>
      </c>
      <c r="H595" s="2" t="s">
        <v>2327</v>
      </c>
      <c r="I595" s="1" t="str">
        <f>IF(AND(定義一覧[[#This Row],[Dec]]-1=C594,定義一覧[[#This Row],[Dec]]+1=C596,定義一覧[[#This Row],[Category]]=F594,定義一覧[[#This Row],[Category]]=F596,定義一覧[[#This Row],[SubCategory]]=G594,定義一覧[[#This Row],[SubCategory]]=G596),"○","")</f>
        <v>○</v>
      </c>
      <c r="J595" s="1" t="str">
        <f>CONCATENATE(定義一覧[[#This Row],[Width]],"_",定義一覧[[#This Row],[Category]],"_",定義一覧[[#This Row],[SubCategory]],"_",SUBSTITUTE(定義一覧[[#This Row],[Name]],"-","_"))</f>
        <v>WIDE_JIS_SYMBOL_INFINITY</v>
      </c>
      <c r="K5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INFINITY
pub const WIDE_JIS_SYMBOL_INFINITY: u32 = 0x221e;</v>
      </c>
      <c r="L595" s="3" t="str">
        <f>定義一覧[[#This Row],[VariableName]]&amp;","</f>
        <v>WIDE_JIS_SYMBOL_INFINITY,</v>
      </c>
      <c r="M595" s="1" t="str">
        <f>IF(定義一覧[[#This Row],[Sequence]]="○","",IF(I596="",CONCATENATE(定義一覧[[#This Row],[VariableName]], " + 1,"),CONCATENATE(定義一覧[[#This Row],[VariableName]], " - 1,")))</f>
        <v/>
      </c>
    </row>
    <row r="596" spans="2:13" ht="12.75" customHeight="1" x14ac:dyDescent="0.4">
      <c r="B596" s="1" t="s">
        <v>1232</v>
      </c>
      <c r="C596" s="1">
        <f>HEX2DEC(定義一覧[[#This Row],[Unicode]])</f>
        <v>8735</v>
      </c>
      <c r="D596" s="1" t="str">
        <f>_xlfn.UNICHAR(HEX2DEC(定義一覧[[#This Row],[Unicode]]))</f>
        <v>∟</v>
      </c>
      <c r="E596" s="1" t="s">
        <v>104</v>
      </c>
      <c r="F596" s="1" t="s">
        <v>1622</v>
      </c>
      <c r="G596" s="1" t="s">
        <v>729</v>
      </c>
      <c r="H596" s="2" t="s">
        <v>2328</v>
      </c>
      <c r="I596" s="1" t="str">
        <f>IF(AND(定義一覧[[#This Row],[Dec]]-1=C595,定義一覧[[#This Row],[Dec]]+1=C597,定義一覧[[#This Row],[Category]]=F595,定義一覧[[#This Row],[Category]]=F597,定義一覧[[#This Row],[SubCategory]]=G595,定義一覧[[#This Row],[SubCategory]]=G597),"○","")</f>
        <v>○</v>
      </c>
      <c r="J596" s="1" t="str">
        <f>CONCATENATE(定義一覧[[#This Row],[Width]],"_",定義一覧[[#This Row],[Category]],"_",定義一覧[[#This Row],[SubCategory]],"_",SUBSTITUTE(定義一覧[[#This Row],[Name]],"-","_"))</f>
        <v>WIDE_JIS_SYMBOL_RIGHT_ANGLE</v>
      </c>
      <c r="K5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RIGHT_ANGLE
pub const WIDE_JIS_SYMBOL_RIGHT_ANGLE: u32 = 0x221f;</v>
      </c>
      <c r="L596" s="3" t="str">
        <f>定義一覧[[#This Row],[VariableName]]&amp;","</f>
        <v>WIDE_JIS_SYMBOL_RIGHT_ANGLE,</v>
      </c>
      <c r="M596" s="1" t="str">
        <f>IF(定義一覧[[#This Row],[Sequence]]="○","",IF(I597="",CONCATENATE(定義一覧[[#This Row],[VariableName]], " + 1,"),CONCATENATE(定義一覧[[#This Row],[VariableName]], " - 1,")))</f>
        <v/>
      </c>
    </row>
    <row r="597" spans="2:13" ht="12.75" customHeight="1" x14ac:dyDescent="0.4">
      <c r="B597" s="1" t="s">
        <v>1294</v>
      </c>
      <c r="C597" s="1">
        <f>HEX2DEC(定義一覧[[#This Row],[Unicode]])</f>
        <v>8736</v>
      </c>
      <c r="D597" s="1" t="str">
        <f>_xlfn.UNICHAR(HEX2DEC(定義一覧[[#This Row],[Unicode]]))</f>
        <v>∠</v>
      </c>
      <c r="E597" s="1" t="s">
        <v>104</v>
      </c>
      <c r="F597" s="1" t="s">
        <v>1622</v>
      </c>
      <c r="G597" s="1" t="s">
        <v>729</v>
      </c>
      <c r="H597" s="2" t="s">
        <v>2329</v>
      </c>
      <c r="I597" s="1" t="str">
        <f>IF(AND(定義一覧[[#This Row],[Dec]]-1=C596,定義一覧[[#This Row],[Dec]]+1=C598,定義一覧[[#This Row],[Category]]=F596,定義一覧[[#This Row],[Category]]=F598,定義一覧[[#This Row],[SubCategory]]=G596,定義一覧[[#This Row],[SubCategory]]=G598),"○","")</f>
        <v/>
      </c>
      <c r="J597" s="1" t="str">
        <f>CONCATENATE(定義一覧[[#This Row],[Width]],"_",定義一覧[[#This Row],[Category]],"_",定義一覧[[#This Row],[SubCategory]],"_",SUBSTITUTE(定義一覧[[#This Row],[Name]],"-","_"))</f>
        <v>WIDE_JIS_SYMBOL_ANGLE</v>
      </c>
      <c r="K5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ANGLE
pub const WIDE_JIS_SYMBOL_ANGLE: u32 = 0x2220;</v>
      </c>
      <c r="L597" s="3" t="str">
        <f>定義一覧[[#This Row],[VariableName]]&amp;","</f>
        <v>WIDE_JIS_SYMBOL_ANGLE,</v>
      </c>
      <c r="M597" s="1" t="str">
        <f>IF(定義一覧[[#This Row],[Sequence]]="○","",IF(I598="",CONCATENATE(定義一覧[[#This Row],[VariableName]], " + 1,"),CONCATENATE(定義一覧[[#This Row],[VariableName]], " - 1,")))</f>
        <v>WIDE_JIS_SYMBOL_ANGLE + 1,</v>
      </c>
    </row>
    <row r="598" spans="2:13" ht="12.75" customHeight="1" x14ac:dyDescent="0.4">
      <c r="B598" s="1" t="s">
        <v>1288</v>
      </c>
      <c r="C598" s="1">
        <f>HEX2DEC(定義一覧[[#This Row],[Unicode]])</f>
        <v>8741</v>
      </c>
      <c r="D598" s="1" t="str">
        <f>_xlfn.UNICHAR(HEX2DEC(定義一覧[[#This Row],[Unicode]]))</f>
        <v>∥</v>
      </c>
      <c r="E598" s="1" t="s">
        <v>104</v>
      </c>
      <c r="F598" s="1" t="s">
        <v>1622</v>
      </c>
      <c r="G598" s="1" t="s">
        <v>729</v>
      </c>
      <c r="H598" s="2" t="s">
        <v>2330</v>
      </c>
      <c r="I598" s="1" t="str">
        <f>IF(AND(定義一覧[[#This Row],[Dec]]-1=C597,定義一覧[[#This Row],[Dec]]+1=C599,定義一覧[[#This Row],[Category]]=F597,定義一覧[[#This Row],[Category]]=F599,定義一覧[[#This Row],[SubCategory]]=G597,定義一覧[[#This Row],[SubCategory]]=G599),"○","")</f>
        <v/>
      </c>
      <c r="J598" s="1" t="str">
        <f>CONCATENATE(定義一覧[[#This Row],[Width]],"_",定義一覧[[#This Row],[Category]],"_",定義一覧[[#This Row],[SubCategory]],"_",SUBSTITUTE(定義一覧[[#This Row],[Name]],"-","_"))</f>
        <v>WIDE_JIS_SYMBOL_PARALLEL_TO</v>
      </c>
      <c r="K5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PARALLEL_TO
pub const WIDE_JIS_SYMBOL_PARALLEL_TO: u32 = 0x2225;</v>
      </c>
      <c r="L598" s="3" t="str">
        <f>定義一覧[[#This Row],[VariableName]]&amp;","</f>
        <v>WIDE_JIS_SYMBOL_PARALLEL_TO,</v>
      </c>
      <c r="M598" s="1" t="str">
        <f>IF(定義一覧[[#This Row],[Sequence]]="○","",IF(I599="",CONCATENATE(定義一覧[[#This Row],[VariableName]], " + 1,"),CONCATENATE(定義一覧[[#This Row],[VariableName]], " - 1,")))</f>
        <v>WIDE_JIS_SYMBOL_PARALLEL_TO - 1,</v>
      </c>
    </row>
    <row r="599" spans="2:13" ht="12.75" customHeight="1" x14ac:dyDescent="0.4">
      <c r="B599" s="1" t="s">
        <v>1289</v>
      </c>
      <c r="C599" s="1">
        <f>HEX2DEC(定義一覧[[#This Row],[Unicode]])</f>
        <v>8742</v>
      </c>
      <c r="D599" s="1" t="str">
        <f>_xlfn.UNICHAR(HEX2DEC(定義一覧[[#This Row],[Unicode]]))</f>
        <v>∦</v>
      </c>
      <c r="E599" s="1" t="s">
        <v>724</v>
      </c>
      <c r="F599" s="1" t="s">
        <v>1622</v>
      </c>
      <c r="G599" s="1" t="s">
        <v>729</v>
      </c>
      <c r="H599" s="2" t="s">
        <v>2331</v>
      </c>
      <c r="I599" s="1" t="str">
        <f>IF(AND(定義一覧[[#This Row],[Dec]]-1=C598,定義一覧[[#This Row],[Dec]]+1=C600,定義一覧[[#This Row],[Category]]=F598,定義一覧[[#This Row],[Category]]=F600,定義一覧[[#This Row],[SubCategory]]=G598,定義一覧[[#This Row],[SubCategory]]=G600),"○","")</f>
        <v>○</v>
      </c>
      <c r="J599" s="1" t="str">
        <f>CONCATENATE(定義一覧[[#This Row],[Width]],"_",定義一覧[[#This Row],[Category]],"_",定義一覧[[#This Row],[SubCategory]],"_",SUBSTITUTE(定義一覧[[#This Row],[Name]],"-","_"))</f>
        <v>NARROW_JIS_SYMBOL_NOT_PARALLEL_TO</v>
      </c>
      <c r="K5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NOT_PARALLEL_TO
pub const NARROW_JIS_SYMBOL_NOT_PARALLEL_TO: u32 = 0x2226;</v>
      </c>
      <c r="L599" s="3" t="str">
        <f>定義一覧[[#This Row],[VariableName]]&amp;","</f>
        <v>NARROW_JIS_SYMBOL_NOT_PARALLEL_TO,</v>
      </c>
      <c r="M599" s="1" t="str">
        <f>IF(定義一覧[[#This Row],[Sequence]]="○","",IF(I600="",CONCATENATE(定義一覧[[#This Row],[VariableName]], " + 1,"),CONCATENATE(定義一覧[[#This Row],[VariableName]], " - 1,")))</f>
        <v/>
      </c>
    </row>
    <row r="600" spans="2:13" ht="12.75" customHeight="1" x14ac:dyDescent="0.4">
      <c r="B600" s="1" t="s">
        <v>1281</v>
      </c>
      <c r="C600" s="1">
        <f>HEX2DEC(定義一覧[[#This Row],[Unicode]])</f>
        <v>8743</v>
      </c>
      <c r="D600" s="1" t="str">
        <f>_xlfn.UNICHAR(HEX2DEC(定義一覧[[#This Row],[Unicode]]))</f>
        <v>∧</v>
      </c>
      <c r="E600" s="1" t="s">
        <v>104</v>
      </c>
      <c r="F600" s="1" t="s">
        <v>1622</v>
      </c>
      <c r="G600" s="1" t="s">
        <v>729</v>
      </c>
      <c r="H600" s="2" t="s">
        <v>2332</v>
      </c>
      <c r="I600" s="1" t="str">
        <f>IF(AND(定義一覧[[#This Row],[Dec]]-1=C599,定義一覧[[#This Row],[Dec]]+1=C601,定義一覧[[#This Row],[Category]]=F599,定義一覧[[#This Row],[Category]]=F601,定義一覧[[#This Row],[SubCategory]]=G599,定義一覧[[#This Row],[SubCategory]]=G601),"○","")</f>
        <v>○</v>
      </c>
      <c r="J600" s="1" t="str">
        <f>CONCATENATE(定義一覧[[#This Row],[Width]],"_",定義一覧[[#This Row],[Category]],"_",定義一覧[[#This Row],[SubCategory]],"_",SUBSTITUTE(定義一覧[[#This Row],[Name]],"-","_"))</f>
        <v>WIDE_JIS_SYMBOL_LOGICAL_AND</v>
      </c>
      <c r="K6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LOGICAL_AND
pub const WIDE_JIS_SYMBOL_LOGICAL_AND: u32 = 0x2227;</v>
      </c>
      <c r="L600" s="3" t="str">
        <f>定義一覧[[#This Row],[VariableName]]&amp;","</f>
        <v>WIDE_JIS_SYMBOL_LOGICAL_AND,</v>
      </c>
      <c r="M600" s="1" t="str">
        <f>IF(定義一覧[[#This Row],[Sequence]]="○","",IF(I601="",CONCATENATE(定義一覧[[#This Row],[VariableName]], " + 1,"),CONCATENATE(定義一覧[[#This Row],[VariableName]], " - 1,")))</f>
        <v/>
      </c>
    </row>
    <row r="601" spans="2:13" ht="12.75" customHeight="1" x14ac:dyDescent="0.4">
      <c r="B601" s="1" t="s">
        <v>1282</v>
      </c>
      <c r="C601" s="1">
        <f>HEX2DEC(定義一覧[[#This Row],[Unicode]])</f>
        <v>8744</v>
      </c>
      <c r="D601" s="1" t="str">
        <f>_xlfn.UNICHAR(HEX2DEC(定義一覧[[#This Row],[Unicode]]))</f>
        <v>∨</v>
      </c>
      <c r="E601" s="1" t="s">
        <v>104</v>
      </c>
      <c r="F601" s="1" t="s">
        <v>1622</v>
      </c>
      <c r="G601" s="1" t="s">
        <v>729</v>
      </c>
      <c r="H601" s="2" t="s">
        <v>2333</v>
      </c>
      <c r="I601" s="1" t="str">
        <f>IF(AND(定義一覧[[#This Row],[Dec]]-1=C600,定義一覧[[#This Row],[Dec]]+1=C602,定義一覧[[#This Row],[Category]]=F600,定義一覧[[#This Row],[Category]]=F602,定義一覧[[#This Row],[SubCategory]]=G600,定義一覧[[#This Row],[SubCategory]]=G602),"○","")</f>
        <v>○</v>
      </c>
      <c r="J601" s="1" t="str">
        <f>CONCATENATE(定義一覧[[#This Row],[Width]],"_",定義一覧[[#This Row],[Category]],"_",定義一覧[[#This Row],[SubCategory]],"_",SUBSTITUTE(定義一覧[[#This Row],[Name]],"-","_"))</f>
        <v>WIDE_JIS_SYMBOL_LOGICAL_OR</v>
      </c>
      <c r="K6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LOGICAL_OR
pub const WIDE_JIS_SYMBOL_LOGICAL_OR: u32 = 0x2228;</v>
      </c>
      <c r="L601" s="3" t="str">
        <f>定義一覧[[#This Row],[VariableName]]&amp;","</f>
        <v>WIDE_JIS_SYMBOL_LOGICAL_OR,</v>
      </c>
      <c r="M601" s="1" t="str">
        <f>IF(定義一覧[[#This Row],[Sequence]]="○","",IF(I602="",CONCATENATE(定義一覧[[#This Row],[VariableName]], " + 1,"),CONCATENATE(定義一覧[[#This Row],[VariableName]], " - 1,")))</f>
        <v/>
      </c>
    </row>
    <row r="602" spans="2:13" ht="12.75" customHeight="1" x14ac:dyDescent="0.4">
      <c r="B602" s="1" t="s">
        <v>1274</v>
      </c>
      <c r="C602" s="1">
        <f>HEX2DEC(定義一覧[[#This Row],[Unicode]])</f>
        <v>8745</v>
      </c>
      <c r="D602" s="1" t="str">
        <f>_xlfn.UNICHAR(HEX2DEC(定義一覧[[#This Row],[Unicode]]))</f>
        <v>∩</v>
      </c>
      <c r="E602" s="1" t="s">
        <v>104</v>
      </c>
      <c r="F602" s="1" t="s">
        <v>1622</v>
      </c>
      <c r="G602" s="1" t="s">
        <v>729</v>
      </c>
      <c r="H602" s="2" t="s">
        <v>2334</v>
      </c>
      <c r="I602" s="1" t="str">
        <f>IF(AND(定義一覧[[#This Row],[Dec]]-1=C601,定義一覧[[#This Row],[Dec]]+1=C603,定義一覧[[#This Row],[Category]]=F601,定義一覧[[#This Row],[Category]]=F603,定義一覧[[#This Row],[SubCategory]]=G601,定義一覧[[#This Row],[SubCategory]]=G603),"○","")</f>
        <v>○</v>
      </c>
      <c r="J602" s="1" t="str">
        <f>CONCATENATE(定義一覧[[#This Row],[Width]],"_",定義一覧[[#This Row],[Category]],"_",定義一覧[[#This Row],[SubCategory]],"_",SUBSTITUTE(定義一覧[[#This Row],[Name]],"-","_"))</f>
        <v>WIDE_JIS_SYMBOL_INTERSECTION</v>
      </c>
      <c r="K6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INTERSECTION
pub const WIDE_JIS_SYMBOL_INTERSECTION: u32 = 0x2229;</v>
      </c>
      <c r="L602" s="3" t="str">
        <f>定義一覧[[#This Row],[VariableName]]&amp;","</f>
        <v>WIDE_JIS_SYMBOL_INTERSECTION,</v>
      </c>
      <c r="M602" s="1" t="str">
        <f>IF(定義一覧[[#This Row],[Sequence]]="○","",IF(I603="",CONCATENATE(定義一覧[[#This Row],[VariableName]], " + 1,"),CONCATENATE(定義一覧[[#This Row],[VariableName]], " - 1,")))</f>
        <v/>
      </c>
    </row>
    <row r="603" spans="2:13" ht="12.75" customHeight="1" x14ac:dyDescent="0.4">
      <c r="B603" s="1" t="s">
        <v>805</v>
      </c>
      <c r="C603" s="1">
        <f>HEX2DEC(定義一覧[[#This Row],[Unicode]])</f>
        <v>8746</v>
      </c>
      <c r="D603" s="1" t="str">
        <f>_xlfn.UNICHAR(HEX2DEC(定義一覧[[#This Row],[Unicode]]))</f>
        <v>∪</v>
      </c>
      <c r="E603" s="1" t="s">
        <v>104</v>
      </c>
      <c r="F603" s="1" t="s">
        <v>1622</v>
      </c>
      <c r="G603" s="1" t="s">
        <v>729</v>
      </c>
      <c r="H603" s="2" t="s">
        <v>2335</v>
      </c>
      <c r="I603" s="1" t="str">
        <f>IF(AND(定義一覧[[#This Row],[Dec]]-1=C602,定義一覧[[#This Row],[Dec]]+1=C604,定義一覧[[#This Row],[Category]]=F602,定義一覧[[#This Row],[Category]]=F604,定義一覧[[#This Row],[SubCategory]]=G602,定義一覧[[#This Row],[SubCategory]]=G604),"○","")</f>
        <v>○</v>
      </c>
      <c r="J603" s="1" t="str">
        <f>CONCATENATE(定義一覧[[#This Row],[Width]],"_",定義一覧[[#This Row],[Category]],"_",定義一覧[[#This Row],[SubCategory]],"_",SUBSTITUTE(定義一覧[[#This Row],[Name]],"-","_"))</f>
        <v>WIDE_JIS_SYMBOL_UNION</v>
      </c>
      <c r="K6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UNION
pub const WIDE_JIS_SYMBOL_UNION: u32 = 0x222a;</v>
      </c>
      <c r="L603" s="3" t="str">
        <f>定義一覧[[#This Row],[VariableName]]&amp;","</f>
        <v>WIDE_JIS_SYMBOL_UNION,</v>
      </c>
      <c r="M603" s="1" t="str">
        <f>IF(定義一覧[[#This Row],[Sequence]]="○","",IF(I604="",CONCATENATE(定義一覧[[#This Row],[VariableName]], " + 1,"),CONCATENATE(定義一覧[[#This Row],[VariableName]], " - 1,")))</f>
        <v/>
      </c>
    </row>
    <row r="604" spans="2:13" ht="12.75" customHeight="1" x14ac:dyDescent="0.4">
      <c r="B604" s="1" t="s">
        <v>819</v>
      </c>
      <c r="C604" s="1">
        <f>HEX2DEC(定義一覧[[#This Row],[Unicode]])</f>
        <v>8747</v>
      </c>
      <c r="D604" s="1" t="str">
        <f>_xlfn.UNICHAR(HEX2DEC(定義一覧[[#This Row],[Unicode]]))</f>
        <v>∫</v>
      </c>
      <c r="E604" s="1" t="s">
        <v>104</v>
      </c>
      <c r="F604" s="1" t="s">
        <v>1622</v>
      </c>
      <c r="G604" s="1" t="s">
        <v>729</v>
      </c>
      <c r="H604" s="2" t="s">
        <v>2336</v>
      </c>
      <c r="I604" s="1" t="str">
        <f>IF(AND(定義一覧[[#This Row],[Dec]]-1=C603,定義一覧[[#This Row],[Dec]]+1=C605,定義一覧[[#This Row],[Category]]=F603,定義一覧[[#This Row],[Category]]=F605,定義一覧[[#This Row],[SubCategory]]=G603,定義一覧[[#This Row],[SubCategory]]=G605),"○","")</f>
        <v>○</v>
      </c>
      <c r="J604" s="1" t="str">
        <f>CONCATENATE(定義一覧[[#This Row],[Width]],"_",定義一覧[[#This Row],[Category]],"_",定義一覧[[#This Row],[SubCategory]],"_",SUBSTITUTE(定義一覧[[#This Row],[Name]],"-","_"))</f>
        <v>WIDE_JIS_SYMBOL_INTEGRAL</v>
      </c>
      <c r="K6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INTEGRAL
pub const WIDE_JIS_SYMBOL_INTEGRAL: u32 = 0x222b;</v>
      </c>
      <c r="L604" s="3" t="str">
        <f>定義一覧[[#This Row],[VariableName]]&amp;","</f>
        <v>WIDE_JIS_SYMBOL_INTEGRAL,</v>
      </c>
      <c r="M604" s="1" t="str">
        <f>IF(定義一覧[[#This Row],[Sequence]]="○","",IF(I605="",CONCATENATE(定義一覧[[#This Row],[VariableName]], " + 1,"),CONCATENATE(定義一覧[[#This Row],[VariableName]], " - 1,")))</f>
        <v/>
      </c>
    </row>
    <row r="605" spans="2:13" ht="12.75" customHeight="1" x14ac:dyDescent="0.4">
      <c r="B605" s="1" t="s">
        <v>820</v>
      </c>
      <c r="C605" s="1">
        <f>HEX2DEC(定義一覧[[#This Row],[Unicode]])</f>
        <v>8748</v>
      </c>
      <c r="D605" s="1" t="str">
        <f>_xlfn.UNICHAR(HEX2DEC(定義一覧[[#This Row],[Unicode]]))</f>
        <v>∬</v>
      </c>
      <c r="E605" s="1" t="s">
        <v>104</v>
      </c>
      <c r="F605" s="1" t="s">
        <v>1622</v>
      </c>
      <c r="G605" s="1" t="s">
        <v>729</v>
      </c>
      <c r="H605" s="2" t="s">
        <v>2337</v>
      </c>
      <c r="I605" s="1" t="str">
        <f>IF(AND(定義一覧[[#This Row],[Dec]]-1=C604,定義一覧[[#This Row],[Dec]]+1=C606,定義一覧[[#This Row],[Category]]=F604,定義一覧[[#This Row],[Category]]=F606,定義一覧[[#This Row],[SubCategory]]=G604,定義一覧[[#This Row],[SubCategory]]=G606),"○","")</f>
        <v/>
      </c>
      <c r="J605" s="1" t="str">
        <f>CONCATENATE(定義一覧[[#This Row],[Width]],"_",定義一覧[[#This Row],[Category]],"_",定義一覧[[#This Row],[SubCategory]],"_",SUBSTITUTE(定義一覧[[#This Row],[Name]],"-","_"))</f>
        <v>WIDE_JIS_SYMBOL_DOUBLE_INTEGRAL</v>
      </c>
      <c r="K6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DOUBLE_INTEGRAL
pub const WIDE_JIS_SYMBOL_DOUBLE_INTEGRAL: u32 = 0x222c;</v>
      </c>
      <c r="L605" s="3" t="str">
        <f>定義一覧[[#This Row],[VariableName]]&amp;","</f>
        <v>WIDE_JIS_SYMBOL_DOUBLE_INTEGRAL,</v>
      </c>
      <c r="M605" s="1" t="str">
        <f>IF(定義一覧[[#This Row],[Sequence]]="○","",IF(I606="",CONCATENATE(定義一覧[[#This Row],[VariableName]], " + 1,"),CONCATENATE(定義一覧[[#This Row],[VariableName]], " - 1,")))</f>
        <v>WIDE_JIS_SYMBOL_DOUBLE_INTEGRAL + 1,</v>
      </c>
    </row>
    <row r="606" spans="2:13" ht="12.75" customHeight="1" x14ac:dyDescent="0.4">
      <c r="B606" s="1" t="s">
        <v>1231</v>
      </c>
      <c r="C606" s="1">
        <f>HEX2DEC(定義一覧[[#This Row],[Unicode]])</f>
        <v>8750</v>
      </c>
      <c r="D606" s="1" t="str">
        <f>_xlfn.UNICHAR(HEX2DEC(定義一覧[[#This Row],[Unicode]]))</f>
        <v>∮</v>
      </c>
      <c r="E606" s="1" t="s">
        <v>104</v>
      </c>
      <c r="F606" s="1" t="s">
        <v>1622</v>
      </c>
      <c r="G606" s="1" t="s">
        <v>729</v>
      </c>
      <c r="H606" s="2" t="s">
        <v>2338</v>
      </c>
      <c r="I606" s="1" t="str">
        <f>IF(AND(定義一覧[[#This Row],[Dec]]-1=C605,定義一覧[[#This Row],[Dec]]+1=C607,定義一覧[[#This Row],[Category]]=F605,定義一覧[[#This Row],[Category]]=F607,定義一覧[[#This Row],[SubCategory]]=G605,定義一覧[[#This Row],[SubCategory]]=G607),"○","")</f>
        <v/>
      </c>
      <c r="J606" s="1" t="str">
        <f>CONCATENATE(定義一覧[[#This Row],[Width]],"_",定義一覧[[#This Row],[Category]],"_",定義一覧[[#This Row],[SubCategory]],"_",SUBSTITUTE(定義一覧[[#This Row],[Name]],"-","_"))</f>
        <v>WIDE_JIS_SYMBOL_CONTOUR_INTEGRAL</v>
      </c>
      <c r="K6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CONTOUR_INTEGRAL
pub const WIDE_JIS_SYMBOL_CONTOUR_INTEGRAL: u32 = 0x222e;</v>
      </c>
      <c r="L606" s="3" t="str">
        <f>定義一覧[[#This Row],[VariableName]]&amp;","</f>
        <v>WIDE_JIS_SYMBOL_CONTOUR_INTEGRAL,</v>
      </c>
      <c r="M606" s="1" t="str">
        <f>IF(定義一覧[[#This Row],[Sequence]]="○","",IF(I607="",CONCATENATE(定義一覧[[#This Row],[VariableName]], " + 1,"),CONCATENATE(定義一覧[[#This Row],[VariableName]], " - 1,")))</f>
        <v>WIDE_JIS_SYMBOL_CONTOUR_INTEGRAL + 1,</v>
      </c>
    </row>
    <row r="607" spans="2:13" ht="12.75" customHeight="1" x14ac:dyDescent="0.4">
      <c r="B607" s="1" t="s">
        <v>1256</v>
      </c>
      <c r="C607" s="1">
        <f>HEX2DEC(定義一覧[[#This Row],[Unicode]])</f>
        <v>8756</v>
      </c>
      <c r="D607" s="1" t="str">
        <f>_xlfn.UNICHAR(HEX2DEC(定義一覧[[#This Row],[Unicode]]))</f>
        <v>∴</v>
      </c>
      <c r="E607" s="1" t="s">
        <v>104</v>
      </c>
      <c r="F607" s="1" t="s">
        <v>1622</v>
      </c>
      <c r="G607" s="1" t="s">
        <v>729</v>
      </c>
      <c r="H607" s="2" t="s">
        <v>2339</v>
      </c>
      <c r="I607" s="1" t="str">
        <f>IF(AND(定義一覧[[#This Row],[Dec]]-1=C606,定義一覧[[#This Row],[Dec]]+1=C608,定義一覧[[#This Row],[Category]]=F606,定義一覧[[#This Row],[Category]]=F608,定義一覧[[#This Row],[SubCategory]]=G606,定義一覧[[#This Row],[SubCategory]]=G608),"○","")</f>
        <v/>
      </c>
      <c r="J607" s="1" t="str">
        <f>CONCATENATE(定義一覧[[#This Row],[Width]],"_",定義一覧[[#This Row],[Category]],"_",定義一覧[[#This Row],[SubCategory]],"_",SUBSTITUTE(定義一覧[[#This Row],[Name]],"-","_"))</f>
        <v>WIDE_JIS_SYMBOL_THEREFORE</v>
      </c>
      <c r="K6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THEREFORE
pub const WIDE_JIS_SYMBOL_THEREFORE: u32 = 0x2234;</v>
      </c>
      <c r="L607" s="3" t="str">
        <f>定義一覧[[#This Row],[VariableName]]&amp;","</f>
        <v>WIDE_JIS_SYMBOL_THEREFORE,</v>
      </c>
      <c r="M607" s="1" t="str">
        <f>IF(定義一覧[[#This Row],[Sequence]]="○","",IF(I608="",CONCATENATE(定義一覧[[#This Row],[VariableName]], " + 1,"),CONCATENATE(定義一覧[[#This Row],[VariableName]], " - 1,")))</f>
        <v>WIDE_JIS_SYMBOL_THEREFORE + 1,</v>
      </c>
    </row>
    <row r="608" spans="2:13" ht="12.75" customHeight="1" x14ac:dyDescent="0.4">
      <c r="B608" s="1" t="s">
        <v>1300</v>
      </c>
      <c r="C608" s="1">
        <f>HEX2DEC(定義一覧[[#This Row],[Unicode]])</f>
        <v>8757</v>
      </c>
      <c r="D608" s="1" t="str">
        <f>_xlfn.UNICHAR(HEX2DEC(定義一覧[[#This Row],[Unicode]]))</f>
        <v>∵</v>
      </c>
      <c r="E608" s="1" t="s">
        <v>104</v>
      </c>
      <c r="F608" s="1" t="s">
        <v>1622</v>
      </c>
      <c r="G608" s="1" t="s">
        <v>729</v>
      </c>
      <c r="H608" s="2" t="s">
        <v>2340</v>
      </c>
      <c r="I608" s="1" t="str">
        <f>IF(AND(定義一覧[[#This Row],[Dec]]-1=C607,定義一覧[[#This Row],[Dec]]+1=C609,定義一覧[[#This Row],[Category]]=F607,定義一覧[[#This Row],[Category]]=F609,定義一覧[[#This Row],[SubCategory]]=G607,定義一覧[[#This Row],[SubCategory]]=G609),"○","")</f>
        <v/>
      </c>
      <c r="J608" s="1" t="str">
        <f>CONCATENATE(定義一覧[[#This Row],[Width]],"_",定義一覧[[#This Row],[Category]],"_",定義一覧[[#This Row],[SubCategory]],"_",SUBSTITUTE(定義一覧[[#This Row],[Name]],"-","_"))</f>
        <v>WIDE_JIS_SYMBOL_BECAUSE</v>
      </c>
      <c r="K6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BECAUSE
pub const WIDE_JIS_SYMBOL_BECAUSE: u32 = 0x2235;</v>
      </c>
      <c r="L608" s="3" t="str">
        <f>定義一覧[[#This Row],[VariableName]]&amp;","</f>
        <v>WIDE_JIS_SYMBOL_BECAUSE,</v>
      </c>
      <c r="M608" s="1" t="str">
        <f>IF(定義一覧[[#This Row],[Sequence]]="○","",IF(I609="",CONCATENATE(定義一覧[[#This Row],[VariableName]], " + 1,"),CONCATENATE(定義一覧[[#This Row],[VariableName]], " - 1,")))</f>
        <v>WIDE_JIS_SYMBOL_BECAUSE + 1,</v>
      </c>
    </row>
    <row r="609" spans="2:13" ht="12.75" customHeight="1" x14ac:dyDescent="0.4">
      <c r="B609" s="1" t="s">
        <v>817</v>
      </c>
      <c r="C609" s="1">
        <f>HEX2DEC(定義一覧[[#This Row],[Unicode]])</f>
        <v>8765</v>
      </c>
      <c r="D609" s="1" t="str">
        <f>_xlfn.UNICHAR(HEX2DEC(定義一覧[[#This Row],[Unicode]]))</f>
        <v>∽</v>
      </c>
      <c r="E609" s="1" t="s">
        <v>104</v>
      </c>
      <c r="F609" s="1" t="s">
        <v>1622</v>
      </c>
      <c r="G609" s="1" t="s">
        <v>729</v>
      </c>
      <c r="H609" s="2" t="s">
        <v>2341</v>
      </c>
      <c r="I609" s="1" t="str">
        <f>IF(AND(定義一覧[[#This Row],[Dec]]-1=C608,定義一覧[[#This Row],[Dec]]+1=C610,定義一覧[[#This Row],[Category]]=F608,定義一覧[[#This Row],[Category]]=F610,定義一覧[[#This Row],[SubCategory]]=G608,定義一覧[[#This Row],[SubCategory]]=G610),"○","")</f>
        <v/>
      </c>
      <c r="J609" s="1" t="str">
        <f>CONCATENATE(定義一覧[[#This Row],[Width]],"_",定義一覧[[#This Row],[Category]],"_",定義一覧[[#This Row],[SubCategory]],"_",SUBSTITUTE(定義一覧[[#This Row],[Name]],"-","_"))</f>
        <v>WIDE_JIS_SYMBOL_REVERSED_TILDE</v>
      </c>
      <c r="K6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REVERSED_TILDE
pub const WIDE_JIS_SYMBOL_REVERSED_TILDE: u32 = 0x223d;</v>
      </c>
      <c r="L609" s="3" t="str">
        <f>定義一覧[[#This Row],[VariableName]]&amp;","</f>
        <v>WIDE_JIS_SYMBOL_REVERSED_TILDE,</v>
      </c>
      <c r="M609" s="1" t="str">
        <f>IF(定義一覧[[#This Row],[Sequence]]="○","",IF(I610="",CONCATENATE(定義一覧[[#This Row],[VariableName]], " + 1,"),CONCATENATE(定義一覧[[#This Row],[VariableName]], " - 1,")))</f>
        <v>WIDE_JIS_SYMBOL_REVERSED_TILDE + 1,</v>
      </c>
    </row>
    <row r="610" spans="2:13" ht="12.75" customHeight="1" x14ac:dyDescent="0.4">
      <c r="B610" s="1" t="s">
        <v>1302</v>
      </c>
      <c r="C610" s="1">
        <f>HEX2DEC(定義一覧[[#This Row],[Unicode]])</f>
        <v>8771</v>
      </c>
      <c r="D610" s="1" t="str">
        <f>_xlfn.UNICHAR(HEX2DEC(定義一覧[[#This Row],[Unicode]]))</f>
        <v>≃</v>
      </c>
      <c r="E610" s="1" t="s">
        <v>724</v>
      </c>
      <c r="F610" s="1" t="s">
        <v>1622</v>
      </c>
      <c r="G610" s="1" t="s">
        <v>729</v>
      </c>
      <c r="H610" s="2" t="s">
        <v>2342</v>
      </c>
      <c r="I610" s="1" t="str">
        <f>IF(AND(定義一覧[[#This Row],[Dec]]-1=C609,定義一覧[[#This Row],[Dec]]+1=C611,定義一覧[[#This Row],[Category]]=F609,定義一覧[[#This Row],[Category]]=F611,定義一覧[[#This Row],[SubCategory]]=G609,定義一覧[[#This Row],[SubCategory]]=G611),"○","")</f>
        <v/>
      </c>
      <c r="J610" s="1" t="str">
        <f>CONCATENATE(定義一覧[[#This Row],[Width]],"_",定義一覧[[#This Row],[Category]],"_",定義一覧[[#This Row],[SubCategory]],"_",SUBSTITUTE(定義一覧[[#This Row],[Name]],"-","_"))</f>
        <v>NARROW_JIS_SYMBOL_ASYMPTOTICALLY_EQUAL_TO</v>
      </c>
      <c r="K6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ASYMPTOTICALLY_EQUAL_TO
pub const NARROW_JIS_SYMBOL_ASYMPTOTICALLY_EQUAL_TO: u32 = 0x2243;</v>
      </c>
      <c r="L610" s="3" t="str">
        <f>定義一覧[[#This Row],[VariableName]]&amp;","</f>
        <v>NARROW_JIS_SYMBOL_ASYMPTOTICALLY_EQUAL_TO,</v>
      </c>
      <c r="M610" s="1" t="str">
        <f>IF(定義一覧[[#This Row],[Sequence]]="○","",IF(I611="",CONCATENATE(定義一覧[[#This Row],[VariableName]], " + 1,"),CONCATENATE(定義一覧[[#This Row],[VariableName]], " - 1,")))</f>
        <v>NARROW_JIS_SYMBOL_ASYMPTOTICALLY_EQUAL_TO + 1,</v>
      </c>
    </row>
    <row r="611" spans="2:13" ht="12.75" customHeight="1" x14ac:dyDescent="0.4">
      <c r="B611" s="1" t="s">
        <v>1303</v>
      </c>
      <c r="C611" s="1">
        <f>HEX2DEC(定義一覧[[#This Row],[Unicode]])</f>
        <v>8773</v>
      </c>
      <c r="D611" s="1" t="str">
        <f>_xlfn.UNICHAR(HEX2DEC(定義一覧[[#This Row],[Unicode]]))</f>
        <v>≅</v>
      </c>
      <c r="E611" s="1" t="s">
        <v>724</v>
      </c>
      <c r="F611" s="1" t="s">
        <v>1622</v>
      </c>
      <c r="G611" s="1" t="s">
        <v>729</v>
      </c>
      <c r="H611" s="2" t="s">
        <v>2343</v>
      </c>
      <c r="I611" s="1" t="str">
        <f>IF(AND(定義一覧[[#This Row],[Dec]]-1=C610,定義一覧[[#This Row],[Dec]]+1=C612,定義一覧[[#This Row],[Category]]=F610,定義一覧[[#This Row],[Category]]=F612,定義一覧[[#This Row],[SubCategory]]=G610,定義一覧[[#This Row],[SubCategory]]=G612),"○","")</f>
        <v/>
      </c>
      <c r="J611" s="1" t="str">
        <f>CONCATENATE(定義一覧[[#This Row],[Width]],"_",定義一覧[[#This Row],[Category]],"_",定義一覧[[#This Row],[SubCategory]],"_",SUBSTITUTE(定義一覧[[#This Row],[Name]],"-","_"))</f>
        <v>NARROW_JIS_SYMBOL_APPROXIMATELY_EQUAL_TO</v>
      </c>
      <c r="K6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APPROXIMATELY_EQUAL_TO
pub const NARROW_JIS_SYMBOL_APPROXIMATELY_EQUAL_TO: u32 = 0x2245;</v>
      </c>
      <c r="L611" s="3" t="str">
        <f>定義一覧[[#This Row],[VariableName]]&amp;","</f>
        <v>NARROW_JIS_SYMBOL_APPROXIMATELY_EQUAL_TO,</v>
      </c>
      <c r="M611" s="1" t="str">
        <f>IF(定義一覧[[#This Row],[Sequence]]="○","",IF(I612="",CONCATENATE(定義一覧[[#This Row],[VariableName]], " + 1,"),CONCATENATE(定義一覧[[#This Row],[VariableName]], " - 1,")))</f>
        <v>NARROW_JIS_SYMBOL_APPROXIMATELY_EQUAL_TO + 1,</v>
      </c>
    </row>
    <row r="612" spans="2:13" ht="12.75" customHeight="1" x14ac:dyDescent="0.4">
      <c r="B612" s="1" t="s">
        <v>1304</v>
      </c>
      <c r="C612" s="1">
        <f>HEX2DEC(定義一覧[[#This Row],[Unicode]])</f>
        <v>8776</v>
      </c>
      <c r="D612" s="1" t="str">
        <f>_xlfn.UNICHAR(HEX2DEC(定義一覧[[#This Row],[Unicode]]))</f>
        <v>≈</v>
      </c>
      <c r="E612" s="1" t="s">
        <v>724</v>
      </c>
      <c r="F612" s="1" t="s">
        <v>1622</v>
      </c>
      <c r="G612" s="1" t="s">
        <v>729</v>
      </c>
      <c r="H612" s="2" t="s">
        <v>2344</v>
      </c>
      <c r="I612" s="1" t="str">
        <f>IF(AND(定義一覧[[#This Row],[Dec]]-1=C611,定義一覧[[#This Row],[Dec]]+1=C613,定義一覧[[#This Row],[Category]]=F611,定義一覧[[#This Row],[Category]]=F613,定義一覧[[#This Row],[SubCategory]]=G611,定義一覧[[#This Row],[SubCategory]]=G613),"○","")</f>
        <v/>
      </c>
      <c r="J612" s="1" t="str">
        <f>CONCATENATE(定義一覧[[#This Row],[Width]],"_",定義一覧[[#This Row],[Category]],"_",定義一覧[[#This Row],[SubCategory]],"_",SUBSTITUTE(定義一覧[[#This Row],[Name]],"-","_"))</f>
        <v>NARROW_JIS_SYMBOL_ALMOST_EQUAL_TO</v>
      </c>
      <c r="K6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ALMOST_EQUAL_TO
pub const NARROW_JIS_SYMBOL_ALMOST_EQUAL_TO: u32 = 0x2248;</v>
      </c>
      <c r="L612" s="3" t="str">
        <f>定義一覧[[#This Row],[VariableName]]&amp;","</f>
        <v>NARROW_JIS_SYMBOL_ALMOST_EQUAL_TO,</v>
      </c>
      <c r="M612" s="1" t="str">
        <f>IF(定義一覧[[#This Row],[Sequence]]="○","",IF(I613="",CONCATENATE(定義一覧[[#This Row],[VariableName]], " + 1,"),CONCATENATE(定義一覧[[#This Row],[VariableName]], " - 1,")))</f>
        <v>NARROW_JIS_SYMBOL_ALMOST_EQUAL_TO + 1,</v>
      </c>
    </row>
    <row r="613" spans="2:13" ht="12.75" customHeight="1" x14ac:dyDescent="0.4">
      <c r="B613" s="1" t="s">
        <v>1299</v>
      </c>
      <c r="C613" s="1">
        <f>HEX2DEC(定義一覧[[#This Row],[Unicode]])</f>
        <v>8786</v>
      </c>
      <c r="D613" s="1" t="str">
        <f>_xlfn.UNICHAR(HEX2DEC(定義一覧[[#This Row],[Unicode]]))</f>
        <v>≒</v>
      </c>
      <c r="E613" s="1" t="s">
        <v>104</v>
      </c>
      <c r="F613" s="1" t="s">
        <v>1622</v>
      </c>
      <c r="G613" s="1" t="s">
        <v>729</v>
      </c>
      <c r="H613" s="2" t="s">
        <v>2345</v>
      </c>
      <c r="I613" s="1" t="str">
        <f>IF(AND(定義一覧[[#This Row],[Dec]]-1=C612,定義一覧[[#This Row],[Dec]]+1=C614,定義一覧[[#This Row],[Category]]=F612,定義一覧[[#This Row],[Category]]=F614,定義一覧[[#This Row],[SubCategory]]=G612,定義一覧[[#This Row],[SubCategory]]=G614),"○","")</f>
        <v/>
      </c>
      <c r="J613" s="1" t="str">
        <f>CONCATENATE(定義一覧[[#This Row],[Width]],"_",定義一覧[[#This Row],[Category]],"_",定義一覧[[#This Row],[SubCategory]],"_",SUBSTITUTE(定義一覧[[#This Row],[Name]],"-","_"))</f>
        <v>WIDE_JIS_SYMBOL_APPROXIMATELY_EQUAL_TO_OR_THE_IMAGE_OF</v>
      </c>
      <c r="K6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APPROXIMATELY_EQUAL_TO_OR_THE_IMAGE_OF
pub const WIDE_JIS_SYMBOL_APPROXIMATELY_EQUAL_TO_OR_THE_IMAGE_OF: u32 = 0x2252;</v>
      </c>
      <c r="L613" s="3" t="str">
        <f>定義一覧[[#This Row],[VariableName]]&amp;","</f>
        <v>WIDE_JIS_SYMBOL_APPROXIMATELY_EQUAL_TO_OR_THE_IMAGE_OF,</v>
      </c>
      <c r="M613" s="1" t="str">
        <f>IF(定義一覧[[#This Row],[Sequence]]="○","",IF(I614="",CONCATENATE(定義一覧[[#This Row],[VariableName]], " + 1,"),CONCATENATE(定義一覧[[#This Row],[VariableName]], " - 1,")))</f>
        <v>WIDE_JIS_SYMBOL_APPROXIMATELY_EQUAL_TO_OR_THE_IMAGE_OF + 1,</v>
      </c>
    </row>
    <row r="614" spans="2:13" ht="12.75" customHeight="1" x14ac:dyDescent="0.4">
      <c r="B614" s="1" t="s">
        <v>1253</v>
      </c>
      <c r="C614" s="1">
        <f>HEX2DEC(定義一覧[[#This Row],[Unicode]])</f>
        <v>8800</v>
      </c>
      <c r="D614" s="1" t="str">
        <f>_xlfn.UNICHAR(HEX2DEC(定義一覧[[#This Row],[Unicode]]))</f>
        <v>≠</v>
      </c>
      <c r="E614" s="1" t="s">
        <v>104</v>
      </c>
      <c r="F614" s="1" t="s">
        <v>1622</v>
      </c>
      <c r="G614" s="1" t="s">
        <v>729</v>
      </c>
      <c r="H614" s="2" t="s">
        <v>2346</v>
      </c>
      <c r="I614" s="1" t="str">
        <f>IF(AND(定義一覧[[#This Row],[Dec]]-1=C613,定義一覧[[#This Row],[Dec]]+1=C615,定義一覧[[#This Row],[Category]]=F613,定義一覧[[#This Row],[Category]]=F615,定義一覧[[#This Row],[SubCategory]]=G613,定義一覧[[#This Row],[SubCategory]]=G615),"○","")</f>
        <v/>
      </c>
      <c r="J614" s="1" t="str">
        <f>CONCATENATE(定義一覧[[#This Row],[Width]],"_",定義一覧[[#This Row],[Category]],"_",定義一覧[[#This Row],[SubCategory]],"_",SUBSTITUTE(定義一覧[[#This Row],[Name]],"-","_"))</f>
        <v>WIDE_JIS_SYMBOL_NOT_EQUAL_TO</v>
      </c>
      <c r="K6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NOT_EQUAL_TO
pub const WIDE_JIS_SYMBOL_NOT_EQUAL_TO: u32 = 0x2260;</v>
      </c>
      <c r="L614" s="3" t="str">
        <f>定義一覧[[#This Row],[VariableName]]&amp;","</f>
        <v>WIDE_JIS_SYMBOL_NOT_EQUAL_TO,</v>
      </c>
      <c r="M614" s="1" t="str">
        <f>IF(定義一覧[[#This Row],[Sequence]]="○","",IF(I615="",CONCATENATE(定義一覧[[#This Row],[VariableName]], " + 1,"),CONCATENATE(定義一覧[[#This Row],[VariableName]], " - 1,")))</f>
        <v>WIDE_JIS_SYMBOL_NOT_EQUAL_TO - 1,</v>
      </c>
    </row>
    <row r="615" spans="2:13" ht="12.75" customHeight="1" x14ac:dyDescent="0.4">
      <c r="B615" s="1" t="s">
        <v>1298</v>
      </c>
      <c r="C615" s="1">
        <f>HEX2DEC(定義一覧[[#This Row],[Unicode]])</f>
        <v>8801</v>
      </c>
      <c r="D615" s="1" t="str">
        <f>_xlfn.UNICHAR(HEX2DEC(定義一覧[[#This Row],[Unicode]]))</f>
        <v>≡</v>
      </c>
      <c r="E615" s="1" t="s">
        <v>104</v>
      </c>
      <c r="F615" s="1" t="s">
        <v>1622</v>
      </c>
      <c r="G615" s="1" t="s">
        <v>729</v>
      </c>
      <c r="H615" s="2" t="s">
        <v>2347</v>
      </c>
      <c r="I615" s="1" t="str">
        <f>IF(AND(定義一覧[[#This Row],[Dec]]-1=C614,定義一覧[[#This Row],[Dec]]+1=C616,定義一覧[[#This Row],[Category]]=F614,定義一覧[[#This Row],[Category]]=F616,定義一覧[[#This Row],[SubCategory]]=G614,定義一覧[[#This Row],[SubCategory]]=G616),"○","")</f>
        <v>○</v>
      </c>
      <c r="J615" s="1" t="str">
        <f>CONCATENATE(定義一覧[[#This Row],[Width]],"_",定義一覧[[#This Row],[Category]],"_",定義一覧[[#This Row],[SubCategory]],"_",SUBSTITUTE(定義一覧[[#This Row],[Name]],"-","_"))</f>
        <v>WIDE_JIS_SYMBOL_IDENTICAL_TO</v>
      </c>
      <c r="K6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IDENTICAL_TO
pub const WIDE_JIS_SYMBOL_IDENTICAL_TO: u32 = 0x2261;</v>
      </c>
      <c r="L615" s="3" t="str">
        <f>定義一覧[[#This Row],[VariableName]]&amp;","</f>
        <v>WIDE_JIS_SYMBOL_IDENTICAL_TO,</v>
      </c>
      <c r="M615" s="1" t="str">
        <f>IF(定義一覧[[#This Row],[Sequence]]="○","",IF(I616="",CONCATENATE(定義一覧[[#This Row],[VariableName]], " + 1,"),CONCATENATE(定義一覧[[#This Row],[VariableName]], " - 1,")))</f>
        <v/>
      </c>
    </row>
    <row r="616" spans="2:13" ht="12.75" customHeight="1" x14ac:dyDescent="0.4">
      <c r="B616" s="1" t="s">
        <v>1301</v>
      </c>
      <c r="C616" s="1">
        <f>HEX2DEC(定義一覧[[#This Row],[Unicode]])</f>
        <v>8802</v>
      </c>
      <c r="D616" s="1" t="str">
        <f>_xlfn.UNICHAR(HEX2DEC(定義一覧[[#This Row],[Unicode]]))</f>
        <v>≢</v>
      </c>
      <c r="E616" s="1" t="s">
        <v>724</v>
      </c>
      <c r="F616" s="1" t="s">
        <v>1622</v>
      </c>
      <c r="G616" s="1" t="s">
        <v>729</v>
      </c>
      <c r="H616" s="2" t="s">
        <v>2348</v>
      </c>
      <c r="I616" s="1" t="str">
        <f>IF(AND(定義一覧[[#This Row],[Dec]]-1=C615,定義一覧[[#This Row],[Dec]]+1=C617,定義一覧[[#This Row],[Category]]=F615,定義一覧[[#This Row],[Category]]=F617,定義一覧[[#This Row],[SubCategory]]=G615,定義一覧[[#This Row],[SubCategory]]=G617),"○","")</f>
        <v/>
      </c>
      <c r="J616" s="1" t="str">
        <f>CONCATENATE(定義一覧[[#This Row],[Width]],"_",定義一覧[[#This Row],[Category]],"_",定義一覧[[#This Row],[SubCategory]],"_",SUBSTITUTE(定義一覧[[#This Row],[Name]],"-","_"))</f>
        <v>NARROW_JIS_SYMBOL_NOT_IDENTICAL_TO</v>
      </c>
      <c r="K6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NOT_IDENTICAL_TO
pub const NARROW_JIS_SYMBOL_NOT_IDENTICAL_TO: u32 = 0x2262;</v>
      </c>
      <c r="L616" s="3" t="str">
        <f>定義一覧[[#This Row],[VariableName]]&amp;","</f>
        <v>NARROW_JIS_SYMBOL_NOT_IDENTICAL_TO,</v>
      </c>
      <c r="M616" s="1" t="str">
        <f>IF(定義一覧[[#This Row],[Sequence]]="○","",IF(I617="",CONCATENATE(定義一覧[[#This Row],[VariableName]], " + 1,"),CONCATENATE(定義一覧[[#This Row],[VariableName]], " - 1,")))</f>
        <v>NARROW_JIS_SYMBOL_NOT_IDENTICAL_TO + 1,</v>
      </c>
    </row>
    <row r="617" spans="2:13" ht="12.75" customHeight="1" x14ac:dyDescent="0.4">
      <c r="B617" s="1" t="s">
        <v>1254</v>
      </c>
      <c r="C617" s="1">
        <f>HEX2DEC(定義一覧[[#This Row],[Unicode]])</f>
        <v>8806</v>
      </c>
      <c r="D617" s="1" t="str">
        <f>_xlfn.UNICHAR(HEX2DEC(定義一覧[[#This Row],[Unicode]]))</f>
        <v>≦</v>
      </c>
      <c r="E617" s="1" t="s">
        <v>104</v>
      </c>
      <c r="F617" s="1" t="s">
        <v>1622</v>
      </c>
      <c r="G617" s="1" t="s">
        <v>729</v>
      </c>
      <c r="H617" s="2" t="s">
        <v>2349</v>
      </c>
      <c r="I617" s="1" t="str">
        <f>IF(AND(定義一覧[[#This Row],[Dec]]-1=C616,定義一覧[[#This Row],[Dec]]+1=C618,定義一覧[[#This Row],[Category]]=F616,定義一覧[[#This Row],[Category]]=F618,定義一覧[[#This Row],[SubCategory]]=G616,定義一覧[[#This Row],[SubCategory]]=G618),"○","")</f>
        <v/>
      </c>
      <c r="J617" s="1" t="str">
        <f>CONCATENATE(定義一覧[[#This Row],[Width]],"_",定義一覧[[#This Row],[Category]],"_",定義一覧[[#This Row],[SubCategory]],"_",SUBSTITUTE(定義一覧[[#This Row],[Name]],"-","_"))</f>
        <v>WIDE_JIS_SYMBOL_LESS_THAN_OVER_EQUAL_TO</v>
      </c>
      <c r="K6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LESS_THAN_OVER_EQUAL_TO
pub const WIDE_JIS_SYMBOL_LESS_THAN_OVER_EQUAL_TO: u32 = 0x2266;</v>
      </c>
      <c r="L617" s="3" t="str">
        <f>定義一覧[[#This Row],[VariableName]]&amp;","</f>
        <v>WIDE_JIS_SYMBOL_LESS_THAN_OVER_EQUAL_TO,</v>
      </c>
      <c r="M617" s="1" t="str">
        <f>IF(定義一覧[[#This Row],[Sequence]]="○","",IF(I618="",CONCATENATE(定義一覧[[#This Row],[VariableName]], " + 1,"),CONCATENATE(定義一覧[[#This Row],[VariableName]], " - 1,")))</f>
        <v>WIDE_JIS_SYMBOL_LESS_THAN_OVER_EQUAL_TO + 1,</v>
      </c>
    </row>
    <row r="618" spans="2:13" ht="12.75" customHeight="1" x14ac:dyDescent="0.4">
      <c r="B618" s="1" t="s">
        <v>1255</v>
      </c>
      <c r="C618" s="1">
        <f>HEX2DEC(定義一覧[[#This Row],[Unicode]])</f>
        <v>8807</v>
      </c>
      <c r="D618" s="1" t="str">
        <f>_xlfn.UNICHAR(HEX2DEC(定義一覧[[#This Row],[Unicode]]))</f>
        <v>≧</v>
      </c>
      <c r="E618" s="1" t="s">
        <v>104</v>
      </c>
      <c r="F618" s="1" t="s">
        <v>1622</v>
      </c>
      <c r="G618" s="1" t="s">
        <v>729</v>
      </c>
      <c r="H618" s="2" t="s">
        <v>2350</v>
      </c>
      <c r="I618" s="1" t="str">
        <f>IF(AND(定義一覧[[#This Row],[Dec]]-1=C617,定義一覧[[#This Row],[Dec]]+1=C619,定義一覧[[#This Row],[Category]]=F617,定義一覧[[#This Row],[Category]]=F619,定義一覧[[#This Row],[SubCategory]]=G617,定義一覧[[#This Row],[SubCategory]]=G619),"○","")</f>
        <v/>
      </c>
      <c r="J618" s="1" t="str">
        <f>CONCATENATE(定義一覧[[#This Row],[Width]],"_",定義一覧[[#This Row],[Category]],"_",定義一覧[[#This Row],[SubCategory]],"_",SUBSTITUTE(定義一覧[[#This Row],[Name]],"-","_"))</f>
        <v>WIDE_JIS_SYMBOL_GREATER_THAN_OVER_EQUAL_TO</v>
      </c>
      <c r="K6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GREATER_THAN_OVER_EQUAL_TO
pub const WIDE_JIS_SYMBOL_GREATER_THAN_OVER_EQUAL_TO: u32 = 0x2267;</v>
      </c>
      <c r="L618" s="3" t="str">
        <f>定義一覧[[#This Row],[VariableName]]&amp;","</f>
        <v>WIDE_JIS_SYMBOL_GREATER_THAN_OVER_EQUAL_TO,</v>
      </c>
      <c r="M618" s="1" t="str">
        <f>IF(定義一覧[[#This Row],[Sequence]]="○","",IF(I619="",CONCATENATE(定義一覧[[#This Row],[VariableName]], " + 1,"),CONCATENATE(定義一覧[[#This Row],[VariableName]], " - 1,")))</f>
        <v>WIDE_JIS_SYMBOL_GREATER_THAN_OVER_EQUAL_TO + 1,</v>
      </c>
    </row>
    <row r="619" spans="2:13" ht="12.75" customHeight="1" x14ac:dyDescent="0.4">
      <c r="B619" s="1" t="s">
        <v>814</v>
      </c>
      <c r="C619" s="1">
        <f>HEX2DEC(定義一覧[[#This Row],[Unicode]])</f>
        <v>8810</v>
      </c>
      <c r="D619" s="1" t="str">
        <f>_xlfn.UNICHAR(HEX2DEC(定義一覧[[#This Row],[Unicode]]))</f>
        <v>≪</v>
      </c>
      <c r="E619" s="1" t="s">
        <v>104</v>
      </c>
      <c r="F619" s="1" t="s">
        <v>1622</v>
      </c>
      <c r="G619" s="1" t="s">
        <v>729</v>
      </c>
      <c r="H619" s="2" t="s">
        <v>2351</v>
      </c>
      <c r="I619" s="1" t="str">
        <f>IF(AND(定義一覧[[#This Row],[Dec]]-1=C618,定義一覧[[#This Row],[Dec]]+1=C620,定義一覧[[#This Row],[Category]]=F618,定義一覧[[#This Row],[Category]]=F620,定義一覧[[#This Row],[SubCategory]]=G618,定義一覧[[#This Row],[SubCategory]]=G620),"○","")</f>
        <v/>
      </c>
      <c r="J619" s="1" t="str">
        <f>CONCATENATE(定義一覧[[#This Row],[Width]],"_",定義一覧[[#This Row],[Category]],"_",定義一覧[[#This Row],[SubCategory]],"_",SUBSTITUTE(定義一覧[[#This Row],[Name]],"-","_"))</f>
        <v>WIDE_JIS_SYMBOL_MUCH_LESS_THAN</v>
      </c>
      <c r="K6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MUCH_LESS_THAN
pub const WIDE_JIS_SYMBOL_MUCH_LESS_THAN: u32 = 0x226a;</v>
      </c>
      <c r="L619" s="3" t="str">
        <f>定義一覧[[#This Row],[VariableName]]&amp;","</f>
        <v>WIDE_JIS_SYMBOL_MUCH_LESS_THAN,</v>
      </c>
      <c r="M619" s="1" t="str">
        <f>IF(定義一覧[[#This Row],[Sequence]]="○","",IF(I620="",CONCATENATE(定義一覧[[#This Row],[VariableName]], " + 1,"),CONCATENATE(定義一覧[[#This Row],[VariableName]], " - 1,")))</f>
        <v>WIDE_JIS_SYMBOL_MUCH_LESS_THAN + 1,</v>
      </c>
    </row>
    <row r="620" spans="2:13" ht="12.75" customHeight="1" x14ac:dyDescent="0.4">
      <c r="B620" s="1" t="s">
        <v>815</v>
      </c>
      <c r="C620" s="1">
        <f>HEX2DEC(定義一覧[[#This Row],[Unicode]])</f>
        <v>8811</v>
      </c>
      <c r="D620" s="1" t="str">
        <f>_xlfn.UNICHAR(HEX2DEC(定義一覧[[#This Row],[Unicode]]))</f>
        <v>≫</v>
      </c>
      <c r="E620" s="1" t="s">
        <v>104</v>
      </c>
      <c r="F620" s="1" t="s">
        <v>1622</v>
      </c>
      <c r="G620" s="1" t="s">
        <v>729</v>
      </c>
      <c r="H620" s="2" t="s">
        <v>2352</v>
      </c>
      <c r="I620" s="1" t="str">
        <f>IF(AND(定義一覧[[#This Row],[Dec]]-1=C619,定義一覧[[#This Row],[Dec]]+1=C621,定義一覧[[#This Row],[Category]]=F619,定義一覧[[#This Row],[Category]]=F621,定義一覧[[#This Row],[SubCategory]]=G619,定義一覧[[#This Row],[SubCategory]]=G621),"○","")</f>
        <v/>
      </c>
      <c r="J620" s="1" t="str">
        <f>CONCATENATE(定義一覧[[#This Row],[Width]],"_",定義一覧[[#This Row],[Category]],"_",定義一覧[[#This Row],[SubCategory]],"_",SUBSTITUTE(定義一覧[[#This Row],[Name]],"-","_"))</f>
        <v>WIDE_JIS_SYMBOL_MUCH_GREATER_THAN</v>
      </c>
      <c r="K6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MUCH_GREATER_THAN
pub const WIDE_JIS_SYMBOL_MUCH_GREATER_THAN: u32 = 0x226b;</v>
      </c>
      <c r="L620" s="3" t="str">
        <f>定義一覧[[#This Row],[VariableName]]&amp;","</f>
        <v>WIDE_JIS_SYMBOL_MUCH_GREATER_THAN,</v>
      </c>
      <c r="M620" s="1" t="str">
        <f>IF(定義一覧[[#This Row],[Sequence]]="○","",IF(I621="",CONCATENATE(定義一覧[[#This Row],[VariableName]], " + 1,"),CONCATENATE(定義一覧[[#This Row],[VariableName]], " - 1,")))</f>
        <v>WIDE_JIS_SYMBOL_MUCH_GREATER_THAN + 1,</v>
      </c>
    </row>
    <row r="621" spans="2:13" ht="12.75" customHeight="1" x14ac:dyDescent="0.4">
      <c r="B621" s="1" t="s">
        <v>1305</v>
      </c>
      <c r="C621" s="1">
        <f>HEX2DEC(定義一覧[[#This Row],[Unicode]])</f>
        <v>8822</v>
      </c>
      <c r="D621" s="1" t="str">
        <f>_xlfn.UNICHAR(HEX2DEC(定義一覧[[#This Row],[Unicode]]))</f>
        <v>≶</v>
      </c>
      <c r="E621" s="1" t="s">
        <v>724</v>
      </c>
      <c r="F621" s="1" t="s">
        <v>1622</v>
      </c>
      <c r="G621" s="1" t="s">
        <v>729</v>
      </c>
      <c r="H621" s="2" t="s">
        <v>2353</v>
      </c>
      <c r="I621" s="1" t="str">
        <f>IF(AND(定義一覧[[#This Row],[Dec]]-1=C620,定義一覧[[#This Row],[Dec]]+1=C622,定義一覧[[#This Row],[Category]]=F620,定義一覧[[#This Row],[Category]]=F622,定義一覧[[#This Row],[SubCategory]]=G620,定義一覧[[#This Row],[SubCategory]]=G622),"○","")</f>
        <v/>
      </c>
      <c r="J621" s="1" t="str">
        <f>CONCATENATE(定義一覧[[#This Row],[Width]],"_",定義一覧[[#This Row],[Category]],"_",定義一覧[[#This Row],[SubCategory]],"_",SUBSTITUTE(定義一覧[[#This Row],[Name]],"-","_"))</f>
        <v>NARROW_JIS_SYMBOL_LESS_THAN_OR_GREATER_THAN</v>
      </c>
      <c r="K6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LESS_THAN_OR_GREATER_THAN
pub const NARROW_JIS_SYMBOL_LESS_THAN_OR_GREATER_THAN: u32 = 0x2276;</v>
      </c>
      <c r="L621" s="3" t="str">
        <f>定義一覧[[#This Row],[VariableName]]&amp;","</f>
        <v>NARROW_JIS_SYMBOL_LESS_THAN_OR_GREATER_THAN,</v>
      </c>
      <c r="M621" s="1" t="str">
        <f>IF(定義一覧[[#This Row],[Sequence]]="○","",IF(I622="",CONCATENATE(定義一覧[[#This Row],[VariableName]], " + 1,"),CONCATENATE(定義一覧[[#This Row],[VariableName]], " - 1,")))</f>
        <v>NARROW_JIS_SYMBOL_LESS_THAN_OR_GREATER_THAN + 1,</v>
      </c>
    </row>
    <row r="622" spans="2:13" ht="12.75" customHeight="1" x14ac:dyDescent="0.4">
      <c r="B622" s="1" t="s">
        <v>1306</v>
      </c>
      <c r="C622" s="1">
        <f>HEX2DEC(定義一覧[[#This Row],[Unicode]])</f>
        <v>8823</v>
      </c>
      <c r="D622" s="1" t="str">
        <f>_xlfn.UNICHAR(HEX2DEC(定義一覧[[#This Row],[Unicode]]))</f>
        <v>≷</v>
      </c>
      <c r="E622" s="1" t="s">
        <v>724</v>
      </c>
      <c r="F622" s="1" t="s">
        <v>1622</v>
      </c>
      <c r="G622" s="1" t="s">
        <v>729</v>
      </c>
      <c r="H622" s="2" t="s">
        <v>2354</v>
      </c>
      <c r="I622" s="1" t="str">
        <f>IF(AND(定義一覧[[#This Row],[Dec]]-1=C621,定義一覧[[#This Row],[Dec]]+1=C623,定義一覧[[#This Row],[Category]]=F621,定義一覧[[#This Row],[Category]]=F623,定義一覧[[#This Row],[SubCategory]]=G621,定義一覧[[#This Row],[SubCategory]]=G623),"○","")</f>
        <v/>
      </c>
      <c r="J622" s="1" t="str">
        <f>CONCATENATE(定義一覧[[#This Row],[Width]],"_",定義一覧[[#This Row],[Category]],"_",定義一覧[[#This Row],[SubCategory]],"_",SUBSTITUTE(定義一覧[[#This Row],[Name]],"-","_"))</f>
        <v>NARROW_JIS_SYMBOL_GREATER_THAN_OR_LESS_THAN</v>
      </c>
      <c r="K6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GREATER_THAN_OR_LESS_THAN
pub const NARROW_JIS_SYMBOL_GREATER_THAN_OR_LESS_THAN: u32 = 0x2277;</v>
      </c>
      <c r="L622" s="3" t="str">
        <f>定義一覧[[#This Row],[VariableName]]&amp;","</f>
        <v>NARROW_JIS_SYMBOL_GREATER_THAN_OR_LESS_THAN,</v>
      </c>
      <c r="M622" s="1" t="str">
        <f>IF(定義一覧[[#This Row],[Sequence]]="○","",IF(I623="",CONCATENATE(定義一覧[[#This Row],[VariableName]], " + 1,"),CONCATENATE(定義一覧[[#This Row],[VariableName]], " - 1,")))</f>
        <v>NARROW_JIS_SYMBOL_GREATER_THAN_OR_LESS_THAN + 1,</v>
      </c>
    </row>
    <row r="623" spans="2:13" ht="12.75" customHeight="1" x14ac:dyDescent="0.4">
      <c r="B623" s="1" t="s">
        <v>1272</v>
      </c>
      <c r="C623" s="1">
        <f>HEX2DEC(定義一覧[[#This Row],[Unicode]])</f>
        <v>8834</v>
      </c>
      <c r="D623" s="1" t="str">
        <f>_xlfn.UNICHAR(HEX2DEC(定義一覧[[#This Row],[Unicode]]))</f>
        <v>⊂</v>
      </c>
      <c r="E623" s="1" t="s">
        <v>104</v>
      </c>
      <c r="F623" s="1" t="s">
        <v>1622</v>
      </c>
      <c r="G623" s="1" t="s">
        <v>729</v>
      </c>
      <c r="H623" s="2" t="s">
        <v>2355</v>
      </c>
      <c r="I623" s="1" t="str">
        <f>IF(AND(定義一覧[[#This Row],[Dec]]-1=C622,定義一覧[[#This Row],[Dec]]+1=C624,定義一覧[[#This Row],[Category]]=F622,定義一覧[[#This Row],[Category]]=F624,定義一覧[[#This Row],[SubCategory]]=G622,定義一覧[[#This Row],[SubCategory]]=G624),"○","")</f>
        <v/>
      </c>
      <c r="J623" s="1" t="str">
        <f>CONCATENATE(定義一覧[[#This Row],[Width]],"_",定義一覧[[#This Row],[Category]],"_",定義一覧[[#This Row],[SubCategory]],"_",SUBSTITUTE(定義一覧[[#This Row],[Name]],"-","_"))</f>
        <v>WIDE_JIS_SYMBOL_SUBSET_OF</v>
      </c>
      <c r="K6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SUBSET_OF
pub const WIDE_JIS_SYMBOL_SUBSET_OF: u32 = 0x2282;</v>
      </c>
      <c r="L623" s="3" t="str">
        <f>定義一覧[[#This Row],[VariableName]]&amp;","</f>
        <v>WIDE_JIS_SYMBOL_SUBSET_OF,</v>
      </c>
      <c r="M623" s="1" t="str">
        <f>IF(定義一覧[[#This Row],[Sequence]]="○","",IF(I624="",CONCATENATE(定義一覧[[#This Row],[VariableName]], " + 1,"),CONCATENATE(定義一覧[[#This Row],[VariableName]], " - 1,")))</f>
        <v>WIDE_JIS_SYMBOL_SUBSET_OF - 1,</v>
      </c>
    </row>
    <row r="624" spans="2:13" ht="12.75" customHeight="1" x14ac:dyDescent="0.4">
      <c r="B624" s="1" t="s">
        <v>1273</v>
      </c>
      <c r="C624" s="1">
        <f>HEX2DEC(定義一覧[[#This Row],[Unicode]])</f>
        <v>8835</v>
      </c>
      <c r="D624" s="1" t="str">
        <f>_xlfn.UNICHAR(HEX2DEC(定義一覧[[#This Row],[Unicode]]))</f>
        <v>⊃</v>
      </c>
      <c r="E624" s="1" t="s">
        <v>104</v>
      </c>
      <c r="F624" s="1" t="s">
        <v>1622</v>
      </c>
      <c r="G624" s="1" t="s">
        <v>729</v>
      </c>
      <c r="H624" s="2" t="s">
        <v>2356</v>
      </c>
      <c r="I624" s="1" t="str">
        <f>IF(AND(定義一覧[[#This Row],[Dec]]-1=C623,定義一覧[[#This Row],[Dec]]+1=C625,定義一覧[[#This Row],[Category]]=F623,定義一覧[[#This Row],[Category]]=F625,定義一覧[[#This Row],[SubCategory]]=G623,定義一覧[[#This Row],[SubCategory]]=G625),"○","")</f>
        <v>○</v>
      </c>
      <c r="J624" s="1" t="str">
        <f>CONCATENATE(定義一覧[[#This Row],[Width]],"_",定義一覧[[#This Row],[Category]],"_",定義一覧[[#This Row],[SubCategory]],"_",SUBSTITUTE(定義一覧[[#This Row],[Name]],"-","_"))</f>
        <v>WIDE_JIS_SYMBOL_SUPERSET_OF</v>
      </c>
      <c r="K6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SUPERSET_OF
pub const WIDE_JIS_SYMBOL_SUPERSET_OF: u32 = 0x2283;</v>
      </c>
      <c r="L624" s="3" t="str">
        <f>定義一覧[[#This Row],[VariableName]]&amp;","</f>
        <v>WIDE_JIS_SYMBOL_SUPERSET_OF,</v>
      </c>
      <c r="M624" s="1" t="str">
        <f>IF(定義一覧[[#This Row],[Sequence]]="○","",IF(I625="",CONCATENATE(定義一覧[[#This Row],[VariableName]], " + 1,"),CONCATENATE(定義一覧[[#This Row],[VariableName]], " - 1,")))</f>
        <v/>
      </c>
    </row>
    <row r="625" spans="2:13" ht="12.75" customHeight="1" x14ac:dyDescent="0.4">
      <c r="B625" s="1" t="s">
        <v>1275</v>
      </c>
      <c r="C625" s="1">
        <f>HEX2DEC(定義一覧[[#This Row],[Unicode]])</f>
        <v>8836</v>
      </c>
      <c r="D625" s="1" t="str">
        <f>_xlfn.UNICHAR(HEX2DEC(定義一覧[[#This Row],[Unicode]]))</f>
        <v>⊄</v>
      </c>
      <c r="E625" s="1" t="s">
        <v>724</v>
      </c>
      <c r="F625" s="1" t="s">
        <v>1622</v>
      </c>
      <c r="G625" s="1" t="s">
        <v>729</v>
      </c>
      <c r="H625" s="2" t="s">
        <v>2357</v>
      </c>
      <c r="I625" s="1" t="str">
        <f>IF(AND(定義一覧[[#This Row],[Dec]]-1=C624,定義一覧[[#This Row],[Dec]]+1=C626,定義一覧[[#This Row],[Category]]=F624,定義一覧[[#This Row],[Category]]=F626,定義一覧[[#This Row],[SubCategory]]=G624,定義一覧[[#This Row],[SubCategory]]=G626),"○","")</f>
        <v>○</v>
      </c>
      <c r="J625" s="1" t="str">
        <f>CONCATENATE(定義一覧[[#This Row],[Width]],"_",定義一覧[[#This Row],[Category]],"_",定義一覧[[#This Row],[SubCategory]],"_",SUBSTITUTE(定義一覧[[#This Row],[Name]],"-","_"))</f>
        <v>NARROW_JIS_SYMBOL_NOT_A_SUBSET_OF</v>
      </c>
      <c r="K6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NOT_A_SUBSET_OF
pub const NARROW_JIS_SYMBOL_NOT_A_SUBSET_OF: u32 = 0x2284;</v>
      </c>
      <c r="L625" s="3" t="str">
        <f>定義一覧[[#This Row],[VariableName]]&amp;","</f>
        <v>NARROW_JIS_SYMBOL_NOT_A_SUBSET_OF,</v>
      </c>
      <c r="M625" s="1" t="str">
        <f>IF(定義一覧[[#This Row],[Sequence]]="○","",IF(I626="",CONCATENATE(定義一覧[[#This Row],[VariableName]], " + 1,"),CONCATENATE(定義一覧[[#This Row],[VariableName]], " - 1,")))</f>
        <v/>
      </c>
    </row>
    <row r="626" spans="2:13" ht="12.75" customHeight="1" x14ac:dyDescent="0.4">
      <c r="B626" s="1" t="s">
        <v>1276</v>
      </c>
      <c r="C626" s="1">
        <f>HEX2DEC(定義一覧[[#This Row],[Unicode]])</f>
        <v>8837</v>
      </c>
      <c r="D626" s="1" t="str">
        <f>_xlfn.UNICHAR(HEX2DEC(定義一覧[[#This Row],[Unicode]]))</f>
        <v>⊅</v>
      </c>
      <c r="E626" s="1" t="s">
        <v>724</v>
      </c>
      <c r="F626" s="1" t="s">
        <v>1622</v>
      </c>
      <c r="G626" s="1" t="s">
        <v>729</v>
      </c>
      <c r="H626" s="2" t="s">
        <v>2358</v>
      </c>
      <c r="I626" s="1" t="str">
        <f>IF(AND(定義一覧[[#This Row],[Dec]]-1=C625,定義一覧[[#This Row],[Dec]]+1=C627,定義一覧[[#This Row],[Category]]=F625,定義一覧[[#This Row],[Category]]=F627,定義一覧[[#This Row],[SubCategory]]=G625,定義一覧[[#This Row],[SubCategory]]=G627),"○","")</f>
        <v>○</v>
      </c>
      <c r="J626" s="1" t="str">
        <f>CONCATENATE(定義一覧[[#This Row],[Width]],"_",定義一覧[[#This Row],[Category]],"_",定義一覧[[#This Row],[SubCategory]],"_",SUBSTITUTE(定義一覧[[#This Row],[Name]],"-","_"))</f>
        <v>NARROW_JIS_SYMBOL_NOT_A_SUPERSET_OF</v>
      </c>
      <c r="K6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NOT_A_SUPERSET_OF
pub const NARROW_JIS_SYMBOL_NOT_A_SUPERSET_OF: u32 = 0x2285;</v>
      </c>
      <c r="L626" s="3" t="str">
        <f>定義一覧[[#This Row],[VariableName]]&amp;","</f>
        <v>NARROW_JIS_SYMBOL_NOT_A_SUPERSET_OF,</v>
      </c>
      <c r="M626" s="1" t="str">
        <f>IF(定義一覧[[#This Row],[Sequence]]="○","",IF(I627="",CONCATENATE(定義一覧[[#This Row],[VariableName]], " + 1,"),CONCATENATE(定義一覧[[#This Row],[VariableName]], " - 1,")))</f>
        <v/>
      </c>
    </row>
    <row r="627" spans="2:13" ht="12.75" customHeight="1" x14ac:dyDescent="0.4">
      <c r="B627" s="1" t="s">
        <v>1270</v>
      </c>
      <c r="C627" s="1">
        <f>HEX2DEC(定義一覧[[#This Row],[Unicode]])</f>
        <v>8838</v>
      </c>
      <c r="D627" s="1" t="str">
        <f>_xlfn.UNICHAR(HEX2DEC(定義一覧[[#This Row],[Unicode]]))</f>
        <v>⊆</v>
      </c>
      <c r="E627" s="1" t="s">
        <v>104</v>
      </c>
      <c r="F627" s="1" t="s">
        <v>1622</v>
      </c>
      <c r="G627" s="1" t="s">
        <v>729</v>
      </c>
      <c r="H627" s="2" t="s">
        <v>2359</v>
      </c>
      <c r="I627" s="1" t="str">
        <f>IF(AND(定義一覧[[#This Row],[Dec]]-1=C626,定義一覧[[#This Row],[Dec]]+1=C628,定義一覧[[#This Row],[Category]]=F626,定義一覧[[#This Row],[Category]]=F628,定義一覧[[#This Row],[SubCategory]]=G626,定義一覧[[#This Row],[SubCategory]]=G628),"○","")</f>
        <v>○</v>
      </c>
      <c r="J627" s="1" t="str">
        <f>CONCATENATE(定義一覧[[#This Row],[Width]],"_",定義一覧[[#This Row],[Category]],"_",定義一覧[[#This Row],[SubCategory]],"_",SUBSTITUTE(定義一覧[[#This Row],[Name]],"-","_"))</f>
        <v>WIDE_JIS_SYMBOL_SUBSET_OF_OR_EQUAL_TO</v>
      </c>
      <c r="K6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SUBSET_OF_OR_EQUAL_TO
pub const WIDE_JIS_SYMBOL_SUBSET_OF_OR_EQUAL_TO: u32 = 0x2286;</v>
      </c>
      <c r="L627" s="3" t="str">
        <f>定義一覧[[#This Row],[VariableName]]&amp;","</f>
        <v>WIDE_JIS_SYMBOL_SUBSET_OF_OR_EQUAL_TO,</v>
      </c>
      <c r="M627" s="1" t="str">
        <f>IF(定義一覧[[#This Row],[Sequence]]="○","",IF(I628="",CONCATENATE(定義一覧[[#This Row],[VariableName]], " + 1,"),CONCATENATE(定義一覧[[#This Row],[VariableName]], " - 1,")))</f>
        <v/>
      </c>
    </row>
    <row r="628" spans="2:13" ht="12.75" customHeight="1" x14ac:dyDescent="0.4">
      <c r="B628" s="1" t="s">
        <v>1271</v>
      </c>
      <c r="C628" s="1">
        <f>HEX2DEC(定義一覧[[#This Row],[Unicode]])</f>
        <v>8839</v>
      </c>
      <c r="D628" s="1" t="str">
        <f>_xlfn.UNICHAR(HEX2DEC(定義一覧[[#This Row],[Unicode]]))</f>
        <v>⊇</v>
      </c>
      <c r="E628" s="1" t="s">
        <v>104</v>
      </c>
      <c r="F628" s="1" t="s">
        <v>1622</v>
      </c>
      <c r="G628" s="1" t="s">
        <v>729</v>
      </c>
      <c r="H628" s="2" t="s">
        <v>2360</v>
      </c>
      <c r="I628" s="1" t="str">
        <f>IF(AND(定義一覧[[#This Row],[Dec]]-1=C627,定義一覧[[#This Row],[Dec]]+1=C629,定義一覧[[#This Row],[Category]]=F627,定義一覧[[#This Row],[Category]]=F629,定義一覧[[#This Row],[SubCategory]]=G627,定義一覧[[#This Row],[SubCategory]]=G629),"○","")</f>
        <v/>
      </c>
      <c r="J628" s="1" t="str">
        <f>CONCATENATE(定義一覧[[#This Row],[Width]],"_",定義一覧[[#This Row],[Category]],"_",定義一覧[[#This Row],[SubCategory]],"_",SUBSTITUTE(定義一覧[[#This Row],[Name]],"-","_"))</f>
        <v>WIDE_JIS_SYMBOL_SUPERSET_OF_OR_EQUAL_TO</v>
      </c>
      <c r="K6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SUPERSET_OF_OR_EQUAL_TO
pub const WIDE_JIS_SYMBOL_SUPERSET_OF_OR_EQUAL_TO: u32 = 0x2287;</v>
      </c>
      <c r="L628" s="3" t="str">
        <f>定義一覧[[#This Row],[VariableName]]&amp;","</f>
        <v>WIDE_JIS_SYMBOL_SUPERSET_OF_OR_EQUAL_TO,</v>
      </c>
      <c r="M628" s="1" t="str">
        <f>IF(定義一覧[[#This Row],[Sequence]]="○","",IF(I629="",CONCATENATE(定義一覧[[#This Row],[VariableName]], " + 1,"),CONCATENATE(定義一覧[[#This Row],[VariableName]], " - 1,")))</f>
        <v>WIDE_JIS_SYMBOL_SUPERSET_OF_OR_EQUAL_TO + 1,</v>
      </c>
    </row>
    <row r="629" spans="2:13" ht="12.75" customHeight="1" x14ac:dyDescent="0.4">
      <c r="B629" s="1" t="s">
        <v>806</v>
      </c>
      <c r="C629" s="1">
        <f>HEX2DEC(定義一覧[[#This Row],[Unicode]])</f>
        <v>8842</v>
      </c>
      <c r="D629" s="1" t="str">
        <f>_xlfn.UNICHAR(HEX2DEC(定義一覧[[#This Row],[Unicode]]))</f>
        <v>⊊</v>
      </c>
      <c r="E629" s="1" t="s">
        <v>724</v>
      </c>
      <c r="F629" s="1" t="s">
        <v>1622</v>
      </c>
      <c r="G629" s="1" t="s">
        <v>729</v>
      </c>
      <c r="H629" s="2" t="s">
        <v>2361</v>
      </c>
      <c r="I629" s="1" t="str">
        <f>IF(AND(定義一覧[[#This Row],[Dec]]-1=C628,定義一覧[[#This Row],[Dec]]+1=C630,定義一覧[[#This Row],[Category]]=F628,定義一覧[[#This Row],[Category]]=F630,定義一覧[[#This Row],[SubCategory]]=G628,定義一覧[[#This Row],[SubCategory]]=G630),"○","")</f>
        <v/>
      </c>
      <c r="J629" s="1" t="str">
        <f>CONCATENATE(定義一覧[[#This Row],[Width]],"_",定義一覧[[#This Row],[Category]],"_",定義一覧[[#This Row],[SubCategory]],"_",SUBSTITUTE(定義一覧[[#This Row],[Name]],"-","_"))</f>
        <v>NARROW_JIS_SYMBOL_SUBSET_OF_WITH_NOT_EQUAL_TO</v>
      </c>
      <c r="K6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SUBSET_OF_WITH_NOT_EQUAL_TO
pub const NARROW_JIS_SYMBOL_SUBSET_OF_WITH_NOT_EQUAL_TO: u32 = 0x228a;</v>
      </c>
      <c r="L629" s="3" t="str">
        <f>定義一覧[[#This Row],[VariableName]]&amp;","</f>
        <v>NARROW_JIS_SYMBOL_SUBSET_OF_WITH_NOT_EQUAL_TO,</v>
      </c>
      <c r="M629" s="1" t="str">
        <f>IF(定義一覧[[#This Row],[Sequence]]="○","",IF(I630="",CONCATENATE(定義一覧[[#This Row],[VariableName]], " + 1,"),CONCATENATE(定義一覧[[#This Row],[VariableName]], " - 1,")))</f>
        <v>NARROW_JIS_SYMBOL_SUBSET_OF_WITH_NOT_EQUAL_TO + 1,</v>
      </c>
    </row>
    <row r="630" spans="2:13" ht="12.75" customHeight="1" x14ac:dyDescent="0.4">
      <c r="B630" s="1" t="s">
        <v>807</v>
      </c>
      <c r="C630" s="1">
        <f>HEX2DEC(定義一覧[[#This Row],[Unicode]])</f>
        <v>8843</v>
      </c>
      <c r="D630" s="1" t="str">
        <f>_xlfn.UNICHAR(HEX2DEC(定義一覧[[#This Row],[Unicode]]))</f>
        <v>⊋</v>
      </c>
      <c r="E630" s="1" t="s">
        <v>724</v>
      </c>
      <c r="F630" s="1" t="s">
        <v>1622</v>
      </c>
      <c r="G630" s="1" t="s">
        <v>729</v>
      </c>
      <c r="H630" s="2" t="s">
        <v>2362</v>
      </c>
      <c r="I630" s="1" t="str">
        <f>IF(AND(定義一覧[[#This Row],[Dec]]-1=C629,定義一覧[[#This Row],[Dec]]+1=C631,定義一覧[[#This Row],[Category]]=F629,定義一覧[[#This Row],[Category]]=F631,定義一覧[[#This Row],[SubCategory]]=G629,定義一覧[[#This Row],[SubCategory]]=G631),"○","")</f>
        <v/>
      </c>
      <c r="J630" s="1" t="str">
        <f>CONCATENATE(定義一覧[[#This Row],[Width]],"_",定義一覧[[#This Row],[Category]],"_",定義一覧[[#This Row],[SubCategory]],"_",SUBSTITUTE(定義一覧[[#This Row],[Name]],"-","_"))</f>
        <v>NARROW_JIS_SYMBOL_SUPERSET_OF_WITH_NOT_EQUAL_TO</v>
      </c>
      <c r="K6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SUPERSET_OF_WITH_NOT_EQUAL_TO
pub const NARROW_JIS_SYMBOL_SUPERSET_OF_WITH_NOT_EQUAL_TO: u32 = 0x228b;</v>
      </c>
      <c r="L630" s="3" t="str">
        <f>定義一覧[[#This Row],[VariableName]]&amp;","</f>
        <v>NARROW_JIS_SYMBOL_SUPERSET_OF_WITH_NOT_EQUAL_TO,</v>
      </c>
      <c r="M630" s="1" t="str">
        <f>IF(定義一覧[[#This Row],[Sequence]]="○","",IF(I631="",CONCATENATE(定義一覧[[#This Row],[VariableName]], " + 1,"),CONCATENATE(定義一覧[[#This Row],[VariableName]], " - 1,")))</f>
        <v>NARROW_JIS_SYMBOL_SUPERSET_OF_WITH_NOT_EQUAL_TO + 1,</v>
      </c>
    </row>
    <row r="631" spans="2:13" ht="12.75" customHeight="1" x14ac:dyDescent="0.4">
      <c r="B631" s="1" t="s">
        <v>1285</v>
      </c>
      <c r="C631" s="1">
        <f>HEX2DEC(定義一覧[[#This Row],[Unicode]])</f>
        <v>8853</v>
      </c>
      <c r="D631" s="1" t="str">
        <f>_xlfn.UNICHAR(HEX2DEC(定義一覧[[#This Row],[Unicode]]))</f>
        <v>⊕</v>
      </c>
      <c r="E631" s="1" t="s">
        <v>724</v>
      </c>
      <c r="F631" s="1" t="s">
        <v>1622</v>
      </c>
      <c r="G631" s="1" t="s">
        <v>729</v>
      </c>
      <c r="H631" s="2" t="s">
        <v>2363</v>
      </c>
      <c r="I631" s="1" t="str">
        <f>IF(AND(定義一覧[[#This Row],[Dec]]-1=C630,定義一覧[[#This Row],[Dec]]+1=C632,定義一覧[[#This Row],[Category]]=F630,定義一覧[[#This Row],[Category]]=F632,定義一覧[[#This Row],[SubCategory]]=G630,定義一覧[[#This Row],[SubCategory]]=G632),"○","")</f>
        <v/>
      </c>
      <c r="J631" s="1" t="str">
        <f>CONCATENATE(定義一覧[[#This Row],[Width]],"_",定義一覧[[#This Row],[Category]],"_",定義一覧[[#This Row],[SubCategory]],"_",SUBSTITUTE(定義一覧[[#This Row],[Name]],"-","_"))</f>
        <v>NARROW_JIS_SYMBOL_CIRCLED_PLUS</v>
      </c>
      <c r="K6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CIRCLED_PLUS
pub const NARROW_JIS_SYMBOL_CIRCLED_PLUS: u32 = 0x2295;</v>
      </c>
      <c r="L631" s="3" t="str">
        <f>定義一覧[[#This Row],[VariableName]]&amp;","</f>
        <v>NARROW_JIS_SYMBOL_CIRCLED_PLUS,</v>
      </c>
      <c r="M631" s="1" t="str">
        <f>IF(定義一覧[[#This Row],[Sequence]]="○","",IF(I632="",CONCATENATE(定義一覧[[#This Row],[VariableName]], " + 1,"),CONCATENATE(定義一覧[[#This Row],[VariableName]], " - 1,")))</f>
        <v>NARROW_JIS_SYMBOL_CIRCLED_PLUS - 1,</v>
      </c>
    </row>
    <row r="632" spans="2:13" ht="12.75" customHeight="1" x14ac:dyDescent="0.4">
      <c r="B632" s="1" t="s">
        <v>1286</v>
      </c>
      <c r="C632" s="1">
        <f>HEX2DEC(定義一覧[[#This Row],[Unicode]])</f>
        <v>8854</v>
      </c>
      <c r="D632" s="1" t="str">
        <f>_xlfn.UNICHAR(HEX2DEC(定義一覧[[#This Row],[Unicode]]))</f>
        <v>⊖</v>
      </c>
      <c r="E632" s="1" t="s">
        <v>724</v>
      </c>
      <c r="F632" s="1" t="s">
        <v>1622</v>
      </c>
      <c r="G632" s="1" t="s">
        <v>729</v>
      </c>
      <c r="H632" s="2" t="s">
        <v>2364</v>
      </c>
      <c r="I632" s="1" t="str">
        <f>IF(AND(定義一覧[[#This Row],[Dec]]-1=C631,定義一覧[[#This Row],[Dec]]+1=C633,定義一覧[[#This Row],[Category]]=F631,定義一覧[[#This Row],[Category]]=F633,定義一覧[[#This Row],[SubCategory]]=G631,定義一覧[[#This Row],[SubCategory]]=G633),"○","")</f>
        <v>○</v>
      </c>
      <c r="J632" s="1" t="str">
        <f>CONCATENATE(定義一覧[[#This Row],[Width]],"_",定義一覧[[#This Row],[Category]],"_",定義一覧[[#This Row],[SubCategory]],"_",SUBSTITUTE(定義一覧[[#This Row],[Name]],"-","_"))</f>
        <v>NARROW_JIS_SYMBOL_CIRCLED_MINUS</v>
      </c>
      <c r="K6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CIRCLED_MINUS
pub const NARROW_JIS_SYMBOL_CIRCLED_MINUS: u32 = 0x2296;</v>
      </c>
      <c r="L632" s="3" t="str">
        <f>定義一覧[[#This Row],[VariableName]]&amp;","</f>
        <v>NARROW_JIS_SYMBOL_CIRCLED_MINUS,</v>
      </c>
      <c r="M632" s="1" t="str">
        <f>IF(定義一覧[[#This Row],[Sequence]]="○","",IF(I633="",CONCATENATE(定義一覧[[#This Row],[VariableName]], " + 1,"),CONCATENATE(定義一覧[[#This Row],[VariableName]], " - 1,")))</f>
        <v/>
      </c>
    </row>
    <row r="633" spans="2:13" ht="12.75" customHeight="1" x14ac:dyDescent="0.4">
      <c r="B633" s="1" t="s">
        <v>1287</v>
      </c>
      <c r="C633" s="1">
        <f>HEX2DEC(定義一覧[[#This Row],[Unicode]])</f>
        <v>8855</v>
      </c>
      <c r="D633" s="1" t="str">
        <f>_xlfn.UNICHAR(HEX2DEC(定義一覧[[#This Row],[Unicode]]))</f>
        <v>⊗</v>
      </c>
      <c r="E633" s="1" t="s">
        <v>724</v>
      </c>
      <c r="F633" s="1" t="s">
        <v>1622</v>
      </c>
      <c r="G633" s="1" t="s">
        <v>729</v>
      </c>
      <c r="H633" s="2" t="s">
        <v>2365</v>
      </c>
      <c r="I633" s="1" t="str">
        <f>IF(AND(定義一覧[[#This Row],[Dec]]-1=C632,定義一覧[[#This Row],[Dec]]+1=C634,定義一覧[[#This Row],[Category]]=F632,定義一覧[[#This Row],[Category]]=F634,定義一覧[[#This Row],[SubCategory]]=G632,定義一覧[[#This Row],[SubCategory]]=G634),"○","")</f>
        <v/>
      </c>
      <c r="J633" s="1" t="str">
        <f>CONCATENATE(定義一覧[[#This Row],[Width]],"_",定義一覧[[#This Row],[Category]],"_",定義一覧[[#This Row],[SubCategory]],"_",SUBSTITUTE(定義一覧[[#This Row],[Name]],"-","_"))</f>
        <v>NARROW_JIS_SYMBOL_CIRCLED_TIMES</v>
      </c>
      <c r="K6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CIRCLED_TIMES
pub const NARROW_JIS_SYMBOL_CIRCLED_TIMES: u32 = 0x2297;</v>
      </c>
      <c r="L633" s="3" t="str">
        <f>定義一覧[[#This Row],[VariableName]]&amp;","</f>
        <v>NARROW_JIS_SYMBOL_CIRCLED_TIMES,</v>
      </c>
      <c r="M633" s="1" t="str">
        <f>IF(定義一覧[[#This Row],[Sequence]]="○","",IF(I634="",CONCATENATE(定義一覧[[#This Row],[VariableName]], " + 1,"),CONCATENATE(定義一覧[[#This Row],[VariableName]], " - 1,")))</f>
        <v>NARROW_JIS_SYMBOL_CIRCLED_TIMES + 1,</v>
      </c>
    </row>
    <row r="634" spans="2:13" ht="12.75" customHeight="1" x14ac:dyDescent="0.4">
      <c r="B634" s="1" t="s">
        <v>813</v>
      </c>
      <c r="C634" s="1">
        <f>HEX2DEC(定義一覧[[#This Row],[Unicode]])</f>
        <v>8869</v>
      </c>
      <c r="D634" s="1" t="str">
        <f>_xlfn.UNICHAR(HEX2DEC(定義一覧[[#This Row],[Unicode]]))</f>
        <v>⊥</v>
      </c>
      <c r="E634" s="1" t="s">
        <v>104</v>
      </c>
      <c r="F634" s="1" t="s">
        <v>1622</v>
      </c>
      <c r="G634" s="1" t="s">
        <v>729</v>
      </c>
      <c r="H634" s="2" t="s">
        <v>2366</v>
      </c>
      <c r="I634" s="1" t="str">
        <f>IF(AND(定義一覧[[#This Row],[Dec]]-1=C633,定義一覧[[#This Row],[Dec]]+1=C635,定義一覧[[#This Row],[Category]]=F633,定義一覧[[#This Row],[Category]]=F635,定義一覧[[#This Row],[SubCategory]]=G633,定義一覧[[#This Row],[SubCategory]]=G635),"○","")</f>
        <v/>
      </c>
      <c r="J634" s="1" t="str">
        <f>CONCATENATE(定義一覧[[#This Row],[Width]],"_",定義一覧[[#This Row],[Category]],"_",定義一覧[[#This Row],[SubCategory]],"_",SUBSTITUTE(定義一覧[[#This Row],[Name]],"-","_"))</f>
        <v>WIDE_JIS_SYMBOL_UP_TACK</v>
      </c>
      <c r="K6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UP_TACK
pub const WIDE_JIS_SYMBOL_UP_TACK: u32 = 0x22a5;</v>
      </c>
      <c r="L634" s="3" t="str">
        <f>定義一覧[[#This Row],[VariableName]]&amp;","</f>
        <v>WIDE_JIS_SYMBOL_UP_TACK,</v>
      </c>
      <c r="M634" s="1" t="str">
        <f>IF(定義一覧[[#This Row],[Sequence]]="○","",IF(I635="",CONCATENATE(定義一覧[[#This Row],[VariableName]], " + 1,"),CONCATENATE(定義一覧[[#This Row],[VariableName]], " - 1,")))</f>
        <v>WIDE_JIS_SYMBOL_UP_TACK + 1,</v>
      </c>
    </row>
    <row r="635" spans="2:13" ht="12.75" customHeight="1" x14ac:dyDescent="0.4">
      <c r="B635" s="1" t="s">
        <v>1233</v>
      </c>
      <c r="C635" s="1">
        <f>HEX2DEC(定義一覧[[#This Row],[Unicode]])</f>
        <v>8895</v>
      </c>
      <c r="D635" s="1" t="str">
        <f>_xlfn.UNICHAR(HEX2DEC(定義一覧[[#This Row],[Unicode]]))</f>
        <v>⊿</v>
      </c>
      <c r="E635" s="1" t="s">
        <v>104</v>
      </c>
      <c r="F635" s="1" t="s">
        <v>1622</v>
      </c>
      <c r="G635" s="1" t="s">
        <v>729</v>
      </c>
      <c r="H635" s="2" t="s">
        <v>2367</v>
      </c>
      <c r="I635" s="1" t="str">
        <f>IF(AND(定義一覧[[#This Row],[Dec]]-1=C634,定義一覧[[#This Row],[Dec]]+1=C636,定義一覧[[#This Row],[Category]]=F634,定義一覧[[#This Row],[Category]]=F636,定義一覧[[#This Row],[SubCategory]]=G634,定義一覧[[#This Row],[SubCategory]]=G636),"○","")</f>
        <v/>
      </c>
      <c r="J635" s="1" t="str">
        <f>CONCATENATE(定義一覧[[#This Row],[Width]],"_",定義一覧[[#This Row],[Category]],"_",定義一覧[[#This Row],[SubCategory]],"_",SUBSTITUTE(定義一覧[[#This Row],[Name]],"-","_"))</f>
        <v>WIDE_JIS_SYMBOL_RIGHT_TRIANGLE</v>
      </c>
      <c r="K6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RIGHT_TRIANGLE
pub const WIDE_JIS_SYMBOL_RIGHT_TRIANGLE: u32 = 0x22bf;</v>
      </c>
      <c r="L635" s="3" t="str">
        <f>定義一覧[[#This Row],[VariableName]]&amp;","</f>
        <v>WIDE_JIS_SYMBOL_RIGHT_TRIANGLE,</v>
      </c>
      <c r="M635" s="1" t="str">
        <f>IF(定義一覧[[#This Row],[Sequence]]="○","",IF(I636="",CONCATENATE(定義一覧[[#This Row],[VariableName]], " + 1,"),CONCATENATE(定義一覧[[#This Row],[VariableName]], " - 1,")))</f>
        <v>WIDE_JIS_SYMBOL_RIGHT_TRIANGLE + 1,</v>
      </c>
    </row>
    <row r="636" spans="2:13" ht="12.75" customHeight="1" x14ac:dyDescent="0.4">
      <c r="B636" s="1" t="s">
        <v>936</v>
      </c>
      <c r="C636" s="1">
        <f>HEX2DEC(定義一覧[[#This Row],[Unicode]])</f>
        <v>8922</v>
      </c>
      <c r="D636" s="1" t="str">
        <f>_xlfn.UNICHAR(HEX2DEC(定義一覧[[#This Row],[Unicode]]))</f>
        <v>⋚</v>
      </c>
      <c r="E636" s="1" t="s">
        <v>724</v>
      </c>
      <c r="F636" s="1" t="s">
        <v>1622</v>
      </c>
      <c r="G636" s="1" t="s">
        <v>729</v>
      </c>
      <c r="H636" s="2" t="s">
        <v>2368</v>
      </c>
      <c r="I636" s="1" t="str">
        <f>IF(AND(定義一覧[[#This Row],[Dec]]-1=C635,定義一覧[[#This Row],[Dec]]+1=C637,定義一覧[[#This Row],[Category]]=F635,定義一覧[[#This Row],[Category]]=F637,定義一覧[[#This Row],[SubCategory]]=G635,定義一覧[[#This Row],[SubCategory]]=G637),"○","")</f>
        <v/>
      </c>
      <c r="J636" s="1" t="str">
        <f>CONCATENATE(定義一覧[[#This Row],[Width]],"_",定義一覧[[#This Row],[Category]],"_",定義一覧[[#This Row],[SubCategory]],"_",SUBSTITUTE(定義一覧[[#This Row],[Name]],"-","_"))</f>
        <v>NARROW_JIS_SYMBOL_LESS_THAN_EQUAL_TO_OR_GREATER_THAN</v>
      </c>
      <c r="K6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LESS_THAN_EQUAL_TO_OR_GREATER_THAN
pub const NARROW_JIS_SYMBOL_LESS_THAN_EQUAL_TO_OR_GREATER_THAN: u32 = 0x22da;</v>
      </c>
      <c r="L636" s="3" t="str">
        <f>定義一覧[[#This Row],[VariableName]]&amp;","</f>
        <v>NARROW_JIS_SYMBOL_LESS_THAN_EQUAL_TO_OR_GREATER_THAN,</v>
      </c>
      <c r="M636" s="1" t="str">
        <f>IF(定義一覧[[#This Row],[Sequence]]="○","",IF(I637="",CONCATENATE(定義一覧[[#This Row],[VariableName]], " + 1,"),CONCATENATE(定義一覧[[#This Row],[VariableName]], " - 1,")))</f>
        <v>NARROW_JIS_SYMBOL_LESS_THAN_EQUAL_TO_OR_GREATER_THAN + 1,</v>
      </c>
    </row>
    <row r="637" spans="2:13" ht="12.75" customHeight="1" x14ac:dyDescent="0.4">
      <c r="B637" s="1" t="s">
        <v>937</v>
      </c>
      <c r="C637" s="1">
        <f>HEX2DEC(定義一覧[[#This Row],[Unicode]])</f>
        <v>8923</v>
      </c>
      <c r="D637" s="1" t="str">
        <f>_xlfn.UNICHAR(HEX2DEC(定義一覧[[#This Row],[Unicode]]))</f>
        <v>⋛</v>
      </c>
      <c r="E637" s="1" t="s">
        <v>724</v>
      </c>
      <c r="F637" s="1" t="s">
        <v>1622</v>
      </c>
      <c r="G637" s="1" t="s">
        <v>729</v>
      </c>
      <c r="H637" s="2" t="s">
        <v>2369</v>
      </c>
      <c r="I637" s="1" t="str">
        <f>IF(AND(定義一覧[[#This Row],[Dec]]-1=C636,定義一覧[[#This Row],[Dec]]+1=C638,定義一覧[[#This Row],[Category]]=F636,定義一覧[[#This Row],[Category]]=F638,定義一覧[[#This Row],[SubCategory]]=G636,定義一覧[[#This Row],[SubCategory]]=G638),"○","")</f>
        <v/>
      </c>
      <c r="J637" s="1" t="str">
        <f>CONCATENATE(定義一覧[[#This Row],[Width]],"_",定義一覧[[#This Row],[Category]],"_",定義一覧[[#This Row],[SubCategory]],"_",SUBSTITUTE(定義一覧[[#This Row],[Name]],"-","_"))</f>
        <v>NARROW_JIS_SYMBOL_GREATER_THAN_EQUAL_TO_OR_LESS_THAN</v>
      </c>
      <c r="K6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GREATER_THAN_EQUAL_TO_OR_LESS_THAN
pub const NARROW_JIS_SYMBOL_GREATER_THAN_EQUAL_TO_OR_LESS_THAN: u32 = 0x22db;</v>
      </c>
      <c r="L637" s="3" t="str">
        <f>定義一覧[[#This Row],[VariableName]]&amp;","</f>
        <v>NARROW_JIS_SYMBOL_GREATER_THAN_EQUAL_TO_OR_LESS_THAN,</v>
      </c>
      <c r="M637" s="1" t="str">
        <f>IF(定義一覧[[#This Row],[Sequence]]="○","",IF(I638="",CONCATENATE(定義一覧[[#This Row],[VariableName]], " + 1,"),CONCATENATE(定義一覧[[#This Row],[VariableName]], " - 1,")))</f>
        <v>NARROW_JIS_SYMBOL_GREATER_THAN_EQUAL_TO_OR_LESS_THAN + 1,</v>
      </c>
    </row>
    <row r="638" spans="2:13" ht="12.75" customHeight="1" x14ac:dyDescent="0.4">
      <c r="B638" s="1" t="s">
        <v>1279</v>
      </c>
      <c r="C638" s="1">
        <f>HEX2DEC(定義一覧[[#This Row],[Unicode]])</f>
        <v>8965</v>
      </c>
      <c r="D638" s="1" t="str">
        <f>_xlfn.UNICHAR(HEX2DEC(定義一覧[[#This Row],[Unicode]]))</f>
        <v>⌅</v>
      </c>
      <c r="E638" s="1" t="s">
        <v>724</v>
      </c>
      <c r="F638" s="1" t="s">
        <v>1622</v>
      </c>
      <c r="G638" s="1" t="s">
        <v>729</v>
      </c>
      <c r="H638" s="2" t="s">
        <v>2370</v>
      </c>
      <c r="I638" s="1" t="str">
        <f>IF(AND(定義一覧[[#This Row],[Dec]]-1=C637,定義一覧[[#This Row],[Dec]]+1=C639,定義一覧[[#This Row],[Category]]=F637,定義一覧[[#This Row],[Category]]=F639,定義一覧[[#This Row],[SubCategory]]=G637,定義一覧[[#This Row],[SubCategory]]=G639),"○","")</f>
        <v/>
      </c>
      <c r="J638" s="1" t="str">
        <f>CONCATENATE(定義一覧[[#This Row],[Width]],"_",定義一覧[[#This Row],[Category]],"_",定義一覧[[#This Row],[SubCategory]],"_",SUBSTITUTE(定義一覧[[#This Row],[Name]],"-","_"))</f>
        <v>NARROW_JIS_SYMBOL_PROJECTIVE</v>
      </c>
      <c r="K6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PROJECTIVE
pub const NARROW_JIS_SYMBOL_PROJECTIVE: u32 = 0x2305;</v>
      </c>
      <c r="L638" s="3" t="str">
        <f>定義一覧[[#This Row],[VariableName]]&amp;","</f>
        <v>NARROW_JIS_SYMBOL_PROJECTIVE,</v>
      </c>
      <c r="M638" s="1" t="str">
        <f>IF(定義一覧[[#This Row],[Sequence]]="○","",IF(I639="",CONCATENATE(定義一覧[[#This Row],[VariableName]], " + 1,"),CONCATENATE(定義一覧[[#This Row],[VariableName]], " - 1,")))</f>
        <v>NARROW_JIS_SYMBOL_PROJECTIVE + 1,</v>
      </c>
    </row>
    <row r="639" spans="2:13" ht="12.75" customHeight="1" x14ac:dyDescent="0.4">
      <c r="B639" s="1" t="s">
        <v>1280</v>
      </c>
      <c r="C639" s="1">
        <f>HEX2DEC(定義一覧[[#This Row],[Unicode]])</f>
        <v>8966</v>
      </c>
      <c r="D639" s="1" t="str">
        <f>_xlfn.UNICHAR(HEX2DEC(定義一覧[[#This Row],[Unicode]]))</f>
        <v>⌆</v>
      </c>
      <c r="E639" s="1" t="s">
        <v>724</v>
      </c>
      <c r="F639" s="1" t="s">
        <v>1622</v>
      </c>
      <c r="G639" s="1" t="s">
        <v>729</v>
      </c>
      <c r="H639" s="2" t="s">
        <v>2371</v>
      </c>
      <c r="I639" s="1" t="str">
        <f>IF(AND(定義一覧[[#This Row],[Dec]]-1=C638,定義一覧[[#This Row],[Dec]]+1=C640,定義一覧[[#This Row],[Category]]=F638,定義一覧[[#This Row],[Category]]=F640,定義一覧[[#This Row],[SubCategory]]=G638,定義一覧[[#This Row],[SubCategory]]=G640),"○","")</f>
        <v/>
      </c>
      <c r="J639" s="1" t="str">
        <f>CONCATENATE(定義一覧[[#This Row],[Width]],"_",定義一覧[[#This Row],[Category]],"_",定義一覧[[#This Row],[SubCategory]],"_",SUBSTITUTE(定義一覧[[#This Row],[Name]],"-","_"))</f>
        <v>NARROW_JIS_SYMBOL_PERSPECTIVE</v>
      </c>
      <c r="K6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PERSPECTIVE
pub const NARROW_JIS_SYMBOL_PERSPECTIVE: u32 = 0x2306;</v>
      </c>
      <c r="L639" s="3" t="str">
        <f>定義一覧[[#This Row],[VariableName]]&amp;","</f>
        <v>NARROW_JIS_SYMBOL_PERSPECTIVE,</v>
      </c>
      <c r="M639" s="1" t="str">
        <f>IF(定義一覧[[#This Row],[Sequence]]="○","",IF(I640="",CONCATENATE(定義一覧[[#This Row],[VariableName]], " + 1,"),CONCATENATE(定義一覧[[#This Row],[VariableName]], " - 1,")))</f>
        <v>NARROW_JIS_SYMBOL_PERSPECTIVE + 1,</v>
      </c>
    </row>
    <row r="640" spans="2:13" ht="12.75" customHeight="1" x14ac:dyDescent="0.4">
      <c r="B640" s="1" t="s">
        <v>1295</v>
      </c>
      <c r="C640" s="1">
        <f>HEX2DEC(定義一覧[[#This Row],[Unicode]])</f>
        <v>8978</v>
      </c>
      <c r="D640" s="1" t="str">
        <f>_xlfn.UNICHAR(HEX2DEC(定義一覧[[#This Row],[Unicode]]))</f>
        <v>⌒</v>
      </c>
      <c r="E640" s="1" t="s">
        <v>104</v>
      </c>
      <c r="F640" s="1" t="s">
        <v>1622</v>
      </c>
      <c r="G640" s="1" t="s">
        <v>729</v>
      </c>
      <c r="H640" s="2" t="s">
        <v>2372</v>
      </c>
      <c r="I640" s="1" t="str">
        <f>IF(AND(定義一覧[[#This Row],[Dec]]-1=C639,定義一覧[[#This Row],[Dec]]+1=C641,定義一覧[[#This Row],[Category]]=F639,定義一覧[[#This Row],[Category]]=F641,定義一覧[[#This Row],[SubCategory]]=G639,定義一覧[[#This Row],[SubCategory]]=G641),"○","")</f>
        <v/>
      </c>
      <c r="J640" s="1" t="str">
        <f>CONCATENATE(定義一覧[[#This Row],[Width]],"_",定義一覧[[#This Row],[Category]],"_",定義一覧[[#This Row],[SubCategory]],"_",SUBSTITUTE(定義一覧[[#This Row],[Name]],"-","_"))</f>
        <v>WIDE_JIS_SYMBOL_ARC</v>
      </c>
      <c r="K6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ARC
pub const WIDE_JIS_SYMBOL_ARC: u32 = 0x2312;</v>
      </c>
      <c r="L640" s="3" t="str">
        <f>定義一覧[[#This Row],[VariableName]]&amp;","</f>
        <v>WIDE_JIS_SYMBOL_ARC,</v>
      </c>
      <c r="M640" s="1" t="str">
        <f>IF(定義一覧[[#This Row],[Sequence]]="○","",IF(I641="",CONCATENATE(定義一覧[[#This Row],[VariableName]], " + 1,"),CONCATENATE(定義一覧[[#This Row],[VariableName]], " - 1,")))</f>
        <v>WIDE_JIS_SYMBOL_ARC + 1,</v>
      </c>
    </row>
    <row r="641" spans="2:13" ht="12.75" customHeight="1" x14ac:dyDescent="0.4">
      <c r="B641" s="1" t="s">
        <v>1400</v>
      </c>
      <c r="C641" s="1">
        <f>HEX2DEC(定義一覧[[#This Row],[Unicode]])</f>
        <v>8984</v>
      </c>
      <c r="D641" s="1" t="str">
        <f>_xlfn.UNICHAR(HEX2DEC(定義一覧[[#This Row],[Unicode]]))</f>
        <v>⌘</v>
      </c>
      <c r="E641" s="1" t="s">
        <v>724</v>
      </c>
      <c r="F641" s="1" t="s">
        <v>1622</v>
      </c>
      <c r="G641" s="1" t="s">
        <v>729</v>
      </c>
      <c r="H641" s="2" t="s">
        <v>2373</v>
      </c>
      <c r="I641" s="1" t="str">
        <f>IF(AND(定義一覧[[#This Row],[Dec]]-1=C640,定義一覧[[#This Row],[Dec]]+1=C642,定義一覧[[#This Row],[Category]]=F640,定義一覧[[#This Row],[Category]]=F642,定義一覧[[#This Row],[SubCategory]]=G640,定義一覧[[#This Row],[SubCategory]]=G642),"○","")</f>
        <v/>
      </c>
      <c r="J641" s="1" t="str">
        <f>CONCATENATE(定義一覧[[#This Row],[Width]],"_",定義一覧[[#This Row],[Category]],"_",定義一覧[[#This Row],[SubCategory]],"_",SUBSTITUTE(定義一覧[[#This Row],[Name]],"-","_"))</f>
        <v>NARROW_JIS_SYMBOL_PLACE_OF_INTEREST_SIGN</v>
      </c>
      <c r="K6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PLACE_OF_INTEREST_SIGN
pub const NARROW_JIS_SYMBOL_PLACE_OF_INTEREST_SIGN: u32 = 0x2318;</v>
      </c>
      <c r="L641" s="3" t="str">
        <f>定義一覧[[#This Row],[VariableName]]&amp;","</f>
        <v>NARROW_JIS_SYMBOL_PLACE_OF_INTEREST_SIGN,</v>
      </c>
      <c r="M641" s="1" t="str">
        <f>IF(定義一覧[[#This Row],[Sequence]]="○","",IF(I642="",CONCATENATE(定義一覧[[#This Row],[VariableName]], " + 1,"),CONCATENATE(定義一覧[[#This Row],[VariableName]], " - 1,")))</f>
        <v>NARROW_JIS_SYMBOL_PLACE_OF_INTEREST_SIGN + 1,</v>
      </c>
    </row>
    <row r="642" spans="2:13" ht="12.75" customHeight="1" x14ac:dyDescent="0.4">
      <c r="B642" s="1" t="s">
        <v>909</v>
      </c>
      <c r="C642" s="1">
        <f>HEX2DEC(定義一覧[[#This Row],[Unicode]])</f>
        <v>9150</v>
      </c>
      <c r="D642" s="1" t="str">
        <f>_xlfn.UNICHAR(HEX2DEC(定義一覧[[#This Row],[Unicode]]))</f>
        <v>⎾</v>
      </c>
      <c r="E642" s="1" t="s">
        <v>724</v>
      </c>
      <c r="F642" s="1" t="s">
        <v>1622</v>
      </c>
      <c r="G642" s="1" t="s">
        <v>729</v>
      </c>
      <c r="H642" s="2" t="s">
        <v>2374</v>
      </c>
      <c r="I642" s="1" t="str">
        <f>IF(AND(定義一覧[[#This Row],[Dec]]-1=C641,定義一覧[[#This Row],[Dec]]+1=C643,定義一覧[[#This Row],[Category]]=F641,定義一覧[[#This Row],[Category]]=F643,定義一覧[[#This Row],[SubCategory]]=G641,定義一覧[[#This Row],[SubCategory]]=G643),"○","")</f>
        <v/>
      </c>
      <c r="J642" s="1" t="str">
        <f>CONCATENATE(定義一覧[[#This Row],[Width]],"_",定義一覧[[#This Row],[Category]],"_",定義一覧[[#This Row],[SubCategory]],"_",SUBSTITUTE(定義一覧[[#This Row],[Name]],"-","_"))</f>
        <v>NARROW_JIS_SYMBOL_DENTISTRY_SYMBOL_LIGHT_VERTICAL_AND_TOP_RIGHT</v>
      </c>
      <c r="K6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DENTISTRY_SYMBOL_LIGHT_VERTICAL_AND_TOP_RIGHT
pub const NARROW_JIS_SYMBOL_DENTISTRY_SYMBOL_LIGHT_VERTICAL_AND_TOP_RIGHT: u32 = 0x23be;</v>
      </c>
      <c r="L642" s="3" t="str">
        <f>定義一覧[[#This Row],[VariableName]]&amp;","</f>
        <v>NARROW_JIS_SYMBOL_DENTISTRY_SYMBOL_LIGHT_VERTICAL_AND_TOP_RIGHT,</v>
      </c>
      <c r="M642" s="1" t="str">
        <f>IF(定義一覧[[#This Row],[Sequence]]="○","",IF(I643="",CONCATENATE(定義一覧[[#This Row],[VariableName]], " + 1,"),CONCATENATE(定義一覧[[#This Row],[VariableName]], " - 1,")))</f>
        <v>NARROW_JIS_SYMBOL_DENTISTRY_SYMBOL_LIGHT_VERTICAL_AND_TOP_RIGHT - 1,</v>
      </c>
    </row>
    <row r="643" spans="2:13" ht="12.75" customHeight="1" x14ac:dyDescent="0.4">
      <c r="B643" s="1" t="s">
        <v>910</v>
      </c>
      <c r="C643" s="1">
        <f>HEX2DEC(定義一覧[[#This Row],[Unicode]])</f>
        <v>9151</v>
      </c>
      <c r="D643" s="1" t="str">
        <f>_xlfn.UNICHAR(HEX2DEC(定義一覧[[#This Row],[Unicode]]))</f>
        <v>⎿</v>
      </c>
      <c r="E643" s="1" t="s">
        <v>724</v>
      </c>
      <c r="F643" s="1" t="s">
        <v>1622</v>
      </c>
      <c r="G643" s="1" t="s">
        <v>729</v>
      </c>
      <c r="H643" s="2" t="s">
        <v>2375</v>
      </c>
      <c r="I643" s="1" t="str">
        <f>IF(AND(定義一覧[[#This Row],[Dec]]-1=C642,定義一覧[[#This Row],[Dec]]+1=C644,定義一覧[[#This Row],[Category]]=F642,定義一覧[[#This Row],[Category]]=F644,定義一覧[[#This Row],[SubCategory]]=G642,定義一覧[[#This Row],[SubCategory]]=G644),"○","")</f>
        <v>○</v>
      </c>
      <c r="J643" s="1" t="str">
        <f>CONCATENATE(定義一覧[[#This Row],[Width]],"_",定義一覧[[#This Row],[Category]],"_",定義一覧[[#This Row],[SubCategory]],"_",SUBSTITUTE(定義一覧[[#This Row],[Name]],"-","_"))</f>
        <v>NARROW_JIS_SYMBOL_DENTISTRY_SYMBOL_LIGHT_VERTICAL_AND_BOTTOM_RIGHT</v>
      </c>
      <c r="K6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DENTISTRY_SYMBOL_LIGHT_VERTICAL_AND_BOTTOM_RIGHT
pub const NARROW_JIS_SYMBOL_DENTISTRY_SYMBOL_LIGHT_VERTICAL_AND_BOTTOM_RIGHT: u32 = 0x23bf;</v>
      </c>
      <c r="L643" s="3" t="str">
        <f>定義一覧[[#This Row],[VariableName]]&amp;","</f>
        <v>NARROW_JIS_SYMBOL_DENTISTRY_SYMBOL_LIGHT_VERTICAL_AND_BOTTOM_RIGHT,</v>
      </c>
      <c r="M643" s="1" t="str">
        <f>IF(定義一覧[[#This Row],[Sequence]]="○","",IF(I644="",CONCATENATE(定義一覧[[#This Row],[VariableName]], " + 1,"),CONCATENATE(定義一覧[[#This Row],[VariableName]], " - 1,")))</f>
        <v/>
      </c>
    </row>
    <row r="644" spans="2:13" ht="12.75" customHeight="1" x14ac:dyDescent="0.4">
      <c r="B644" s="1" t="s">
        <v>911</v>
      </c>
      <c r="C644" s="1">
        <f>HEX2DEC(定義一覧[[#This Row],[Unicode]])</f>
        <v>9152</v>
      </c>
      <c r="D644" s="1" t="str">
        <f>_xlfn.UNICHAR(HEX2DEC(定義一覧[[#This Row],[Unicode]]))</f>
        <v>⏀</v>
      </c>
      <c r="E644" s="1" t="s">
        <v>724</v>
      </c>
      <c r="F644" s="1" t="s">
        <v>1622</v>
      </c>
      <c r="G644" s="1" t="s">
        <v>729</v>
      </c>
      <c r="H644" s="2" t="s">
        <v>2376</v>
      </c>
      <c r="I644" s="1" t="str">
        <f>IF(AND(定義一覧[[#This Row],[Dec]]-1=C643,定義一覧[[#This Row],[Dec]]+1=C645,定義一覧[[#This Row],[Category]]=F643,定義一覧[[#This Row],[Category]]=F645,定義一覧[[#This Row],[SubCategory]]=G643,定義一覧[[#This Row],[SubCategory]]=G645),"○","")</f>
        <v>○</v>
      </c>
      <c r="J644" s="1" t="str">
        <f>CONCATENATE(定義一覧[[#This Row],[Width]],"_",定義一覧[[#This Row],[Category]],"_",定義一覧[[#This Row],[SubCategory]],"_",SUBSTITUTE(定義一覧[[#This Row],[Name]],"-","_"))</f>
        <v>NARROW_JIS_SYMBOL_DENTISTRY_SYMBOL_LIGHT_VERTICAL_WITH_CIRCLE</v>
      </c>
      <c r="K6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DENTISTRY_SYMBOL_LIGHT_VERTICAL_WITH_CIRCLE
pub const NARROW_JIS_SYMBOL_DENTISTRY_SYMBOL_LIGHT_VERTICAL_WITH_CIRCLE: u32 = 0x23c0;</v>
      </c>
      <c r="L644" s="3" t="str">
        <f>定義一覧[[#This Row],[VariableName]]&amp;","</f>
        <v>NARROW_JIS_SYMBOL_DENTISTRY_SYMBOL_LIGHT_VERTICAL_WITH_CIRCLE,</v>
      </c>
      <c r="M644" s="1" t="str">
        <f>IF(定義一覧[[#This Row],[Sequence]]="○","",IF(I645="",CONCATENATE(定義一覧[[#This Row],[VariableName]], " + 1,"),CONCATENATE(定義一覧[[#This Row],[VariableName]], " - 1,")))</f>
        <v/>
      </c>
    </row>
    <row r="645" spans="2:13" ht="12.75" customHeight="1" x14ac:dyDescent="0.4">
      <c r="B645" s="1" t="s">
        <v>912</v>
      </c>
      <c r="C645" s="1">
        <f>HEX2DEC(定義一覧[[#This Row],[Unicode]])</f>
        <v>9153</v>
      </c>
      <c r="D645" s="1" t="str">
        <f>_xlfn.UNICHAR(HEX2DEC(定義一覧[[#This Row],[Unicode]]))</f>
        <v>⏁</v>
      </c>
      <c r="E645" s="1" t="s">
        <v>724</v>
      </c>
      <c r="F645" s="1" t="s">
        <v>1622</v>
      </c>
      <c r="G645" s="1" t="s">
        <v>729</v>
      </c>
      <c r="H645" s="2" t="s">
        <v>2377</v>
      </c>
      <c r="I645" s="1" t="str">
        <f>IF(AND(定義一覧[[#This Row],[Dec]]-1=C644,定義一覧[[#This Row],[Dec]]+1=C646,定義一覧[[#This Row],[Category]]=F644,定義一覧[[#This Row],[Category]]=F646,定義一覧[[#This Row],[SubCategory]]=G644,定義一覧[[#This Row],[SubCategory]]=G646),"○","")</f>
        <v>○</v>
      </c>
      <c r="J645" s="1" t="str">
        <f>CONCATENATE(定義一覧[[#This Row],[Width]],"_",定義一覧[[#This Row],[Category]],"_",定義一覧[[#This Row],[SubCategory]],"_",SUBSTITUTE(定義一覧[[#This Row],[Name]],"-","_"))</f>
        <v>NARROW_JIS_SYMBOL_DENTISTRY_SYMBOL_LIGHT_DOWN_AND_HORIZONTAL_WITH_CIRCLE</v>
      </c>
      <c r="K6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DENTISTRY_SYMBOL_LIGHT_DOWN_AND_HORIZONTAL_WITH_CIRCLE
pub const NARROW_JIS_SYMBOL_DENTISTRY_SYMBOL_LIGHT_DOWN_AND_HORIZONTAL_WITH_CIRCLE: u32 = 0x23c1;</v>
      </c>
      <c r="L645" s="3" t="str">
        <f>定義一覧[[#This Row],[VariableName]]&amp;","</f>
        <v>NARROW_JIS_SYMBOL_DENTISTRY_SYMBOL_LIGHT_DOWN_AND_HORIZONTAL_WITH_CIRCLE,</v>
      </c>
      <c r="M645" s="1" t="str">
        <f>IF(定義一覧[[#This Row],[Sequence]]="○","",IF(I646="",CONCATENATE(定義一覧[[#This Row],[VariableName]], " + 1,"),CONCATENATE(定義一覧[[#This Row],[VariableName]], " - 1,")))</f>
        <v/>
      </c>
    </row>
    <row r="646" spans="2:13" ht="12.75" customHeight="1" x14ac:dyDescent="0.4">
      <c r="B646" s="1" t="s">
        <v>913</v>
      </c>
      <c r="C646" s="1">
        <f>HEX2DEC(定義一覧[[#This Row],[Unicode]])</f>
        <v>9154</v>
      </c>
      <c r="D646" s="1" t="str">
        <f>_xlfn.UNICHAR(HEX2DEC(定義一覧[[#This Row],[Unicode]]))</f>
        <v>⏂</v>
      </c>
      <c r="E646" s="1" t="s">
        <v>724</v>
      </c>
      <c r="F646" s="1" t="s">
        <v>1622</v>
      </c>
      <c r="G646" s="1" t="s">
        <v>729</v>
      </c>
      <c r="H646" s="2" t="s">
        <v>2378</v>
      </c>
      <c r="I646" s="1" t="str">
        <f>IF(AND(定義一覧[[#This Row],[Dec]]-1=C645,定義一覧[[#This Row],[Dec]]+1=C647,定義一覧[[#This Row],[Category]]=F645,定義一覧[[#This Row],[Category]]=F647,定義一覧[[#This Row],[SubCategory]]=G645,定義一覧[[#This Row],[SubCategory]]=G647),"○","")</f>
        <v>○</v>
      </c>
      <c r="J646" s="1" t="str">
        <f>CONCATENATE(定義一覧[[#This Row],[Width]],"_",定義一覧[[#This Row],[Category]],"_",定義一覧[[#This Row],[SubCategory]],"_",SUBSTITUTE(定義一覧[[#This Row],[Name]],"-","_"))</f>
        <v>NARROW_JIS_SYMBOL_DENTISTRY_SYMBOL_LIGHT_UP_AND_HORIZONTAL_WITH_CIRCLE</v>
      </c>
      <c r="K6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DENTISTRY_SYMBOL_LIGHT_UP_AND_HORIZONTAL_WITH_CIRCLE
pub const NARROW_JIS_SYMBOL_DENTISTRY_SYMBOL_LIGHT_UP_AND_HORIZONTAL_WITH_CIRCLE: u32 = 0x23c2;</v>
      </c>
      <c r="L646" s="3" t="str">
        <f>定義一覧[[#This Row],[VariableName]]&amp;","</f>
        <v>NARROW_JIS_SYMBOL_DENTISTRY_SYMBOL_LIGHT_UP_AND_HORIZONTAL_WITH_CIRCLE,</v>
      </c>
      <c r="M646" s="1" t="str">
        <f>IF(定義一覧[[#This Row],[Sequence]]="○","",IF(I647="",CONCATENATE(定義一覧[[#This Row],[VariableName]], " + 1,"),CONCATENATE(定義一覧[[#This Row],[VariableName]], " - 1,")))</f>
        <v/>
      </c>
    </row>
    <row r="647" spans="2:13" ht="12.75" customHeight="1" x14ac:dyDescent="0.4">
      <c r="B647" s="1" t="s">
        <v>914</v>
      </c>
      <c r="C647" s="1">
        <f>HEX2DEC(定義一覧[[#This Row],[Unicode]])</f>
        <v>9155</v>
      </c>
      <c r="D647" s="1" t="str">
        <f>_xlfn.UNICHAR(HEX2DEC(定義一覧[[#This Row],[Unicode]]))</f>
        <v>⏃</v>
      </c>
      <c r="E647" s="1" t="s">
        <v>724</v>
      </c>
      <c r="F647" s="1" t="s">
        <v>1622</v>
      </c>
      <c r="G647" s="1" t="s">
        <v>729</v>
      </c>
      <c r="H647" s="2" t="s">
        <v>2379</v>
      </c>
      <c r="I647" s="1" t="str">
        <f>IF(AND(定義一覧[[#This Row],[Dec]]-1=C646,定義一覧[[#This Row],[Dec]]+1=C648,定義一覧[[#This Row],[Category]]=F646,定義一覧[[#This Row],[Category]]=F648,定義一覧[[#This Row],[SubCategory]]=G646,定義一覧[[#This Row],[SubCategory]]=G648),"○","")</f>
        <v>○</v>
      </c>
      <c r="J647" s="1" t="str">
        <f>CONCATENATE(定義一覧[[#This Row],[Width]],"_",定義一覧[[#This Row],[Category]],"_",定義一覧[[#This Row],[SubCategory]],"_",SUBSTITUTE(定義一覧[[#This Row],[Name]],"-","_"))</f>
        <v>NARROW_JIS_SYMBOL_DENTISTRY_SYMBOL_LIGHT_VERTICAL_WITH_TRIANGLE</v>
      </c>
      <c r="K6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DENTISTRY_SYMBOL_LIGHT_VERTICAL_WITH_TRIANGLE
pub const NARROW_JIS_SYMBOL_DENTISTRY_SYMBOL_LIGHT_VERTICAL_WITH_TRIANGLE: u32 = 0x23c3;</v>
      </c>
      <c r="L647" s="3" t="str">
        <f>定義一覧[[#This Row],[VariableName]]&amp;","</f>
        <v>NARROW_JIS_SYMBOL_DENTISTRY_SYMBOL_LIGHT_VERTICAL_WITH_TRIANGLE,</v>
      </c>
      <c r="M647" s="1" t="str">
        <f>IF(定義一覧[[#This Row],[Sequence]]="○","",IF(I648="",CONCATENATE(定義一覧[[#This Row],[VariableName]], " + 1,"),CONCATENATE(定義一覧[[#This Row],[VariableName]], " - 1,")))</f>
        <v/>
      </c>
    </row>
    <row r="648" spans="2:13" ht="12.75" customHeight="1" x14ac:dyDescent="0.4">
      <c r="B648" s="1" t="s">
        <v>915</v>
      </c>
      <c r="C648" s="1">
        <f>HEX2DEC(定義一覧[[#This Row],[Unicode]])</f>
        <v>9156</v>
      </c>
      <c r="D648" s="1" t="str">
        <f>_xlfn.UNICHAR(HEX2DEC(定義一覧[[#This Row],[Unicode]]))</f>
        <v>⏄</v>
      </c>
      <c r="E648" s="1" t="s">
        <v>724</v>
      </c>
      <c r="F648" s="1" t="s">
        <v>1622</v>
      </c>
      <c r="G648" s="1" t="s">
        <v>729</v>
      </c>
      <c r="H648" s="2" t="s">
        <v>2380</v>
      </c>
      <c r="I648" s="1" t="str">
        <f>IF(AND(定義一覧[[#This Row],[Dec]]-1=C647,定義一覧[[#This Row],[Dec]]+1=C649,定義一覧[[#This Row],[Category]]=F647,定義一覧[[#This Row],[Category]]=F649,定義一覧[[#This Row],[SubCategory]]=G647,定義一覧[[#This Row],[SubCategory]]=G649),"○","")</f>
        <v>○</v>
      </c>
      <c r="J648" s="1" t="str">
        <f>CONCATENATE(定義一覧[[#This Row],[Width]],"_",定義一覧[[#This Row],[Category]],"_",定義一覧[[#This Row],[SubCategory]],"_",SUBSTITUTE(定義一覧[[#This Row],[Name]],"-","_"))</f>
        <v>NARROW_JIS_SYMBOL_DENTISTRY_SYMBOL_LIGHT_DOWN_AND_HORIZONTAL_WITH_TRIANGLE</v>
      </c>
      <c r="K6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DENTISTRY_SYMBOL_LIGHT_DOWN_AND_HORIZONTAL_WITH_TRIANGLE
pub const NARROW_JIS_SYMBOL_DENTISTRY_SYMBOL_LIGHT_DOWN_AND_HORIZONTAL_WITH_TRIANGLE: u32 = 0x23c4;</v>
      </c>
      <c r="L648" s="3" t="str">
        <f>定義一覧[[#This Row],[VariableName]]&amp;","</f>
        <v>NARROW_JIS_SYMBOL_DENTISTRY_SYMBOL_LIGHT_DOWN_AND_HORIZONTAL_WITH_TRIANGLE,</v>
      </c>
      <c r="M648" s="1" t="str">
        <f>IF(定義一覧[[#This Row],[Sequence]]="○","",IF(I649="",CONCATENATE(定義一覧[[#This Row],[VariableName]], " + 1,"),CONCATENATE(定義一覧[[#This Row],[VariableName]], " - 1,")))</f>
        <v/>
      </c>
    </row>
    <row r="649" spans="2:13" ht="12.75" customHeight="1" x14ac:dyDescent="0.4">
      <c r="B649" s="1" t="s">
        <v>916</v>
      </c>
      <c r="C649" s="1">
        <f>HEX2DEC(定義一覧[[#This Row],[Unicode]])</f>
        <v>9157</v>
      </c>
      <c r="D649" s="1" t="str">
        <f>_xlfn.UNICHAR(HEX2DEC(定義一覧[[#This Row],[Unicode]]))</f>
        <v>⏅</v>
      </c>
      <c r="E649" s="1" t="s">
        <v>724</v>
      </c>
      <c r="F649" s="1" t="s">
        <v>1622</v>
      </c>
      <c r="G649" s="1" t="s">
        <v>729</v>
      </c>
      <c r="H649" s="2" t="s">
        <v>2381</v>
      </c>
      <c r="I649" s="1" t="str">
        <f>IF(AND(定義一覧[[#This Row],[Dec]]-1=C648,定義一覧[[#This Row],[Dec]]+1=C650,定義一覧[[#This Row],[Category]]=F648,定義一覧[[#This Row],[Category]]=F650,定義一覧[[#This Row],[SubCategory]]=G648,定義一覧[[#This Row],[SubCategory]]=G650),"○","")</f>
        <v>○</v>
      </c>
      <c r="J649" s="1" t="str">
        <f>CONCATENATE(定義一覧[[#This Row],[Width]],"_",定義一覧[[#This Row],[Category]],"_",定義一覧[[#This Row],[SubCategory]],"_",SUBSTITUTE(定義一覧[[#This Row],[Name]],"-","_"))</f>
        <v>NARROW_JIS_SYMBOL_DENTISTRY_SYMBOL_LIGHT_UP_AND_HORIZONTAL_WITH_TRIANGLE</v>
      </c>
      <c r="K6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DENTISTRY_SYMBOL_LIGHT_UP_AND_HORIZONTAL_WITH_TRIANGLE
pub const NARROW_JIS_SYMBOL_DENTISTRY_SYMBOL_LIGHT_UP_AND_HORIZONTAL_WITH_TRIANGLE: u32 = 0x23c5;</v>
      </c>
      <c r="L649" s="3" t="str">
        <f>定義一覧[[#This Row],[VariableName]]&amp;","</f>
        <v>NARROW_JIS_SYMBOL_DENTISTRY_SYMBOL_LIGHT_UP_AND_HORIZONTAL_WITH_TRIANGLE,</v>
      </c>
      <c r="M649" s="1" t="str">
        <f>IF(定義一覧[[#This Row],[Sequence]]="○","",IF(I650="",CONCATENATE(定義一覧[[#This Row],[VariableName]], " + 1,"),CONCATENATE(定義一覧[[#This Row],[VariableName]], " - 1,")))</f>
        <v/>
      </c>
    </row>
    <row r="650" spans="2:13" ht="12.75" customHeight="1" x14ac:dyDescent="0.4">
      <c r="B650" s="1" t="s">
        <v>917</v>
      </c>
      <c r="C650" s="1">
        <f>HEX2DEC(定義一覧[[#This Row],[Unicode]])</f>
        <v>9158</v>
      </c>
      <c r="D650" s="1" t="str">
        <f>_xlfn.UNICHAR(HEX2DEC(定義一覧[[#This Row],[Unicode]]))</f>
        <v>⏆</v>
      </c>
      <c r="E650" s="1" t="s">
        <v>724</v>
      </c>
      <c r="F650" s="1" t="s">
        <v>1622</v>
      </c>
      <c r="G650" s="1" t="s">
        <v>729</v>
      </c>
      <c r="H650" s="2" t="s">
        <v>2382</v>
      </c>
      <c r="I650" s="1" t="str">
        <f>IF(AND(定義一覧[[#This Row],[Dec]]-1=C649,定義一覧[[#This Row],[Dec]]+1=C651,定義一覧[[#This Row],[Category]]=F649,定義一覧[[#This Row],[Category]]=F651,定義一覧[[#This Row],[SubCategory]]=G649,定義一覧[[#This Row],[SubCategory]]=G651),"○","")</f>
        <v>○</v>
      </c>
      <c r="J650" s="1" t="str">
        <f>CONCATENATE(定義一覧[[#This Row],[Width]],"_",定義一覧[[#This Row],[Category]],"_",定義一覧[[#This Row],[SubCategory]],"_",SUBSTITUTE(定義一覧[[#This Row],[Name]],"-","_"))</f>
        <v>NARROW_JIS_SYMBOL_DENTISTRY_SYMBOL_LIGHT_VERTICAL_AND_WAVE</v>
      </c>
      <c r="K6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DENTISTRY_SYMBOL_LIGHT_VERTICAL_AND_WAVE
pub const NARROW_JIS_SYMBOL_DENTISTRY_SYMBOL_LIGHT_VERTICAL_AND_WAVE: u32 = 0x23c6;</v>
      </c>
      <c r="L650" s="3" t="str">
        <f>定義一覧[[#This Row],[VariableName]]&amp;","</f>
        <v>NARROW_JIS_SYMBOL_DENTISTRY_SYMBOL_LIGHT_VERTICAL_AND_WAVE,</v>
      </c>
      <c r="M650" s="1" t="str">
        <f>IF(定義一覧[[#This Row],[Sequence]]="○","",IF(I651="",CONCATENATE(定義一覧[[#This Row],[VariableName]], " + 1,"),CONCATENATE(定義一覧[[#This Row],[VariableName]], " - 1,")))</f>
        <v/>
      </c>
    </row>
    <row r="651" spans="2:13" ht="12.75" customHeight="1" x14ac:dyDescent="0.4">
      <c r="B651" s="1" t="s">
        <v>918</v>
      </c>
      <c r="C651" s="1">
        <f>HEX2DEC(定義一覧[[#This Row],[Unicode]])</f>
        <v>9159</v>
      </c>
      <c r="D651" s="1" t="str">
        <f>_xlfn.UNICHAR(HEX2DEC(定義一覧[[#This Row],[Unicode]]))</f>
        <v>⏇</v>
      </c>
      <c r="E651" s="1" t="s">
        <v>724</v>
      </c>
      <c r="F651" s="1" t="s">
        <v>1622</v>
      </c>
      <c r="G651" s="1" t="s">
        <v>729</v>
      </c>
      <c r="H651" s="2" t="s">
        <v>2383</v>
      </c>
      <c r="I651" s="1" t="str">
        <f>IF(AND(定義一覧[[#This Row],[Dec]]-1=C650,定義一覧[[#This Row],[Dec]]+1=C652,定義一覧[[#This Row],[Category]]=F650,定義一覧[[#This Row],[Category]]=F652,定義一覧[[#This Row],[SubCategory]]=G650,定義一覧[[#This Row],[SubCategory]]=G652),"○","")</f>
        <v>○</v>
      </c>
      <c r="J651" s="1" t="str">
        <f>CONCATENATE(定義一覧[[#This Row],[Width]],"_",定義一覧[[#This Row],[Category]],"_",定義一覧[[#This Row],[SubCategory]],"_",SUBSTITUTE(定義一覧[[#This Row],[Name]],"-","_"))</f>
        <v>NARROW_JIS_SYMBOL_DENTISTRY_SYMBOL_LIGHT_DOWN_AND_HORIZONTAL_WITH_WAVE</v>
      </c>
      <c r="K6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DENTISTRY_SYMBOL_LIGHT_DOWN_AND_HORIZONTAL_WITH_WAVE
pub const NARROW_JIS_SYMBOL_DENTISTRY_SYMBOL_LIGHT_DOWN_AND_HORIZONTAL_WITH_WAVE: u32 = 0x23c7;</v>
      </c>
      <c r="L651" s="3" t="str">
        <f>定義一覧[[#This Row],[VariableName]]&amp;","</f>
        <v>NARROW_JIS_SYMBOL_DENTISTRY_SYMBOL_LIGHT_DOWN_AND_HORIZONTAL_WITH_WAVE,</v>
      </c>
      <c r="M651" s="1" t="str">
        <f>IF(定義一覧[[#This Row],[Sequence]]="○","",IF(I652="",CONCATENATE(定義一覧[[#This Row],[VariableName]], " + 1,"),CONCATENATE(定義一覧[[#This Row],[VariableName]], " - 1,")))</f>
        <v/>
      </c>
    </row>
    <row r="652" spans="2:13" ht="12.75" customHeight="1" x14ac:dyDescent="0.4">
      <c r="B652" s="1" t="s">
        <v>919</v>
      </c>
      <c r="C652" s="1">
        <f>HEX2DEC(定義一覧[[#This Row],[Unicode]])</f>
        <v>9160</v>
      </c>
      <c r="D652" s="1" t="str">
        <f>_xlfn.UNICHAR(HEX2DEC(定義一覧[[#This Row],[Unicode]]))</f>
        <v>⏈</v>
      </c>
      <c r="E652" s="1" t="s">
        <v>724</v>
      </c>
      <c r="F652" s="1" t="s">
        <v>1622</v>
      </c>
      <c r="G652" s="1" t="s">
        <v>729</v>
      </c>
      <c r="H652" s="2" t="s">
        <v>2384</v>
      </c>
      <c r="I652" s="1" t="str">
        <f>IF(AND(定義一覧[[#This Row],[Dec]]-1=C651,定義一覧[[#This Row],[Dec]]+1=C653,定義一覧[[#This Row],[Category]]=F651,定義一覧[[#This Row],[Category]]=F653,定義一覧[[#This Row],[SubCategory]]=G651,定義一覧[[#This Row],[SubCategory]]=G653),"○","")</f>
        <v>○</v>
      </c>
      <c r="J652" s="1" t="str">
        <f>CONCATENATE(定義一覧[[#This Row],[Width]],"_",定義一覧[[#This Row],[Category]],"_",定義一覧[[#This Row],[SubCategory]],"_",SUBSTITUTE(定義一覧[[#This Row],[Name]],"-","_"))</f>
        <v>NARROW_JIS_SYMBOL_DENTISTRY_SYMBOL_LIGHT_UP_AND_HORIZONTAL_WITH_WAVE</v>
      </c>
      <c r="K6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DENTISTRY_SYMBOL_LIGHT_UP_AND_HORIZONTAL_WITH_WAVE
pub const NARROW_JIS_SYMBOL_DENTISTRY_SYMBOL_LIGHT_UP_AND_HORIZONTAL_WITH_WAVE: u32 = 0x23c8;</v>
      </c>
      <c r="L652" s="3" t="str">
        <f>定義一覧[[#This Row],[VariableName]]&amp;","</f>
        <v>NARROW_JIS_SYMBOL_DENTISTRY_SYMBOL_LIGHT_UP_AND_HORIZONTAL_WITH_WAVE,</v>
      </c>
      <c r="M652" s="1" t="str">
        <f>IF(定義一覧[[#This Row],[Sequence]]="○","",IF(I653="",CONCATENATE(定義一覧[[#This Row],[VariableName]], " + 1,"),CONCATENATE(定義一覧[[#This Row],[VariableName]], " - 1,")))</f>
        <v/>
      </c>
    </row>
    <row r="653" spans="2:13" ht="12.75" customHeight="1" x14ac:dyDescent="0.4">
      <c r="B653" s="1" t="s">
        <v>920</v>
      </c>
      <c r="C653" s="1">
        <f>HEX2DEC(定義一覧[[#This Row],[Unicode]])</f>
        <v>9161</v>
      </c>
      <c r="D653" s="1" t="str">
        <f>_xlfn.UNICHAR(HEX2DEC(定義一覧[[#This Row],[Unicode]]))</f>
        <v>⏉</v>
      </c>
      <c r="E653" s="1" t="s">
        <v>724</v>
      </c>
      <c r="F653" s="1" t="s">
        <v>1622</v>
      </c>
      <c r="G653" s="1" t="s">
        <v>729</v>
      </c>
      <c r="H653" s="2" t="s">
        <v>2385</v>
      </c>
      <c r="I653" s="1" t="str">
        <f>IF(AND(定義一覧[[#This Row],[Dec]]-1=C652,定義一覧[[#This Row],[Dec]]+1=C654,定義一覧[[#This Row],[Category]]=F652,定義一覧[[#This Row],[Category]]=F654,定義一覧[[#This Row],[SubCategory]]=G652,定義一覧[[#This Row],[SubCategory]]=G654),"○","")</f>
        <v>○</v>
      </c>
      <c r="J653" s="1" t="str">
        <f>CONCATENATE(定義一覧[[#This Row],[Width]],"_",定義一覧[[#This Row],[Category]],"_",定義一覧[[#This Row],[SubCategory]],"_",SUBSTITUTE(定義一覧[[#This Row],[Name]],"-","_"))</f>
        <v>NARROW_JIS_SYMBOL_DENTISTRY_SYMBOL_LIGHT_DOWN_AND_HORIZONTAL</v>
      </c>
      <c r="K6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DENTISTRY_SYMBOL_LIGHT_DOWN_AND_HORIZONTAL
pub const NARROW_JIS_SYMBOL_DENTISTRY_SYMBOL_LIGHT_DOWN_AND_HORIZONTAL: u32 = 0x23c9;</v>
      </c>
      <c r="L653" s="3" t="str">
        <f>定義一覧[[#This Row],[VariableName]]&amp;","</f>
        <v>NARROW_JIS_SYMBOL_DENTISTRY_SYMBOL_LIGHT_DOWN_AND_HORIZONTAL,</v>
      </c>
      <c r="M653" s="1" t="str">
        <f>IF(定義一覧[[#This Row],[Sequence]]="○","",IF(I654="",CONCATENATE(定義一覧[[#This Row],[VariableName]], " + 1,"),CONCATENATE(定義一覧[[#This Row],[VariableName]], " - 1,")))</f>
        <v/>
      </c>
    </row>
    <row r="654" spans="2:13" ht="12.75" customHeight="1" x14ac:dyDescent="0.4">
      <c r="B654" s="1" t="s">
        <v>921</v>
      </c>
      <c r="C654" s="1">
        <f>HEX2DEC(定義一覧[[#This Row],[Unicode]])</f>
        <v>9162</v>
      </c>
      <c r="D654" s="1" t="str">
        <f>_xlfn.UNICHAR(HEX2DEC(定義一覧[[#This Row],[Unicode]]))</f>
        <v>⏊</v>
      </c>
      <c r="E654" s="1" t="s">
        <v>724</v>
      </c>
      <c r="F654" s="1" t="s">
        <v>1622</v>
      </c>
      <c r="G654" s="1" t="s">
        <v>729</v>
      </c>
      <c r="H654" s="2" t="s">
        <v>2386</v>
      </c>
      <c r="I654" s="1" t="str">
        <f>IF(AND(定義一覧[[#This Row],[Dec]]-1=C653,定義一覧[[#This Row],[Dec]]+1=C655,定義一覧[[#This Row],[Category]]=F653,定義一覧[[#This Row],[Category]]=F655,定義一覧[[#This Row],[SubCategory]]=G653,定義一覧[[#This Row],[SubCategory]]=G655),"○","")</f>
        <v>○</v>
      </c>
      <c r="J654" s="1" t="str">
        <f>CONCATENATE(定義一覧[[#This Row],[Width]],"_",定義一覧[[#This Row],[Category]],"_",定義一覧[[#This Row],[SubCategory]],"_",SUBSTITUTE(定義一覧[[#This Row],[Name]],"-","_"))</f>
        <v>NARROW_JIS_SYMBOL_DENTISTRY_SYMBOL_LIGHT_UP_AND_HORIZONTAL</v>
      </c>
      <c r="K6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DENTISTRY_SYMBOL_LIGHT_UP_AND_HORIZONTAL
pub const NARROW_JIS_SYMBOL_DENTISTRY_SYMBOL_LIGHT_UP_AND_HORIZONTAL: u32 = 0x23ca;</v>
      </c>
      <c r="L654" s="3" t="str">
        <f>定義一覧[[#This Row],[VariableName]]&amp;","</f>
        <v>NARROW_JIS_SYMBOL_DENTISTRY_SYMBOL_LIGHT_UP_AND_HORIZONTAL,</v>
      </c>
      <c r="M654" s="1" t="str">
        <f>IF(定義一覧[[#This Row],[Sequence]]="○","",IF(I655="",CONCATENATE(定義一覧[[#This Row],[VariableName]], " + 1,"),CONCATENATE(定義一覧[[#This Row],[VariableName]], " - 1,")))</f>
        <v/>
      </c>
    </row>
    <row r="655" spans="2:13" ht="12.75" customHeight="1" x14ac:dyDescent="0.4">
      <c r="B655" s="1" t="s">
        <v>922</v>
      </c>
      <c r="C655" s="1">
        <f>HEX2DEC(定義一覧[[#This Row],[Unicode]])</f>
        <v>9163</v>
      </c>
      <c r="D655" s="1" t="str">
        <f>_xlfn.UNICHAR(HEX2DEC(定義一覧[[#This Row],[Unicode]]))</f>
        <v>⏋</v>
      </c>
      <c r="E655" s="1" t="s">
        <v>724</v>
      </c>
      <c r="F655" s="1" t="s">
        <v>1622</v>
      </c>
      <c r="G655" s="1" t="s">
        <v>729</v>
      </c>
      <c r="H655" s="2" t="s">
        <v>2387</v>
      </c>
      <c r="I655" s="1" t="str">
        <f>IF(AND(定義一覧[[#This Row],[Dec]]-1=C654,定義一覧[[#This Row],[Dec]]+1=C656,定義一覧[[#This Row],[Category]]=F654,定義一覧[[#This Row],[Category]]=F656,定義一覧[[#This Row],[SubCategory]]=G654,定義一覧[[#This Row],[SubCategory]]=G656),"○","")</f>
        <v>○</v>
      </c>
      <c r="J655" s="1" t="str">
        <f>CONCATENATE(定義一覧[[#This Row],[Width]],"_",定義一覧[[#This Row],[Category]],"_",定義一覧[[#This Row],[SubCategory]],"_",SUBSTITUTE(定義一覧[[#This Row],[Name]],"-","_"))</f>
        <v>NARROW_JIS_SYMBOL_DENTISTRY_SYMBOL_LIGHT_VERTICAL_AND_TOP_LEFT</v>
      </c>
      <c r="K6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DENTISTRY_SYMBOL_LIGHT_VERTICAL_AND_TOP_LEFT
pub const NARROW_JIS_SYMBOL_DENTISTRY_SYMBOL_LIGHT_VERTICAL_AND_TOP_LEFT: u32 = 0x23cb;</v>
      </c>
      <c r="L655" s="3" t="str">
        <f>定義一覧[[#This Row],[VariableName]]&amp;","</f>
        <v>NARROW_JIS_SYMBOL_DENTISTRY_SYMBOL_LIGHT_VERTICAL_AND_TOP_LEFT,</v>
      </c>
      <c r="M655" s="1" t="str">
        <f>IF(定義一覧[[#This Row],[Sequence]]="○","",IF(I656="",CONCATENATE(定義一覧[[#This Row],[VariableName]], " + 1,"),CONCATENATE(定義一覧[[#This Row],[VariableName]], " - 1,")))</f>
        <v/>
      </c>
    </row>
    <row r="656" spans="2:13" ht="12.75" customHeight="1" x14ac:dyDescent="0.4">
      <c r="B656" s="1" t="s">
        <v>923</v>
      </c>
      <c r="C656" s="1">
        <f>HEX2DEC(定義一覧[[#This Row],[Unicode]])</f>
        <v>9164</v>
      </c>
      <c r="D656" s="1" t="str">
        <f>_xlfn.UNICHAR(HEX2DEC(定義一覧[[#This Row],[Unicode]]))</f>
        <v>⏌</v>
      </c>
      <c r="E656" s="1" t="s">
        <v>724</v>
      </c>
      <c r="F656" s="1" t="s">
        <v>1622</v>
      </c>
      <c r="G656" s="1" t="s">
        <v>729</v>
      </c>
      <c r="H656" s="2" t="s">
        <v>2388</v>
      </c>
      <c r="I656" s="1" t="str">
        <f>IF(AND(定義一覧[[#This Row],[Dec]]-1=C655,定義一覧[[#This Row],[Dec]]+1=C657,定義一覧[[#This Row],[Category]]=F655,定義一覧[[#This Row],[Category]]=F657,定義一覧[[#This Row],[SubCategory]]=G655,定義一覧[[#This Row],[SubCategory]]=G657),"○","")</f>
        <v/>
      </c>
      <c r="J656" s="1" t="str">
        <f>CONCATENATE(定義一覧[[#This Row],[Width]],"_",定義一覧[[#This Row],[Category]],"_",定義一覧[[#This Row],[SubCategory]],"_",SUBSTITUTE(定義一覧[[#This Row],[Name]],"-","_"))</f>
        <v>NARROW_JIS_SYMBOL_DENTISTRY_SYMBOL_LIGHT_VERTICAL_AND_BOTTOM_LEFT</v>
      </c>
      <c r="K6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DENTISTRY_SYMBOL_LIGHT_VERTICAL_AND_BOTTOM_LEFT
pub const NARROW_JIS_SYMBOL_DENTISTRY_SYMBOL_LIGHT_VERTICAL_AND_BOTTOM_LEFT: u32 = 0x23cc;</v>
      </c>
      <c r="L656" s="3" t="str">
        <f>定義一覧[[#This Row],[VariableName]]&amp;","</f>
        <v>NARROW_JIS_SYMBOL_DENTISTRY_SYMBOL_LIGHT_VERTICAL_AND_BOTTOM_LEFT,</v>
      </c>
      <c r="M656" s="1" t="str">
        <f>IF(定義一覧[[#This Row],[Sequence]]="○","",IF(I657="",CONCATENATE(定義一覧[[#This Row],[VariableName]], " + 1,"),CONCATENATE(定義一覧[[#This Row],[VariableName]], " - 1,")))</f>
        <v>NARROW_JIS_SYMBOL_DENTISTRY_SYMBOL_LIGHT_VERTICAL_AND_BOTTOM_LEFT + 1,</v>
      </c>
    </row>
    <row r="657" spans="2:13" ht="12.75" customHeight="1" x14ac:dyDescent="0.4">
      <c r="B657" s="1" t="s">
        <v>938</v>
      </c>
      <c r="C657" s="1">
        <f>HEX2DEC(定義一覧[[#This Row],[Unicode]])</f>
        <v>9166</v>
      </c>
      <c r="D657" s="1" t="str">
        <f>_xlfn.UNICHAR(HEX2DEC(定義一覧[[#This Row],[Unicode]]))</f>
        <v>⏎</v>
      </c>
      <c r="E657" s="1" t="s">
        <v>724</v>
      </c>
      <c r="F657" s="1" t="s">
        <v>1622</v>
      </c>
      <c r="G657" s="1" t="s">
        <v>729</v>
      </c>
      <c r="H657" s="2" t="s">
        <v>2389</v>
      </c>
      <c r="I657" s="1" t="str">
        <f>IF(AND(定義一覧[[#This Row],[Dec]]-1=C656,定義一覧[[#This Row],[Dec]]+1=C658,定義一覧[[#This Row],[Category]]=F656,定義一覧[[#This Row],[Category]]=F658,定義一覧[[#This Row],[SubCategory]]=G656,定義一覧[[#This Row],[SubCategory]]=G658),"○","")</f>
        <v/>
      </c>
      <c r="J657" s="1" t="str">
        <f>CONCATENATE(定義一覧[[#This Row],[Width]],"_",定義一覧[[#This Row],[Category]],"_",定義一覧[[#This Row],[SubCategory]],"_",SUBSTITUTE(定義一覧[[#This Row],[Name]],"-","_"))</f>
        <v>NARROW_JIS_SYMBOL_RETURN_SYMBOL</v>
      </c>
      <c r="K6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RETURN_SYMBOL
pub const NARROW_JIS_SYMBOL_RETURN_SYMBOL: u32 = 0x23ce;</v>
      </c>
      <c r="L657" s="3" t="str">
        <f>定義一覧[[#This Row],[VariableName]]&amp;","</f>
        <v>NARROW_JIS_SYMBOL_RETURN_SYMBOL,</v>
      </c>
      <c r="M657" s="1" t="str">
        <f>IF(定義一覧[[#This Row],[Sequence]]="○","",IF(I658="",CONCATENATE(定義一覧[[#This Row],[VariableName]], " + 1,"),CONCATENATE(定義一覧[[#This Row],[VariableName]], " - 1,")))</f>
        <v>NARROW_JIS_SYMBOL_RETURN_SYMBOL + 1,</v>
      </c>
    </row>
    <row r="658" spans="2:13" ht="12.75" customHeight="1" x14ac:dyDescent="0.4">
      <c r="B658" s="1" t="s">
        <v>1401</v>
      </c>
      <c r="C658" s="1">
        <f>HEX2DEC(定義一覧[[#This Row],[Unicode]])</f>
        <v>9251</v>
      </c>
      <c r="D658" s="1" t="str">
        <f>_xlfn.UNICHAR(HEX2DEC(定義一覧[[#This Row],[Unicode]]))</f>
        <v>␣</v>
      </c>
      <c r="E658" s="1" t="s">
        <v>724</v>
      </c>
      <c r="F658" s="1" t="s">
        <v>1622</v>
      </c>
      <c r="G658" s="1" t="s">
        <v>729</v>
      </c>
      <c r="H658" s="2" t="s">
        <v>2390</v>
      </c>
      <c r="I658" s="1" t="str">
        <f>IF(AND(定義一覧[[#This Row],[Dec]]-1=C657,定義一覧[[#This Row],[Dec]]+1=C659,定義一覧[[#This Row],[Category]]=F657,定義一覧[[#This Row],[Category]]=F659,定義一覧[[#This Row],[SubCategory]]=G657,定義一覧[[#This Row],[SubCategory]]=G659),"○","")</f>
        <v/>
      </c>
      <c r="J658" s="1" t="str">
        <f>CONCATENATE(定義一覧[[#This Row],[Width]],"_",定義一覧[[#This Row],[Category]],"_",定義一覧[[#This Row],[SubCategory]],"_",SUBSTITUTE(定義一覧[[#This Row],[Name]],"-","_"))</f>
        <v>NARROW_JIS_SYMBOL_OPEN_BOX</v>
      </c>
      <c r="K6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OPEN_BOX
pub const NARROW_JIS_SYMBOL_OPEN_BOX: u32 = 0x2423;</v>
      </c>
      <c r="L658" s="3" t="str">
        <f>定義一覧[[#This Row],[VariableName]]&amp;","</f>
        <v>NARROW_JIS_SYMBOL_OPEN_BOX,</v>
      </c>
      <c r="M658" s="1" t="str">
        <f>IF(定義一覧[[#This Row],[Sequence]]="○","",IF(I659="",CONCATENATE(定義一覧[[#This Row],[VariableName]], " + 1,"),CONCATENATE(定義一覧[[#This Row],[VariableName]], " - 1,")))</f>
        <v>NARROW_JIS_SYMBOL_OPEN_BOX + 1,</v>
      </c>
    </row>
    <row r="659" spans="2:13" ht="12.75" customHeight="1" x14ac:dyDescent="0.4">
      <c r="B659" s="1" t="s">
        <v>1577</v>
      </c>
      <c r="C659" s="1">
        <f>HEX2DEC(定義一覧[[#This Row],[Unicode]])</f>
        <v>9312</v>
      </c>
      <c r="D659" s="1" t="str">
        <f>_xlfn.UNICHAR(HEX2DEC(定義一覧[[#This Row],[Unicode]]))</f>
        <v>①</v>
      </c>
      <c r="E659" s="1" t="s">
        <v>104</v>
      </c>
      <c r="F659" s="1" t="s">
        <v>1622</v>
      </c>
      <c r="G659" s="1" t="s">
        <v>729</v>
      </c>
      <c r="H659" s="2" t="s">
        <v>2391</v>
      </c>
      <c r="I659" s="1" t="str">
        <f>IF(AND(定義一覧[[#This Row],[Dec]]-1=C658,定義一覧[[#This Row],[Dec]]+1=C660,定義一覧[[#This Row],[Category]]=F658,定義一覧[[#This Row],[Category]]=F660,定義一覧[[#This Row],[SubCategory]]=G658,定義一覧[[#This Row],[SubCategory]]=G660),"○","")</f>
        <v/>
      </c>
      <c r="J659" s="1" t="str">
        <f>CONCATENATE(定義一覧[[#This Row],[Width]],"_",定義一覧[[#This Row],[Category]],"_",定義一覧[[#This Row],[SubCategory]],"_",SUBSTITUTE(定義一覧[[#This Row],[Name]],"-","_"))</f>
        <v>WIDE_JIS_SYMBOL_CIRCLED_DIGIT_ONE</v>
      </c>
      <c r="K6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CIRCLED_DIGIT_ONE
pub const WIDE_JIS_SYMBOL_CIRCLED_DIGIT_ONE: u32 = 0x2460;</v>
      </c>
      <c r="L659" s="3" t="str">
        <f>定義一覧[[#This Row],[VariableName]]&amp;","</f>
        <v>WIDE_JIS_SYMBOL_CIRCLED_DIGIT_ONE,</v>
      </c>
      <c r="M659" s="1" t="str">
        <f>IF(定義一覧[[#This Row],[Sequence]]="○","",IF(I660="",CONCATENATE(定義一覧[[#This Row],[VariableName]], " + 1,"),CONCATENATE(定義一覧[[#This Row],[VariableName]], " - 1,")))</f>
        <v>WIDE_JIS_SYMBOL_CIRCLED_DIGIT_ONE - 1,</v>
      </c>
    </row>
    <row r="660" spans="2:13" ht="12.75" customHeight="1" x14ac:dyDescent="0.4">
      <c r="B660" s="1" t="s">
        <v>1578</v>
      </c>
      <c r="C660" s="1">
        <f>HEX2DEC(定義一覧[[#This Row],[Unicode]])</f>
        <v>9313</v>
      </c>
      <c r="D660" s="1" t="str">
        <f>_xlfn.UNICHAR(HEX2DEC(定義一覧[[#This Row],[Unicode]]))</f>
        <v>②</v>
      </c>
      <c r="E660" s="1" t="s">
        <v>104</v>
      </c>
      <c r="F660" s="1" t="s">
        <v>1622</v>
      </c>
      <c r="G660" s="1" t="s">
        <v>729</v>
      </c>
      <c r="H660" s="2" t="s">
        <v>2392</v>
      </c>
      <c r="I660" s="1" t="str">
        <f>IF(AND(定義一覧[[#This Row],[Dec]]-1=C659,定義一覧[[#This Row],[Dec]]+1=C661,定義一覧[[#This Row],[Category]]=F659,定義一覧[[#This Row],[Category]]=F661,定義一覧[[#This Row],[SubCategory]]=G659,定義一覧[[#This Row],[SubCategory]]=G661),"○","")</f>
        <v>○</v>
      </c>
      <c r="J660" s="1" t="str">
        <f>CONCATENATE(定義一覧[[#This Row],[Width]],"_",定義一覧[[#This Row],[Category]],"_",定義一覧[[#This Row],[SubCategory]],"_",SUBSTITUTE(定義一覧[[#This Row],[Name]],"-","_"))</f>
        <v>WIDE_JIS_SYMBOL_CIRCLED_DIGIT_TWO</v>
      </c>
      <c r="K6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CIRCLED_DIGIT_TWO
pub const WIDE_JIS_SYMBOL_CIRCLED_DIGIT_TWO: u32 = 0x2461;</v>
      </c>
      <c r="L660" s="3" t="str">
        <f>定義一覧[[#This Row],[VariableName]]&amp;","</f>
        <v>WIDE_JIS_SYMBOL_CIRCLED_DIGIT_TWO,</v>
      </c>
      <c r="M660" s="1" t="str">
        <f>IF(定義一覧[[#This Row],[Sequence]]="○","",IF(I661="",CONCATENATE(定義一覧[[#This Row],[VariableName]], " + 1,"),CONCATENATE(定義一覧[[#This Row],[VariableName]], " - 1,")))</f>
        <v/>
      </c>
    </row>
    <row r="661" spans="2:13" ht="12.75" customHeight="1" x14ac:dyDescent="0.4">
      <c r="B661" s="1" t="s">
        <v>1579</v>
      </c>
      <c r="C661" s="1">
        <f>HEX2DEC(定義一覧[[#This Row],[Unicode]])</f>
        <v>9314</v>
      </c>
      <c r="D661" s="1" t="str">
        <f>_xlfn.UNICHAR(HEX2DEC(定義一覧[[#This Row],[Unicode]]))</f>
        <v>③</v>
      </c>
      <c r="E661" s="1" t="s">
        <v>104</v>
      </c>
      <c r="F661" s="1" t="s">
        <v>1622</v>
      </c>
      <c r="G661" s="1" t="s">
        <v>729</v>
      </c>
      <c r="H661" s="2" t="s">
        <v>2393</v>
      </c>
      <c r="I661" s="1" t="str">
        <f>IF(AND(定義一覧[[#This Row],[Dec]]-1=C660,定義一覧[[#This Row],[Dec]]+1=C662,定義一覧[[#This Row],[Category]]=F660,定義一覧[[#This Row],[Category]]=F662,定義一覧[[#This Row],[SubCategory]]=G660,定義一覧[[#This Row],[SubCategory]]=G662),"○","")</f>
        <v>○</v>
      </c>
      <c r="J661" s="1" t="str">
        <f>CONCATENATE(定義一覧[[#This Row],[Width]],"_",定義一覧[[#This Row],[Category]],"_",定義一覧[[#This Row],[SubCategory]],"_",SUBSTITUTE(定義一覧[[#This Row],[Name]],"-","_"))</f>
        <v>WIDE_JIS_SYMBOL_CIRCLED_DIGIT_THREE</v>
      </c>
      <c r="K6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CIRCLED_DIGIT_THREE
pub const WIDE_JIS_SYMBOL_CIRCLED_DIGIT_THREE: u32 = 0x2462;</v>
      </c>
      <c r="L661" s="3" t="str">
        <f>定義一覧[[#This Row],[VariableName]]&amp;","</f>
        <v>WIDE_JIS_SYMBOL_CIRCLED_DIGIT_THREE,</v>
      </c>
      <c r="M661" s="1" t="str">
        <f>IF(定義一覧[[#This Row],[Sequence]]="○","",IF(I662="",CONCATENATE(定義一覧[[#This Row],[VariableName]], " + 1,"),CONCATENATE(定義一覧[[#This Row],[VariableName]], " - 1,")))</f>
        <v/>
      </c>
    </row>
    <row r="662" spans="2:13" ht="12.75" customHeight="1" x14ac:dyDescent="0.4">
      <c r="B662" s="1" t="s">
        <v>1580</v>
      </c>
      <c r="C662" s="1">
        <f>HEX2DEC(定義一覧[[#This Row],[Unicode]])</f>
        <v>9315</v>
      </c>
      <c r="D662" s="1" t="str">
        <f>_xlfn.UNICHAR(HEX2DEC(定義一覧[[#This Row],[Unicode]]))</f>
        <v>④</v>
      </c>
      <c r="E662" s="1" t="s">
        <v>104</v>
      </c>
      <c r="F662" s="1" t="s">
        <v>1622</v>
      </c>
      <c r="G662" s="1" t="s">
        <v>729</v>
      </c>
      <c r="H662" s="2" t="s">
        <v>2394</v>
      </c>
      <c r="I662" s="1" t="str">
        <f>IF(AND(定義一覧[[#This Row],[Dec]]-1=C661,定義一覧[[#This Row],[Dec]]+1=C663,定義一覧[[#This Row],[Category]]=F661,定義一覧[[#This Row],[Category]]=F663,定義一覧[[#This Row],[SubCategory]]=G661,定義一覧[[#This Row],[SubCategory]]=G663),"○","")</f>
        <v>○</v>
      </c>
      <c r="J662" s="1" t="str">
        <f>CONCATENATE(定義一覧[[#This Row],[Width]],"_",定義一覧[[#This Row],[Category]],"_",定義一覧[[#This Row],[SubCategory]],"_",SUBSTITUTE(定義一覧[[#This Row],[Name]],"-","_"))</f>
        <v>WIDE_JIS_SYMBOL_CIRCLED_DIGIT_FOUR</v>
      </c>
      <c r="K6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CIRCLED_DIGIT_FOUR
pub const WIDE_JIS_SYMBOL_CIRCLED_DIGIT_FOUR: u32 = 0x2463;</v>
      </c>
      <c r="L662" s="3" t="str">
        <f>定義一覧[[#This Row],[VariableName]]&amp;","</f>
        <v>WIDE_JIS_SYMBOL_CIRCLED_DIGIT_FOUR,</v>
      </c>
      <c r="M662" s="1" t="str">
        <f>IF(定義一覧[[#This Row],[Sequence]]="○","",IF(I663="",CONCATENATE(定義一覧[[#This Row],[VariableName]], " + 1,"),CONCATENATE(定義一覧[[#This Row],[VariableName]], " - 1,")))</f>
        <v/>
      </c>
    </row>
    <row r="663" spans="2:13" ht="12.75" customHeight="1" x14ac:dyDescent="0.4">
      <c r="B663" s="1" t="s">
        <v>1581</v>
      </c>
      <c r="C663" s="1">
        <f>HEX2DEC(定義一覧[[#This Row],[Unicode]])</f>
        <v>9316</v>
      </c>
      <c r="D663" s="1" t="str">
        <f>_xlfn.UNICHAR(HEX2DEC(定義一覧[[#This Row],[Unicode]]))</f>
        <v>⑤</v>
      </c>
      <c r="E663" s="1" t="s">
        <v>104</v>
      </c>
      <c r="F663" s="1" t="s">
        <v>1622</v>
      </c>
      <c r="G663" s="1" t="s">
        <v>729</v>
      </c>
      <c r="H663" s="2" t="s">
        <v>2395</v>
      </c>
      <c r="I663" s="1" t="str">
        <f>IF(AND(定義一覧[[#This Row],[Dec]]-1=C662,定義一覧[[#This Row],[Dec]]+1=C664,定義一覧[[#This Row],[Category]]=F662,定義一覧[[#This Row],[Category]]=F664,定義一覧[[#This Row],[SubCategory]]=G662,定義一覧[[#This Row],[SubCategory]]=G664),"○","")</f>
        <v>○</v>
      </c>
      <c r="J663" s="1" t="str">
        <f>CONCATENATE(定義一覧[[#This Row],[Width]],"_",定義一覧[[#This Row],[Category]],"_",定義一覧[[#This Row],[SubCategory]],"_",SUBSTITUTE(定義一覧[[#This Row],[Name]],"-","_"))</f>
        <v>WIDE_JIS_SYMBOL_CIRCLED_DIGIT_FIVE</v>
      </c>
      <c r="K6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CIRCLED_DIGIT_FIVE
pub const WIDE_JIS_SYMBOL_CIRCLED_DIGIT_FIVE: u32 = 0x2464;</v>
      </c>
      <c r="L663" s="3" t="str">
        <f>定義一覧[[#This Row],[VariableName]]&amp;","</f>
        <v>WIDE_JIS_SYMBOL_CIRCLED_DIGIT_FIVE,</v>
      </c>
      <c r="M663" s="1" t="str">
        <f>IF(定義一覧[[#This Row],[Sequence]]="○","",IF(I664="",CONCATENATE(定義一覧[[#This Row],[VariableName]], " + 1,"),CONCATENATE(定義一覧[[#This Row],[VariableName]], " - 1,")))</f>
        <v/>
      </c>
    </row>
    <row r="664" spans="2:13" ht="12.75" customHeight="1" x14ac:dyDescent="0.4">
      <c r="B664" s="1" t="s">
        <v>1582</v>
      </c>
      <c r="C664" s="1">
        <f>HEX2DEC(定義一覧[[#This Row],[Unicode]])</f>
        <v>9317</v>
      </c>
      <c r="D664" s="1" t="str">
        <f>_xlfn.UNICHAR(HEX2DEC(定義一覧[[#This Row],[Unicode]]))</f>
        <v>⑥</v>
      </c>
      <c r="E664" s="1" t="s">
        <v>104</v>
      </c>
      <c r="F664" s="1" t="s">
        <v>1622</v>
      </c>
      <c r="G664" s="1" t="s">
        <v>729</v>
      </c>
      <c r="H664" s="2" t="s">
        <v>2396</v>
      </c>
      <c r="I664" s="1" t="str">
        <f>IF(AND(定義一覧[[#This Row],[Dec]]-1=C663,定義一覧[[#This Row],[Dec]]+1=C665,定義一覧[[#This Row],[Category]]=F663,定義一覧[[#This Row],[Category]]=F665,定義一覧[[#This Row],[SubCategory]]=G663,定義一覧[[#This Row],[SubCategory]]=G665),"○","")</f>
        <v>○</v>
      </c>
      <c r="J664" s="1" t="str">
        <f>CONCATENATE(定義一覧[[#This Row],[Width]],"_",定義一覧[[#This Row],[Category]],"_",定義一覧[[#This Row],[SubCategory]],"_",SUBSTITUTE(定義一覧[[#This Row],[Name]],"-","_"))</f>
        <v>WIDE_JIS_SYMBOL_CIRCLED_DIGIT_SIX</v>
      </c>
      <c r="K6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CIRCLED_DIGIT_SIX
pub const WIDE_JIS_SYMBOL_CIRCLED_DIGIT_SIX: u32 = 0x2465;</v>
      </c>
      <c r="L664" s="3" t="str">
        <f>定義一覧[[#This Row],[VariableName]]&amp;","</f>
        <v>WIDE_JIS_SYMBOL_CIRCLED_DIGIT_SIX,</v>
      </c>
      <c r="M664" s="1" t="str">
        <f>IF(定義一覧[[#This Row],[Sequence]]="○","",IF(I665="",CONCATENATE(定義一覧[[#This Row],[VariableName]], " + 1,"),CONCATENATE(定義一覧[[#This Row],[VariableName]], " - 1,")))</f>
        <v/>
      </c>
    </row>
    <row r="665" spans="2:13" ht="12.75" customHeight="1" x14ac:dyDescent="0.4">
      <c r="B665" s="1" t="s">
        <v>1583</v>
      </c>
      <c r="C665" s="1">
        <f>HEX2DEC(定義一覧[[#This Row],[Unicode]])</f>
        <v>9318</v>
      </c>
      <c r="D665" s="1" t="str">
        <f>_xlfn.UNICHAR(HEX2DEC(定義一覧[[#This Row],[Unicode]]))</f>
        <v>⑦</v>
      </c>
      <c r="E665" s="1" t="s">
        <v>104</v>
      </c>
      <c r="F665" s="1" t="s">
        <v>1622</v>
      </c>
      <c r="G665" s="1" t="s">
        <v>729</v>
      </c>
      <c r="H665" s="2" t="s">
        <v>2397</v>
      </c>
      <c r="I665" s="1" t="str">
        <f>IF(AND(定義一覧[[#This Row],[Dec]]-1=C664,定義一覧[[#This Row],[Dec]]+1=C666,定義一覧[[#This Row],[Category]]=F664,定義一覧[[#This Row],[Category]]=F666,定義一覧[[#This Row],[SubCategory]]=G664,定義一覧[[#This Row],[SubCategory]]=G666),"○","")</f>
        <v>○</v>
      </c>
      <c r="J665" s="1" t="str">
        <f>CONCATENATE(定義一覧[[#This Row],[Width]],"_",定義一覧[[#This Row],[Category]],"_",定義一覧[[#This Row],[SubCategory]],"_",SUBSTITUTE(定義一覧[[#This Row],[Name]],"-","_"))</f>
        <v>WIDE_JIS_SYMBOL_CIRCLED_DIGIT_SEVEN</v>
      </c>
      <c r="K6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CIRCLED_DIGIT_SEVEN
pub const WIDE_JIS_SYMBOL_CIRCLED_DIGIT_SEVEN: u32 = 0x2466;</v>
      </c>
      <c r="L665" s="3" t="str">
        <f>定義一覧[[#This Row],[VariableName]]&amp;","</f>
        <v>WIDE_JIS_SYMBOL_CIRCLED_DIGIT_SEVEN,</v>
      </c>
      <c r="M665" s="1" t="str">
        <f>IF(定義一覧[[#This Row],[Sequence]]="○","",IF(I666="",CONCATENATE(定義一覧[[#This Row],[VariableName]], " + 1,"),CONCATENATE(定義一覧[[#This Row],[VariableName]], " - 1,")))</f>
        <v/>
      </c>
    </row>
    <row r="666" spans="2:13" ht="12.75" customHeight="1" x14ac:dyDescent="0.4">
      <c r="B666" s="1" t="s">
        <v>1584</v>
      </c>
      <c r="C666" s="1">
        <f>HEX2DEC(定義一覧[[#This Row],[Unicode]])</f>
        <v>9319</v>
      </c>
      <c r="D666" s="1" t="str">
        <f>_xlfn.UNICHAR(HEX2DEC(定義一覧[[#This Row],[Unicode]]))</f>
        <v>⑧</v>
      </c>
      <c r="E666" s="1" t="s">
        <v>104</v>
      </c>
      <c r="F666" s="1" t="s">
        <v>1622</v>
      </c>
      <c r="G666" s="1" t="s">
        <v>729</v>
      </c>
      <c r="H666" s="2" t="s">
        <v>2398</v>
      </c>
      <c r="I666" s="1" t="str">
        <f>IF(AND(定義一覧[[#This Row],[Dec]]-1=C665,定義一覧[[#This Row],[Dec]]+1=C667,定義一覧[[#This Row],[Category]]=F665,定義一覧[[#This Row],[Category]]=F667,定義一覧[[#This Row],[SubCategory]]=G665,定義一覧[[#This Row],[SubCategory]]=G667),"○","")</f>
        <v>○</v>
      </c>
      <c r="J666" s="1" t="str">
        <f>CONCATENATE(定義一覧[[#This Row],[Width]],"_",定義一覧[[#This Row],[Category]],"_",定義一覧[[#This Row],[SubCategory]],"_",SUBSTITUTE(定義一覧[[#This Row],[Name]],"-","_"))</f>
        <v>WIDE_JIS_SYMBOL_CIRCLED_DIGIT_EIGHT</v>
      </c>
      <c r="K6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CIRCLED_DIGIT_EIGHT
pub const WIDE_JIS_SYMBOL_CIRCLED_DIGIT_EIGHT: u32 = 0x2467;</v>
      </c>
      <c r="L666" s="3" t="str">
        <f>定義一覧[[#This Row],[VariableName]]&amp;","</f>
        <v>WIDE_JIS_SYMBOL_CIRCLED_DIGIT_EIGHT,</v>
      </c>
      <c r="M666" s="1" t="str">
        <f>IF(定義一覧[[#This Row],[Sequence]]="○","",IF(I667="",CONCATENATE(定義一覧[[#This Row],[VariableName]], " + 1,"),CONCATENATE(定義一覧[[#This Row],[VariableName]], " - 1,")))</f>
        <v/>
      </c>
    </row>
    <row r="667" spans="2:13" ht="12.75" customHeight="1" x14ac:dyDescent="0.4">
      <c r="B667" s="1" t="s">
        <v>1585</v>
      </c>
      <c r="C667" s="1">
        <f>HEX2DEC(定義一覧[[#This Row],[Unicode]])</f>
        <v>9320</v>
      </c>
      <c r="D667" s="1" t="str">
        <f>_xlfn.UNICHAR(HEX2DEC(定義一覧[[#This Row],[Unicode]]))</f>
        <v>⑨</v>
      </c>
      <c r="E667" s="1" t="s">
        <v>104</v>
      </c>
      <c r="F667" s="1" t="s">
        <v>1622</v>
      </c>
      <c r="G667" s="1" t="s">
        <v>729</v>
      </c>
      <c r="H667" s="2" t="s">
        <v>2399</v>
      </c>
      <c r="I667" s="1" t="str">
        <f>IF(AND(定義一覧[[#This Row],[Dec]]-1=C666,定義一覧[[#This Row],[Dec]]+1=C668,定義一覧[[#This Row],[Category]]=F666,定義一覧[[#This Row],[Category]]=F668,定義一覧[[#This Row],[SubCategory]]=G666,定義一覧[[#This Row],[SubCategory]]=G668),"○","")</f>
        <v>○</v>
      </c>
      <c r="J667" s="1" t="str">
        <f>CONCATENATE(定義一覧[[#This Row],[Width]],"_",定義一覧[[#This Row],[Category]],"_",定義一覧[[#This Row],[SubCategory]],"_",SUBSTITUTE(定義一覧[[#This Row],[Name]],"-","_"))</f>
        <v>WIDE_JIS_SYMBOL_CIRCLED_DIGIT_NINE</v>
      </c>
      <c r="K6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CIRCLED_DIGIT_NINE
pub const WIDE_JIS_SYMBOL_CIRCLED_DIGIT_NINE: u32 = 0x2468;</v>
      </c>
      <c r="L667" s="3" t="str">
        <f>定義一覧[[#This Row],[VariableName]]&amp;","</f>
        <v>WIDE_JIS_SYMBOL_CIRCLED_DIGIT_NINE,</v>
      </c>
      <c r="M667" s="1" t="str">
        <f>IF(定義一覧[[#This Row],[Sequence]]="○","",IF(I668="",CONCATENATE(定義一覧[[#This Row],[VariableName]], " + 1,"),CONCATENATE(定義一覧[[#This Row],[VariableName]], " - 1,")))</f>
        <v/>
      </c>
    </row>
    <row r="668" spans="2:13" ht="12.75" customHeight="1" x14ac:dyDescent="0.4">
      <c r="B668" s="1" t="s">
        <v>1586</v>
      </c>
      <c r="C668" s="1">
        <f>HEX2DEC(定義一覧[[#This Row],[Unicode]])</f>
        <v>9321</v>
      </c>
      <c r="D668" s="1" t="str">
        <f>_xlfn.UNICHAR(HEX2DEC(定義一覧[[#This Row],[Unicode]]))</f>
        <v>⑩</v>
      </c>
      <c r="E668" s="1" t="s">
        <v>104</v>
      </c>
      <c r="F668" s="1" t="s">
        <v>1622</v>
      </c>
      <c r="G668" s="1" t="s">
        <v>729</v>
      </c>
      <c r="H668" s="2" t="s">
        <v>2400</v>
      </c>
      <c r="I668" s="1" t="str">
        <f>IF(AND(定義一覧[[#This Row],[Dec]]-1=C667,定義一覧[[#This Row],[Dec]]+1=C669,定義一覧[[#This Row],[Category]]=F667,定義一覧[[#This Row],[Category]]=F669,定義一覧[[#This Row],[SubCategory]]=G667,定義一覧[[#This Row],[SubCategory]]=G669),"○","")</f>
        <v>○</v>
      </c>
      <c r="J668" s="1" t="str">
        <f>CONCATENATE(定義一覧[[#This Row],[Width]],"_",定義一覧[[#This Row],[Category]],"_",定義一覧[[#This Row],[SubCategory]],"_",SUBSTITUTE(定義一覧[[#This Row],[Name]],"-","_"))</f>
        <v>WIDE_JIS_SYMBOL_CIRCLED_NUMBER_TEN</v>
      </c>
      <c r="K6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CIRCLED_NUMBER_TEN
pub const WIDE_JIS_SYMBOL_CIRCLED_NUMBER_TEN: u32 = 0x2469;</v>
      </c>
      <c r="L668" s="3" t="str">
        <f>定義一覧[[#This Row],[VariableName]]&amp;","</f>
        <v>WIDE_JIS_SYMBOL_CIRCLED_NUMBER_TEN,</v>
      </c>
      <c r="M668" s="1" t="str">
        <f>IF(定義一覧[[#This Row],[Sequence]]="○","",IF(I669="",CONCATENATE(定義一覧[[#This Row],[VariableName]], " + 1,"),CONCATENATE(定義一覧[[#This Row],[VariableName]], " - 1,")))</f>
        <v/>
      </c>
    </row>
    <row r="669" spans="2:13" ht="12.75" customHeight="1" x14ac:dyDescent="0.4">
      <c r="B669" s="1" t="s">
        <v>1199</v>
      </c>
      <c r="C669" s="1">
        <f>HEX2DEC(定義一覧[[#This Row],[Unicode]])</f>
        <v>9322</v>
      </c>
      <c r="D669" s="1" t="str">
        <f>_xlfn.UNICHAR(HEX2DEC(定義一覧[[#This Row],[Unicode]]))</f>
        <v>⑪</v>
      </c>
      <c r="E669" s="1" t="s">
        <v>104</v>
      </c>
      <c r="F669" s="1" t="s">
        <v>1622</v>
      </c>
      <c r="G669" s="1" t="s">
        <v>729</v>
      </c>
      <c r="H669" s="2" t="s">
        <v>2401</v>
      </c>
      <c r="I669" s="1" t="str">
        <f>IF(AND(定義一覧[[#This Row],[Dec]]-1=C668,定義一覧[[#This Row],[Dec]]+1=C670,定義一覧[[#This Row],[Category]]=F668,定義一覧[[#This Row],[Category]]=F670,定義一覧[[#This Row],[SubCategory]]=G668,定義一覧[[#This Row],[SubCategory]]=G670),"○","")</f>
        <v>○</v>
      </c>
      <c r="J669" s="1" t="str">
        <f>CONCATENATE(定義一覧[[#This Row],[Width]],"_",定義一覧[[#This Row],[Category]],"_",定義一覧[[#This Row],[SubCategory]],"_",SUBSTITUTE(定義一覧[[#This Row],[Name]],"-","_"))</f>
        <v>WIDE_JIS_SYMBOL_CIRCLED_NUMBER_ELEVEN</v>
      </c>
      <c r="K6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CIRCLED_NUMBER_ELEVEN
pub const WIDE_JIS_SYMBOL_CIRCLED_NUMBER_ELEVEN: u32 = 0x246a;</v>
      </c>
      <c r="L669" s="3" t="str">
        <f>定義一覧[[#This Row],[VariableName]]&amp;","</f>
        <v>WIDE_JIS_SYMBOL_CIRCLED_NUMBER_ELEVEN,</v>
      </c>
      <c r="M669" s="1" t="str">
        <f>IF(定義一覧[[#This Row],[Sequence]]="○","",IF(I670="",CONCATENATE(定義一覧[[#This Row],[VariableName]], " + 1,"),CONCATENATE(定義一覧[[#This Row],[VariableName]], " - 1,")))</f>
        <v/>
      </c>
    </row>
    <row r="670" spans="2:13" ht="12.75" customHeight="1" x14ac:dyDescent="0.4">
      <c r="B670" s="1" t="s">
        <v>1200</v>
      </c>
      <c r="C670" s="1">
        <f>HEX2DEC(定義一覧[[#This Row],[Unicode]])</f>
        <v>9323</v>
      </c>
      <c r="D670" s="1" t="str">
        <f>_xlfn.UNICHAR(HEX2DEC(定義一覧[[#This Row],[Unicode]]))</f>
        <v>⑫</v>
      </c>
      <c r="E670" s="1" t="s">
        <v>104</v>
      </c>
      <c r="F670" s="1" t="s">
        <v>1622</v>
      </c>
      <c r="G670" s="1" t="s">
        <v>729</v>
      </c>
      <c r="H670" s="2" t="s">
        <v>2402</v>
      </c>
      <c r="I670" s="1" t="str">
        <f>IF(AND(定義一覧[[#This Row],[Dec]]-1=C669,定義一覧[[#This Row],[Dec]]+1=C671,定義一覧[[#This Row],[Category]]=F669,定義一覧[[#This Row],[Category]]=F671,定義一覧[[#This Row],[SubCategory]]=G669,定義一覧[[#This Row],[SubCategory]]=G671),"○","")</f>
        <v>○</v>
      </c>
      <c r="J670" s="1" t="str">
        <f>CONCATENATE(定義一覧[[#This Row],[Width]],"_",定義一覧[[#This Row],[Category]],"_",定義一覧[[#This Row],[SubCategory]],"_",SUBSTITUTE(定義一覧[[#This Row],[Name]],"-","_"))</f>
        <v>WIDE_JIS_SYMBOL_CIRCLED_NUMBER_TWELVE</v>
      </c>
      <c r="K6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CIRCLED_NUMBER_TWELVE
pub const WIDE_JIS_SYMBOL_CIRCLED_NUMBER_TWELVE: u32 = 0x246b;</v>
      </c>
      <c r="L670" s="3" t="str">
        <f>定義一覧[[#This Row],[VariableName]]&amp;","</f>
        <v>WIDE_JIS_SYMBOL_CIRCLED_NUMBER_TWELVE,</v>
      </c>
      <c r="M670" s="1" t="str">
        <f>IF(定義一覧[[#This Row],[Sequence]]="○","",IF(I671="",CONCATENATE(定義一覧[[#This Row],[VariableName]], " + 1,"),CONCATENATE(定義一覧[[#This Row],[VariableName]], " - 1,")))</f>
        <v/>
      </c>
    </row>
    <row r="671" spans="2:13" ht="12.75" customHeight="1" x14ac:dyDescent="0.4">
      <c r="B671" s="1" t="s">
        <v>1201</v>
      </c>
      <c r="C671" s="1">
        <f>HEX2DEC(定義一覧[[#This Row],[Unicode]])</f>
        <v>9324</v>
      </c>
      <c r="D671" s="1" t="str">
        <f>_xlfn.UNICHAR(HEX2DEC(定義一覧[[#This Row],[Unicode]]))</f>
        <v>⑬</v>
      </c>
      <c r="E671" s="1" t="s">
        <v>104</v>
      </c>
      <c r="F671" s="1" t="s">
        <v>1622</v>
      </c>
      <c r="G671" s="1" t="s">
        <v>729</v>
      </c>
      <c r="H671" s="2" t="s">
        <v>2403</v>
      </c>
      <c r="I671" s="1" t="str">
        <f>IF(AND(定義一覧[[#This Row],[Dec]]-1=C670,定義一覧[[#This Row],[Dec]]+1=C672,定義一覧[[#This Row],[Category]]=F670,定義一覧[[#This Row],[Category]]=F672,定義一覧[[#This Row],[SubCategory]]=G670,定義一覧[[#This Row],[SubCategory]]=G672),"○","")</f>
        <v>○</v>
      </c>
      <c r="J671" s="1" t="str">
        <f>CONCATENATE(定義一覧[[#This Row],[Width]],"_",定義一覧[[#This Row],[Category]],"_",定義一覧[[#This Row],[SubCategory]],"_",SUBSTITUTE(定義一覧[[#This Row],[Name]],"-","_"))</f>
        <v>WIDE_JIS_SYMBOL_CIRCLED_NUMBER_THIRTEEN</v>
      </c>
      <c r="K6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CIRCLED_NUMBER_THIRTEEN
pub const WIDE_JIS_SYMBOL_CIRCLED_NUMBER_THIRTEEN: u32 = 0x246c;</v>
      </c>
      <c r="L671" s="3" t="str">
        <f>定義一覧[[#This Row],[VariableName]]&amp;","</f>
        <v>WIDE_JIS_SYMBOL_CIRCLED_NUMBER_THIRTEEN,</v>
      </c>
      <c r="M671" s="1" t="str">
        <f>IF(定義一覧[[#This Row],[Sequence]]="○","",IF(I672="",CONCATENATE(定義一覧[[#This Row],[VariableName]], " + 1,"),CONCATENATE(定義一覧[[#This Row],[VariableName]], " - 1,")))</f>
        <v/>
      </c>
    </row>
    <row r="672" spans="2:13" ht="12.75" customHeight="1" x14ac:dyDescent="0.4">
      <c r="B672" s="1" t="s">
        <v>1202</v>
      </c>
      <c r="C672" s="1">
        <f>HEX2DEC(定義一覧[[#This Row],[Unicode]])</f>
        <v>9325</v>
      </c>
      <c r="D672" s="1" t="str">
        <f>_xlfn.UNICHAR(HEX2DEC(定義一覧[[#This Row],[Unicode]]))</f>
        <v>⑭</v>
      </c>
      <c r="E672" s="1" t="s">
        <v>104</v>
      </c>
      <c r="F672" s="1" t="s">
        <v>1622</v>
      </c>
      <c r="G672" s="1" t="s">
        <v>729</v>
      </c>
      <c r="H672" s="2" t="s">
        <v>2404</v>
      </c>
      <c r="I672" s="1" t="str">
        <f>IF(AND(定義一覧[[#This Row],[Dec]]-1=C671,定義一覧[[#This Row],[Dec]]+1=C673,定義一覧[[#This Row],[Category]]=F671,定義一覧[[#This Row],[Category]]=F673,定義一覧[[#This Row],[SubCategory]]=G671,定義一覧[[#This Row],[SubCategory]]=G673),"○","")</f>
        <v>○</v>
      </c>
      <c r="J672" s="1" t="str">
        <f>CONCATENATE(定義一覧[[#This Row],[Width]],"_",定義一覧[[#This Row],[Category]],"_",定義一覧[[#This Row],[SubCategory]],"_",SUBSTITUTE(定義一覧[[#This Row],[Name]],"-","_"))</f>
        <v>WIDE_JIS_SYMBOL_CIRCLED_NUMBER_FOURTEEN</v>
      </c>
      <c r="K6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CIRCLED_NUMBER_FOURTEEN
pub const WIDE_JIS_SYMBOL_CIRCLED_NUMBER_FOURTEEN: u32 = 0x246d;</v>
      </c>
      <c r="L672" s="3" t="str">
        <f>定義一覧[[#This Row],[VariableName]]&amp;","</f>
        <v>WIDE_JIS_SYMBOL_CIRCLED_NUMBER_FOURTEEN,</v>
      </c>
      <c r="M672" s="1" t="str">
        <f>IF(定義一覧[[#This Row],[Sequence]]="○","",IF(I673="",CONCATENATE(定義一覧[[#This Row],[VariableName]], " + 1,"),CONCATENATE(定義一覧[[#This Row],[VariableName]], " - 1,")))</f>
        <v/>
      </c>
    </row>
    <row r="673" spans="2:13" ht="12.75" customHeight="1" x14ac:dyDescent="0.4">
      <c r="B673" s="1" t="s">
        <v>1203</v>
      </c>
      <c r="C673" s="1">
        <f>HEX2DEC(定義一覧[[#This Row],[Unicode]])</f>
        <v>9326</v>
      </c>
      <c r="D673" s="1" t="str">
        <f>_xlfn.UNICHAR(HEX2DEC(定義一覧[[#This Row],[Unicode]]))</f>
        <v>⑮</v>
      </c>
      <c r="E673" s="1" t="s">
        <v>104</v>
      </c>
      <c r="F673" s="1" t="s">
        <v>1622</v>
      </c>
      <c r="G673" s="1" t="s">
        <v>729</v>
      </c>
      <c r="H673" s="2" t="s">
        <v>2405</v>
      </c>
      <c r="I673" s="1" t="str">
        <f>IF(AND(定義一覧[[#This Row],[Dec]]-1=C672,定義一覧[[#This Row],[Dec]]+1=C674,定義一覧[[#This Row],[Category]]=F672,定義一覧[[#This Row],[Category]]=F674,定義一覧[[#This Row],[SubCategory]]=G672,定義一覧[[#This Row],[SubCategory]]=G674),"○","")</f>
        <v>○</v>
      </c>
      <c r="J673" s="1" t="str">
        <f>CONCATENATE(定義一覧[[#This Row],[Width]],"_",定義一覧[[#This Row],[Category]],"_",定義一覧[[#This Row],[SubCategory]],"_",SUBSTITUTE(定義一覧[[#This Row],[Name]],"-","_"))</f>
        <v>WIDE_JIS_SYMBOL_CIRCLED_NUMBER_FIFTEEN</v>
      </c>
      <c r="K6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CIRCLED_NUMBER_FIFTEEN
pub const WIDE_JIS_SYMBOL_CIRCLED_NUMBER_FIFTEEN: u32 = 0x246e;</v>
      </c>
      <c r="L673" s="3" t="str">
        <f>定義一覧[[#This Row],[VariableName]]&amp;","</f>
        <v>WIDE_JIS_SYMBOL_CIRCLED_NUMBER_FIFTEEN,</v>
      </c>
      <c r="M673" s="1" t="str">
        <f>IF(定義一覧[[#This Row],[Sequence]]="○","",IF(I674="",CONCATENATE(定義一覧[[#This Row],[VariableName]], " + 1,"),CONCATENATE(定義一覧[[#This Row],[VariableName]], " - 1,")))</f>
        <v/>
      </c>
    </row>
    <row r="674" spans="2:13" ht="12.75" customHeight="1" x14ac:dyDescent="0.4">
      <c r="B674" s="1" t="s">
        <v>1204</v>
      </c>
      <c r="C674" s="1">
        <f>HEX2DEC(定義一覧[[#This Row],[Unicode]])</f>
        <v>9327</v>
      </c>
      <c r="D674" s="1" t="str">
        <f>_xlfn.UNICHAR(HEX2DEC(定義一覧[[#This Row],[Unicode]]))</f>
        <v>⑯</v>
      </c>
      <c r="E674" s="1" t="s">
        <v>104</v>
      </c>
      <c r="F674" s="1" t="s">
        <v>1622</v>
      </c>
      <c r="G674" s="1" t="s">
        <v>729</v>
      </c>
      <c r="H674" s="2" t="s">
        <v>2406</v>
      </c>
      <c r="I674" s="1" t="str">
        <f>IF(AND(定義一覧[[#This Row],[Dec]]-1=C673,定義一覧[[#This Row],[Dec]]+1=C675,定義一覧[[#This Row],[Category]]=F673,定義一覧[[#This Row],[Category]]=F675,定義一覧[[#This Row],[SubCategory]]=G673,定義一覧[[#This Row],[SubCategory]]=G675),"○","")</f>
        <v>○</v>
      </c>
      <c r="J674" s="1" t="str">
        <f>CONCATENATE(定義一覧[[#This Row],[Width]],"_",定義一覧[[#This Row],[Category]],"_",定義一覧[[#This Row],[SubCategory]],"_",SUBSTITUTE(定義一覧[[#This Row],[Name]],"-","_"))</f>
        <v>WIDE_JIS_SYMBOL_CIRCLED_NUMBER_SIXTEEN</v>
      </c>
      <c r="K6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CIRCLED_NUMBER_SIXTEEN
pub const WIDE_JIS_SYMBOL_CIRCLED_NUMBER_SIXTEEN: u32 = 0x246f;</v>
      </c>
      <c r="L674" s="3" t="str">
        <f>定義一覧[[#This Row],[VariableName]]&amp;","</f>
        <v>WIDE_JIS_SYMBOL_CIRCLED_NUMBER_SIXTEEN,</v>
      </c>
      <c r="M674" s="1" t="str">
        <f>IF(定義一覧[[#This Row],[Sequence]]="○","",IF(I675="",CONCATENATE(定義一覧[[#This Row],[VariableName]], " + 1,"),CONCATENATE(定義一覧[[#This Row],[VariableName]], " - 1,")))</f>
        <v/>
      </c>
    </row>
    <row r="675" spans="2:13" ht="12.75" customHeight="1" x14ac:dyDescent="0.4">
      <c r="B675" s="1" t="s">
        <v>1587</v>
      </c>
      <c r="C675" s="1">
        <f>HEX2DEC(定義一覧[[#This Row],[Unicode]])</f>
        <v>9328</v>
      </c>
      <c r="D675" s="1" t="str">
        <f>_xlfn.UNICHAR(HEX2DEC(定義一覧[[#This Row],[Unicode]]))</f>
        <v>⑰</v>
      </c>
      <c r="E675" s="1" t="s">
        <v>104</v>
      </c>
      <c r="F675" s="1" t="s">
        <v>1622</v>
      </c>
      <c r="G675" s="1" t="s">
        <v>729</v>
      </c>
      <c r="H675" s="2" t="s">
        <v>2407</v>
      </c>
      <c r="I675" s="1" t="str">
        <f>IF(AND(定義一覧[[#This Row],[Dec]]-1=C674,定義一覧[[#This Row],[Dec]]+1=C676,定義一覧[[#This Row],[Category]]=F674,定義一覧[[#This Row],[Category]]=F676,定義一覧[[#This Row],[SubCategory]]=G674,定義一覧[[#This Row],[SubCategory]]=G676),"○","")</f>
        <v>○</v>
      </c>
      <c r="J675" s="1" t="str">
        <f>CONCATENATE(定義一覧[[#This Row],[Width]],"_",定義一覧[[#This Row],[Category]],"_",定義一覧[[#This Row],[SubCategory]],"_",SUBSTITUTE(定義一覧[[#This Row],[Name]],"-","_"))</f>
        <v>WIDE_JIS_SYMBOL_CIRCLED_NUMBER_SEVENTEEN</v>
      </c>
      <c r="K6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CIRCLED_NUMBER_SEVENTEEN
pub const WIDE_JIS_SYMBOL_CIRCLED_NUMBER_SEVENTEEN: u32 = 0x2470;</v>
      </c>
      <c r="L675" s="3" t="str">
        <f>定義一覧[[#This Row],[VariableName]]&amp;","</f>
        <v>WIDE_JIS_SYMBOL_CIRCLED_NUMBER_SEVENTEEN,</v>
      </c>
      <c r="M675" s="1" t="str">
        <f>IF(定義一覧[[#This Row],[Sequence]]="○","",IF(I676="",CONCATENATE(定義一覧[[#This Row],[VariableName]], " + 1,"),CONCATENATE(定義一覧[[#This Row],[VariableName]], " - 1,")))</f>
        <v/>
      </c>
    </row>
    <row r="676" spans="2:13" ht="12.75" customHeight="1" x14ac:dyDescent="0.4">
      <c r="B676" s="1" t="s">
        <v>1588</v>
      </c>
      <c r="C676" s="1">
        <f>HEX2DEC(定義一覧[[#This Row],[Unicode]])</f>
        <v>9329</v>
      </c>
      <c r="D676" s="1" t="str">
        <f>_xlfn.UNICHAR(HEX2DEC(定義一覧[[#This Row],[Unicode]]))</f>
        <v>⑱</v>
      </c>
      <c r="E676" s="1" t="s">
        <v>104</v>
      </c>
      <c r="F676" s="1" t="s">
        <v>1622</v>
      </c>
      <c r="G676" s="1" t="s">
        <v>729</v>
      </c>
      <c r="H676" s="2" t="s">
        <v>2408</v>
      </c>
      <c r="I676" s="1" t="str">
        <f>IF(AND(定義一覧[[#This Row],[Dec]]-1=C675,定義一覧[[#This Row],[Dec]]+1=C677,定義一覧[[#This Row],[Category]]=F675,定義一覧[[#This Row],[Category]]=F677,定義一覧[[#This Row],[SubCategory]]=G675,定義一覧[[#This Row],[SubCategory]]=G677),"○","")</f>
        <v>○</v>
      </c>
      <c r="J676" s="1" t="str">
        <f>CONCATENATE(定義一覧[[#This Row],[Width]],"_",定義一覧[[#This Row],[Category]],"_",定義一覧[[#This Row],[SubCategory]],"_",SUBSTITUTE(定義一覧[[#This Row],[Name]],"-","_"))</f>
        <v>WIDE_JIS_SYMBOL_CIRCLED_NUMBER_EIGHTEEN</v>
      </c>
      <c r="K6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CIRCLED_NUMBER_EIGHTEEN
pub const WIDE_JIS_SYMBOL_CIRCLED_NUMBER_EIGHTEEN: u32 = 0x2471;</v>
      </c>
      <c r="L676" s="3" t="str">
        <f>定義一覧[[#This Row],[VariableName]]&amp;","</f>
        <v>WIDE_JIS_SYMBOL_CIRCLED_NUMBER_EIGHTEEN,</v>
      </c>
      <c r="M676" s="1" t="str">
        <f>IF(定義一覧[[#This Row],[Sequence]]="○","",IF(I677="",CONCATENATE(定義一覧[[#This Row],[VariableName]], " + 1,"),CONCATENATE(定義一覧[[#This Row],[VariableName]], " - 1,")))</f>
        <v/>
      </c>
    </row>
    <row r="677" spans="2:13" ht="12.75" customHeight="1" x14ac:dyDescent="0.4">
      <c r="B677" s="1" t="s">
        <v>1589</v>
      </c>
      <c r="C677" s="1">
        <f>HEX2DEC(定義一覧[[#This Row],[Unicode]])</f>
        <v>9330</v>
      </c>
      <c r="D677" s="1" t="str">
        <f>_xlfn.UNICHAR(HEX2DEC(定義一覧[[#This Row],[Unicode]]))</f>
        <v>⑲</v>
      </c>
      <c r="E677" s="1" t="s">
        <v>104</v>
      </c>
      <c r="F677" s="1" t="s">
        <v>1622</v>
      </c>
      <c r="G677" s="1" t="s">
        <v>729</v>
      </c>
      <c r="H677" s="2" t="s">
        <v>2409</v>
      </c>
      <c r="I677" s="1" t="str">
        <f>IF(AND(定義一覧[[#This Row],[Dec]]-1=C676,定義一覧[[#This Row],[Dec]]+1=C678,定義一覧[[#This Row],[Category]]=F676,定義一覧[[#This Row],[Category]]=F678,定義一覧[[#This Row],[SubCategory]]=G676,定義一覧[[#This Row],[SubCategory]]=G678),"○","")</f>
        <v>○</v>
      </c>
      <c r="J677" s="1" t="str">
        <f>CONCATENATE(定義一覧[[#This Row],[Width]],"_",定義一覧[[#This Row],[Category]],"_",定義一覧[[#This Row],[SubCategory]],"_",SUBSTITUTE(定義一覧[[#This Row],[Name]],"-","_"))</f>
        <v>WIDE_JIS_SYMBOL_CIRCLED_NUMBER_NINETEEN</v>
      </c>
      <c r="K6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CIRCLED_NUMBER_NINETEEN
pub const WIDE_JIS_SYMBOL_CIRCLED_NUMBER_NINETEEN: u32 = 0x2472;</v>
      </c>
      <c r="L677" s="3" t="str">
        <f>定義一覧[[#This Row],[VariableName]]&amp;","</f>
        <v>WIDE_JIS_SYMBOL_CIRCLED_NUMBER_NINETEEN,</v>
      </c>
      <c r="M677" s="1" t="str">
        <f>IF(定義一覧[[#This Row],[Sequence]]="○","",IF(I678="",CONCATENATE(定義一覧[[#This Row],[VariableName]], " + 1,"),CONCATENATE(定義一覧[[#This Row],[VariableName]], " - 1,")))</f>
        <v/>
      </c>
    </row>
    <row r="678" spans="2:13" ht="12.75" customHeight="1" x14ac:dyDescent="0.4">
      <c r="B678" s="1" t="s">
        <v>1590</v>
      </c>
      <c r="C678" s="1">
        <f>HEX2DEC(定義一覧[[#This Row],[Unicode]])</f>
        <v>9331</v>
      </c>
      <c r="D678" s="1" t="str">
        <f>_xlfn.UNICHAR(HEX2DEC(定義一覧[[#This Row],[Unicode]]))</f>
        <v>⑳</v>
      </c>
      <c r="E678" s="1" t="s">
        <v>104</v>
      </c>
      <c r="F678" s="1" t="s">
        <v>1622</v>
      </c>
      <c r="G678" s="1" t="s">
        <v>729</v>
      </c>
      <c r="H678" s="2" t="s">
        <v>2410</v>
      </c>
      <c r="I678" s="1" t="str">
        <f>IF(AND(定義一覧[[#This Row],[Dec]]-1=C677,定義一覧[[#This Row],[Dec]]+1=C679,定義一覧[[#This Row],[Category]]=F677,定義一覧[[#This Row],[Category]]=F679,定義一覧[[#This Row],[SubCategory]]=G677,定義一覧[[#This Row],[SubCategory]]=G679),"○","")</f>
        <v/>
      </c>
      <c r="J678" s="1" t="str">
        <f>CONCATENATE(定義一覧[[#This Row],[Width]],"_",定義一覧[[#This Row],[Category]],"_",定義一覧[[#This Row],[SubCategory]],"_",SUBSTITUTE(定義一覧[[#This Row],[Name]],"-","_"))</f>
        <v>WIDE_JIS_SYMBOL_CIRCLED_NUMBER_TWENTY</v>
      </c>
      <c r="K6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CIRCLED_NUMBER_TWENTY
pub const WIDE_JIS_SYMBOL_CIRCLED_NUMBER_TWENTY: u32 = 0x2473;</v>
      </c>
      <c r="L678" s="3" t="str">
        <f>定義一覧[[#This Row],[VariableName]]&amp;","</f>
        <v>WIDE_JIS_SYMBOL_CIRCLED_NUMBER_TWENTY,</v>
      </c>
      <c r="M678" s="1" t="str">
        <f>IF(定義一覧[[#This Row],[Sequence]]="○","",IF(I679="",CONCATENATE(定義一覧[[#This Row],[VariableName]], " + 1,"),CONCATENATE(定義一覧[[#This Row],[VariableName]], " - 1,")))</f>
        <v>WIDE_JIS_SYMBOL_CIRCLED_NUMBER_TWENTY + 1,</v>
      </c>
    </row>
    <row r="679" spans="2:13" ht="12.75" customHeight="1" x14ac:dyDescent="0.4">
      <c r="B679" s="1" t="s">
        <v>1164</v>
      </c>
      <c r="C679" s="1">
        <f>HEX2DEC(定義一覧[[#This Row],[Unicode]])</f>
        <v>9424</v>
      </c>
      <c r="D679" s="1" t="str">
        <f>_xlfn.UNICHAR(HEX2DEC(定義一覧[[#This Row],[Unicode]]))</f>
        <v>ⓐ</v>
      </c>
      <c r="E679" s="1" t="s">
        <v>724</v>
      </c>
      <c r="F679" s="1" t="s">
        <v>1622</v>
      </c>
      <c r="G679" s="1" t="s">
        <v>729</v>
      </c>
      <c r="H679" s="2" t="s">
        <v>2411</v>
      </c>
      <c r="I679" s="1" t="str">
        <f>IF(AND(定義一覧[[#This Row],[Dec]]-1=C678,定義一覧[[#This Row],[Dec]]+1=C680,定義一覧[[#This Row],[Category]]=F678,定義一覧[[#This Row],[Category]]=F680,定義一覧[[#This Row],[SubCategory]]=G678,定義一覧[[#This Row],[SubCategory]]=G680),"○","")</f>
        <v/>
      </c>
      <c r="J679" s="1" t="str">
        <f>CONCATENATE(定義一覧[[#This Row],[Width]],"_",定義一覧[[#This Row],[Category]],"_",定義一覧[[#This Row],[SubCategory]],"_",SUBSTITUTE(定義一覧[[#This Row],[Name]],"-","_"))</f>
        <v>NARROW_JIS_SYMBOL_CIRCLED_LATIN_SMALL_LETTER_A</v>
      </c>
      <c r="K6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CIRCLED_LATIN_SMALL_LETTER_A
pub const NARROW_JIS_SYMBOL_CIRCLED_LATIN_SMALL_LETTER_A: u32 = 0x24d0;</v>
      </c>
      <c r="L679" s="3" t="str">
        <f>定義一覧[[#This Row],[VariableName]]&amp;","</f>
        <v>NARROW_JIS_SYMBOL_CIRCLED_LATIN_SMALL_LETTER_A,</v>
      </c>
      <c r="M679" s="1" t="str">
        <f>IF(定義一覧[[#This Row],[Sequence]]="○","",IF(I680="",CONCATENATE(定義一覧[[#This Row],[VariableName]], " + 1,"),CONCATENATE(定義一覧[[#This Row],[VariableName]], " - 1,")))</f>
        <v>NARROW_JIS_SYMBOL_CIRCLED_LATIN_SMALL_LETTER_A - 1,</v>
      </c>
    </row>
    <row r="680" spans="2:13" ht="12.75" customHeight="1" x14ac:dyDescent="0.4">
      <c r="B680" s="1" t="s">
        <v>1165</v>
      </c>
      <c r="C680" s="1">
        <f>HEX2DEC(定義一覧[[#This Row],[Unicode]])</f>
        <v>9425</v>
      </c>
      <c r="D680" s="1" t="str">
        <f>_xlfn.UNICHAR(HEX2DEC(定義一覧[[#This Row],[Unicode]]))</f>
        <v>ⓑ</v>
      </c>
      <c r="E680" s="1" t="s">
        <v>724</v>
      </c>
      <c r="F680" s="1" t="s">
        <v>1622</v>
      </c>
      <c r="G680" s="1" t="s">
        <v>729</v>
      </c>
      <c r="H680" s="2" t="s">
        <v>2412</v>
      </c>
      <c r="I680" s="1" t="str">
        <f>IF(AND(定義一覧[[#This Row],[Dec]]-1=C679,定義一覧[[#This Row],[Dec]]+1=C681,定義一覧[[#This Row],[Category]]=F679,定義一覧[[#This Row],[Category]]=F681,定義一覧[[#This Row],[SubCategory]]=G679,定義一覧[[#This Row],[SubCategory]]=G681),"○","")</f>
        <v>○</v>
      </c>
      <c r="J680" s="1" t="str">
        <f>CONCATENATE(定義一覧[[#This Row],[Width]],"_",定義一覧[[#This Row],[Category]],"_",定義一覧[[#This Row],[SubCategory]],"_",SUBSTITUTE(定義一覧[[#This Row],[Name]],"-","_"))</f>
        <v>NARROW_JIS_SYMBOL_CIRCLED_LATIN_SMALL_LETTER_B</v>
      </c>
      <c r="K6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CIRCLED_LATIN_SMALL_LETTER_B
pub const NARROW_JIS_SYMBOL_CIRCLED_LATIN_SMALL_LETTER_B: u32 = 0x24d1;</v>
      </c>
      <c r="L680" s="3" t="str">
        <f>定義一覧[[#This Row],[VariableName]]&amp;","</f>
        <v>NARROW_JIS_SYMBOL_CIRCLED_LATIN_SMALL_LETTER_B,</v>
      </c>
      <c r="M680" s="1" t="str">
        <f>IF(定義一覧[[#This Row],[Sequence]]="○","",IF(I681="",CONCATENATE(定義一覧[[#This Row],[VariableName]], " + 1,"),CONCATENATE(定義一覧[[#This Row],[VariableName]], " - 1,")))</f>
        <v/>
      </c>
    </row>
    <row r="681" spans="2:13" ht="12.75" customHeight="1" x14ac:dyDescent="0.4">
      <c r="B681" s="1" t="s">
        <v>1166</v>
      </c>
      <c r="C681" s="1">
        <f>HEX2DEC(定義一覧[[#This Row],[Unicode]])</f>
        <v>9426</v>
      </c>
      <c r="D681" s="1" t="str">
        <f>_xlfn.UNICHAR(HEX2DEC(定義一覧[[#This Row],[Unicode]]))</f>
        <v>ⓒ</v>
      </c>
      <c r="E681" s="1" t="s">
        <v>724</v>
      </c>
      <c r="F681" s="1" t="s">
        <v>1622</v>
      </c>
      <c r="G681" s="1" t="s">
        <v>729</v>
      </c>
      <c r="H681" s="2" t="s">
        <v>2413</v>
      </c>
      <c r="I681" s="1" t="str">
        <f>IF(AND(定義一覧[[#This Row],[Dec]]-1=C680,定義一覧[[#This Row],[Dec]]+1=C682,定義一覧[[#This Row],[Category]]=F680,定義一覧[[#This Row],[Category]]=F682,定義一覧[[#This Row],[SubCategory]]=G680,定義一覧[[#This Row],[SubCategory]]=G682),"○","")</f>
        <v>○</v>
      </c>
      <c r="J681" s="1" t="str">
        <f>CONCATENATE(定義一覧[[#This Row],[Width]],"_",定義一覧[[#This Row],[Category]],"_",定義一覧[[#This Row],[SubCategory]],"_",SUBSTITUTE(定義一覧[[#This Row],[Name]],"-","_"))</f>
        <v>NARROW_JIS_SYMBOL_CIRCLED_LATIN_SMALL_LETTER_C</v>
      </c>
      <c r="K6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CIRCLED_LATIN_SMALL_LETTER_C
pub const NARROW_JIS_SYMBOL_CIRCLED_LATIN_SMALL_LETTER_C: u32 = 0x24d2;</v>
      </c>
      <c r="L681" s="3" t="str">
        <f>定義一覧[[#This Row],[VariableName]]&amp;","</f>
        <v>NARROW_JIS_SYMBOL_CIRCLED_LATIN_SMALL_LETTER_C,</v>
      </c>
      <c r="M681" s="1" t="str">
        <f>IF(定義一覧[[#This Row],[Sequence]]="○","",IF(I682="",CONCATENATE(定義一覧[[#This Row],[VariableName]], " + 1,"),CONCATENATE(定義一覧[[#This Row],[VariableName]], " - 1,")))</f>
        <v/>
      </c>
    </row>
    <row r="682" spans="2:13" ht="12.75" customHeight="1" x14ac:dyDescent="0.4">
      <c r="B682" s="1" t="s">
        <v>1167</v>
      </c>
      <c r="C682" s="1">
        <f>HEX2DEC(定義一覧[[#This Row],[Unicode]])</f>
        <v>9427</v>
      </c>
      <c r="D682" s="1" t="str">
        <f>_xlfn.UNICHAR(HEX2DEC(定義一覧[[#This Row],[Unicode]]))</f>
        <v>ⓓ</v>
      </c>
      <c r="E682" s="1" t="s">
        <v>724</v>
      </c>
      <c r="F682" s="1" t="s">
        <v>1622</v>
      </c>
      <c r="G682" s="1" t="s">
        <v>729</v>
      </c>
      <c r="H682" s="2" t="s">
        <v>2414</v>
      </c>
      <c r="I682" s="1" t="str">
        <f>IF(AND(定義一覧[[#This Row],[Dec]]-1=C681,定義一覧[[#This Row],[Dec]]+1=C683,定義一覧[[#This Row],[Category]]=F681,定義一覧[[#This Row],[Category]]=F683,定義一覧[[#This Row],[SubCategory]]=G681,定義一覧[[#This Row],[SubCategory]]=G683),"○","")</f>
        <v>○</v>
      </c>
      <c r="J682" s="1" t="str">
        <f>CONCATENATE(定義一覧[[#This Row],[Width]],"_",定義一覧[[#This Row],[Category]],"_",定義一覧[[#This Row],[SubCategory]],"_",SUBSTITUTE(定義一覧[[#This Row],[Name]],"-","_"))</f>
        <v>NARROW_JIS_SYMBOL_CIRCLED_LATIN_SMALL_LETTER_D</v>
      </c>
      <c r="K6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CIRCLED_LATIN_SMALL_LETTER_D
pub const NARROW_JIS_SYMBOL_CIRCLED_LATIN_SMALL_LETTER_D: u32 = 0x24d3;</v>
      </c>
      <c r="L682" s="3" t="str">
        <f>定義一覧[[#This Row],[VariableName]]&amp;","</f>
        <v>NARROW_JIS_SYMBOL_CIRCLED_LATIN_SMALL_LETTER_D,</v>
      </c>
      <c r="M682" s="1" t="str">
        <f>IF(定義一覧[[#This Row],[Sequence]]="○","",IF(I683="",CONCATENATE(定義一覧[[#This Row],[VariableName]], " + 1,"),CONCATENATE(定義一覧[[#This Row],[VariableName]], " - 1,")))</f>
        <v/>
      </c>
    </row>
    <row r="683" spans="2:13" ht="12.75" customHeight="1" x14ac:dyDescent="0.4">
      <c r="B683" s="1" t="s">
        <v>1168</v>
      </c>
      <c r="C683" s="1">
        <f>HEX2DEC(定義一覧[[#This Row],[Unicode]])</f>
        <v>9428</v>
      </c>
      <c r="D683" s="1" t="str">
        <f>_xlfn.UNICHAR(HEX2DEC(定義一覧[[#This Row],[Unicode]]))</f>
        <v>ⓔ</v>
      </c>
      <c r="E683" s="1" t="s">
        <v>724</v>
      </c>
      <c r="F683" s="1" t="s">
        <v>1622</v>
      </c>
      <c r="G683" s="1" t="s">
        <v>729</v>
      </c>
      <c r="H683" s="2" t="s">
        <v>2415</v>
      </c>
      <c r="I683" s="1" t="str">
        <f>IF(AND(定義一覧[[#This Row],[Dec]]-1=C682,定義一覧[[#This Row],[Dec]]+1=C684,定義一覧[[#This Row],[Category]]=F682,定義一覧[[#This Row],[Category]]=F684,定義一覧[[#This Row],[SubCategory]]=G682,定義一覧[[#This Row],[SubCategory]]=G684),"○","")</f>
        <v>○</v>
      </c>
      <c r="J683" s="1" t="str">
        <f>CONCATENATE(定義一覧[[#This Row],[Width]],"_",定義一覧[[#This Row],[Category]],"_",定義一覧[[#This Row],[SubCategory]],"_",SUBSTITUTE(定義一覧[[#This Row],[Name]],"-","_"))</f>
        <v>NARROW_JIS_SYMBOL_CIRCLED_LATIN_SMALL_LETTER_E</v>
      </c>
      <c r="K6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CIRCLED_LATIN_SMALL_LETTER_E
pub const NARROW_JIS_SYMBOL_CIRCLED_LATIN_SMALL_LETTER_E: u32 = 0x24d4;</v>
      </c>
      <c r="L683" s="3" t="str">
        <f>定義一覧[[#This Row],[VariableName]]&amp;","</f>
        <v>NARROW_JIS_SYMBOL_CIRCLED_LATIN_SMALL_LETTER_E,</v>
      </c>
      <c r="M683" s="1" t="str">
        <f>IF(定義一覧[[#This Row],[Sequence]]="○","",IF(I684="",CONCATENATE(定義一覧[[#This Row],[VariableName]], " + 1,"),CONCATENATE(定義一覧[[#This Row],[VariableName]], " - 1,")))</f>
        <v/>
      </c>
    </row>
    <row r="684" spans="2:13" ht="12.75" customHeight="1" x14ac:dyDescent="0.4">
      <c r="B684" s="1" t="s">
        <v>1169</v>
      </c>
      <c r="C684" s="1">
        <f>HEX2DEC(定義一覧[[#This Row],[Unicode]])</f>
        <v>9429</v>
      </c>
      <c r="D684" s="1" t="str">
        <f>_xlfn.UNICHAR(HEX2DEC(定義一覧[[#This Row],[Unicode]]))</f>
        <v>ⓕ</v>
      </c>
      <c r="E684" s="1" t="s">
        <v>724</v>
      </c>
      <c r="F684" s="1" t="s">
        <v>1622</v>
      </c>
      <c r="G684" s="1" t="s">
        <v>729</v>
      </c>
      <c r="H684" s="2" t="s">
        <v>2416</v>
      </c>
      <c r="I684" s="1" t="str">
        <f>IF(AND(定義一覧[[#This Row],[Dec]]-1=C683,定義一覧[[#This Row],[Dec]]+1=C685,定義一覧[[#This Row],[Category]]=F683,定義一覧[[#This Row],[Category]]=F685,定義一覧[[#This Row],[SubCategory]]=G683,定義一覧[[#This Row],[SubCategory]]=G685),"○","")</f>
        <v>○</v>
      </c>
      <c r="J684" s="1" t="str">
        <f>CONCATENATE(定義一覧[[#This Row],[Width]],"_",定義一覧[[#This Row],[Category]],"_",定義一覧[[#This Row],[SubCategory]],"_",SUBSTITUTE(定義一覧[[#This Row],[Name]],"-","_"))</f>
        <v>NARROW_JIS_SYMBOL_CIRCLED_LATIN_SMALL_LETTER_F</v>
      </c>
      <c r="K6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CIRCLED_LATIN_SMALL_LETTER_F
pub const NARROW_JIS_SYMBOL_CIRCLED_LATIN_SMALL_LETTER_F: u32 = 0x24d5;</v>
      </c>
      <c r="L684" s="3" t="str">
        <f>定義一覧[[#This Row],[VariableName]]&amp;","</f>
        <v>NARROW_JIS_SYMBOL_CIRCLED_LATIN_SMALL_LETTER_F,</v>
      </c>
      <c r="M684" s="1" t="str">
        <f>IF(定義一覧[[#This Row],[Sequence]]="○","",IF(I685="",CONCATENATE(定義一覧[[#This Row],[VariableName]], " + 1,"),CONCATENATE(定義一覧[[#This Row],[VariableName]], " - 1,")))</f>
        <v/>
      </c>
    </row>
    <row r="685" spans="2:13" ht="12.75" customHeight="1" x14ac:dyDescent="0.4">
      <c r="B685" s="1" t="s">
        <v>1170</v>
      </c>
      <c r="C685" s="1">
        <f>HEX2DEC(定義一覧[[#This Row],[Unicode]])</f>
        <v>9430</v>
      </c>
      <c r="D685" s="1" t="str">
        <f>_xlfn.UNICHAR(HEX2DEC(定義一覧[[#This Row],[Unicode]]))</f>
        <v>ⓖ</v>
      </c>
      <c r="E685" s="1" t="s">
        <v>724</v>
      </c>
      <c r="F685" s="1" t="s">
        <v>1622</v>
      </c>
      <c r="G685" s="1" t="s">
        <v>729</v>
      </c>
      <c r="H685" s="2" t="s">
        <v>2417</v>
      </c>
      <c r="I685" s="1" t="str">
        <f>IF(AND(定義一覧[[#This Row],[Dec]]-1=C684,定義一覧[[#This Row],[Dec]]+1=C686,定義一覧[[#This Row],[Category]]=F684,定義一覧[[#This Row],[Category]]=F686,定義一覧[[#This Row],[SubCategory]]=G684,定義一覧[[#This Row],[SubCategory]]=G686),"○","")</f>
        <v>○</v>
      </c>
      <c r="J685" s="1" t="str">
        <f>CONCATENATE(定義一覧[[#This Row],[Width]],"_",定義一覧[[#This Row],[Category]],"_",定義一覧[[#This Row],[SubCategory]],"_",SUBSTITUTE(定義一覧[[#This Row],[Name]],"-","_"))</f>
        <v>NARROW_JIS_SYMBOL_CIRCLED_LATIN_SMALL_LETTER_G</v>
      </c>
      <c r="K6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CIRCLED_LATIN_SMALL_LETTER_G
pub const NARROW_JIS_SYMBOL_CIRCLED_LATIN_SMALL_LETTER_G: u32 = 0x24d6;</v>
      </c>
      <c r="L685" s="3" t="str">
        <f>定義一覧[[#This Row],[VariableName]]&amp;","</f>
        <v>NARROW_JIS_SYMBOL_CIRCLED_LATIN_SMALL_LETTER_G,</v>
      </c>
      <c r="M685" s="1" t="str">
        <f>IF(定義一覧[[#This Row],[Sequence]]="○","",IF(I686="",CONCATENATE(定義一覧[[#This Row],[VariableName]], " + 1,"),CONCATENATE(定義一覧[[#This Row],[VariableName]], " - 1,")))</f>
        <v/>
      </c>
    </row>
    <row r="686" spans="2:13" ht="12.75" customHeight="1" x14ac:dyDescent="0.4">
      <c r="B686" s="1" t="s">
        <v>1171</v>
      </c>
      <c r="C686" s="1">
        <f>HEX2DEC(定義一覧[[#This Row],[Unicode]])</f>
        <v>9431</v>
      </c>
      <c r="D686" s="1" t="str">
        <f>_xlfn.UNICHAR(HEX2DEC(定義一覧[[#This Row],[Unicode]]))</f>
        <v>ⓗ</v>
      </c>
      <c r="E686" s="1" t="s">
        <v>724</v>
      </c>
      <c r="F686" s="1" t="s">
        <v>1622</v>
      </c>
      <c r="G686" s="1" t="s">
        <v>729</v>
      </c>
      <c r="H686" s="2" t="s">
        <v>2418</v>
      </c>
      <c r="I686" s="1" t="str">
        <f>IF(AND(定義一覧[[#This Row],[Dec]]-1=C685,定義一覧[[#This Row],[Dec]]+1=C687,定義一覧[[#This Row],[Category]]=F685,定義一覧[[#This Row],[Category]]=F687,定義一覧[[#This Row],[SubCategory]]=G685,定義一覧[[#This Row],[SubCategory]]=G687),"○","")</f>
        <v>○</v>
      </c>
      <c r="J686" s="1" t="str">
        <f>CONCATENATE(定義一覧[[#This Row],[Width]],"_",定義一覧[[#This Row],[Category]],"_",定義一覧[[#This Row],[SubCategory]],"_",SUBSTITUTE(定義一覧[[#This Row],[Name]],"-","_"))</f>
        <v>NARROW_JIS_SYMBOL_CIRCLED_LATIN_SMALL_LETTER_H</v>
      </c>
      <c r="K6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CIRCLED_LATIN_SMALL_LETTER_H
pub const NARROW_JIS_SYMBOL_CIRCLED_LATIN_SMALL_LETTER_H: u32 = 0x24d7;</v>
      </c>
      <c r="L686" s="3" t="str">
        <f>定義一覧[[#This Row],[VariableName]]&amp;","</f>
        <v>NARROW_JIS_SYMBOL_CIRCLED_LATIN_SMALL_LETTER_H,</v>
      </c>
      <c r="M686" s="1" t="str">
        <f>IF(定義一覧[[#This Row],[Sequence]]="○","",IF(I687="",CONCATENATE(定義一覧[[#This Row],[VariableName]], " + 1,"),CONCATENATE(定義一覧[[#This Row],[VariableName]], " - 1,")))</f>
        <v/>
      </c>
    </row>
    <row r="687" spans="2:13" ht="12.75" customHeight="1" x14ac:dyDescent="0.4">
      <c r="B687" s="1" t="s">
        <v>1172</v>
      </c>
      <c r="C687" s="1">
        <f>HEX2DEC(定義一覧[[#This Row],[Unicode]])</f>
        <v>9432</v>
      </c>
      <c r="D687" s="1" t="str">
        <f>_xlfn.UNICHAR(HEX2DEC(定義一覧[[#This Row],[Unicode]]))</f>
        <v>ⓘ</v>
      </c>
      <c r="E687" s="1" t="s">
        <v>724</v>
      </c>
      <c r="F687" s="1" t="s">
        <v>1622</v>
      </c>
      <c r="G687" s="1" t="s">
        <v>729</v>
      </c>
      <c r="H687" s="2" t="s">
        <v>2419</v>
      </c>
      <c r="I687" s="1" t="str">
        <f>IF(AND(定義一覧[[#This Row],[Dec]]-1=C686,定義一覧[[#This Row],[Dec]]+1=C688,定義一覧[[#This Row],[Category]]=F686,定義一覧[[#This Row],[Category]]=F688,定義一覧[[#This Row],[SubCategory]]=G686,定義一覧[[#This Row],[SubCategory]]=G688),"○","")</f>
        <v>○</v>
      </c>
      <c r="J687" s="1" t="str">
        <f>CONCATENATE(定義一覧[[#This Row],[Width]],"_",定義一覧[[#This Row],[Category]],"_",定義一覧[[#This Row],[SubCategory]],"_",SUBSTITUTE(定義一覧[[#This Row],[Name]],"-","_"))</f>
        <v>NARROW_JIS_SYMBOL_CIRCLED_LATIN_SMALL_LETTER_I</v>
      </c>
      <c r="K6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CIRCLED_LATIN_SMALL_LETTER_I
pub const NARROW_JIS_SYMBOL_CIRCLED_LATIN_SMALL_LETTER_I: u32 = 0x24d8;</v>
      </c>
      <c r="L687" s="3" t="str">
        <f>定義一覧[[#This Row],[VariableName]]&amp;","</f>
        <v>NARROW_JIS_SYMBOL_CIRCLED_LATIN_SMALL_LETTER_I,</v>
      </c>
      <c r="M687" s="1" t="str">
        <f>IF(定義一覧[[#This Row],[Sequence]]="○","",IF(I688="",CONCATENATE(定義一覧[[#This Row],[VariableName]], " + 1,"),CONCATENATE(定義一覧[[#This Row],[VariableName]], " - 1,")))</f>
        <v/>
      </c>
    </row>
    <row r="688" spans="2:13" ht="12.75" customHeight="1" x14ac:dyDescent="0.4">
      <c r="B688" s="1" t="s">
        <v>1173</v>
      </c>
      <c r="C688" s="1">
        <f>HEX2DEC(定義一覧[[#This Row],[Unicode]])</f>
        <v>9433</v>
      </c>
      <c r="D688" s="1" t="str">
        <f>_xlfn.UNICHAR(HEX2DEC(定義一覧[[#This Row],[Unicode]]))</f>
        <v>ⓙ</v>
      </c>
      <c r="E688" s="1" t="s">
        <v>724</v>
      </c>
      <c r="F688" s="1" t="s">
        <v>1622</v>
      </c>
      <c r="G688" s="1" t="s">
        <v>729</v>
      </c>
      <c r="H688" s="2" t="s">
        <v>2420</v>
      </c>
      <c r="I688" s="1" t="str">
        <f>IF(AND(定義一覧[[#This Row],[Dec]]-1=C687,定義一覧[[#This Row],[Dec]]+1=C689,定義一覧[[#This Row],[Category]]=F687,定義一覧[[#This Row],[Category]]=F689,定義一覧[[#This Row],[SubCategory]]=G687,定義一覧[[#This Row],[SubCategory]]=G689),"○","")</f>
        <v>○</v>
      </c>
      <c r="J688" s="1" t="str">
        <f>CONCATENATE(定義一覧[[#This Row],[Width]],"_",定義一覧[[#This Row],[Category]],"_",定義一覧[[#This Row],[SubCategory]],"_",SUBSTITUTE(定義一覧[[#This Row],[Name]],"-","_"))</f>
        <v>NARROW_JIS_SYMBOL_CIRCLED_LATIN_SMALL_LETTER_J</v>
      </c>
      <c r="K6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CIRCLED_LATIN_SMALL_LETTER_J
pub const NARROW_JIS_SYMBOL_CIRCLED_LATIN_SMALL_LETTER_J: u32 = 0x24d9;</v>
      </c>
      <c r="L688" s="3" t="str">
        <f>定義一覧[[#This Row],[VariableName]]&amp;","</f>
        <v>NARROW_JIS_SYMBOL_CIRCLED_LATIN_SMALL_LETTER_J,</v>
      </c>
      <c r="M688" s="1" t="str">
        <f>IF(定義一覧[[#This Row],[Sequence]]="○","",IF(I689="",CONCATENATE(定義一覧[[#This Row],[VariableName]], " + 1,"),CONCATENATE(定義一覧[[#This Row],[VariableName]], " - 1,")))</f>
        <v/>
      </c>
    </row>
    <row r="689" spans="2:13" ht="12.75" customHeight="1" x14ac:dyDescent="0.4">
      <c r="B689" s="1" t="s">
        <v>1174</v>
      </c>
      <c r="C689" s="1">
        <f>HEX2DEC(定義一覧[[#This Row],[Unicode]])</f>
        <v>9434</v>
      </c>
      <c r="D689" s="1" t="str">
        <f>_xlfn.UNICHAR(HEX2DEC(定義一覧[[#This Row],[Unicode]]))</f>
        <v>ⓚ</v>
      </c>
      <c r="E689" s="1" t="s">
        <v>724</v>
      </c>
      <c r="F689" s="1" t="s">
        <v>1622</v>
      </c>
      <c r="G689" s="1" t="s">
        <v>729</v>
      </c>
      <c r="H689" s="2" t="s">
        <v>2421</v>
      </c>
      <c r="I689" s="1" t="str">
        <f>IF(AND(定義一覧[[#This Row],[Dec]]-1=C688,定義一覧[[#This Row],[Dec]]+1=C690,定義一覧[[#This Row],[Category]]=F688,定義一覧[[#This Row],[Category]]=F690,定義一覧[[#This Row],[SubCategory]]=G688,定義一覧[[#This Row],[SubCategory]]=G690),"○","")</f>
        <v>○</v>
      </c>
      <c r="J689" s="1" t="str">
        <f>CONCATENATE(定義一覧[[#This Row],[Width]],"_",定義一覧[[#This Row],[Category]],"_",定義一覧[[#This Row],[SubCategory]],"_",SUBSTITUTE(定義一覧[[#This Row],[Name]],"-","_"))</f>
        <v>NARROW_JIS_SYMBOL_CIRCLED_LATIN_SMALL_LETTER_K</v>
      </c>
      <c r="K6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CIRCLED_LATIN_SMALL_LETTER_K
pub const NARROW_JIS_SYMBOL_CIRCLED_LATIN_SMALL_LETTER_K: u32 = 0x24da;</v>
      </c>
      <c r="L689" s="3" t="str">
        <f>定義一覧[[#This Row],[VariableName]]&amp;","</f>
        <v>NARROW_JIS_SYMBOL_CIRCLED_LATIN_SMALL_LETTER_K,</v>
      </c>
      <c r="M689" s="1" t="str">
        <f>IF(定義一覧[[#This Row],[Sequence]]="○","",IF(I690="",CONCATENATE(定義一覧[[#This Row],[VariableName]], " + 1,"),CONCATENATE(定義一覧[[#This Row],[VariableName]], " - 1,")))</f>
        <v/>
      </c>
    </row>
    <row r="690" spans="2:13" ht="12.75" customHeight="1" x14ac:dyDescent="0.4">
      <c r="B690" s="1" t="s">
        <v>1175</v>
      </c>
      <c r="C690" s="1">
        <f>HEX2DEC(定義一覧[[#This Row],[Unicode]])</f>
        <v>9435</v>
      </c>
      <c r="D690" s="1" t="str">
        <f>_xlfn.UNICHAR(HEX2DEC(定義一覧[[#This Row],[Unicode]]))</f>
        <v>ⓛ</v>
      </c>
      <c r="E690" s="1" t="s">
        <v>724</v>
      </c>
      <c r="F690" s="1" t="s">
        <v>1622</v>
      </c>
      <c r="G690" s="1" t="s">
        <v>729</v>
      </c>
      <c r="H690" s="2" t="s">
        <v>2422</v>
      </c>
      <c r="I690" s="1" t="str">
        <f>IF(AND(定義一覧[[#This Row],[Dec]]-1=C689,定義一覧[[#This Row],[Dec]]+1=C691,定義一覧[[#This Row],[Category]]=F689,定義一覧[[#This Row],[Category]]=F691,定義一覧[[#This Row],[SubCategory]]=G689,定義一覧[[#This Row],[SubCategory]]=G691),"○","")</f>
        <v>○</v>
      </c>
      <c r="J690" s="1" t="str">
        <f>CONCATENATE(定義一覧[[#This Row],[Width]],"_",定義一覧[[#This Row],[Category]],"_",定義一覧[[#This Row],[SubCategory]],"_",SUBSTITUTE(定義一覧[[#This Row],[Name]],"-","_"))</f>
        <v>NARROW_JIS_SYMBOL_CIRCLED_LATIN_SMALL_LETTER_L</v>
      </c>
      <c r="K6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CIRCLED_LATIN_SMALL_LETTER_L
pub const NARROW_JIS_SYMBOL_CIRCLED_LATIN_SMALL_LETTER_L: u32 = 0x24db;</v>
      </c>
      <c r="L690" s="3" t="str">
        <f>定義一覧[[#This Row],[VariableName]]&amp;","</f>
        <v>NARROW_JIS_SYMBOL_CIRCLED_LATIN_SMALL_LETTER_L,</v>
      </c>
      <c r="M690" s="1" t="str">
        <f>IF(定義一覧[[#This Row],[Sequence]]="○","",IF(I691="",CONCATENATE(定義一覧[[#This Row],[VariableName]], " + 1,"),CONCATENATE(定義一覧[[#This Row],[VariableName]], " - 1,")))</f>
        <v/>
      </c>
    </row>
    <row r="691" spans="2:13" ht="12.75" customHeight="1" x14ac:dyDescent="0.4">
      <c r="B691" s="1" t="s">
        <v>1176</v>
      </c>
      <c r="C691" s="1">
        <f>HEX2DEC(定義一覧[[#This Row],[Unicode]])</f>
        <v>9436</v>
      </c>
      <c r="D691" s="1" t="str">
        <f>_xlfn.UNICHAR(HEX2DEC(定義一覧[[#This Row],[Unicode]]))</f>
        <v>ⓜ</v>
      </c>
      <c r="E691" s="1" t="s">
        <v>724</v>
      </c>
      <c r="F691" s="1" t="s">
        <v>1622</v>
      </c>
      <c r="G691" s="1" t="s">
        <v>729</v>
      </c>
      <c r="H691" s="2" t="s">
        <v>2423</v>
      </c>
      <c r="I691" s="1" t="str">
        <f>IF(AND(定義一覧[[#This Row],[Dec]]-1=C690,定義一覧[[#This Row],[Dec]]+1=C692,定義一覧[[#This Row],[Category]]=F690,定義一覧[[#This Row],[Category]]=F692,定義一覧[[#This Row],[SubCategory]]=G690,定義一覧[[#This Row],[SubCategory]]=G692),"○","")</f>
        <v>○</v>
      </c>
      <c r="J691" s="1" t="str">
        <f>CONCATENATE(定義一覧[[#This Row],[Width]],"_",定義一覧[[#This Row],[Category]],"_",定義一覧[[#This Row],[SubCategory]],"_",SUBSTITUTE(定義一覧[[#This Row],[Name]],"-","_"))</f>
        <v>NARROW_JIS_SYMBOL_CIRCLED_LATIN_SMALL_LETTER_M</v>
      </c>
      <c r="K6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CIRCLED_LATIN_SMALL_LETTER_M
pub const NARROW_JIS_SYMBOL_CIRCLED_LATIN_SMALL_LETTER_M: u32 = 0x24dc;</v>
      </c>
      <c r="L691" s="3" t="str">
        <f>定義一覧[[#This Row],[VariableName]]&amp;","</f>
        <v>NARROW_JIS_SYMBOL_CIRCLED_LATIN_SMALL_LETTER_M,</v>
      </c>
      <c r="M691" s="1" t="str">
        <f>IF(定義一覧[[#This Row],[Sequence]]="○","",IF(I692="",CONCATENATE(定義一覧[[#This Row],[VariableName]], " + 1,"),CONCATENATE(定義一覧[[#This Row],[VariableName]], " - 1,")))</f>
        <v/>
      </c>
    </row>
    <row r="692" spans="2:13" ht="12.75" customHeight="1" x14ac:dyDescent="0.4">
      <c r="B692" s="1" t="s">
        <v>1177</v>
      </c>
      <c r="C692" s="1">
        <f>HEX2DEC(定義一覧[[#This Row],[Unicode]])</f>
        <v>9437</v>
      </c>
      <c r="D692" s="1" t="str">
        <f>_xlfn.UNICHAR(HEX2DEC(定義一覧[[#This Row],[Unicode]]))</f>
        <v>ⓝ</v>
      </c>
      <c r="E692" s="1" t="s">
        <v>724</v>
      </c>
      <c r="F692" s="1" t="s">
        <v>1622</v>
      </c>
      <c r="G692" s="1" t="s">
        <v>729</v>
      </c>
      <c r="H692" s="2" t="s">
        <v>2424</v>
      </c>
      <c r="I692" s="1" t="str">
        <f>IF(AND(定義一覧[[#This Row],[Dec]]-1=C691,定義一覧[[#This Row],[Dec]]+1=C693,定義一覧[[#This Row],[Category]]=F691,定義一覧[[#This Row],[Category]]=F693,定義一覧[[#This Row],[SubCategory]]=G691,定義一覧[[#This Row],[SubCategory]]=G693),"○","")</f>
        <v>○</v>
      </c>
      <c r="J692" s="1" t="str">
        <f>CONCATENATE(定義一覧[[#This Row],[Width]],"_",定義一覧[[#This Row],[Category]],"_",定義一覧[[#This Row],[SubCategory]],"_",SUBSTITUTE(定義一覧[[#This Row],[Name]],"-","_"))</f>
        <v>NARROW_JIS_SYMBOL_CIRCLED_LATIN_SMALL_LETTER_N</v>
      </c>
      <c r="K6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CIRCLED_LATIN_SMALL_LETTER_N
pub const NARROW_JIS_SYMBOL_CIRCLED_LATIN_SMALL_LETTER_N: u32 = 0x24dd;</v>
      </c>
      <c r="L692" s="3" t="str">
        <f>定義一覧[[#This Row],[VariableName]]&amp;","</f>
        <v>NARROW_JIS_SYMBOL_CIRCLED_LATIN_SMALL_LETTER_N,</v>
      </c>
      <c r="M692" s="1" t="str">
        <f>IF(定義一覧[[#This Row],[Sequence]]="○","",IF(I693="",CONCATENATE(定義一覧[[#This Row],[VariableName]], " + 1,"),CONCATENATE(定義一覧[[#This Row],[VariableName]], " - 1,")))</f>
        <v/>
      </c>
    </row>
    <row r="693" spans="2:13" ht="12.75" customHeight="1" x14ac:dyDescent="0.4">
      <c r="B693" s="1" t="s">
        <v>1178</v>
      </c>
      <c r="C693" s="1">
        <f>HEX2DEC(定義一覧[[#This Row],[Unicode]])</f>
        <v>9438</v>
      </c>
      <c r="D693" s="1" t="str">
        <f>_xlfn.UNICHAR(HEX2DEC(定義一覧[[#This Row],[Unicode]]))</f>
        <v>ⓞ</v>
      </c>
      <c r="E693" s="1" t="s">
        <v>724</v>
      </c>
      <c r="F693" s="1" t="s">
        <v>1622</v>
      </c>
      <c r="G693" s="1" t="s">
        <v>729</v>
      </c>
      <c r="H693" s="2" t="s">
        <v>2425</v>
      </c>
      <c r="I693" s="1" t="str">
        <f>IF(AND(定義一覧[[#This Row],[Dec]]-1=C692,定義一覧[[#This Row],[Dec]]+1=C694,定義一覧[[#This Row],[Category]]=F692,定義一覧[[#This Row],[Category]]=F694,定義一覧[[#This Row],[SubCategory]]=G692,定義一覧[[#This Row],[SubCategory]]=G694),"○","")</f>
        <v>○</v>
      </c>
      <c r="J693" s="1" t="str">
        <f>CONCATENATE(定義一覧[[#This Row],[Width]],"_",定義一覧[[#This Row],[Category]],"_",定義一覧[[#This Row],[SubCategory]],"_",SUBSTITUTE(定義一覧[[#This Row],[Name]],"-","_"))</f>
        <v>NARROW_JIS_SYMBOL_CIRCLED_LATIN_SMALL_LETTER_O</v>
      </c>
      <c r="K6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CIRCLED_LATIN_SMALL_LETTER_O
pub const NARROW_JIS_SYMBOL_CIRCLED_LATIN_SMALL_LETTER_O: u32 = 0x24de;</v>
      </c>
      <c r="L693" s="3" t="str">
        <f>定義一覧[[#This Row],[VariableName]]&amp;","</f>
        <v>NARROW_JIS_SYMBOL_CIRCLED_LATIN_SMALL_LETTER_O,</v>
      </c>
      <c r="M693" s="1" t="str">
        <f>IF(定義一覧[[#This Row],[Sequence]]="○","",IF(I694="",CONCATENATE(定義一覧[[#This Row],[VariableName]], " + 1,"),CONCATENATE(定義一覧[[#This Row],[VariableName]], " - 1,")))</f>
        <v/>
      </c>
    </row>
    <row r="694" spans="2:13" ht="12.75" customHeight="1" x14ac:dyDescent="0.4">
      <c r="B694" s="1" t="s">
        <v>1179</v>
      </c>
      <c r="C694" s="1">
        <f>HEX2DEC(定義一覧[[#This Row],[Unicode]])</f>
        <v>9439</v>
      </c>
      <c r="D694" s="1" t="str">
        <f>_xlfn.UNICHAR(HEX2DEC(定義一覧[[#This Row],[Unicode]]))</f>
        <v>ⓟ</v>
      </c>
      <c r="E694" s="1" t="s">
        <v>724</v>
      </c>
      <c r="F694" s="1" t="s">
        <v>1622</v>
      </c>
      <c r="G694" s="1" t="s">
        <v>729</v>
      </c>
      <c r="H694" s="2" t="s">
        <v>2426</v>
      </c>
      <c r="I694" s="1" t="str">
        <f>IF(AND(定義一覧[[#This Row],[Dec]]-1=C693,定義一覧[[#This Row],[Dec]]+1=C695,定義一覧[[#This Row],[Category]]=F693,定義一覧[[#This Row],[Category]]=F695,定義一覧[[#This Row],[SubCategory]]=G693,定義一覧[[#This Row],[SubCategory]]=G695),"○","")</f>
        <v>○</v>
      </c>
      <c r="J694" s="1" t="str">
        <f>CONCATENATE(定義一覧[[#This Row],[Width]],"_",定義一覧[[#This Row],[Category]],"_",定義一覧[[#This Row],[SubCategory]],"_",SUBSTITUTE(定義一覧[[#This Row],[Name]],"-","_"))</f>
        <v>NARROW_JIS_SYMBOL_CIRCLED_LATIN_SMALL_LETTER_P</v>
      </c>
      <c r="K6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CIRCLED_LATIN_SMALL_LETTER_P
pub const NARROW_JIS_SYMBOL_CIRCLED_LATIN_SMALL_LETTER_P: u32 = 0x24df;</v>
      </c>
      <c r="L694" s="3" t="str">
        <f>定義一覧[[#This Row],[VariableName]]&amp;","</f>
        <v>NARROW_JIS_SYMBOL_CIRCLED_LATIN_SMALL_LETTER_P,</v>
      </c>
      <c r="M694" s="1" t="str">
        <f>IF(定義一覧[[#This Row],[Sequence]]="○","",IF(I695="",CONCATENATE(定義一覧[[#This Row],[VariableName]], " + 1,"),CONCATENATE(定義一覧[[#This Row],[VariableName]], " - 1,")))</f>
        <v/>
      </c>
    </row>
    <row r="695" spans="2:13" ht="12.75" customHeight="1" x14ac:dyDescent="0.4">
      <c r="B695" s="1" t="s">
        <v>1559</v>
      </c>
      <c r="C695" s="1">
        <f>HEX2DEC(定義一覧[[#This Row],[Unicode]])</f>
        <v>9440</v>
      </c>
      <c r="D695" s="1" t="str">
        <f>_xlfn.UNICHAR(HEX2DEC(定義一覧[[#This Row],[Unicode]]))</f>
        <v>ⓠ</v>
      </c>
      <c r="E695" s="1" t="s">
        <v>724</v>
      </c>
      <c r="F695" s="1" t="s">
        <v>1622</v>
      </c>
      <c r="G695" s="1" t="s">
        <v>729</v>
      </c>
      <c r="H695" s="2" t="s">
        <v>2427</v>
      </c>
      <c r="I695" s="1" t="str">
        <f>IF(AND(定義一覧[[#This Row],[Dec]]-1=C694,定義一覧[[#This Row],[Dec]]+1=C696,定義一覧[[#This Row],[Category]]=F694,定義一覧[[#This Row],[Category]]=F696,定義一覧[[#This Row],[SubCategory]]=G694,定義一覧[[#This Row],[SubCategory]]=G696),"○","")</f>
        <v>○</v>
      </c>
      <c r="J695" s="1" t="str">
        <f>CONCATENATE(定義一覧[[#This Row],[Width]],"_",定義一覧[[#This Row],[Category]],"_",定義一覧[[#This Row],[SubCategory]],"_",SUBSTITUTE(定義一覧[[#This Row],[Name]],"-","_"))</f>
        <v>NARROW_JIS_SYMBOL_CIRCLED_LATIN_SMALL_LETTER_Q</v>
      </c>
      <c r="K6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CIRCLED_LATIN_SMALL_LETTER_Q
pub const NARROW_JIS_SYMBOL_CIRCLED_LATIN_SMALL_LETTER_Q: u32 = 0x24e0;</v>
      </c>
      <c r="L695" s="3" t="str">
        <f>定義一覧[[#This Row],[VariableName]]&amp;","</f>
        <v>NARROW_JIS_SYMBOL_CIRCLED_LATIN_SMALL_LETTER_Q,</v>
      </c>
      <c r="M695" s="1" t="str">
        <f>IF(定義一覧[[#This Row],[Sequence]]="○","",IF(I696="",CONCATENATE(定義一覧[[#This Row],[VariableName]], " + 1,"),CONCATENATE(定義一覧[[#This Row],[VariableName]], " - 1,")))</f>
        <v/>
      </c>
    </row>
    <row r="696" spans="2:13" ht="12.75" customHeight="1" x14ac:dyDescent="0.4">
      <c r="B696" s="1" t="s">
        <v>1560</v>
      </c>
      <c r="C696" s="1">
        <f>HEX2DEC(定義一覧[[#This Row],[Unicode]])</f>
        <v>9441</v>
      </c>
      <c r="D696" s="1" t="str">
        <f>_xlfn.UNICHAR(HEX2DEC(定義一覧[[#This Row],[Unicode]]))</f>
        <v>ⓡ</v>
      </c>
      <c r="E696" s="1" t="s">
        <v>724</v>
      </c>
      <c r="F696" s="1" t="s">
        <v>1622</v>
      </c>
      <c r="G696" s="1" t="s">
        <v>729</v>
      </c>
      <c r="H696" s="2" t="s">
        <v>2428</v>
      </c>
      <c r="I696" s="1" t="str">
        <f>IF(AND(定義一覧[[#This Row],[Dec]]-1=C695,定義一覧[[#This Row],[Dec]]+1=C697,定義一覧[[#This Row],[Category]]=F695,定義一覧[[#This Row],[Category]]=F697,定義一覧[[#This Row],[SubCategory]]=G695,定義一覧[[#This Row],[SubCategory]]=G697),"○","")</f>
        <v>○</v>
      </c>
      <c r="J696" s="1" t="str">
        <f>CONCATENATE(定義一覧[[#This Row],[Width]],"_",定義一覧[[#This Row],[Category]],"_",定義一覧[[#This Row],[SubCategory]],"_",SUBSTITUTE(定義一覧[[#This Row],[Name]],"-","_"))</f>
        <v>NARROW_JIS_SYMBOL_CIRCLED_LATIN_SMALL_LETTER_R</v>
      </c>
      <c r="K6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CIRCLED_LATIN_SMALL_LETTER_R
pub const NARROW_JIS_SYMBOL_CIRCLED_LATIN_SMALL_LETTER_R: u32 = 0x24e1;</v>
      </c>
      <c r="L696" s="3" t="str">
        <f>定義一覧[[#This Row],[VariableName]]&amp;","</f>
        <v>NARROW_JIS_SYMBOL_CIRCLED_LATIN_SMALL_LETTER_R,</v>
      </c>
      <c r="M696" s="1" t="str">
        <f>IF(定義一覧[[#This Row],[Sequence]]="○","",IF(I697="",CONCATENATE(定義一覧[[#This Row],[VariableName]], " + 1,"),CONCATENATE(定義一覧[[#This Row],[VariableName]], " - 1,")))</f>
        <v/>
      </c>
    </row>
    <row r="697" spans="2:13" ht="12.75" customHeight="1" x14ac:dyDescent="0.4">
      <c r="B697" s="1" t="s">
        <v>1561</v>
      </c>
      <c r="C697" s="1">
        <f>HEX2DEC(定義一覧[[#This Row],[Unicode]])</f>
        <v>9442</v>
      </c>
      <c r="D697" s="1" t="str">
        <f>_xlfn.UNICHAR(HEX2DEC(定義一覧[[#This Row],[Unicode]]))</f>
        <v>ⓢ</v>
      </c>
      <c r="E697" s="1" t="s">
        <v>724</v>
      </c>
      <c r="F697" s="1" t="s">
        <v>1622</v>
      </c>
      <c r="G697" s="1" t="s">
        <v>729</v>
      </c>
      <c r="H697" s="2" t="s">
        <v>2429</v>
      </c>
      <c r="I697" s="1" t="str">
        <f>IF(AND(定義一覧[[#This Row],[Dec]]-1=C696,定義一覧[[#This Row],[Dec]]+1=C698,定義一覧[[#This Row],[Category]]=F696,定義一覧[[#This Row],[Category]]=F698,定義一覧[[#This Row],[SubCategory]]=G696,定義一覧[[#This Row],[SubCategory]]=G698),"○","")</f>
        <v>○</v>
      </c>
      <c r="J697" s="1" t="str">
        <f>CONCATENATE(定義一覧[[#This Row],[Width]],"_",定義一覧[[#This Row],[Category]],"_",定義一覧[[#This Row],[SubCategory]],"_",SUBSTITUTE(定義一覧[[#This Row],[Name]],"-","_"))</f>
        <v>NARROW_JIS_SYMBOL_CIRCLED_LATIN_SMALL_LETTER_S</v>
      </c>
      <c r="K6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CIRCLED_LATIN_SMALL_LETTER_S
pub const NARROW_JIS_SYMBOL_CIRCLED_LATIN_SMALL_LETTER_S: u32 = 0x24e2;</v>
      </c>
      <c r="L697" s="3" t="str">
        <f>定義一覧[[#This Row],[VariableName]]&amp;","</f>
        <v>NARROW_JIS_SYMBOL_CIRCLED_LATIN_SMALL_LETTER_S,</v>
      </c>
      <c r="M697" s="1" t="str">
        <f>IF(定義一覧[[#This Row],[Sequence]]="○","",IF(I698="",CONCATENATE(定義一覧[[#This Row],[VariableName]], " + 1,"),CONCATENATE(定義一覧[[#This Row],[VariableName]], " - 1,")))</f>
        <v/>
      </c>
    </row>
    <row r="698" spans="2:13" ht="12.75" customHeight="1" x14ac:dyDescent="0.4">
      <c r="B698" s="1" t="s">
        <v>1562</v>
      </c>
      <c r="C698" s="1">
        <f>HEX2DEC(定義一覧[[#This Row],[Unicode]])</f>
        <v>9443</v>
      </c>
      <c r="D698" s="1" t="str">
        <f>_xlfn.UNICHAR(HEX2DEC(定義一覧[[#This Row],[Unicode]]))</f>
        <v>ⓣ</v>
      </c>
      <c r="E698" s="1" t="s">
        <v>724</v>
      </c>
      <c r="F698" s="1" t="s">
        <v>1622</v>
      </c>
      <c r="G698" s="1" t="s">
        <v>729</v>
      </c>
      <c r="H698" s="2" t="s">
        <v>2430</v>
      </c>
      <c r="I698" s="1" t="str">
        <f>IF(AND(定義一覧[[#This Row],[Dec]]-1=C697,定義一覧[[#This Row],[Dec]]+1=C699,定義一覧[[#This Row],[Category]]=F697,定義一覧[[#This Row],[Category]]=F699,定義一覧[[#This Row],[SubCategory]]=G697,定義一覧[[#This Row],[SubCategory]]=G699),"○","")</f>
        <v>○</v>
      </c>
      <c r="J698" s="1" t="str">
        <f>CONCATENATE(定義一覧[[#This Row],[Width]],"_",定義一覧[[#This Row],[Category]],"_",定義一覧[[#This Row],[SubCategory]],"_",SUBSTITUTE(定義一覧[[#This Row],[Name]],"-","_"))</f>
        <v>NARROW_JIS_SYMBOL_CIRCLED_LATIN_SMALL_LETTER_T</v>
      </c>
      <c r="K6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CIRCLED_LATIN_SMALL_LETTER_T
pub const NARROW_JIS_SYMBOL_CIRCLED_LATIN_SMALL_LETTER_T: u32 = 0x24e3;</v>
      </c>
      <c r="L698" s="3" t="str">
        <f>定義一覧[[#This Row],[VariableName]]&amp;","</f>
        <v>NARROW_JIS_SYMBOL_CIRCLED_LATIN_SMALL_LETTER_T,</v>
      </c>
      <c r="M698" s="1" t="str">
        <f>IF(定義一覧[[#This Row],[Sequence]]="○","",IF(I699="",CONCATENATE(定義一覧[[#This Row],[VariableName]], " + 1,"),CONCATENATE(定義一覧[[#This Row],[VariableName]], " - 1,")))</f>
        <v/>
      </c>
    </row>
    <row r="699" spans="2:13" ht="12.75" customHeight="1" x14ac:dyDescent="0.4">
      <c r="B699" s="1" t="s">
        <v>1563</v>
      </c>
      <c r="C699" s="1">
        <f>HEX2DEC(定義一覧[[#This Row],[Unicode]])</f>
        <v>9444</v>
      </c>
      <c r="D699" s="1" t="str">
        <f>_xlfn.UNICHAR(HEX2DEC(定義一覧[[#This Row],[Unicode]]))</f>
        <v>ⓤ</v>
      </c>
      <c r="E699" s="1" t="s">
        <v>724</v>
      </c>
      <c r="F699" s="1" t="s">
        <v>1622</v>
      </c>
      <c r="G699" s="1" t="s">
        <v>729</v>
      </c>
      <c r="H699" s="2" t="s">
        <v>2431</v>
      </c>
      <c r="I699" s="1" t="str">
        <f>IF(AND(定義一覧[[#This Row],[Dec]]-1=C698,定義一覧[[#This Row],[Dec]]+1=C700,定義一覧[[#This Row],[Category]]=F698,定義一覧[[#This Row],[Category]]=F700,定義一覧[[#This Row],[SubCategory]]=G698,定義一覧[[#This Row],[SubCategory]]=G700),"○","")</f>
        <v>○</v>
      </c>
      <c r="J699" s="1" t="str">
        <f>CONCATENATE(定義一覧[[#This Row],[Width]],"_",定義一覧[[#This Row],[Category]],"_",定義一覧[[#This Row],[SubCategory]],"_",SUBSTITUTE(定義一覧[[#This Row],[Name]],"-","_"))</f>
        <v>NARROW_JIS_SYMBOL_CIRCLED_LATIN_SMALL_LETTER_U</v>
      </c>
      <c r="K6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CIRCLED_LATIN_SMALL_LETTER_U
pub const NARROW_JIS_SYMBOL_CIRCLED_LATIN_SMALL_LETTER_U: u32 = 0x24e4;</v>
      </c>
      <c r="L699" s="3" t="str">
        <f>定義一覧[[#This Row],[VariableName]]&amp;","</f>
        <v>NARROW_JIS_SYMBOL_CIRCLED_LATIN_SMALL_LETTER_U,</v>
      </c>
      <c r="M699" s="1" t="str">
        <f>IF(定義一覧[[#This Row],[Sequence]]="○","",IF(I700="",CONCATENATE(定義一覧[[#This Row],[VariableName]], " + 1,"),CONCATENATE(定義一覧[[#This Row],[VariableName]], " - 1,")))</f>
        <v/>
      </c>
    </row>
    <row r="700" spans="2:13" ht="12.75" customHeight="1" x14ac:dyDescent="0.4">
      <c r="B700" s="1" t="s">
        <v>1564</v>
      </c>
      <c r="C700" s="1">
        <f>HEX2DEC(定義一覧[[#This Row],[Unicode]])</f>
        <v>9445</v>
      </c>
      <c r="D700" s="1" t="str">
        <f>_xlfn.UNICHAR(HEX2DEC(定義一覧[[#This Row],[Unicode]]))</f>
        <v>ⓥ</v>
      </c>
      <c r="E700" s="1" t="s">
        <v>724</v>
      </c>
      <c r="F700" s="1" t="s">
        <v>1622</v>
      </c>
      <c r="G700" s="1" t="s">
        <v>729</v>
      </c>
      <c r="H700" s="2" t="s">
        <v>2432</v>
      </c>
      <c r="I700" s="1" t="str">
        <f>IF(AND(定義一覧[[#This Row],[Dec]]-1=C699,定義一覧[[#This Row],[Dec]]+1=C701,定義一覧[[#This Row],[Category]]=F699,定義一覧[[#This Row],[Category]]=F701,定義一覧[[#This Row],[SubCategory]]=G699,定義一覧[[#This Row],[SubCategory]]=G701),"○","")</f>
        <v>○</v>
      </c>
      <c r="J700" s="1" t="str">
        <f>CONCATENATE(定義一覧[[#This Row],[Width]],"_",定義一覧[[#This Row],[Category]],"_",定義一覧[[#This Row],[SubCategory]],"_",SUBSTITUTE(定義一覧[[#This Row],[Name]],"-","_"))</f>
        <v>NARROW_JIS_SYMBOL_CIRCLED_LATIN_SMALL_LETTER_V</v>
      </c>
      <c r="K7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CIRCLED_LATIN_SMALL_LETTER_V
pub const NARROW_JIS_SYMBOL_CIRCLED_LATIN_SMALL_LETTER_V: u32 = 0x24e5;</v>
      </c>
      <c r="L700" s="3" t="str">
        <f>定義一覧[[#This Row],[VariableName]]&amp;","</f>
        <v>NARROW_JIS_SYMBOL_CIRCLED_LATIN_SMALL_LETTER_V,</v>
      </c>
      <c r="M700" s="1" t="str">
        <f>IF(定義一覧[[#This Row],[Sequence]]="○","",IF(I701="",CONCATENATE(定義一覧[[#This Row],[VariableName]], " + 1,"),CONCATENATE(定義一覧[[#This Row],[VariableName]], " - 1,")))</f>
        <v/>
      </c>
    </row>
    <row r="701" spans="2:13" ht="12.75" customHeight="1" x14ac:dyDescent="0.4">
      <c r="B701" s="1" t="s">
        <v>1565</v>
      </c>
      <c r="C701" s="1">
        <f>HEX2DEC(定義一覧[[#This Row],[Unicode]])</f>
        <v>9446</v>
      </c>
      <c r="D701" s="1" t="str">
        <f>_xlfn.UNICHAR(HEX2DEC(定義一覧[[#This Row],[Unicode]]))</f>
        <v>ⓦ</v>
      </c>
      <c r="E701" s="1" t="s">
        <v>724</v>
      </c>
      <c r="F701" s="1" t="s">
        <v>1622</v>
      </c>
      <c r="G701" s="1" t="s">
        <v>729</v>
      </c>
      <c r="H701" s="2" t="s">
        <v>2433</v>
      </c>
      <c r="I701" s="1" t="str">
        <f>IF(AND(定義一覧[[#This Row],[Dec]]-1=C700,定義一覧[[#This Row],[Dec]]+1=C702,定義一覧[[#This Row],[Category]]=F700,定義一覧[[#This Row],[Category]]=F702,定義一覧[[#This Row],[SubCategory]]=G700,定義一覧[[#This Row],[SubCategory]]=G702),"○","")</f>
        <v>○</v>
      </c>
      <c r="J701" s="1" t="str">
        <f>CONCATENATE(定義一覧[[#This Row],[Width]],"_",定義一覧[[#This Row],[Category]],"_",定義一覧[[#This Row],[SubCategory]],"_",SUBSTITUTE(定義一覧[[#This Row],[Name]],"-","_"))</f>
        <v>NARROW_JIS_SYMBOL_CIRCLED_LATIN_SMALL_LETTER_W</v>
      </c>
      <c r="K7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CIRCLED_LATIN_SMALL_LETTER_W
pub const NARROW_JIS_SYMBOL_CIRCLED_LATIN_SMALL_LETTER_W: u32 = 0x24e6;</v>
      </c>
      <c r="L701" s="3" t="str">
        <f>定義一覧[[#This Row],[VariableName]]&amp;","</f>
        <v>NARROW_JIS_SYMBOL_CIRCLED_LATIN_SMALL_LETTER_W,</v>
      </c>
      <c r="M701" s="1" t="str">
        <f>IF(定義一覧[[#This Row],[Sequence]]="○","",IF(I702="",CONCATENATE(定義一覧[[#This Row],[VariableName]], " + 1,"),CONCATENATE(定義一覧[[#This Row],[VariableName]], " - 1,")))</f>
        <v/>
      </c>
    </row>
    <row r="702" spans="2:13" ht="12.75" customHeight="1" x14ac:dyDescent="0.4">
      <c r="B702" s="1" t="s">
        <v>1566</v>
      </c>
      <c r="C702" s="1">
        <f>HEX2DEC(定義一覧[[#This Row],[Unicode]])</f>
        <v>9447</v>
      </c>
      <c r="D702" s="1" t="str">
        <f>_xlfn.UNICHAR(HEX2DEC(定義一覧[[#This Row],[Unicode]]))</f>
        <v>ⓧ</v>
      </c>
      <c r="E702" s="1" t="s">
        <v>724</v>
      </c>
      <c r="F702" s="1" t="s">
        <v>1622</v>
      </c>
      <c r="G702" s="1" t="s">
        <v>729</v>
      </c>
      <c r="H702" s="2" t="s">
        <v>2434</v>
      </c>
      <c r="I702" s="1" t="str">
        <f>IF(AND(定義一覧[[#This Row],[Dec]]-1=C701,定義一覧[[#This Row],[Dec]]+1=C703,定義一覧[[#This Row],[Category]]=F701,定義一覧[[#This Row],[Category]]=F703,定義一覧[[#This Row],[SubCategory]]=G701,定義一覧[[#This Row],[SubCategory]]=G703),"○","")</f>
        <v>○</v>
      </c>
      <c r="J702" s="1" t="str">
        <f>CONCATENATE(定義一覧[[#This Row],[Width]],"_",定義一覧[[#This Row],[Category]],"_",定義一覧[[#This Row],[SubCategory]],"_",SUBSTITUTE(定義一覧[[#This Row],[Name]],"-","_"))</f>
        <v>NARROW_JIS_SYMBOL_CIRCLED_LATIN_SMALL_LETTER_X</v>
      </c>
      <c r="K7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CIRCLED_LATIN_SMALL_LETTER_X
pub const NARROW_JIS_SYMBOL_CIRCLED_LATIN_SMALL_LETTER_X: u32 = 0x24e7;</v>
      </c>
      <c r="L702" s="3" t="str">
        <f>定義一覧[[#This Row],[VariableName]]&amp;","</f>
        <v>NARROW_JIS_SYMBOL_CIRCLED_LATIN_SMALL_LETTER_X,</v>
      </c>
      <c r="M702" s="1" t="str">
        <f>IF(定義一覧[[#This Row],[Sequence]]="○","",IF(I703="",CONCATENATE(定義一覧[[#This Row],[VariableName]], " + 1,"),CONCATENATE(定義一覧[[#This Row],[VariableName]], " - 1,")))</f>
        <v/>
      </c>
    </row>
    <row r="703" spans="2:13" ht="12.75" customHeight="1" x14ac:dyDescent="0.4">
      <c r="B703" s="1" t="s">
        <v>1567</v>
      </c>
      <c r="C703" s="1">
        <f>HEX2DEC(定義一覧[[#This Row],[Unicode]])</f>
        <v>9448</v>
      </c>
      <c r="D703" s="1" t="str">
        <f>_xlfn.UNICHAR(HEX2DEC(定義一覧[[#This Row],[Unicode]]))</f>
        <v>ⓨ</v>
      </c>
      <c r="E703" s="1" t="s">
        <v>724</v>
      </c>
      <c r="F703" s="1" t="s">
        <v>1622</v>
      </c>
      <c r="G703" s="1" t="s">
        <v>729</v>
      </c>
      <c r="H703" s="2" t="s">
        <v>2435</v>
      </c>
      <c r="I703" s="1" t="str">
        <f>IF(AND(定義一覧[[#This Row],[Dec]]-1=C702,定義一覧[[#This Row],[Dec]]+1=C704,定義一覧[[#This Row],[Category]]=F702,定義一覧[[#This Row],[Category]]=F704,定義一覧[[#This Row],[SubCategory]]=G702,定義一覧[[#This Row],[SubCategory]]=G704),"○","")</f>
        <v>○</v>
      </c>
      <c r="J703" s="1" t="str">
        <f>CONCATENATE(定義一覧[[#This Row],[Width]],"_",定義一覧[[#This Row],[Category]],"_",定義一覧[[#This Row],[SubCategory]],"_",SUBSTITUTE(定義一覧[[#This Row],[Name]],"-","_"))</f>
        <v>NARROW_JIS_SYMBOL_CIRCLED_LATIN_SMALL_LETTER_Y</v>
      </c>
      <c r="K7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CIRCLED_LATIN_SMALL_LETTER_Y
pub const NARROW_JIS_SYMBOL_CIRCLED_LATIN_SMALL_LETTER_Y: u32 = 0x24e8;</v>
      </c>
      <c r="L703" s="3" t="str">
        <f>定義一覧[[#This Row],[VariableName]]&amp;","</f>
        <v>NARROW_JIS_SYMBOL_CIRCLED_LATIN_SMALL_LETTER_Y,</v>
      </c>
      <c r="M703" s="1" t="str">
        <f>IF(定義一覧[[#This Row],[Sequence]]="○","",IF(I704="",CONCATENATE(定義一覧[[#This Row],[VariableName]], " + 1,"),CONCATENATE(定義一覧[[#This Row],[VariableName]], " - 1,")))</f>
        <v/>
      </c>
    </row>
    <row r="704" spans="2:13" ht="12.75" customHeight="1" x14ac:dyDescent="0.4">
      <c r="B704" s="1" t="s">
        <v>1568</v>
      </c>
      <c r="C704" s="1">
        <f>HEX2DEC(定義一覧[[#This Row],[Unicode]])</f>
        <v>9449</v>
      </c>
      <c r="D704" s="1" t="str">
        <f>_xlfn.UNICHAR(HEX2DEC(定義一覧[[#This Row],[Unicode]]))</f>
        <v>ⓩ</v>
      </c>
      <c r="E704" s="1" t="s">
        <v>724</v>
      </c>
      <c r="F704" s="1" t="s">
        <v>1622</v>
      </c>
      <c r="G704" s="1" t="s">
        <v>729</v>
      </c>
      <c r="H704" s="2" t="s">
        <v>2436</v>
      </c>
      <c r="I704" s="1" t="str">
        <f>IF(AND(定義一覧[[#This Row],[Dec]]-1=C703,定義一覧[[#This Row],[Dec]]+1=C705,定義一覧[[#This Row],[Category]]=F703,定義一覧[[#This Row],[Category]]=F705,定義一覧[[#This Row],[SubCategory]]=G703,定義一覧[[#This Row],[SubCategory]]=G705),"○","")</f>
        <v/>
      </c>
      <c r="J704" s="1" t="str">
        <f>CONCATENATE(定義一覧[[#This Row],[Width]],"_",定義一覧[[#This Row],[Category]],"_",定義一覧[[#This Row],[SubCategory]],"_",SUBSTITUTE(定義一覧[[#This Row],[Name]],"-","_"))</f>
        <v>NARROW_JIS_SYMBOL_CIRCLED_LATIN_SMALL_LETTER_Z</v>
      </c>
      <c r="K7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CIRCLED_LATIN_SMALL_LETTER_Z
pub const NARROW_JIS_SYMBOL_CIRCLED_LATIN_SMALL_LETTER_Z: u32 = 0x24e9;</v>
      </c>
      <c r="L704" s="3" t="str">
        <f>定義一覧[[#This Row],[VariableName]]&amp;","</f>
        <v>NARROW_JIS_SYMBOL_CIRCLED_LATIN_SMALL_LETTER_Z,</v>
      </c>
      <c r="M704" s="1" t="str">
        <f>IF(定義一覧[[#This Row],[Sequence]]="○","",IF(I705="",CONCATENATE(定義一覧[[#This Row],[VariableName]], " + 1,"),CONCATENATE(定義一覧[[#This Row],[VariableName]], " - 1,")))</f>
        <v>NARROW_JIS_SYMBOL_CIRCLED_LATIN_SMALL_LETTER_Z + 1,</v>
      </c>
    </row>
    <row r="705" spans="2:13" ht="12.75" customHeight="1" x14ac:dyDescent="0.4">
      <c r="B705" s="1" t="s">
        <v>1152</v>
      </c>
      <c r="C705" s="1">
        <f>HEX2DEC(定義一覧[[#This Row],[Unicode]])</f>
        <v>9451</v>
      </c>
      <c r="D705" s="1" t="str">
        <f>_xlfn.UNICHAR(HEX2DEC(定義一覧[[#This Row],[Unicode]]))</f>
        <v>⓫</v>
      </c>
      <c r="E705" s="1" t="s">
        <v>724</v>
      </c>
      <c r="F705" s="1" t="s">
        <v>1622</v>
      </c>
      <c r="G705" s="1" t="s">
        <v>729</v>
      </c>
      <c r="H705" s="2" t="s">
        <v>2437</v>
      </c>
      <c r="I705" s="1" t="str">
        <f>IF(AND(定義一覧[[#This Row],[Dec]]-1=C704,定義一覧[[#This Row],[Dec]]+1=C706,定義一覧[[#This Row],[Category]]=F704,定義一覧[[#This Row],[Category]]=F706,定義一覧[[#This Row],[SubCategory]]=G704,定義一覧[[#This Row],[SubCategory]]=G706),"○","")</f>
        <v/>
      </c>
      <c r="J705" s="1" t="str">
        <f>CONCATENATE(定義一覧[[#This Row],[Width]],"_",定義一覧[[#This Row],[Category]],"_",定義一覧[[#This Row],[SubCategory]],"_",SUBSTITUTE(定義一覧[[#This Row],[Name]],"-","_"))</f>
        <v>NARROW_JIS_SYMBOL_NEGATIVE_CIRCLED_NUMBER_ELEVEN</v>
      </c>
      <c r="K7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NEGATIVE_CIRCLED_NUMBER_ELEVEN
pub const NARROW_JIS_SYMBOL_NEGATIVE_CIRCLED_NUMBER_ELEVEN: u32 = 0x24eb;</v>
      </c>
      <c r="L705" s="3" t="str">
        <f>定義一覧[[#This Row],[VariableName]]&amp;","</f>
        <v>NARROW_JIS_SYMBOL_NEGATIVE_CIRCLED_NUMBER_ELEVEN,</v>
      </c>
      <c r="M705" s="1" t="str">
        <f>IF(定義一覧[[#This Row],[Sequence]]="○","",IF(I706="",CONCATENATE(定義一覧[[#This Row],[VariableName]], " + 1,"),CONCATENATE(定義一覧[[#This Row],[VariableName]], " - 1,")))</f>
        <v>NARROW_JIS_SYMBOL_NEGATIVE_CIRCLED_NUMBER_ELEVEN - 1,</v>
      </c>
    </row>
    <row r="706" spans="2:13" ht="12.75" customHeight="1" x14ac:dyDescent="0.4">
      <c r="B706" s="1" t="s">
        <v>1153</v>
      </c>
      <c r="C706" s="1">
        <f>HEX2DEC(定義一覧[[#This Row],[Unicode]])</f>
        <v>9452</v>
      </c>
      <c r="D706" s="1" t="str">
        <f>_xlfn.UNICHAR(HEX2DEC(定義一覧[[#This Row],[Unicode]]))</f>
        <v>⓬</v>
      </c>
      <c r="E706" s="1" t="s">
        <v>724</v>
      </c>
      <c r="F706" s="1" t="s">
        <v>1622</v>
      </c>
      <c r="G706" s="1" t="s">
        <v>729</v>
      </c>
      <c r="H706" s="2" t="s">
        <v>2438</v>
      </c>
      <c r="I706" s="1" t="str">
        <f>IF(AND(定義一覧[[#This Row],[Dec]]-1=C705,定義一覧[[#This Row],[Dec]]+1=C707,定義一覧[[#This Row],[Category]]=F705,定義一覧[[#This Row],[Category]]=F707,定義一覧[[#This Row],[SubCategory]]=G705,定義一覧[[#This Row],[SubCategory]]=G707),"○","")</f>
        <v>○</v>
      </c>
      <c r="J706" s="1" t="str">
        <f>CONCATENATE(定義一覧[[#This Row],[Width]],"_",定義一覧[[#This Row],[Category]],"_",定義一覧[[#This Row],[SubCategory]],"_",SUBSTITUTE(定義一覧[[#This Row],[Name]],"-","_"))</f>
        <v>NARROW_JIS_SYMBOL_NEGATIVE_CIRCLED_NUMBER_TWELVE</v>
      </c>
      <c r="K7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NEGATIVE_CIRCLED_NUMBER_TWELVE
pub const NARROW_JIS_SYMBOL_NEGATIVE_CIRCLED_NUMBER_TWELVE: u32 = 0x24ec;</v>
      </c>
      <c r="L706" s="3" t="str">
        <f>定義一覧[[#This Row],[VariableName]]&amp;","</f>
        <v>NARROW_JIS_SYMBOL_NEGATIVE_CIRCLED_NUMBER_TWELVE,</v>
      </c>
      <c r="M706" s="1" t="str">
        <f>IF(定義一覧[[#This Row],[Sequence]]="○","",IF(I707="",CONCATENATE(定義一覧[[#This Row],[VariableName]], " + 1,"),CONCATENATE(定義一覧[[#This Row],[VariableName]], " - 1,")))</f>
        <v/>
      </c>
    </row>
    <row r="707" spans="2:13" ht="12.75" customHeight="1" x14ac:dyDescent="0.4">
      <c r="B707" s="1" t="s">
        <v>1154</v>
      </c>
      <c r="C707" s="1">
        <f>HEX2DEC(定義一覧[[#This Row],[Unicode]])</f>
        <v>9453</v>
      </c>
      <c r="D707" s="1" t="str">
        <f>_xlfn.UNICHAR(HEX2DEC(定義一覧[[#This Row],[Unicode]]))</f>
        <v>⓭</v>
      </c>
      <c r="E707" s="1" t="s">
        <v>724</v>
      </c>
      <c r="F707" s="1" t="s">
        <v>1622</v>
      </c>
      <c r="G707" s="1" t="s">
        <v>729</v>
      </c>
      <c r="H707" s="2" t="s">
        <v>2439</v>
      </c>
      <c r="I707" s="1" t="str">
        <f>IF(AND(定義一覧[[#This Row],[Dec]]-1=C706,定義一覧[[#This Row],[Dec]]+1=C708,定義一覧[[#This Row],[Category]]=F706,定義一覧[[#This Row],[Category]]=F708,定義一覧[[#This Row],[SubCategory]]=G706,定義一覧[[#This Row],[SubCategory]]=G708),"○","")</f>
        <v>○</v>
      </c>
      <c r="J707" s="1" t="str">
        <f>CONCATENATE(定義一覧[[#This Row],[Width]],"_",定義一覧[[#This Row],[Category]],"_",定義一覧[[#This Row],[SubCategory]],"_",SUBSTITUTE(定義一覧[[#This Row],[Name]],"-","_"))</f>
        <v>NARROW_JIS_SYMBOL_NEGATIVE_CIRCLED_NUMBER_THIRTEEN</v>
      </c>
      <c r="K7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NEGATIVE_CIRCLED_NUMBER_THIRTEEN
pub const NARROW_JIS_SYMBOL_NEGATIVE_CIRCLED_NUMBER_THIRTEEN: u32 = 0x24ed;</v>
      </c>
      <c r="L707" s="3" t="str">
        <f>定義一覧[[#This Row],[VariableName]]&amp;","</f>
        <v>NARROW_JIS_SYMBOL_NEGATIVE_CIRCLED_NUMBER_THIRTEEN,</v>
      </c>
      <c r="M707" s="1" t="str">
        <f>IF(定義一覧[[#This Row],[Sequence]]="○","",IF(I708="",CONCATENATE(定義一覧[[#This Row],[VariableName]], " + 1,"),CONCATENATE(定義一覧[[#This Row],[VariableName]], " - 1,")))</f>
        <v/>
      </c>
    </row>
    <row r="708" spans="2:13" ht="12.75" customHeight="1" x14ac:dyDescent="0.4">
      <c r="B708" s="1" t="s">
        <v>1155</v>
      </c>
      <c r="C708" s="1">
        <f>HEX2DEC(定義一覧[[#This Row],[Unicode]])</f>
        <v>9454</v>
      </c>
      <c r="D708" s="1" t="str">
        <f>_xlfn.UNICHAR(HEX2DEC(定義一覧[[#This Row],[Unicode]]))</f>
        <v>⓮</v>
      </c>
      <c r="E708" s="1" t="s">
        <v>724</v>
      </c>
      <c r="F708" s="1" t="s">
        <v>1622</v>
      </c>
      <c r="G708" s="1" t="s">
        <v>729</v>
      </c>
      <c r="H708" s="2" t="s">
        <v>2440</v>
      </c>
      <c r="I708" s="1" t="str">
        <f>IF(AND(定義一覧[[#This Row],[Dec]]-1=C707,定義一覧[[#This Row],[Dec]]+1=C709,定義一覧[[#This Row],[Category]]=F707,定義一覧[[#This Row],[Category]]=F709,定義一覧[[#This Row],[SubCategory]]=G707,定義一覧[[#This Row],[SubCategory]]=G709),"○","")</f>
        <v>○</v>
      </c>
      <c r="J708" s="1" t="str">
        <f>CONCATENATE(定義一覧[[#This Row],[Width]],"_",定義一覧[[#This Row],[Category]],"_",定義一覧[[#This Row],[SubCategory]],"_",SUBSTITUTE(定義一覧[[#This Row],[Name]],"-","_"))</f>
        <v>NARROW_JIS_SYMBOL_NEGATIVE_CIRCLED_NUMBER_FOURTEEN</v>
      </c>
      <c r="K7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NEGATIVE_CIRCLED_NUMBER_FOURTEEN
pub const NARROW_JIS_SYMBOL_NEGATIVE_CIRCLED_NUMBER_FOURTEEN: u32 = 0x24ee;</v>
      </c>
      <c r="L708" s="3" t="str">
        <f>定義一覧[[#This Row],[VariableName]]&amp;","</f>
        <v>NARROW_JIS_SYMBOL_NEGATIVE_CIRCLED_NUMBER_FOURTEEN,</v>
      </c>
      <c r="M708" s="1" t="str">
        <f>IF(定義一覧[[#This Row],[Sequence]]="○","",IF(I709="",CONCATENATE(定義一覧[[#This Row],[VariableName]], " + 1,"),CONCATENATE(定義一覧[[#This Row],[VariableName]], " - 1,")))</f>
        <v/>
      </c>
    </row>
    <row r="709" spans="2:13" ht="12.75" customHeight="1" x14ac:dyDescent="0.4">
      <c r="B709" s="1" t="s">
        <v>1156</v>
      </c>
      <c r="C709" s="1">
        <f>HEX2DEC(定義一覧[[#This Row],[Unicode]])</f>
        <v>9455</v>
      </c>
      <c r="D709" s="1" t="str">
        <f>_xlfn.UNICHAR(HEX2DEC(定義一覧[[#This Row],[Unicode]]))</f>
        <v>⓯</v>
      </c>
      <c r="E709" s="1" t="s">
        <v>724</v>
      </c>
      <c r="F709" s="1" t="s">
        <v>1622</v>
      </c>
      <c r="G709" s="1" t="s">
        <v>729</v>
      </c>
      <c r="H709" s="2" t="s">
        <v>2441</v>
      </c>
      <c r="I709" s="1" t="str">
        <f>IF(AND(定義一覧[[#This Row],[Dec]]-1=C708,定義一覧[[#This Row],[Dec]]+1=C710,定義一覧[[#This Row],[Category]]=F708,定義一覧[[#This Row],[Category]]=F710,定義一覧[[#This Row],[SubCategory]]=G708,定義一覧[[#This Row],[SubCategory]]=G710),"○","")</f>
        <v>○</v>
      </c>
      <c r="J709" s="1" t="str">
        <f>CONCATENATE(定義一覧[[#This Row],[Width]],"_",定義一覧[[#This Row],[Category]],"_",定義一覧[[#This Row],[SubCategory]],"_",SUBSTITUTE(定義一覧[[#This Row],[Name]],"-","_"))</f>
        <v>NARROW_JIS_SYMBOL_NEGATIVE_CIRCLED_NUMBER_FIFTEEN</v>
      </c>
      <c r="K7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NEGATIVE_CIRCLED_NUMBER_FIFTEEN
pub const NARROW_JIS_SYMBOL_NEGATIVE_CIRCLED_NUMBER_FIFTEEN: u32 = 0x24ef;</v>
      </c>
      <c r="L709" s="3" t="str">
        <f>定義一覧[[#This Row],[VariableName]]&amp;","</f>
        <v>NARROW_JIS_SYMBOL_NEGATIVE_CIRCLED_NUMBER_FIFTEEN,</v>
      </c>
      <c r="M709" s="1" t="str">
        <f>IF(定義一覧[[#This Row],[Sequence]]="○","",IF(I710="",CONCATENATE(定義一覧[[#This Row],[VariableName]], " + 1,"),CONCATENATE(定義一覧[[#This Row],[VariableName]], " - 1,")))</f>
        <v/>
      </c>
    </row>
    <row r="710" spans="2:13" ht="12.75" customHeight="1" x14ac:dyDescent="0.4">
      <c r="B710" s="1" t="s">
        <v>1157</v>
      </c>
      <c r="C710" s="1">
        <f>HEX2DEC(定義一覧[[#This Row],[Unicode]])</f>
        <v>9456</v>
      </c>
      <c r="D710" s="1" t="str">
        <f>_xlfn.UNICHAR(HEX2DEC(定義一覧[[#This Row],[Unicode]]))</f>
        <v>⓰</v>
      </c>
      <c r="E710" s="1" t="s">
        <v>724</v>
      </c>
      <c r="F710" s="1" t="s">
        <v>1622</v>
      </c>
      <c r="G710" s="1" t="s">
        <v>729</v>
      </c>
      <c r="H710" s="2" t="s">
        <v>2442</v>
      </c>
      <c r="I710" s="1" t="str">
        <f>IF(AND(定義一覧[[#This Row],[Dec]]-1=C709,定義一覧[[#This Row],[Dec]]+1=C711,定義一覧[[#This Row],[Category]]=F709,定義一覧[[#This Row],[Category]]=F711,定義一覧[[#This Row],[SubCategory]]=G709,定義一覧[[#This Row],[SubCategory]]=G711),"○","")</f>
        <v>○</v>
      </c>
      <c r="J710" s="1" t="str">
        <f>CONCATENATE(定義一覧[[#This Row],[Width]],"_",定義一覧[[#This Row],[Category]],"_",定義一覧[[#This Row],[SubCategory]],"_",SUBSTITUTE(定義一覧[[#This Row],[Name]],"-","_"))</f>
        <v>NARROW_JIS_SYMBOL_NEGATIVE_CIRCLED_NUMBER_SIXTEEN</v>
      </c>
      <c r="K7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NEGATIVE_CIRCLED_NUMBER_SIXTEEN
pub const NARROW_JIS_SYMBOL_NEGATIVE_CIRCLED_NUMBER_SIXTEEN: u32 = 0x24f0;</v>
      </c>
      <c r="L710" s="3" t="str">
        <f>定義一覧[[#This Row],[VariableName]]&amp;","</f>
        <v>NARROW_JIS_SYMBOL_NEGATIVE_CIRCLED_NUMBER_SIXTEEN,</v>
      </c>
      <c r="M710" s="1" t="str">
        <f>IF(定義一覧[[#This Row],[Sequence]]="○","",IF(I711="",CONCATENATE(定義一覧[[#This Row],[VariableName]], " + 1,"),CONCATENATE(定義一覧[[#This Row],[VariableName]], " - 1,")))</f>
        <v/>
      </c>
    </row>
    <row r="711" spans="2:13" ht="12.75" customHeight="1" x14ac:dyDescent="0.4">
      <c r="B711" s="1" t="s">
        <v>1158</v>
      </c>
      <c r="C711" s="1">
        <f>HEX2DEC(定義一覧[[#This Row],[Unicode]])</f>
        <v>9457</v>
      </c>
      <c r="D711" s="1" t="str">
        <f>_xlfn.UNICHAR(HEX2DEC(定義一覧[[#This Row],[Unicode]]))</f>
        <v>⓱</v>
      </c>
      <c r="E711" s="1" t="s">
        <v>724</v>
      </c>
      <c r="F711" s="1" t="s">
        <v>1622</v>
      </c>
      <c r="G711" s="1" t="s">
        <v>729</v>
      </c>
      <c r="H711" s="2" t="s">
        <v>2443</v>
      </c>
      <c r="I711" s="1" t="str">
        <f>IF(AND(定義一覧[[#This Row],[Dec]]-1=C710,定義一覧[[#This Row],[Dec]]+1=C712,定義一覧[[#This Row],[Category]]=F710,定義一覧[[#This Row],[Category]]=F712,定義一覧[[#This Row],[SubCategory]]=G710,定義一覧[[#This Row],[SubCategory]]=G712),"○","")</f>
        <v>○</v>
      </c>
      <c r="J711" s="1" t="str">
        <f>CONCATENATE(定義一覧[[#This Row],[Width]],"_",定義一覧[[#This Row],[Category]],"_",定義一覧[[#This Row],[SubCategory]],"_",SUBSTITUTE(定義一覧[[#This Row],[Name]],"-","_"))</f>
        <v>NARROW_JIS_SYMBOL_NEGATIVE_CIRCLED_NUMBER_SEVENTEEN</v>
      </c>
      <c r="K7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NEGATIVE_CIRCLED_NUMBER_SEVENTEEN
pub const NARROW_JIS_SYMBOL_NEGATIVE_CIRCLED_NUMBER_SEVENTEEN: u32 = 0x24f1;</v>
      </c>
      <c r="L711" s="3" t="str">
        <f>定義一覧[[#This Row],[VariableName]]&amp;","</f>
        <v>NARROW_JIS_SYMBOL_NEGATIVE_CIRCLED_NUMBER_SEVENTEEN,</v>
      </c>
      <c r="M711" s="1" t="str">
        <f>IF(定義一覧[[#This Row],[Sequence]]="○","",IF(I712="",CONCATENATE(定義一覧[[#This Row],[VariableName]], " + 1,"),CONCATENATE(定義一覧[[#This Row],[VariableName]], " - 1,")))</f>
        <v/>
      </c>
    </row>
    <row r="712" spans="2:13" ht="12.75" customHeight="1" x14ac:dyDescent="0.4">
      <c r="B712" s="1" t="s">
        <v>1159</v>
      </c>
      <c r="C712" s="1">
        <f>HEX2DEC(定義一覧[[#This Row],[Unicode]])</f>
        <v>9458</v>
      </c>
      <c r="D712" s="1" t="str">
        <f>_xlfn.UNICHAR(HEX2DEC(定義一覧[[#This Row],[Unicode]]))</f>
        <v>⓲</v>
      </c>
      <c r="E712" s="1" t="s">
        <v>724</v>
      </c>
      <c r="F712" s="1" t="s">
        <v>1622</v>
      </c>
      <c r="G712" s="1" t="s">
        <v>729</v>
      </c>
      <c r="H712" s="2" t="s">
        <v>2444</v>
      </c>
      <c r="I712" s="1" t="str">
        <f>IF(AND(定義一覧[[#This Row],[Dec]]-1=C711,定義一覧[[#This Row],[Dec]]+1=C713,定義一覧[[#This Row],[Category]]=F711,定義一覧[[#This Row],[Category]]=F713,定義一覧[[#This Row],[SubCategory]]=G711,定義一覧[[#This Row],[SubCategory]]=G713),"○","")</f>
        <v>○</v>
      </c>
      <c r="J712" s="1" t="str">
        <f>CONCATENATE(定義一覧[[#This Row],[Width]],"_",定義一覧[[#This Row],[Category]],"_",定義一覧[[#This Row],[SubCategory]],"_",SUBSTITUTE(定義一覧[[#This Row],[Name]],"-","_"))</f>
        <v>NARROW_JIS_SYMBOL_NEGATIVE_CIRCLED_NUMBER_EIGHTEEN</v>
      </c>
      <c r="K7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NEGATIVE_CIRCLED_NUMBER_EIGHTEEN
pub const NARROW_JIS_SYMBOL_NEGATIVE_CIRCLED_NUMBER_EIGHTEEN: u32 = 0x24f2;</v>
      </c>
      <c r="L712" s="3" t="str">
        <f>定義一覧[[#This Row],[VariableName]]&amp;","</f>
        <v>NARROW_JIS_SYMBOL_NEGATIVE_CIRCLED_NUMBER_EIGHTEEN,</v>
      </c>
      <c r="M712" s="1" t="str">
        <f>IF(定義一覧[[#This Row],[Sequence]]="○","",IF(I713="",CONCATENATE(定義一覧[[#This Row],[VariableName]], " + 1,"),CONCATENATE(定義一覧[[#This Row],[VariableName]], " - 1,")))</f>
        <v/>
      </c>
    </row>
    <row r="713" spans="2:13" ht="12.75" customHeight="1" x14ac:dyDescent="0.4">
      <c r="B713" s="1" t="s">
        <v>1160</v>
      </c>
      <c r="C713" s="1">
        <f>HEX2DEC(定義一覧[[#This Row],[Unicode]])</f>
        <v>9459</v>
      </c>
      <c r="D713" s="1" t="str">
        <f>_xlfn.UNICHAR(HEX2DEC(定義一覧[[#This Row],[Unicode]]))</f>
        <v>⓳</v>
      </c>
      <c r="E713" s="1" t="s">
        <v>724</v>
      </c>
      <c r="F713" s="1" t="s">
        <v>1622</v>
      </c>
      <c r="G713" s="1" t="s">
        <v>729</v>
      </c>
      <c r="H713" s="2" t="s">
        <v>2445</v>
      </c>
      <c r="I713" s="1" t="str">
        <f>IF(AND(定義一覧[[#This Row],[Dec]]-1=C712,定義一覧[[#This Row],[Dec]]+1=C714,定義一覧[[#This Row],[Category]]=F712,定義一覧[[#This Row],[Category]]=F714,定義一覧[[#This Row],[SubCategory]]=G712,定義一覧[[#This Row],[SubCategory]]=G714),"○","")</f>
        <v>○</v>
      </c>
      <c r="J713" s="1" t="str">
        <f>CONCATENATE(定義一覧[[#This Row],[Width]],"_",定義一覧[[#This Row],[Category]],"_",定義一覧[[#This Row],[SubCategory]],"_",SUBSTITUTE(定義一覧[[#This Row],[Name]],"-","_"))</f>
        <v>NARROW_JIS_SYMBOL_NEGATIVE_CIRCLED_NUMBER_NINETEEN</v>
      </c>
      <c r="K7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NEGATIVE_CIRCLED_NUMBER_NINETEEN
pub const NARROW_JIS_SYMBOL_NEGATIVE_CIRCLED_NUMBER_NINETEEN: u32 = 0x24f3;</v>
      </c>
      <c r="L713" s="3" t="str">
        <f>定義一覧[[#This Row],[VariableName]]&amp;","</f>
        <v>NARROW_JIS_SYMBOL_NEGATIVE_CIRCLED_NUMBER_NINETEEN,</v>
      </c>
      <c r="M713" s="1" t="str">
        <f>IF(定義一覧[[#This Row],[Sequence]]="○","",IF(I714="",CONCATENATE(定義一覧[[#This Row],[VariableName]], " + 1,"),CONCATENATE(定義一覧[[#This Row],[VariableName]], " - 1,")))</f>
        <v/>
      </c>
    </row>
    <row r="714" spans="2:13" ht="12.75" customHeight="1" x14ac:dyDescent="0.4">
      <c r="B714" s="1" t="s">
        <v>1161</v>
      </c>
      <c r="C714" s="1">
        <f>HEX2DEC(定義一覧[[#This Row],[Unicode]])</f>
        <v>9460</v>
      </c>
      <c r="D714" s="1" t="str">
        <f>_xlfn.UNICHAR(HEX2DEC(定義一覧[[#This Row],[Unicode]]))</f>
        <v>⓴</v>
      </c>
      <c r="E714" s="1" t="s">
        <v>724</v>
      </c>
      <c r="F714" s="1" t="s">
        <v>1622</v>
      </c>
      <c r="G714" s="1" t="s">
        <v>729</v>
      </c>
      <c r="H714" s="2" t="s">
        <v>2446</v>
      </c>
      <c r="I714" s="1" t="str">
        <f>IF(AND(定義一覧[[#This Row],[Dec]]-1=C713,定義一覧[[#This Row],[Dec]]+1=C715,定義一覧[[#This Row],[Category]]=F713,定義一覧[[#This Row],[Category]]=F715,定義一覧[[#This Row],[SubCategory]]=G713,定義一覧[[#This Row],[SubCategory]]=G715),"○","")</f>
        <v>○</v>
      </c>
      <c r="J714" s="1" t="str">
        <f>CONCATENATE(定義一覧[[#This Row],[Width]],"_",定義一覧[[#This Row],[Category]],"_",定義一覧[[#This Row],[SubCategory]],"_",SUBSTITUTE(定義一覧[[#This Row],[Name]],"-","_"))</f>
        <v>NARROW_JIS_SYMBOL_NEGATIVE_CIRCLED_NUMBER_TWENTY</v>
      </c>
      <c r="K7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NEGATIVE_CIRCLED_NUMBER_TWENTY
pub const NARROW_JIS_SYMBOL_NEGATIVE_CIRCLED_NUMBER_TWENTY: u32 = 0x24f4;</v>
      </c>
      <c r="L714" s="3" t="str">
        <f>定義一覧[[#This Row],[VariableName]]&amp;","</f>
        <v>NARROW_JIS_SYMBOL_NEGATIVE_CIRCLED_NUMBER_TWENTY,</v>
      </c>
      <c r="M714" s="1" t="str">
        <f>IF(定義一覧[[#This Row],[Sequence]]="○","",IF(I715="",CONCATENATE(定義一覧[[#This Row],[VariableName]], " + 1,"),CONCATENATE(定義一覧[[#This Row],[VariableName]], " - 1,")))</f>
        <v/>
      </c>
    </row>
    <row r="715" spans="2:13" ht="12.75" customHeight="1" x14ac:dyDescent="0.4">
      <c r="B715" s="1" t="s">
        <v>885</v>
      </c>
      <c r="C715" s="1">
        <f>HEX2DEC(定義一覧[[#This Row],[Unicode]])</f>
        <v>9461</v>
      </c>
      <c r="D715" s="1" t="str">
        <f>_xlfn.UNICHAR(HEX2DEC(定義一覧[[#This Row],[Unicode]]))</f>
        <v>⓵</v>
      </c>
      <c r="E715" s="1" t="s">
        <v>724</v>
      </c>
      <c r="F715" s="1" t="s">
        <v>1622</v>
      </c>
      <c r="G715" s="1" t="s">
        <v>729</v>
      </c>
      <c r="H715" s="2" t="s">
        <v>2447</v>
      </c>
      <c r="I715" s="1" t="str">
        <f>IF(AND(定義一覧[[#This Row],[Dec]]-1=C714,定義一覧[[#This Row],[Dec]]+1=C716,定義一覧[[#This Row],[Category]]=F714,定義一覧[[#This Row],[Category]]=F716,定義一覧[[#This Row],[SubCategory]]=G714,定義一覧[[#This Row],[SubCategory]]=G716),"○","")</f>
        <v>○</v>
      </c>
      <c r="J715" s="1" t="str">
        <f>CONCATENATE(定義一覧[[#This Row],[Width]],"_",定義一覧[[#This Row],[Category]],"_",定義一覧[[#This Row],[SubCategory]],"_",SUBSTITUTE(定義一覧[[#This Row],[Name]],"-","_"))</f>
        <v>NARROW_JIS_SYMBOL_DOUBLE_CIRCLED_DIGIT_ONE</v>
      </c>
      <c r="K7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DOUBLE_CIRCLED_DIGIT_ONE
pub const NARROW_JIS_SYMBOL_DOUBLE_CIRCLED_DIGIT_ONE: u32 = 0x24f5;</v>
      </c>
      <c r="L715" s="3" t="str">
        <f>定義一覧[[#This Row],[VariableName]]&amp;","</f>
        <v>NARROW_JIS_SYMBOL_DOUBLE_CIRCLED_DIGIT_ONE,</v>
      </c>
      <c r="M715" s="1" t="str">
        <f>IF(定義一覧[[#This Row],[Sequence]]="○","",IF(I716="",CONCATENATE(定義一覧[[#This Row],[VariableName]], " + 1,"),CONCATENATE(定義一覧[[#This Row],[VariableName]], " - 1,")))</f>
        <v/>
      </c>
    </row>
    <row r="716" spans="2:13" ht="12.75" customHeight="1" x14ac:dyDescent="0.4">
      <c r="B716" s="1" t="s">
        <v>886</v>
      </c>
      <c r="C716" s="1">
        <f>HEX2DEC(定義一覧[[#This Row],[Unicode]])</f>
        <v>9462</v>
      </c>
      <c r="D716" s="1" t="str">
        <f>_xlfn.UNICHAR(HEX2DEC(定義一覧[[#This Row],[Unicode]]))</f>
        <v>⓶</v>
      </c>
      <c r="E716" s="1" t="s">
        <v>724</v>
      </c>
      <c r="F716" s="1" t="s">
        <v>1622</v>
      </c>
      <c r="G716" s="1" t="s">
        <v>729</v>
      </c>
      <c r="H716" s="2" t="s">
        <v>2448</v>
      </c>
      <c r="I716" s="1" t="str">
        <f>IF(AND(定義一覧[[#This Row],[Dec]]-1=C715,定義一覧[[#This Row],[Dec]]+1=C717,定義一覧[[#This Row],[Category]]=F715,定義一覧[[#This Row],[Category]]=F717,定義一覧[[#This Row],[SubCategory]]=G715,定義一覧[[#This Row],[SubCategory]]=G717),"○","")</f>
        <v>○</v>
      </c>
      <c r="J716" s="1" t="str">
        <f>CONCATENATE(定義一覧[[#This Row],[Width]],"_",定義一覧[[#This Row],[Category]],"_",定義一覧[[#This Row],[SubCategory]],"_",SUBSTITUTE(定義一覧[[#This Row],[Name]],"-","_"))</f>
        <v>NARROW_JIS_SYMBOL_DOUBLE_CIRCLED_DIGIT_TWO</v>
      </c>
      <c r="K7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DOUBLE_CIRCLED_DIGIT_TWO
pub const NARROW_JIS_SYMBOL_DOUBLE_CIRCLED_DIGIT_TWO: u32 = 0x24f6;</v>
      </c>
      <c r="L716" s="3" t="str">
        <f>定義一覧[[#This Row],[VariableName]]&amp;","</f>
        <v>NARROW_JIS_SYMBOL_DOUBLE_CIRCLED_DIGIT_TWO,</v>
      </c>
      <c r="M716" s="1" t="str">
        <f>IF(定義一覧[[#This Row],[Sequence]]="○","",IF(I717="",CONCATENATE(定義一覧[[#This Row],[VariableName]], " + 1,"),CONCATENATE(定義一覧[[#This Row],[VariableName]], " - 1,")))</f>
        <v/>
      </c>
    </row>
    <row r="717" spans="2:13" ht="12.75" customHeight="1" x14ac:dyDescent="0.4">
      <c r="B717" s="1" t="s">
        <v>887</v>
      </c>
      <c r="C717" s="1">
        <f>HEX2DEC(定義一覧[[#This Row],[Unicode]])</f>
        <v>9463</v>
      </c>
      <c r="D717" s="1" t="str">
        <f>_xlfn.UNICHAR(HEX2DEC(定義一覧[[#This Row],[Unicode]]))</f>
        <v>⓷</v>
      </c>
      <c r="E717" s="1" t="s">
        <v>724</v>
      </c>
      <c r="F717" s="1" t="s">
        <v>1622</v>
      </c>
      <c r="G717" s="1" t="s">
        <v>729</v>
      </c>
      <c r="H717" s="2" t="s">
        <v>2449</v>
      </c>
      <c r="I717" s="1" t="str">
        <f>IF(AND(定義一覧[[#This Row],[Dec]]-1=C716,定義一覧[[#This Row],[Dec]]+1=C718,定義一覧[[#This Row],[Category]]=F716,定義一覧[[#This Row],[Category]]=F718,定義一覧[[#This Row],[SubCategory]]=G716,定義一覧[[#This Row],[SubCategory]]=G718),"○","")</f>
        <v>○</v>
      </c>
      <c r="J717" s="1" t="str">
        <f>CONCATENATE(定義一覧[[#This Row],[Width]],"_",定義一覧[[#This Row],[Category]],"_",定義一覧[[#This Row],[SubCategory]],"_",SUBSTITUTE(定義一覧[[#This Row],[Name]],"-","_"))</f>
        <v>NARROW_JIS_SYMBOL_DOUBLE_CIRCLED_DIGIT_THREE</v>
      </c>
      <c r="K7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DOUBLE_CIRCLED_DIGIT_THREE
pub const NARROW_JIS_SYMBOL_DOUBLE_CIRCLED_DIGIT_THREE: u32 = 0x24f7;</v>
      </c>
      <c r="L717" s="3" t="str">
        <f>定義一覧[[#This Row],[VariableName]]&amp;","</f>
        <v>NARROW_JIS_SYMBOL_DOUBLE_CIRCLED_DIGIT_THREE,</v>
      </c>
      <c r="M717" s="1" t="str">
        <f>IF(定義一覧[[#This Row],[Sequence]]="○","",IF(I718="",CONCATENATE(定義一覧[[#This Row],[VariableName]], " + 1,"),CONCATENATE(定義一覧[[#This Row],[VariableName]], " - 1,")))</f>
        <v/>
      </c>
    </row>
    <row r="718" spans="2:13" ht="12.75" customHeight="1" x14ac:dyDescent="0.4">
      <c r="B718" s="1" t="s">
        <v>888</v>
      </c>
      <c r="C718" s="1">
        <f>HEX2DEC(定義一覧[[#This Row],[Unicode]])</f>
        <v>9464</v>
      </c>
      <c r="D718" s="1" t="str">
        <f>_xlfn.UNICHAR(HEX2DEC(定義一覧[[#This Row],[Unicode]]))</f>
        <v>⓸</v>
      </c>
      <c r="E718" s="1" t="s">
        <v>724</v>
      </c>
      <c r="F718" s="1" t="s">
        <v>1622</v>
      </c>
      <c r="G718" s="1" t="s">
        <v>729</v>
      </c>
      <c r="H718" s="2" t="s">
        <v>2450</v>
      </c>
      <c r="I718" s="1" t="str">
        <f>IF(AND(定義一覧[[#This Row],[Dec]]-1=C717,定義一覧[[#This Row],[Dec]]+1=C719,定義一覧[[#This Row],[Category]]=F717,定義一覧[[#This Row],[Category]]=F719,定義一覧[[#This Row],[SubCategory]]=G717,定義一覧[[#This Row],[SubCategory]]=G719),"○","")</f>
        <v>○</v>
      </c>
      <c r="J718" s="1" t="str">
        <f>CONCATENATE(定義一覧[[#This Row],[Width]],"_",定義一覧[[#This Row],[Category]],"_",定義一覧[[#This Row],[SubCategory]],"_",SUBSTITUTE(定義一覧[[#This Row],[Name]],"-","_"))</f>
        <v>NARROW_JIS_SYMBOL_DOUBLE_CIRCLED_DIGIT_FOUR</v>
      </c>
      <c r="K7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DOUBLE_CIRCLED_DIGIT_FOUR
pub const NARROW_JIS_SYMBOL_DOUBLE_CIRCLED_DIGIT_FOUR: u32 = 0x24f8;</v>
      </c>
      <c r="L718" s="3" t="str">
        <f>定義一覧[[#This Row],[VariableName]]&amp;","</f>
        <v>NARROW_JIS_SYMBOL_DOUBLE_CIRCLED_DIGIT_FOUR,</v>
      </c>
      <c r="M718" s="1" t="str">
        <f>IF(定義一覧[[#This Row],[Sequence]]="○","",IF(I719="",CONCATENATE(定義一覧[[#This Row],[VariableName]], " + 1,"),CONCATENATE(定義一覧[[#This Row],[VariableName]], " - 1,")))</f>
        <v/>
      </c>
    </row>
    <row r="719" spans="2:13" ht="12.75" customHeight="1" x14ac:dyDescent="0.4">
      <c r="B719" s="1" t="s">
        <v>889</v>
      </c>
      <c r="C719" s="1">
        <f>HEX2DEC(定義一覧[[#This Row],[Unicode]])</f>
        <v>9465</v>
      </c>
      <c r="D719" s="1" t="str">
        <f>_xlfn.UNICHAR(HEX2DEC(定義一覧[[#This Row],[Unicode]]))</f>
        <v>⓹</v>
      </c>
      <c r="E719" s="1" t="s">
        <v>724</v>
      </c>
      <c r="F719" s="1" t="s">
        <v>1622</v>
      </c>
      <c r="G719" s="1" t="s">
        <v>729</v>
      </c>
      <c r="H719" s="2" t="s">
        <v>2451</v>
      </c>
      <c r="I719" s="1" t="str">
        <f>IF(AND(定義一覧[[#This Row],[Dec]]-1=C718,定義一覧[[#This Row],[Dec]]+1=C720,定義一覧[[#This Row],[Category]]=F718,定義一覧[[#This Row],[Category]]=F720,定義一覧[[#This Row],[SubCategory]]=G718,定義一覧[[#This Row],[SubCategory]]=G720),"○","")</f>
        <v>○</v>
      </c>
      <c r="J719" s="1" t="str">
        <f>CONCATENATE(定義一覧[[#This Row],[Width]],"_",定義一覧[[#This Row],[Category]],"_",定義一覧[[#This Row],[SubCategory]],"_",SUBSTITUTE(定義一覧[[#This Row],[Name]],"-","_"))</f>
        <v>NARROW_JIS_SYMBOL_DOUBLE_CIRCLED_DIGIT_FIVE</v>
      </c>
      <c r="K7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DOUBLE_CIRCLED_DIGIT_FIVE
pub const NARROW_JIS_SYMBOL_DOUBLE_CIRCLED_DIGIT_FIVE: u32 = 0x24f9;</v>
      </c>
      <c r="L719" s="3" t="str">
        <f>定義一覧[[#This Row],[VariableName]]&amp;","</f>
        <v>NARROW_JIS_SYMBOL_DOUBLE_CIRCLED_DIGIT_FIVE,</v>
      </c>
      <c r="M719" s="1" t="str">
        <f>IF(定義一覧[[#This Row],[Sequence]]="○","",IF(I720="",CONCATENATE(定義一覧[[#This Row],[VariableName]], " + 1,"),CONCATENATE(定義一覧[[#This Row],[VariableName]], " - 1,")))</f>
        <v/>
      </c>
    </row>
    <row r="720" spans="2:13" ht="12.75" customHeight="1" x14ac:dyDescent="0.4">
      <c r="B720" s="1" t="s">
        <v>890</v>
      </c>
      <c r="C720" s="1">
        <f>HEX2DEC(定義一覧[[#This Row],[Unicode]])</f>
        <v>9466</v>
      </c>
      <c r="D720" s="1" t="str">
        <f>_xlfn.UNICHAR(HEX2DEC(定義一覧[[#This Row],[Unicode]]))</f>
        <v>⓺</v>
      </c>
      <c r="E720" s="1" t="s">
        <v>724</v>
      </c>
      <c r="F720" s="1" t="s">
        <v>1622</v>
      </c>
      <c r="G720" s="1" t="s">
        <v>729</v>
      </c>
      <c r="H720" s="2" t="s">
        <v>2452</v>
      </c>
      <c r="I720" s="1" t="str">
        <f>IF(AND(定義一覧[[#This Row],[Dec]]-1=C719,定義一覧[[#This Row],[Dec]]+1=C721,定義一覧[[#This Row],[Category]]=F719,定義一覧[[#This Row],[Category]]=F721,定義一覧[[#This Row],[SubCategory]]=G719,定義一覧[[#This Row],[SubCategory]]=G721),"○","")</f>
        <v>○</v>
      </c>
      <c r="J720" s="1" t="str">
        <f>CONCATENATE(定義一覧[[#This Row],[Width]],"_",定義一覧[[#This Row],[Category]],"_",定義一覧[[#This Row],[SubCategory]],"_",SUBSTITUTE(定義一覧[[#This Row],[Name]],"-","_"))</f>
        <v>NARROW_JIS_SYMBOL_DOUBLE_CIRCLED_DIGIT_SIX</v>
      </c>
      <c r="K7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DOUBLE_CIRCLED_DIGIT_SIX
pub const NARROW_JIS_SYMBOL_DOUBLE_CIRCLED_DIGIT_SIX: u32 = 0x24fa;</v>
      </c>
      <c r="L720" s="3" t="str">
        <f>定義一覧[[#This Row],[VariableName]]&amp;","</f>
        <v>NARROW_JIS_SYMBOL_DOUBLE_CIRCLED_DIGIT_SIX,</v>
      </c>
      <c r="M720" s="1" t="str">
        <f>IF(定義一覧[[#This Row],[Sequence]]="○","",IF(I721="",CONCATENATE(定義一覧[[#This Row],[VariableName]], " + 1,"),CONCATENATE(定義一覧[[#This Row],[VariableName]], " - 1,")))</f>
        <v/>
      </c>
    </row>
    <row r="721" spans="2:13" ht="12.75" customHeight="1" x14ac:dyDescent="0.4">
      <c r="B721" s="1" t="s">
        <v>891</v>
      </c>
      <c r="C721" s="1">
        <f>HEX2DEC(定義一覧[[#This Row],[Unicode]])</f>
        <v>9467</v>
      </c>
      <c r="D721" s="1" t="str">
        <f>_xlfn.UNICHAR(HEX2DEC(定義一覧[[#This Row],[Unicode]]))</f>
        <v>⓻</v>
      </c>
      <c r="E721" s="1" t="s">
        <v>724</v>
      </c>
      <c r="F721" s="1" t="s">
        <v>1622</v>
      </c>
      <c r="G721" s="1" t="s">
        <v>729</v>
      </c>
      <c r="H721" s="2" t="s">
        <v>2453</v>
      </c>
      <c r="I721" s="1" t="str">
        <f>IF(AND(定義一覧[[#This Row],[Dec]]-1=C720,定義一覧[[#This Row],[Dec]]+1=C722,定義一覧[[#This Row],[Category]]=F720,定義一覧[[#This Row],[Category]]=F722,定義一覧[[#This Row],[SubCategory]]=G720,定義一覧[[#This Row],[SubCategory]]=G722),"○","")</f>
        <v>○</v>
      </c>
      <c r="J721" s="1" t="str">
        <f>CONCATENATE(定義一覧[[#This Row],[Width]],"_",定義一覧[[#This Row],[Category]],"_",定義一覧[[#This Row],[SubCategory]],"_",SUBSTITUTE(定義一覧[[#This Row],[Name]],"-","_"))</f>
        <v>NARROW_JIS_SYMBOL_DOUBLE_CIRCLED_DIGIT_SEVEN</v>
      </c>
      <c r="K7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DOUBLE_CIRCLED_DIGIT_SEVEN
pub const NARROW_JIS_SYMBOL_DOUBLE_CIRCLED_DIGIT_SEVEN: u32 = 0x24fb;</v>
      </c>
      <c r="L721" s="3" t="str">
        <f>定義一覧[[#This Row],[VariableName]]&amp;","</f>
        <v>NARROW_JIS_SYMBOL_DOUBLE_CIRCLED_DIGIT_SEVEN,</v>
      </c>
      <c r="M721" s="1" t="str">
        <f>IF(定義一覧[[#This Row],[Sequence]]="○","",IF(I722="",CONCATENATE(定義一覧[[#This Row],[VariableName]], " + 1,"),CONCATENATE(定義一覧[[#This Row],[VariableName]], " - 1,")))</f>
        <v/>
      </c>
    </row>
    <row r="722" spans="2:13" ht="12.75" customHeight="1" x14ac:dyDescent="0.4">
      <c r="B722" s="1" t="s">
        <v>892</v>
      </c>
      <c r="C722" s="1">
        <f>HEX2DEC(定義一覧[[#This Row],[Unicode]])</f>
        <v>9468</v>
      </c>
      <c r="D722" s="1" t="str">
        <f>_xlfn.UNICHAR(HEX2DEC(定義一覧[[#This Row],[Unicode]]))</f>
        <v>⓼</v>
      </c>
      <c r="E722" s="1" t="s">
        <v>724</v>
      </c>
      <c r="F722" s="1" t="s">
        <v>1622</v>
      </c>
      <c r="G722" s="1" t="s">
        <v>729</v>
      </c>
      <c r="H722" s="2" t="s">
        <v>2454</v>
      </c>
      <c r="I722" s="1" t="str">
        <f>IF(AND(定義一覧[[#This Row],[Dec]]-1=C721,定義一覧[[#This Row],[Dec]]+1=C723,定義一覧[[#This Row],[Category]]=F721,定義一覧[[#This Row],[Category]]=F723,定義一覧[[#This Row],[SubCategory]]=G721,定義一覧[[#This Row],[SubCategory]]=G723),"○","")</f>
        <v>○</v>
      </c>
      <c r="J722" s="1" t="str">
        <f>CONCATENATE(定義一覧[[#This Row],[Width]],"_",定義一覧[[#This Row],[Category]],"_",定義一覧[[#This Row],[SubCategory]],"_",SUBSTITUTE(定義一覧[[#This Row],[Name]],"-","_"))</f>
        <v>NARROW_JIS_SYMBOL_DOUBLE_CIRCLED_DIGIT_EIGHT</v>
      </c>
      <c r="K7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DOUBLE_CIRCLED_DIGIT_EIGHT
pub const NARROW_JIS_SYMBOL_DOUBLE_CIRCLED_DIGIT_EIGHT: u32 = 0x24fc;</v>
      </c>
      <c r="L722" s="3" t="str">
        <f>定義一覧[[#This Row],[VariableName]]&amp;","</f>
        <v>NARROW_JIS_SYMBOL_DOUBLE_CIRCLED_DIGIT_EIGHT,</v>
      </c>
      <c r="M722" s="1" t="str">
        <f>IF(定義一覧[[#This Row],[Sequence]]="○","",IF(I723="",CONCATENATE(定義一覧[[#This Row],[VariableName]], " + 1,"),CONCATENATE(定義一覧[[#This Row],[VariableName]], " - 1,")))</f>
        <v/>
      </c>
    </row>
    <row r="723" spans="2:13" ht="12.75" customHeight="1" x14ac:dyDescent="0.4">
      <c r="B723" s="1" t="s">
        <v>893</v>
      </c>
      <c r="C723" s="1">
        <f>HEX2DEC(定義一覧[[#This Row],[Unicode]])</f>
        <v>9469</v>
      </c>
      <c r="D723" s="1" t="str">
        <f>_xlfn.UNICHAR(HEX2DEC(定義一覧[[#This Row],[Unicode]]))</f>
        <v>⓽</v>
      </c>
      <c r="E723" s="1" t="s">
        <v>724</v>
      </c>
      <c r="F723" s="1" t="s">
        <v>1622</v>
      </c>
      <c r="G723" s="1" t="s">
        <v>729</v>
      </c>
      <c r="H723" s="2" t="s">
        <v>2455</v>
      </c>
      <c r="I723" s="1" t="str">
        <f>IF(AND(定義一覧[[#This Row],[Dec]]-1=C722,定義一覧[[#This Row],[Dec]]+1=C724,定義一覧[[#This Row],[Category]]=F722,定義一覧[[#This Row],[Category]]=F724,定義一覧[[#This Row],[SubCategory]]=G722,定義一覧[[#This Row],[SubCategory]]=G724),"○","")</f>
        <v>○</v>
      </c>
      <c r="J723" s="1" t="str">
        <f>CONCATENATE(定義一覧[[#This Row],[Width]],"_",定義一覧[[#This Row],[Category]],"_",定義一覧[[#This Row],[SubCategory]],"_",SUBSTITUTE(定義一覧[[#This Row],[Name]],"-","_"))</f>
        <v>NARROW_JIS_SYMBOL_DOUBLE_CIRCLED_DIGIT_NINE</v>
      </c>
      <c r="K7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DOUBLE_CIRCLED_DIGIT_NINE
pub const NARROW_JIS_SYMBOL_DOUBLE_CIRCLED_DIGIT_NINE: u32 = 0x24fd;</v>
      </c>
      <c r="L723" s="3" t="str">
        <f>定義一覧[[#This Row],[VariableName]]&amp;","</f>
        <v>NARROW_JIS_SYMBOL_DOUBLE_CIRCLED_DIGIT_NINE,</v>
      </c>
      <c r="M723" s="1" t="str">
        <f>IF(定義一覧[[#This Row],[Sequence]]="○","",IF(I724="",CONCATENATE(定義一覧[[#This Row],[VariableName]], " + 1,"),CONCATENATE(定義一覧[[#This Row],[VariableName]], " - 1,")))</f>
        <v/>
      </c>
    </row>
    <row r="724" spans="2:13" ht="12.75" customHeight="1" x14ac:dyDescent="0.4">
      <c r="B724" s="1" t="s">
        <v>894</v>
      </c>
      <c r="C724" s="1">
        <f>HEX2DEC(定義一覧[[#This Row],[Unicode]])</f>
        <v>9470</v>
      </c>
      <c r="D724" s="1" t="str">
        <f>_xlfn.UNICHAR(HEX2DEC(定義一覧[[#This Row],[Unicode]]))</f>
        <v>⓾</v>
      </c>
      <c r="E724" s="1" t="s">
        <v>724</v>
      </c>
      <c r="F724" s="1" t="s">
        <v>1622</v>
      </c>
      <c r="G724" s="1" t="s">
        <v>729</v>
      </c>
      <c r="H724" s="2" t="s">
        <v>2456</v>
      </c>
      <c r="I724" s="1" t="str">
        <f>IF(AND(定義一覧[[#This Row],[Dec]]-1=C723,定義一覧[[#This Row],[Dec]]+1=C725,定義一覧[[#This Row],[Category]]=F723,定義一覧[[#This Row],[Category]]=F725,定義一覧[[#This Row],[SubCategory]]=G723,定義一覧[[#This Row],[SubCategory]]=G725),"○","")</f>
        <v/>
      </c>
      <c r="J724" s="1" t="str">
        <f>CONCATENATE(定義一覧[[#This Row],[Width]],"_",定義一覧[[#This Row],[Category]],"_",定義一覧[[#This Row],[SubCategory]],"_",SUBSTITUTE(定義一覧[[#This Row],[Name]],"-","_"))</f>
        <v>NARROW_JIS_SYMBOL_DOUBLE_CIRCLED_NUMBER_TEN</v>
      </c>
      <c r="K7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DOUBLE_CIRCLED_NUMBER_TEN
pub const NARROW_JIS_SYMBOL_DOUBLE_CIRCLED_NUMBER_TEN: u32 = 0x24fe;</v>
      </c>
      <c r="L724" s="3" t="str">
        <f>定義一覧[[#This Row],[VariableName]]&amp;","</f>
        <v>NARROW_JIS_SYMBOL_DOUBLE_CIRCLED_NUMBER_TEN,</v>
      </c>
      <c r="M724" s="1" t="str">
        <f>IF(定義一覧[[#This Row],[Sequence]]="○","",IF(I725="",CONCATENATE(定義一覧[[#This Row],[VariableName]], " + 1,"),CONCATENATE(定義一覧[[#This Row],[VariableName]], " - 1,")))</f>
        <v>NARROW_JIS_SYMBOL_DOUBLE_CIRCLED_NUMBER_TEN + 1,</v>
      </c>
    </row>
    <row r="725" spans="2:13" ht="12.75" customHeight="1" x14ac:dyDescent="0.4">
      <c r="B725" s="1" t="s">
        <v>1402</v>
      </c>
      <c r="C725" s="1">
        <f>HEX2DEC(定義一覧[[#This Row],[Unicode]])</f>
        <v>9472</v>
      </c>
      <c r="D725" s="1" t="str">
        <f>_xlfn.UNICHAR(HEX2DEC(定義一覧[[#This Row],[Unicode]]))</f>
        <v>─</v>
      </c>
      <c r="E725" s="1" t="s">
        <v>104</v>
      </c>
      <c r="F725" s="1" t="s">
        <v>1622</v>
      </c>
      <c r="G725" s="1" t="s">
        <v>729</v>
      </c>
      <c r="H725" s="2" t="s">
        <v>2457</v>
      </c>
      <c r="I725" s="1" t="str">
        <f>IF(AND(定義一覧[[#This Row],[Dec]]-1=C724,定義一覧[[#This Row],[Dec]]+1=C726,定義一覧[[#This Row],[Category]]=F724,定義一覧[[#This Row],[Category]]=F726,定義一覧[[#This Row],[SubCategory]]=G724,定義一覧[[#This Row],[SubCategory]]=G726),"○","")</f>
        <v/>
      </c>
      <c r="J725" s="1" t="str">
        <f>CONCATENATE(定義一覧[[#This Row],[Width]],"_",定義一覧[[#This Row],[Category]],"_",定義一覧[[#This Row],[SubCategory]],"_",SUBSTITUTE(定義一覧[[#This Row],[Name]],"-","_"))</f>
        <v>WIDE_JIS_SYMBOL_BOX_DRAWINGS_LIGHT_HORIZONTAL</v>
      </c>
      <c r="K7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BOX_DRAWINGS_LIGHT_HORIZONTAL
pub const WIDE_JIS_SYMBOL_BOX_DRAWINGS_LIGHT_HORIZONTAL: u32 = 0x2500;</v>
      </c>
      <c r="L725" s="3" t="str">
        <f>定義一覧[[#This Row],[VariableName]]&amp;","</f>
        <v>WIDE_JIS_SYMBOL_BOX_DRAWINGS_LIGHT_HORIZONTAL,</v>
      </c>
      <c r="M725" s="1" t="str">
        <f>IF(定義一覧[[#This Row],[Sequence]]="○","",IF(I726="",CONCATENATE(定義一覧[[#This Row],[VariableName]], " + 1,"),CONCATENATE(定義一覧[[#This Row],[VariableName]], " - 1,")))</f>
        <v>WIDE_JIS_SYMBOL_BOX_DRAWINGS_LIGHT_HORIZONTAL - 1,</v>
      </c>
    </row>
    <row r="726" spans="2:13" ht="12.75" customHeight="1" x14ac:dyDescent="0.4">
      <c r="B726" s="1" t="s">
        <v>1408</v>
      </c>
      <c r="C726" s="1">
        <f>HEX2DEC(定義一覧[[#This Row],[Unicode]])</f>
        <v>9473</v>
      </c>
      <c r="D726" s="1" t="str">
        <f>_xlfn.UNICHAR(HEX2DEC(定義一覧[[#This Row],[Unicode]]))</f>
        <v>━</v>
      </c>
      <c r="E726" s="1" t="s">
        <v>104</v>
      </c>
      <c r="F726" s="1" t="s">
        <v>1622</v>
      </c>
      <c r="G726" s="1" t="s">
        <v>729</v>
      </c>
      <c r="H726" s="2" t="s">
        <v>2458</v>
      </c>
      <c r="I726" s="1" t="str">
        <f>IF(AND(定義一覧[[#This Row],[Dec]]-1=C725,定義一覧[[#This Row],[Dec]]+1=C727,定義一覧[[#This Row],[Category]]=F725,定義一覧[[#This Row],[Category]]=F727,定義一覧[[#This Row],[SubCategory]]=G725,定義一覧[[#This Row],[SubCategory]]=G727),"○","")</f>
        <v>○</v>
      </c>
      <c r="J726" s="1" t="str">
        <f>CONCATENATE(定義一覧[[#This Row],[Width]],"_",定義一覧[[#This Row],[Category]],"_",定義一覧[[#This Row],[SubCategory]],"_",SUBSTITUTE(定義一覧[[#This Row],[Name]],"-","_"))</f>
        <v>WIDE_JIS_SYMBOL_BOX_DRAWINGS_HEAVY_HORIZONTAL</v>
      </c>
      <c r="K7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BOX_DRAWINGS_HEAVY_HORIZONTAL
pub const WIDE_JIS_SYMBOL_BOX_DRAWINGS_HEAVY_HORIZONTAL: u32 = 0x2501;</v>
      </c>
      <c r="L726" s="3" t="str">
        <f>定義一覧[[#This Row],[VariableName]]&amp;","</f>
        <v>WIDE_JIS_SYMBOL_BOX_DRAWINGS_HEAVY_HORIZONTAL,</v>
      </c>
      <c r="M726" s="1" t="str">
        <f>IF(定義一覧[[#This Row],[Sequence]]="○","",IF(I727="",CONCATENATE(定義一覧[[#This Row],[VariableName]], " + 1,"),CONCATENATE(定義一覧[[#This Row],[VariableName]], " - 1,")))</f>
        <v/>
      </c>
    </row>
    <row r="727" spans="2:13" ht="12.75" customHeight="1" x14ac:dyDescent="0.4">
      <c r="B727" s="1" t="s">
        <v>106</v>
      </c>
      <c r="C727" s="1">
        <f>HEX2DEC(定義一覧[[#This Row],[Unicode]])</f>
        <v>9474</v>
      </c>
      <c r="D727" s="1" t="str">
        <f>_xlfn.UNICHAR(HEX2DEC(定義一覧[[#This Row],[Unicode]]))</f>
        <v>│</v>
      </c>
      <c r="E727" s="1" t="s">
        <v>725</v>
      </c>
      <c r="F727" s="1" t="s">
        <v>1623</v>
      </c>
      <c r="G727" s="1" t="s">
        <v>729</v>
      </c>
      <c r="H727" s="2" t="s">
        <v>197</v>
      </c>
      <c r="I727" s="1" t="str">
        <f>IF(AND(定義一覧[[#This Row],[Dec]]-1=C726,定義一覧[[#This Row],[Dec]]+1=C728,定義一覧[[#This Row],[Category]]=F726,定義一覧[[#This Row],[Category]]=F728,定義一覧[[#This Row],[SubCategory]]=G726,定義一覧[[#This Row],[SubCategory]]=G728),"○","")</f>
        <v>○</v>
      </c>
      <c r="J727" s="1" t="str">
        <f>CONCATENATE(定義一覧[[#This Row],[Width]],"_",定義一覧[[#This Row],[Category]],"_",定義一覧[[#This Row],[SubCategory]],"_",SUBSTITUTE(定義一覧[[#This Row],[Name]],"-","_"))</f>
        <v>WIDE_JIS_SYMBOL_FORMS_LIGHT_VERTICAL</v>
      </c>
      <c r="K7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FORMS_LIGHT_VERTICAL
pub const WIDE_JIS_SYMBOL_FORMS_LIGHT_VERTICAL: u32 = 0x2502;</v>
      </c>
      <c r="L727" s="3" t="str">
        <f>定義一覧[[#This Row],[VariableName]]&amp;","</f>
        <v>WIDE_JIS_SYMBOL_FORMS_LIGHT_VERTICAL,</v>
      </c>
      <c r="M727" s="1" t="str">
        <f>IF(定義一覧[[#This Row],[Sequence]]="○","",IF(I728="",CONCATENATE(定義一覧[[#This Row],[VariableName]], " + 1,"),CONCATENATE(定義一覧[[#This Row],[VariableName]], " - 1,")))</f>
        <v/>
      </c>
    </row>
    <row r="728" spans="2:13" ht="12.75" customHeight="1" x14ac:dyDescent="0.4">
      <c r="B728" s="1" t="s">
        <v>1409</v>
      </c>
      <c r="C728" s="1">
        <f>HEX2DEC(定義一覧[[#This Row],[Unicode]])</f>
        <v>9475</v>
      </c>
      <c r="D728" s="1" t="str">
        <f>_xlfn.UNICHAR(HEX2DEC(定義一覧[[#This Row],[Unicode]]))</f>
        <v>┃</v>
      </c>
      <c r="E728" s="1" t="s">
        <v>104</v>
      </c>
      <c r="F728" s="1" t="s">
        <v>1622</v>
      </c>
      <c r="G728" s="1" t="s">
        <v>729</v>
      </c>
      <c r="H728" s="2" t="s">
        <v>2460</v>
      </c>
      <c r="I728" s="1" t="str">
        <f>IF(AND(定義一覧[[#This Row],[Dec]]-1=C727,定義一覧[[#This Row],[Dec]]+1=C729,定義一覧[[#This Row],[Category]]=F727,定義一覧[[#This Row],[Category]]=F729,定義一覧[[#This Row],[SubCategory]]=G727,定義一覧[[#This Row],[SubCategory]]=G729),"○","")</f>
        <v/>
      </c>
      <c r="J728" s="1" t="str">
        <f>CONCATENATE(定義一覧[[#This Row],[Width]],"_",定義一覧[[#This Row],[Category]],"_",定義一覧[[#This Row],[SubCategory]],"_",SUBSTITUTE(定義一覧[[#This Row],[Name]],"-","_"))</f>
        <v>WIDE_JIS_SYMBOL_BOX_DRAWINGS_HEAVY_VERTICAL</v>
      </c>
      <c r="K7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BOX_DRAWINGS_HEAVY_VERTICAL
pub const WIDE_JIS_SYMBOL_BOX_DRAWINGS_HEAVY_VERTICAL: u32 = 0x2503;</v>
      </c>
      <c r="L728" s="3" t="str">
        <f>定義一覧[[#This Row],[VariableName]]&amp;","</f>
        <v>WIDE_JIS_SYMBOL_BOX_DRAWINGS_HEAVY_VERTICAL,</v>
      </c>
      <c r="M728" s="1" t="str">
        <f>IF(定義一覧[[#This Row],[Sequence]]="○","",IF(I729="",CONCATENATE(定義一覧[[#This Row],[VariableName]], " + 1,"),CONCATENATE(定義一覧[[#This Row],[VariableName]], " - 1,")))</f>
        <v>WIDE_JIS_SYMBOL_BOX_DRAWINGS_HEAVY_VERTICAL + 1,</v>
      </c>
    </row>
    <row r="729" spans="2:13" ht="12.75" customHeight="1" x14ac:dyDescent="0.4">
      <c r="B729" s="1" t="s">
        <v>939</v>
      </c>
      <c r="C729" s="1">
        <f>HEX2DEC(定義一覧[[#This Row],[Unicode]])</f>
        <v>9484</v>
      </c>
      <c r="D729" s="1" t="str">
        <f>_xlfn.UNICHAR(HEX2DEC(定義一覧[[#This Row],[Unicode]]))</f>
        <v>┌</v>
      </c>
      <c r="E729" s="1" t="s">
        <v>104</v>
      </c>
      <c r="F729" s="1" t="s">
        <v>1622</v>
      </c>
      <c r="G729" s="1" t="s">
        <v>729</v>
      </c>
      <c r="H729" s="2" t="s">
        <v>2461</v>
      </c>
      <c r="I729" s="1" t="str">
        <f>IF(AND(定義一覧[[#This Row],[Dec]]-1=C728,定義一覧[[#This Row],[Dec]]+1=C730,定義一覧[[#This Row],[Category]]=F728,定義一覧[[#This Row],[Category]]=F730,定義一覧[[#This Row],[SubCategory]]=G728,定義一覧[[#This Row],[SubCategory]]=G730),"○","")</f>
        <v/>
      </c>
      <c r="J729" s="1" t="str">
        <f>CONCATENATE(定義一覧[[#This Row],[Width]],"_",定義一覧[[#This Row],[Category]],"_",定義一覧[[#This Row],[SubCategory]],"_",SUBSTITUTE(定義一覧[[#This Row],[Name]],"-","_"))</f>
        <v>WIDE_JIS_SYMBOL_BOX_DRAWINGS_LIGHT_DOWN_AND_RIGHT</v>
      </c>
      <c r="K7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BOX_DRAWINGS_LIGHT_DOWN_AND_RIGHT
pub const WIDE_JIS_SYMBOL_BOX_DRAWINGS_LIGHT_DOWN_AND_RIGHT: u32 = 0x250c;</v>
      </c>
      <c r="L729" s="3" t="str">
        <f>定義一覧[[#This Row],[VariableName]]&amp;","</f>
        <v>WIDE_JIS_SYMBOL_BOX_DRAWINGS_LIGHT_DOWN_AND_RIGHT,</v>
      </c>
      <c r="M729" s="1" t="str">
        <f>IF(定義一覧[[#This Row],[Sequence]]="○","",IF(I730="",CONCATENATE(定義一覧[[#This Row],[VariableName]], " + 1,"),CONCATENATE(定義一覧[[#This Row],[VariableName]], " - 1,")))</f>
        <v>WIDE_JIS_SYMBOL_BOX_DRAWINGS_LIGHT_DOWN_AND_RIGHT + 1,</v>
      </c>
    </row>
    <row r="730" spans="2:13" ht="12.75" customHeight="1" x14ac:dyDescent="0.4">
      <c r="B730" s="1" t="s">
        <v>943</v>
      </c>
      <c r="C730" s="1">
        <f>HEX2DEC(定義一覧[[#This Row],[Unicode]])</f>
        <v>9487</v>
      </c>
      <c r="D730" s="1" t="str">
        <f>_xlfn.UNICHAR(HEX2DEC(定義一覧[[#This Row],[Unicode]]))</f>
        <v>┏</v>
      </c>
      <c r="E730" s="1" t="s">
        <v>104</v>
      </c>
      <c r="F730" s="1" t="s">
        <v>1622</v>
      </c>
      <c r="G730" s="1" t="s">
        <v>729</v>
      </c>
      <c r="H730" s="2" t="s">
        <v>2462</v>
      </c>
      <c r="I730" s="1" t="str">
        <f>IF(AND(定義一覧[[#This Row],[Dec]]-1=C729,定義一覧[[#This Row],[Dec]]+1=C731,定義一覧[[#This Row],[Category]]=F729,定義一覧[[#This Row],[Category]]=F731,定義一覧[[#This Row],[SubCategory]]=G729,定義一覧[[#This Row],[SubCategory]]=G731),"○","")</f>
        <v/>
      </c>
      <c r="J730" s="1" t="str">
        <f>CONCATENATE(定義一覧[[#This Row],[Width]],"_",定義一覧[[#This Row],[Category]],"_",定義一覧[[#This Row],[SubCategory]],"_",SUBSTITUTE(定義一覧[[#This Row],[Name]],"-","_"))</f>
        <v>WIDE_JIS_SYMBOL_BOX_DRAWINGS_HEAVY_DOWN_AND_RIGHT</v>
      </c>
      <c r="K7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BOX_DRAWINGS_HEAVY_DOWN_AND_RIGHT
pub const WIDE_JIS_SYMBOL_BOX_DRAWINGS_HEAVY_DOWN_AND_RIGHT: u32 = 0x250f;</v>
      </c>
      <c r="L730" s="3" t="str">
        <f>定義一覧[[#This Row],[VariableName]]&amp;","</f>
        <v>WIDE_JIS_SYMBOL_BOX_DRAWINGS_HEAVY_DOWN_AND_RIGHT,</v>
      </c>
      <c r="M730" s="1" t="str">
        <f>IF(定義一覧[[#This Row],[Sequence]]="○","",IF(I731="",CONCATENATE(定義一覧[[#This Row],[VariableName]], " + 1,"),CONCATENATE(定義一覧[[#This Row],[VariableName]], " - 1,")))</f>
        <v>WIDE_JIS_SYMBOL_BOX_DRAWINGS_HEAVY_DOWN_AND_RIGHT + 1,</v>
      </c>
    </row>
    <row r="731" spans="2:13" ht="12.75" customHeight="1" x14ac:dyDescent="0.4">
      <c r="B731" s="1" t="s">
        <v>1403</v>
      </c>
      <c r="C731" s="1">
        <f>HEX2DEC(定義一覧[[#This Row],[Unicode]])</f>
        <v>9488</v>
      </c>
      <c r="D731" s="1" t="str">
        <f>_xlfn.UNICHAR(HEX2DEC(定義一覧[[#This Row],[Unicode]]))</f>
        <v>┐</v>
      </c>
      <c r="E731" s="1" t="s">
        <v>104</v>
      </c>
      <c r="F731" s="1" t="s">
        <v>1622</v>
      </c>
      <c r="G731" s="1" t="s">
        <v>729</v>
      </c>
      <c r="H731" s="2" t="s">
        <v>2463</v>
      </c>
      <c r="I731" s="1" t="str">
        <f>IF(AND(定義一覧[[#This Row],[Dec]]-1=C730,定義一覧[[#This Row],[Dec]]+1=C732,定義一覧[[#This Row],[Category]]=F730,定義一覧[[#This Row],[Category]]=F732,定義一覧[[#This Row],[SubCategory]]=G730,定義一覧[[#This Row],[SubCategory]]=G732),"○","")</f>
        <v/>
      </c>
      <c r="J731" s="1" t="str">
        <f>CONCATENATE(定義一覧[[#This Row],[Width]],"_",定義一覧[[#This Row],[Category]],"_",定義一覧[[#This Row],[SubCategory]],"_",SUBSTITUTE(定義一覧[[#This Row],[Name]],"-","_"))</f>
        <v>WIDE_JIS_SYMBOL_BOX_DRAWINGS_LIGHT_DOWN_AND_LEFT</v>
      </c>
      <c r="K7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BOX_DRAWINGS_LIGHT_DOWN_AND_LEFT
pub const WIDE_JIS_SYMBOL_BOX_DRAWINGS_LIGHT_DOWN_AND_LEFT: u32 = 0x2510;</v>
      </c>
      <c r="L731" s="3" t="str">
        <f>定義一覧[[#This Row],[VariableName]]&amp;","</f>
        <v>WIDE_JIS_SYMBOL_BOX_DRAWINGS_LIGHT_DOWN_AND_LEFT,</v>
      </c>
      <c r="M731" s="1" t="str">
        <f>IF(定義一覧[[#This Row],[Sequence]]="○","",IF(I732="",CONCATENATE(定義一覧[[#This Row],[VariableName]], " + 1,"),CONCATENATE(定義一覧[[#This Row],[VariableName]], " - 1,")))</f>
        <v>WIDE_JIS_SYMBOL_BOX_DRAWINGS_LIGHT_DOWN_AND_LEFT + 1,</v>
      </c>
    </row>
    <row r="732" spans="2:13" ht="12.75" customHeight="1" x14ac:dyDescent="0.4">
      <c r="B732" s="1" t="s">
        <v>1410</v>
      </c>
      <c r="C732" s="1">
        <f>HEX2DEC(定義一覧[[#This Row],[Unicode]])</f>
        <v>9491</v>
      </c>
      <c r="D732" s="1" t="str">
        <f>_xlfn.UNICHAR(HEX2DEC(定義一覧[[#This Row],[Unicode]]))</f>
        <v>┓</v>
      </c>
      <c r="E732" s="1" t="s">
        <v>104</v>
      </c>
      <c r="F732" s="1" t="s">
        <v>1622</v>
      </c>
      <c r="G732" s="1" t="s">
        <v>729</v>
      </c>
      <c r="H732" s="2" t="s">
        <v>2464</v>
      </c>
      <c r="I732" s="1" t="str">
        <f>IF(AND(定義一覧[[#This Row],[Dec]]-1=C731,定義一覧[[#This Row],[Dec]]+1=C733,定義一覧[[#This Row],[Category]]=F731,定義一覧[[#This Row],[Category]]=F733,定義一覧[[#This Row],[SubCategory]]=G731,定義一覧[[#This Row],[SubCategory]]=G733),"○","")</f>
        <v/>
      </c>
      <c r="J732" s="1" t="str">
        <f>CONCATENATE(定義一覧[[#This Row],[Width]],"_",定義一覧[[#This Row],[Category]],"_",定義一覧[[#This Row],[SubCategory]],"_",SUBSTITUTE(定義一覧[[#This Row],[Name]],"-","_"))</f>
        <v>WIDE_JIS_SYMBOL_BOX_DRAWINGS_HEAVY_DOWN_AND_LEFT</v>
      </c>
      <c r="K7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BOX_DRAWINGS_HEAVY_DOWN_AND_LEFT
pub const WIDE_JIS_SYMBOL_BOX_DRAWINGS_HEAVY_DOWN_AND_LEFT: u32 = 0x2513;</v>
      </c>
      <c r="L732" s="3" t="str">
        <f>定義一覧[[#This Row],[VariableName]]&amp;","</f>
        <v>WIDE_JIS_SYMBOL_BOX_DRAWINGS_HEAVY_DOWN_AND_LEFT,</v>
      </c>
      <c r="M732" s="1" t="str">
        <f>IF(定義一覧[[#This Row],[Sequence]]="○","",IF(I733="",CONCATENATE(定義一覧[[#This Row],[VariableName]], " + 1,"),CONCATENATE(定義一覧[[#This Row],[VariableName]], " - 1,")))</f>
        <v>WIDE_JIS_SYMBOL_BOX_DRAWINGS_HEAVY_DOWN_AND_LEFT + 1,</v>
      </c>
    </row>
    <row r="733" spans="2:13" ht="12.75" customHeight="1" x14ac:dyDescent="0.4">
      <c r="B733" s="1" t="s">
        <v>1405</v>
      </c>
      <c r="C733" s="1">
        <f>HEX2DEC(定義一覧[[#This Row],[Unicode]])</f>
        <v>9492</v>
      </c>
      <c r="D733" s="1" t="str">
        <f>_xlfn.UNICHAR(HEX2DEC(定義一覧[[#This Row],[Unicode]]))</f>
        <v>└</v>
      </c>
      <c r="E733" s="1" t="s">
        <v>104</v>
      </c>
      <c r="F733" s="1" t="s">
        <v>1622</v>
      </c>
      <c r="G733" s="1" t="s">
        <v>729</v>
      </c>
      <c r="H733" s="2" t="s">
        <v>2465</v>
      </c>
      <c r="I733" s="1" t="str">
        <f>IF(AND(定義一覧[[#This Row],[Dec]]-1=C732,定義一覧[[#This Row],[Dec]]+1=C734,定義一覧[[#This Row],[Category]]=F732,定義一覧[[#This Row],[Category]]=F734,定義一覧[[#This Row],[SubCategory]]=G732,定義一覧[[#This Row],[SubCategory]]=G734),"○","")</f>
        <v/>
      </c>
      <c r="J733" s="1" t="str">
        <f>CONCATENATE(定義一覧[[#This Row],[Width]],"_",定義一覧[[#This Row],[Category]],"_",定義一覧[[#This Row],[SubCategory]],"_",SUBSTITUTE(定義一覧[[#This Row],[Name]],"-","_"))</f>
        <v>WIDE_JIS_SYMBOL_BOX_DRAWINGS_LIGHT_UP_AND_RIGHT</v>
      </c>
      <c r="K7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BOX_DRAWINGS_LIGHT_UP_AND_RIGHT
pub const WIDE_JIS_SYMBOL_BOX_DRAWINGS_LIGHT_UP_AND_RIGHT: u32 = 0x2514;</v>
      </c>
      <c r="L733" s="3" t="str">
        <f>定義一覧[[#This Row],[VariableName]]&amp;","</f>
        <v>WIDE_JIS_SYMBOL_BOX_DRAWINGS_LIGHT_UP_AND_RIGHT,</v>
      </c>
      <c r="M733" s="1" t="str">
        <f>IF(定義一覧[[#This Row],[Sequence]]="○","",IF(I734="",CONCATENATE(定義一覧[[#This Row],[VariableName]], " + 1,"),CONCATENATE(定義一覧[[#This Row],[VariableName]], " - 1,")))</f>
        <v>WIDE_JIS_SYMBOL_BOX_DRAWINGS_LIGHT_UP_AND_RIGHT + 1,</v>
      </c>
    </row>
    <row r="734" spans="2:13" ht="12.75" customHeight="1" x14ac:dyDescent="0.4">
      <c r="B734" s="1" t="s">
        <v>1411</v>
      </c>
      <c r="C734" s="1">
        <f>HEX2DEC(定義一覧[[#This Row],[Unicode]])</f>
        <v>9495</v>
      </c>
      <c r="D734" s="1" t="str">
        <f>_xlfn.UNICHAR(HEX2DEC(定義一覧[[#This Row],[Unicode]]))</f>
        <v>┗</v>
      </c>
      <c r="E734" s="1" t="s">
        <v>104</v>
      </c>
      <c r="F734" s="1" t="s">
        <v>1622</v>
      </c>
      <c r="G734" s="1" t="s">
        <v>729</v>
      </c>
      <c r="H734" s="2" t="s">
        <v>2466</v>
      </c>
      <c r="I734" s="1" t="str">
        <f>IF(AND(定義一覧[[#This Row],[Dec]]-1=C733,定義一覧[[#This Row],[Dec]]+1=C735,定義一覧[[#This Row],[Category]]=F733,定義一覧[[#This Row],[Category]]=F735,定義一覧[[#This Row],[SubCategory]]=G733,定義一覧[[#This Row],[SubCategory]]=G735),"○","")</f>
        <v/>
      </c>
      <c r="J734" s="1" t="str">
        <f>CONCATENATE(定義一覧[[#This Row],[Width]],"_",定義一覧[[#This Row],[Category]],"_",定義一覧[[#This Row],[SubCategory]],"_",SUBSTITUTE(定義一覧[[#This Row],[Name]],"-","_"))</f>
        <v>WIDE_JIS_SYMBOL_BOX_DRAWINGS_HEAVY_UP_AND_RIGHT</v>
      </c>
      <c r="K7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BOX_DRAWINGS_HEAVY_UP_AND_RIGHT
pub const WIDE_JIS_SYMBOL_BOX_DRAWINGS_HEAVY_UP_AND_RIGHT: u32 = 0x2517;</v>
      </c>
      <c r="L734" s="3" t="str">
        <f>定義一覧[[#This Row],[VariableName]]&amp;","</f>
        <v>WIDE_JIS_SYMBOL_BOX_DRAWINGS_HEAVY_UP_AND_RIGHT,</v>
      </c>
      <c r="M734" s="1" t="str">
        <f>IF(定義一覧[[#This Row],[Sequence]]="○","",IF(I735="",CONCATENATE(定義一覧[[#This Row],[VariableName]], " + 1,"),CONCATENATE(定義一覧[[#This Row],[VariableName]], " - 1,")))</f>
        <v>WIDE_JIS_SYMBOL_BOX_DRAWINGS_HEAVY_UP_AND_RIGHT + 1,</v>
      </c>
    </row>
    <row r="735" spans="2:13" ht="12.75" customHeight="1" x14ac:dyDescent="0.4">
      <c r="B735" s="1" t="s">
        <v>1404</v>
      </c>
      <c r="C735" s="1">
        <f>HEX2DEC(定義一覧[[#This Row],[Unicode]])</f>
        <v>9496</v>
      </c>
      <c r="D735" s="1" t="str">
        <f>_xlfn.UNICHAR(HEX2DEC(定義一覧[[#This Row],[Unicode]]))</f>
        <v>┘</v>
      </c>
      <c r="E735" s="1" t="s">
        <v>104</v>
      </c>
      <c r="F735" s="1" t="s">
        <v>1622</v>
      </c>
      <c r="G735" s="1" t="s">
        <v>729</v>
      </c>
      <c r="H735" s="2" t="s">
        <v>2467</v>
      </c>
      <c r="I735" s="1" t="str">
        <f>IF(AND(定義一覧[[#This Row],[Dec]]-1=C734,定義一覧[[#This Row],[Dec]]+1=C736,定義一覧[[#This Row],[Category]]=F734,定義一覧[[#This Row],[Category]]=F736,定義一覧[[#This Row],[SubCategory]]=G734,定義一覧[[#This Row],[SubCategory]]=G736),"○","")</f>
        <v/>
      </c>
      <c r="J735" s="1" t="str">
        <f>CONCATENATE(定義一覧[[#This Row],[Width]],"_",定義一覧[[#This Row],[Category]],"_",定義一覧[[#This Row],[SubCategory]],"_",SUBSTITUTE(定義一覧[[#This Row],[Name]],"-","_"))</f>
        <v>WIDE_JIS_SYMBOL_BOX_DRAWINGS_LIGHT_UP_AND_LEFT</v>
      </c>
      <c r="K7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BOX_DRAWINGS_LIGHT_UP_AND_LEFT
pub const WIDE_JIS_SYMBOL_BOX_DRAWINGS_LIGHT_UP_AND_LEFT: u32 = 0x2518;</v>
      </c>
      <c r="L735" s="3" t="str">
        <f>定義一覧[[#This Row],[VariableName]]&amp;","</f>
        <v>WIDE_JIS_SYMBOL_BOX_DRAWINGS_LIGHT_UP_AND_LEFT,</v>
      </c>
      <c r="M735" s="1" t="str">
        <f>IF(定義一覧[[#This Row],[Sequence]]="○","",IF(I736="",CONCATENATE(定義一覧[[#This Row],[VariableName]], " + 1,"),CONCATENATE(定義一覧[[#This Row],[VariableName]], " - 1,")))</f>
        <v>WIDE_JIS_SYMBOL_BOX_DRAWINGS_LIGHT_UP_AND_LEFT + 1,</v>
      </c>
    </row>
    <row r="736" spans="2:13" ht="12.75" customHeight="1" x14ac:dyDescent="0.4">
      <c r="B736" s="1" t="s">
        <v>944</v>
      </c>
      <c r="C736" s="1">
        <f>HEX2DEC(定義一覧[[#This Row],[Unicode]])</f>
        <v>9499</v>
      </c>
      <c r="D736" s="1" t="str">
        <f>_xlfn.UNICHAR(HEX2DEC(定義一覧[[#This Row],[Unicode]]))</f>
        <v>┛</v>
      </c>
      <c r="E736" s="1" t="s">
        <v>104</v>
      </c>
      <c r="F736" s="1" t="s">
        <v>1622</v>
      </c>
      <c r="G736" s="1" t="s">
        <v>729</v>
      </c>
      <c r="H736" s="2" t="s">
        <v>2468</v>
      </c>
      <c r="I736" s="1" t="str">
        <f>IF(AND(定義一覧[[#This Row],[Dec]]-1=C735,定義一覧[[#This Row],[Dec]]+1=C737,定義一覧[[#This Row],[Category]]=F735,定義一覧[[#This Row],[Category]]=F737,定義一覧[[#This Row],[SubCategory]]=G735,定義一覧[[#This Row],[SubCategory]]=G737),"○","")</f>
        <v/>
      </c>
      <c r="J736" s="1" t="str">
        <f>CONCATENATE(定義一覧[[#This Row],[Width]],"_",定義一覧[[#This Row],[Category]],"_",定義一覧[[#This Row],[SubCategory]],"_",SUBSTITUTE(定義一覧[[#This Row],[Name]],"-","_"))</f>
        <v>WIDE_JIS_SYMBOL_BOX_DRAWINGS_HEAVY_UP_AND_LEFT</v>
      </c>
      <c r="K7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BOX_DRAWINGS_HEAVY_UP_AND_LEFT
pub const WIDE_JIS_SYMBOL_BOX_DRAWINGS_HEAVY_UP_AND_LEFT: u32 = 0x251b;</v>
      </c>
      <c r="L736" s="3" t="str">
        <f>定義一覧[[#This Row],[VariableName]]&amp;","</f>
        <v>WIDE_JIS_SYMBOL_BOX_DRAWINGS_HEAVY_UP_AND_LEFT,</v>
      </c>
      <c r="M736" s="1" t="str">
        <f>IF(定義一覧[[#This Row],[Sequence]]="○","",IF(I737="",CONCATENATE(定義一覧[[#This Row],[VariableName]], " + 1,"),CONCATENATE(定義一覧[[#This Row],[VariableName]], " - 1,")))</f>
        <v>WIDE_JIS_SYMBOL_BOX_DRAWINGS_HEAVY_UP_AND_LEFT - 1,</v>
      </c>
    </row>
    <row r="737" spans="2:13" ht="12.75" customHeight="1" x14ac:dyDescent="0.4">
      <c r="B737" s="1" t="s">
        <v>940</v>
      </c>
      <c r="C737" s="1">
        <f>HEX2DEC(定義一覧[[#This Row],[Unicode]])</f>
        <v>9500</v>
      </c>
      <c r="D737" s="1" t="str">
        <f>_xlfn.UNICHAR(HEX2DEC(定義一覧[[#This Row],[Unicode]]))</f>
        <v>├</v>
      </c>
      <c r="E737" s="1" t="s">
        <v>104</v>
      </c>
      <c r="F737" s="1" t="s">
        <v>1622</v>
      </c>
      <c r="G737" s="1" t="s">
        <v>729</v>
      </c>
      <c r="H737" s="2" t="s">
        <v>2469</v>
      </c>
      <c r="I737" s="1" t="str">
        <f>IF(AND(定義一覧[[#This Row],[Dec]]-1=C736,定義一覧[[#This Row],[Dec]]+1=C738,定義一覧[[#This Row],[Category]]=F736,定義一覧[[#This Row],[Category]]=F738,定義一覧[[#This Row],[SubCategory]]=G736,定義一覧[[#This Row],[SubCategory]]=G738),"○","")</f>
        <v>○</v>
      </c>
      <c r="J737" s="1" t="str">
        <f>CONCATENATE(定義一覧[[#This Row],[Width]],"_",定義一覧[[#This Row],[Category]],"_",定義一覧[[#This Row],[SubCategory]],"_",SUBSTITUTE(定義一覧[[#This Row],[Name]],"-","_"))</f>
        <v>WIDE_JIS_SYMBOL_BOX_DRAWINGS_LIGHT_VERTICAL_AND_RIGHT</v>
      </c>
      <c r="K7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BOX_DRAWINGS_LIGHT_VERTICAL_AND_RIGHT
pub const WIDE_JIS_SYMBOL_BOX_DRAWINGS_LIGHT_VERTICAL_AND_RIGHT: u32 = 0x251c;</v>
      </c>
      <c r="L737" s="3" t="str">
        <f>定義一覧[[#This Row],[VariableName]]&amp;","</f>
        <v>WIDE_JIS_SYMBOL_BOX_DRAWINGS_LIGHT_VERTICAL_AND_RIGHT,</v>
      </c>
      <c r="M737" s="1" t="str">
        <f>IF(定義一覧[[#This Row],[Sequence]]="○","",IF(I738="",CONCATENATE(定義一覧[[#This Row],[VariableName]], " + 1,"),CONCATENATE(定義一覧[[#This Row],[VariableName]], " - 1,")))</f>
        <v/>
      </c>
    </row>
    <row r="738" spans="2:13" ht="12.75" customHeight="1" x14ac:dyDescent="0.4">
      <c r="B738" s="1" t="s">
        <v>950</v>
      </c>
      <c r="C738" s="1">
        <f>HEX2DEC(定義一覧[[#This Row],[Unicode]])</f>
        <v>9501</v>
      </c>
      <c r="D738" s="1" t="str">
        <f>_xlfn.UNICHAR(HEX2DEC(定義一覧[[#This Row],[Unicode]]))</f>
        <v>┝</v>
      </c>
      <c r="E738" s="1" t="s">
        <v>104</v>
      </c>
      <c r="F738" s="1" t="s">
        <v>1622</v>
      </c>
      <c r="G738" s="1" t="s">
        <v>729</v>
      </c>
      <c r="H738" s="2" t="s">
        <v>2470</v>
      </c>
      <c r="I738" s="1" t="str">
        <f>IF(AND(定義一覧[[#This Row],[Dec]]-1=C737,定義一覧[[#This Row],[Dec]]+1=C739,定義一覧[[#This Row],[Category]]=F737,定義一覧[[#This Row],[Category]]=F739,定義一覧[[#This Row],[SubCategory]]=G737,定義一覧[[#This Row],[SubCategory]]=G739),"○","")</f>
        <v/>
      </c>
      <c r="J738" s="1" t="str">
        <f>CONCATENATE(定義一覧[[#This Row],[Width]],"_",定義一覧[[#This Row],[Category]],"_",定義一覧[[#This Row],[SubCategory]],"_",SUBSTITUTE(定義一覧[[#This Row],[Name]],"-","_"))</f>
        <v>WIDE_JIS_SYMBOL_BOX_DRAWINGS_VERTICAL_LIGHT_AND_RIGHT_HEAVY</v>
      </c>
      <c r="K7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BOX_DRAWINGS_VERTICAL_LIGHT_AND_RIGHT_HEAVY
pub const WIDE_JIS_SYMBOL_BOX_DRAWINGS_VERTICAL_LIGHT_AND_RIGHT_HEAVY: u32 = 0x251d;</v>
      </c>
      <c r="L738" s="3" t="str">
        <f>定義一覧[[#This Row],[VariableName]]&amp;","</f>
        <v>WIDE_JIS_SYMBOL_BOX_DRAWINGS_VERTICAL_LIGHT_AND_RIGHT_HEAVY,</v>
      </c>
      <c r="M738" s="1" t="str">
        <f>IF(定義一覧[[#This Row],[Sequence]]="○","",IF(I739="",CONCATENATE(定義一覧[[#This Row],[VariableName]], " + 1,"),CONCATENATE(定義一覧[[#This Row],[VariableName]], " - 1,")))</f>
        <v>WIDE_JIS_SYMBOL_BOX_DRAWINGS_VERTICAL_LIGHT_AND_RIGHT_HEAVY + 1,</v>
      </c>
    </row>
    <row r="739" spans="2:13" ht="12.75" customHeight="1" x14ac:dyDescent="0.4">
      <c r="B739" s="1" t="s">
        <v>1414</v>
      </c>
      <c r="C739" s="1">
        <f>HEX2DEC(定義一覧[[#This Row],[Unicode]])</f>
        <v>9504</v>
      </c>
      <c r="D739" s="1" t="str">
        <f>_xlfn.UNICHAR(HEX2DEC(定義一覧[[#This Row],[Unicode]]))</f>
        <v>┠</v>
      </c>
      <c r="E739" s="1" t="s">
        <v>104</v>
      </c>
      <c r="F739" s="1" t="s">
        <v>1622</v>
      </c>
      <c r="G739" s="1" t="s">
        <v>729</v>
      </c>
      <c r="H739" s="2" t="s">
        <v>2471</v>
      </c>
      <c r="I739" s="1" t="str">
        <f>IF(AND(定義一覧[[#This Row],[Dec]]-1=C738,定義一覧[[#This Row],[Dec]]+1=C740,定義一覧[[#This Row],[Category]]=F738,定義一覧[[#This Row],[Category]]=F740,定義一覧[[#This Row],[SubCategory]]=G738,定義一覧[[#This Row],[SubCategory]]=G740),"○","")</f>
        <v/>
      </c>
      <c r="J739" s="1" t="str">
        <f>CONCATENATE(定義一覧[[#This Row],[Width]],"_",定義一覧[[#This Row],[Category]],"_",定義一覧[[#This Row],[SubCategory]],"_",SUBSTITUTE(定義一覧[[#This Row],[Name]],"-","_"))</f>
        <v>WIDE_JIS_SYMBOL_BOX_DRAWINGS_VERTICAL_HEAVY_AND_RIGHT_LIGHT</v>
      </c>
      <c r="K7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BOX_DRAWINGS_VERTICAL_HEAVY_AND_RIGHT_LIGHT
pub const WIDE_JIS_SYMBOL_BOX_DRAWINGS_VERTICAL_HEAVY_AND_RIGHT_LIGHT: u32 = 0x2520;</v>
      </c>
      <c r="L739" s="3" t="str">
        <f>定義一覧[[#This Row],[VariableName]]&amp;","</f>
        <v>WIDE_JIS_SYMBOL_BOX_DRAWINGS_VERTICAL_HEAVY_AND_RIGHT_LIGHT,</v>
      </c>
      <c r="M739" s="1" t="str">
        <f>IF(定義一覧[[#This Row],[Sequence]]="○","",IF(I740="",CONCATENATE(定義一覧[[#This Row],[VariableName]], " + 1,"),CONCATENATE(定義一覧[[#This Row],[VariableName]], " - 1,")))</f>
        <v>WIDE_JIS_SYMBOL_BOX_DRAWINGS_VERTICAL_HEAVY_AND_RIGHT_LIGHT + 1,</v>
      </c>
    </row>
    <row r="740" spans="2:13" ht="12.75" customHeight="1" x14ac:dyDescent="0.4">
      <c r="B740" s="1" t="s">
        <v>1412</v>
      </c>
      <c r="C740" s="1">
        <f>HEX2DEC(定義一覧[[#This Row],[Unicode]])</f>
        <v>9507</v>
      </c>
      <c r="D740" s="1" t="str">
        <f>_xlfn.UNICHAR(HEX2DEC(定義一覧[[#This Row],[Unicode]]))</f>
        <v>┣</v>
      </c>
      <c r="E740" s="1" t="s">
        <v>104</v>
      </c>
      <c r="F740" s="1" t="s">
        <v>1622</v>
      </c>
      <c r="G740" s="1" t="s">
        <v>729</v>
      </c>
      <c r="H740" s="2" t="s">
        <v>2472</v>
      </c>
      <c r="I740" s="1" t="str">
        <f>IF(AND(定義一覧[[#This Row],[Dec]]-1=C739,定義一覧[[#This Row],[Dec]]+1=C741,定義一覧[[#This Row],[Category]]=F739,定義一覧[[#This Row],[Category]]=F741,定義一覧[[#This Row],[SubCategory]]=G739,定義一覧[[#This Row],[SubCategory]]=G741),"○","")</f>
        <v/>
      </c>
      <c r="J740" s="1" t="str">
        <f>CONCATENATE(定義一覧[[#This Row],[Width]],"_",定義一覧[[#This Row],[Category]],"_",定義一覧[[#This Row],[SubCategory]],"_",SUBSTITUTE(定義一覧[[#This Row],[Name]],"-","_"))</f>
        <v>WIDE_JIS_SYMBOL_BOX_DRAWINGS_HEAVY_VERTICAL_AND_RIGHT</v>
      </c>
      <c r="K7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BOX_DRAWINGS_HEAVY_VERTICAL_AND_RIGHT
pub const WIDE_JIS_SYMBOL_BOX_DRAWINGS_HEAVY_VERTICAL_AND_RIGHT: u32 = 0x2523;</v>
      </c>
      <c r="L740" s="3" t="str">
        <f>定義一覧[[#This Row],[VariableName]]&amp;","</f>
        <v>WIDE_JIS_SYMBOL_BOX_DRAWINGS_HEAVY_VERTICAL_AND_RIGHT,</v>
      </c>
      <c r="M740" s="1" t="str">
        <f>IF(定義一覧[[#This Row],[Sequence]]="○","",IF(I741="",CONCATENATE(定義一覧[[#This Row],[VariableName]], " + 1,"),CONCATENATE(定義一覧[[#This Row],[VariableName]], " - 1,")))</f>
        <v>WIDE_JIS_SYMBOL_BOX_DRAWINGS_HEAVY_VERTICAL_AND_RIGHT - 1,</v>
      </c>
    </row>
    <row r="741" spans="2:13" ht="12.75" customHeight="1" x14ac:dyDescent="0.4">
      <c r="B741" s="1" t="s">
        <v>1406</v>
      </c>
      <c r="C741" s="1">
        <f>HEX2DEC(定義一覧[[#This Row],[Unicode]])</f>
        <v>9508</v>
      </c>
      <c r="D741" s="1" t="str">
        <f>_xlfn.UNICHAR(HEX2DEC(定義一覧[[#This Row],[Unicode]]))</f>
        <v>┤</v>
      </c>
      <c r="E741" s="1" t="s">
        <v>104</v>
      </c>
      <c r="F741" s="1" t="s">
        <v>1622</v>
      </c>
      <c r="G741" s="1" t="s">
        <v>729</v>
      </c>
      <c r="H741" s="2" t="s">
        <v>2473</v>
      </c>
      <c r="I741" s="1" t="str">
        <f>IF(AND(定義一覧[[#This Row],[Dec]]-1=C740,定義一覧[[#This Row],[Dec]]+1=C742,定義一覧[[#This Row],[Category]]=F740,定義一覧[[#This Row],[Category]]=F742,定義一覧[[#This Row],[SubCategory]]=G740,定義一覧[[#This Row],[SubCategory]]=G742),"○","")</f>
        <v>○</v>
      </c>
      <c r="J741" s="1" t="str">
        <f>CONCATENATE(定義一覧[[#This Row],[Width]],"_",定義一覧[[#This Row],[Category]],"_",定義一覧[[#This Row],[SubCategory]],"_",SUBSTITUTE(定義一覧[[#This Row],[Name]],"-","_"))</f>
        <v>WIDE_JIS_SYMBOL_BOX_DRAWINGS_LIGHT_VERTICAL_AND_LEFT</v>
      </c>
      <c r="K7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BOX_DRAWINGS_LIGHT_VERTICAL_AND_LEFT
pub const WIDE_JIS_SYMBOL_BOX_DRAWINGS_LIGHT_VERTICAL_AND_LEFT: u32 = 0x2524;</v>
      </c>
      <c r="L741" s="3" t="str">
        <f>定義一覧[[#This Row],[VariableName]]&amp;","</f>
        <v>WIDE_JIS_SYMBOL_BOX_DRAWINGS_LIGHT_VERTICAL_AND_LEFT,</v>
      </c>
      <c r="M741" s="1" t="str">
        <f>IF(定義一覧[[#This Row],[Sequence]]="○","",IF(I742="",CONCATENATE(定義一覧[[#This Row],[VariableName]], " + 1,"),CONCATENATE(定義一覧[[#This Row],[VariableName]], " - 1,")))</f>
        <v/>
      </c>
    </row>
    <row r="742" spans="2:13" ht="12.75" customHeight="1" x14ac:dyDescent="0.4">
      <c r="B742" s="1" t="s">
        <v>1418</v>
      </c>
      <c r="C742" s="1">
        <f>HEX2DEC(定義一覧[[#This Row],[Unicode]])</f>
        <v>9509</v>
      </c>
      <c r="D742" s="1" t="str">
        <f>_xlfn.UNICHAR(HEX2DEC(定義一覧[[#This Row],[Unicode]]))</f>
        <v>┥</v>
      </c>
      <c r="E742" s="1" t="s">
        <v>104</v>
      </c>
      <c r="F742" s="1" t="s">
        <v>1622</v>
      </c>
      <c r="G742" s="1" t="s">
        <v>729</v>
      </c>
      <c r="H742" s="2" t="s">
        <v>2474</v>
      </c>
      <c r="I742" s="1" t="str">
        <f>IF(AND(定義一覧[[#This Row],[Dec]]-1=C741,定義一覧[[#This Row],[Dec]]+1=C743,定義一覧[[#This Row],[Category]]=F741,定義一覧[[#This Row],[Category]]=F743,定義一覧[[#This Row],[SubCategory]]=G741,定義一覧[[#This Row],[SubCategory]]=G743),"○","")</f>
        <v/>
      </c>
      <c r="J742" s="1" t="str">
        <f>CONCATENATE(定義一覧[[#This Row],[Width]],"_",定義一覧[[#This Row],[Category]],"_",定義一覧[[#This Row],[SubCategory]],"_",SUBSTITUTE(定義一覧[[#This Row],[Name]],"-","_"))</f>
        <v>WIDE_JIS_SYMBOL_BOX_DRAWINGS_VERTICAL_LIGHT_AND_LEFT_HEAVY</v>
      </c>
      <c r="K7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BOX_DRAWINGS_VERTICAL_LIGHT_AND_LEFT_HEAVY
pub const WIDE_JIS_SYMBOL_BOX_DRAWINGS_VERTICAL_LIGHT_AND_LEFT_HEAVY: u32 = 0x2525;</v>
      </c>
      <c r="L742" s="3" t="str">
        <f>定義一覧[[#This Row],[VariableName]]&amp;","</f>
        <v>WIDE_JIS_SYMBOL_BOX_DRAWINGS_VERTICAL_LIGHT_AND_LEFT_HEAVY,</v>
      </c>
      <c r="M742" s="1" t="str">
        <f>IF(定義一覧[[#This Row],[Sequence]]="○","",IF(I743="",CONCATENATE(定義一覧[[#This Row],[VariableName]], " + 1,"),CONCATENATE(定義一覧[[#This Row],[VariableName]], " - 1,")))</f>
        <v>WIDE_JIS_SYMBOL_BOX_DRAWINGS_VERTICAL_LIGHT_AND_LEFT_HEAVY + 1,</v>
      </c>
    </row>
    <row r="743" spans="2:13" ht="12.75" customHeight="1" x14ac:dyDescent="0.4">
      <c r="B743" s="1" t="s">
        <v>1415</v>
      </c>
      <c r="C743" s="1">
        <f>HEX2DEC(定義一覧[[#This Row],[Unicode]])</f>
        <v>9512</v>
      </c>
      <c r="D743" s="1" t="str">
        <f>_xlfn.UNICHAR(HEX2DEC(定義一覧[[#This Row],[Unicode]]))</f>
        <v>┨</v>
      </c>
      <c r="E743" s="1" t="s">
        <v>104</v>
      </c>
      <c r="F743" s="1" t="s">
        <v>1622</v>
      </c>
      <c r="G743" s="1" t="s">
        <v>729</v>
      </c>
      <c r="H743" s="2" t="s">
        <v>2475</v>
      </c>
      <c r="I743" s="1" t="str">
        <f>IF(AND(定義一覧[[#This Row],[Dec]]-1=C742,定義一覧[[#This Row],[Dec]]+1=C744,定義一覧[[#This Row],[Category]]=F742,定義一覧[[#This Row],[Category]]=F744,定義一覧[[#This Row],[SubCategory]]=G742,定義一覧[[#This Row],[SubCategory]]=G744),"○","")</f>
        <v/>
      </c>
      <c r="J743" s="1" t="str">
        <f>CONCATENATE(定義一覧[[#This Row],[Width]],"_",定義一覧[[#This Row],[Category]],"_",定義一覧[[#This Row],[SubCategory]],"_",SUBSTITUTE(定義一覧[[#This Row],[Name]],"-","_"))</f>
        <v>WIDE_JIS_SYMBOL_BOX_DRAWINGS_VERTICAL_HEAVY_AND_LEFT_LIGHT</v>
      </c>
      <c r="K7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BOX_DRAWINGS_VERTICAL_HEAVY_AND_LEFT_LIGHT
pub const WIDE_JIS_SYMBOL_BOX_DRAWINGS_VERTICAL_HEAVY_AND_LEFT_LIGHT: u32 = 0x2528;</v>
      </c>
      <c r="L743" s="3" t="str">
        <f>定義一覧[[#This Row],[VariableName]]&amp;","</f>
        <v>WIDE_JIS_SYMBOL_BOX_DRAWINGS_VERTICAL_HEAVY_AND_LEFT_LIGHT,</v>
      </c>
      <c r="M743" s="1" t="str">
        <f>IF(定義一覧[[#This Row],[Sequence]]="○","",IF(I744="",CONCATENATE(定義一覧[[#This Row],[VariableName]], " + 1,"),CONCATENATE(定義一覧[[#This Row],[VariableName]], " - 1,")))</f>
        <v>WIDE_JIS_SYMBOL_BOX_DRAWINGS_VERTICAL_HEAVY_AND_LEFT_LIGHT + 1,</v>
      </c>
    </row>
    <row r="744" spans="2:13" ht="12.75" customHeight="1" x14ac:dyDescent="0.4">
      <c r="B744" s="1" t="s">
        <v>945</v>
      </c>
      <c r="C744" s="1">
        <f>HEX2DEC(定義一覧[[#This Row],[Unicode]])</f>
        <v>9515</v>
      </c>
      <c r="D744" s="1" t="str">
        <f>_xlfn.UNICHAR(HEX2DEC(定義一覧[[#This Row],[Unicode]]))</f>
        <v>┫</v>
      </c>
      <c r="E744" s="1" t="s">
        <v>104</v>
      </c>
      <c r="F744" s="1" t="s">
        <v>1622</v>
      </c>
      <c r="G744" s="1" t="s">
        <v>729</v>
      </c>
      <c r="H744" s="2" t="s">
        <v>2476</v>
      </c>
      <c r="I744" s="1" t="str">
        <f>IF(AND(定義一覧[[#This Row],[Dec]]-1=C743,定義一覧[[#This Row],[Dec]]+1=C745,定義一覧[[#This Row],[Category]]=F743,定義一覧[[#This Row],[Category]]=F745,定義一覧[[#This Row],[SubCategory]]=G743,定義一覧[[#This Row],[SubCategory]]=G745),"○","")</f>
        <v/>
      </c>
      <c r="J744" s="1" t="str">
        <f>CONCATENATE(定義一覧[[#This Row],[Width]],"_",定義一覧[[#This Row],[Category]],"_",定義一覧[[#This Row],[SubCategory]],"_",SUBSTITUTE(定義一覧[[#This Row],[Name]],"-","_"))</f>
        <v>WIDE_JIS_SYMBOL_BOX_DRAWINGS_HEAVY_VERTICAL_AND_LEFT</v>
      </c>
      <c r="K7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BOX_DRAWINGS_HEAVY_VERTICAL_AND_LEFT
pub const WIDE_JIS_SYMBOL_BOX_DRAWINGS_HEAVY_VERTICAL_AND_LEFT: u32 = 0x252b;</v>
      </c>
      <c r="L744" s="3" t="str">
        <f>定義一覧[[#This Row],[VariableName]]&amp;","</f>
        <v>WIDE_JIS_SYMBOL_BOX_DRAWINGS_HEAVY_VERTICAL_AND_LEFT,</v>
      </c>
      <c r="M744" s="1" t="str">
        <f>IF(定義一覧[[#This Row],[Sequence]]="○","",IF(I745="",CONCATENATE(定義一覧[[#This Row],[VariableName]], " + 1,"),CONCATENATE(定義一覧[[#This Row],[VariableName]], " - 1,")))</f>
        <v>WIDE_JIS_SYMBOL_BOX_DRAWINGS_HEAVY_VERTICAL_AND_LEFT + 1,</v>
      </c>
    </row>
    <row r="745" spans="2:13" ht="12.75" customHeight="1" x14ac:dyDescent="0.4">
      <c r="B745" s="1" t="s">
        <v>941</v>
      </c>
      <c r="C745" s="1">
        <f>HEX2DEC(定義一覧[[#This Row],[Unicode]])</f>
        <v>9516</v>
      </c>
      <c r="D745" s="1" t="str">
        <f>_xlfn.UNICHAR(HEX2DEC(定義一覧[[#This Row],[Unicode]]))</f>
        <v>┬</v>
      </c>
      <c r="E745" s="1" t="s">
        <v>104</v>
      </c>
      <c r="F745" s="1" t="s">
        <v>1622</v>
      </c>
      <c r="G745" s="1" t="s">
        <v>729</v>
      </c>
      <c r="H745" s="2" t="s">
        <v>2477</v>
      </c>
      <c r="I745" s="1" t="str">
        <f>IF(AND(定義一覧[[#This Row],[Dec]]-1=C744,定義一覧[[#This Row],[Dec]]+1=C746,定義一覧[[#This Row],[Category]]=F744,定義一覧[[#This Row],[Category]]=F746,定義一覧[[#This Row],[SubCategory]]=G744,定義一覧[[#This Row],[SubCategory]]=G746),"○","")</f>
        <v/>
      </c>
      <c r="J745" s="1" t="str">
        <f>CONCATENATE(定義一覧[[#This Row],[Width]],"_",定義一覧[[#This Row],[Category]],"_",定義一覧[[#This Row],[SubCategory]],"_",SUBSTITUTE(定義一覧[[#This Row],[Name]],"-","_"))</f>
        <v>WIDE_JIS_SYMBOL_BOX_DRAWINGS_LIGHT_DOWN_AND_HORIZONTAL</v>
      </c>
      <c r="K7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BOX_DRAWINGS_LIGHT_DOWN_AND_HORIZONTAL
pub const WIDE_JIS_SYMBOL_BOX_DRAWINGS_LIGHT_DOWN_AND_HORIZONTAL: u32 = 0x252c;</v>
      </c>
      <c r="L745" s="3" t="str">
        <f>定義一覧[[#This Row],[VariableName]]&amp;","</f>
        <v>WIDE_JIS_SYMBOL_BOX_DRAWINGS_LIGHT_DOWN_AND_HORIZONTAL,</v>
      </c>
      <c r="M745" s="1" t="str">
        <f>IF(定義一覧[[#This Row],[Sequence]]="○","",IF(I746="",CONCATENATE(定義一覧[[#This Row],[VariableName]], " + 1,"),CONCATENATE(定義一覧[[#This Row],[VariableName]], " - 1,")))</f>
        <v>WIDE_JIS_SYMBOL_BOX_DRAWINGS_LIGHT_DOWN_AND_HORIZONTAL + 1,</v>
      </c>
    </row>
    <row r="746" spans="2:13" ht="12.75" customHeight="1" x14ac:dyDescent="0.4">
      <c r="B746" s="1" t="s">
        <v>948</v>
      </c>
      <c r="C746" s="1">
        <f>HEX2DEC(定義一覧[[#This Row],[Unicode]])</f>
        <v>9519</v>
      </c>
      <c r="D746" s="1" t="str">
        <f>_xlfn.UNICHAR(HEX2DEC(定義一覧[[#This Row],[Unicode]]))</f>
        <v>┯</v>
      </c>
      <c r="E746" s="1" t="s">
        <v>104</v>
      </c>
      <c r="F746" s="1" t="s">
        <v>1622</v>
      </c>
      <c r="G746" s="1" t="s">
        <v>729</v>
      </c>
      <c r="H746" s="2" t="s">
        <v>2478</v>
      </c>
      <c r="I746" s="1" t="str">
        <f>IF(AND(定義一覧[[#This Row],[Dec]]-1=C745,定義一覧[[#This Row],[Dec]]+1=C747,定義一覧[[#This Row],[Category]]=F745,定義一覧[[#This Row],[Category]]=F747,定義一覧[[#This Row],[SubCategory]]=G745,定義一覧[[#This Row],[SubCategory]]=G747),"○","")</f>
        <v/>
      </c>
      <c r="J746" s="1" t="str">
        <f>CONCATENATE(定義一覧[[#This Row],[Width]],"_",定義一覧[[#This Row],[Category]],"_",定義一覧[[#This Row],[SubCategory]],"_",SUBSTITUTE(定義一覧[[#This Row],[Name]],"-","_"))</f>
        <v>WIDE_JIS_SYMBOL_BOX_DRAWINGS_DOWN_LIGHT_AND_HORIZONTAL_HEAVY</v>
      </c>
      <c r="K7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BOX_DRAWINGS_DOWN_LIGHT_AND_HORIZONTAL_HEAVY
pub const WIDE_JIS_SYMBOL_BOX_DRAWINGS_DOWN_LIGHT_AND_HORIZONTAL_HEAVY: u32 = 0x252f;</v>
      </c>
      <c r="L746" s="3" t="str">
        <f>定義一覧[[#This Row],[VariableName]]&amp;","</f>
        <v>WIDE_JIS_SYMBOL_BOX_DRAWINGS_DOWN_LIGHT_AND_HORIZONTAL_HEAVY,</v>
      </c>
      <c r="M746" s="1" t="str">
        <f>IF(定義一覧[[#This Row],[Sequence]]="○","",IF(I747="",CONCATENATE(定義一覧[[#This Row],[VariableName]], " + 1,"),CONCATENATE(定義一覧[[#This Row],[VariableName]], " - 1,")))</f>
        <v>WIDE_JIS_SYMBOL_BOX_DRAWINGS_DOWN_LIGHT_AND_HORIZONTAL_HEAVY + 1,</v>
      </c>
    </row>
    <row r="747" spans="2:13" ht="12.75" customHeight="1" x14ac:dyDescent="0.4">
      <c r="B747" s="1" t="s">
        <v>1417</v>
      </c>
      <c r="C747" s="1">
        <f>HEX2DEC(定義一覧[[#This Row],[Unicode]])</f>
        <v>9520</v>
      </c>
      <c r="D747" s="1" t="str">
        <f>_xlfn.UNICHAR(HEX2DEC(定義一覧[[#This Row],[Unicode]]))</f>
        <v>┰</v>
      </c>
      <c r="E747" s="1" t="s">
        <v>104</v>
      </c>
      <c r="F747" s="1" t="s">
        <v>1622</v>
      </c>
      <c r="G747" s="1" t="s">
        <v>729</v>
      </c>
      <c r="H747" s="2" t="s">
        <v>2479</v>
      </c>
      <c r="I747" s="1" t="str">
        <f>IF(AND(定義一覧[[#This Row],[Dec]]-1=C746,定義一覧[[#This Row],[Dec]]+1=C748,定義一覧[[#This Row],[Category]]=F746,定義一覧[[#This Row],[Category]]=F748,定義一覧[[#This Row],[SubCategory]]=G746,定義一覧[[#This Row],[SubCategory]]=G748),"○","")</f>
        <v/>
      </c>
      <c r="J747" s="1" t="str">
        <f>CONCATENATE(定義一覧[[#This Row],[Width]],"_",定義一覧[[#This Row],[Category]],"_",定義一覧[[#This Row],[SubCategory]],"_",SUBSTITUTE(定義一覧[[#This Row],[Name]],"-","_"))</f>
        <v>WIDE_JIS_SYMBOL_BOX_DRAWINGS_DOWN_HEAVY_AND_HORIZONTAL_LIGHT</v>
      </c>
      <c r="K7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BOX_DRAWINGS_DOWN_HEAVY_AND_HORIZONTAL_LIGHT
pub const WIDE_JIS_SYMBOL_BOX_DRAWINGS_DOWN_HEAVY_AND_HORIZONTAL_LIGHT: u32 = 0x2530;</v>
      </c>
      <c r="L747" s="3" t="str">
        <f>定義一覧[[#This Row],[VariableName]]&amp;","</f>
        <v>WIDE_JIS_SYMBOL_BOX_DRAWINGS_DOWN_HEAVY_AND_HORIZONTAL_LIGHT,</v>
      </c>
      <c r="M747" s="1" t="str">
        <f>IF(定義一覧[[#This Row],[Sequence]]="○","",IF(I748="",CONCATENATE(定義一覧[[#This Row],[VariableName]], " + 1,"),CONCATENATE(定義一覧[[#This Row],[VariableName]], " - 1,")))</f>
        <v>WIDE_JIS_SYMBOL_BOX_DRAWINGS_DOWN_HEAVY_AND_HORIZONTAL_LIGHT + 1,</v>
      </c>
    </row>
    <row r="748" spans="2:13" ht="12.75" customHeight="1" x14ac:dyDescent="0.4">
      <c r="B748" s="1" t="s">
        <v>1413</v>
      </c>
      <c r="C748" s="1">
        <f>HEX2DEC(定義一覧[[#This Row],[Unicode]])</f>
        <v>9523</v>
      </c>
      <c r="D748" s="1" t="str">
        <f>_xlfn.UNICHAR(HEX2DEC(定義一覧[[#This Row],[Unicode]]))</f>
        <v>┳</v>
      </c>
      <c r="E748" s="1" t="s">
        <v>104</v>
      </c>
      <c r="F748" s="1" t="s">
        <v>1622</v>
      </c>
      <c r="G748" s="1" t="s">
        <v>729</v>
      </c>
      <c r="H748" s="2" t="s">
        <v>2480</v>
      </c>
      <c r="I748" s="1" t="str">
        <f>IF(AND(定義一覧[[#This Row],[Dec]]-1=C747,定義一覧[[#This Row],[Dec]]+1=C749,定義一覧[[#This Row],[Category]]=F747,定義一覧[[#This Row],[Category]]=F749,定義一覧[[#This Row],[SubCategory]]=G747,定義一覧[[#This Row],[SubCategory]]=G749),"○","")</f>
        <v/>
      </c>
      <c r="J748" s="1" t="str">
        <f>CONCATENATE(定義一覧[[#This Row],[Width]],"_",定義一覧[[#This Row],[Category]],"_",定義一覧[[#This Row],[SubCategory]],"_",SUBSTITUTE(定義一覧[[#This Row],[Name]],"-","_"))</f>
        <v>WIDE_JIS_SYMBOL_BOX_DRAWINGS_HEAVY_DOWN_AND_HORIZONTAL</v>
      </c>
      <c r="K7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BOX_DRAWINGS_HEAVY_DOWN_AND_HORIZONTAL
pub const WIDE_JIS_SYMBOL_BOX_DRAWINGS_HEAVY_DOWN_AND_HORIZONTAL: u32 = 0x2533;</v>
      </c>
      <c r="L748" s="3" t="str">
        <f>定義一覧[[#This Row],[VariableName]]&amp;","</f>
        <v>WIDE_JIS_SYMBOL_BOX_DRAWINGS_HEAVY_DOWN_AND_HORIZONTAL,</v>
      </c>
      <c r="M748" s="1" t="str">
        <f>IF(定義一覧[[#This Row],[Sequence]]="○","",IF(I749="",CONCATENATE(定義一覧[[#This Row],[VariableName]], " + 1,"),CONCATENATE(定義一覧[[#This Row],[VariableName]], " - 1,")))</f>
        <v>WIDE_JIS_SYMBOL_BOX_DRAWINGS_HEAVY_DOWN_AND_HORIZONTAL + 1,</v>
      </c>
    </row>
    <row r="749" spans="2:13" ht="12.75" customHeight="1" x14ac:dyDescent="0.4">
      <c r="B749" s="1" t="s">
        <v>1407</v>
      </c>
      <c r="C749" s="1">
        <f>HEX2DEC(定義一覧[[#This Row],[Unicode]])</f>
        <v>9524</v>
      </c>
      <c r="D749" s="1" t="str">
        <f>_xlfn.UNICHAR(HEX2DEC(定義一覧[[#This Row],[Unicode]]))</f>
        <v>┴</v>
      </c>
      <c r="E749" s="1" t="s">
        <v>104</v>
      </c>
      <c r="F749" s="1" t="s">
        <v>1622</v>
      </c>
      <c r="G749" s="1" t="s">
        <v>729</v>
      </c>
      <c r="H749" s="2" t="s">
        <v>2481</v>
      </c>
      <c r="I749" s="1" t="str">
        <f>IF(AND(定義一覧[[#This Row],[Dec]]-1=C748,定義一覧[[#This Row],[Dec]]+1=C750,定義一覧[[#This Row],[Category]]=F748,定義一覧[[#This Row],[Category]]=F750,定義一覧[[#This Row],[SubCategory]]=G748,定義一覧[[#This Row],[SubCategory]]=G750),"○","")</f>
        <v/>
      </c>
      <c r="J749" s="1" t="str">
        <f>CONCATENATE(定義一覧[[#This Row],[Width]],"_",定義一覧[[#This Row],[Category]],"_",定義一覧[[#This Row],[SubCategory]],"_",SUBSTITUTE(定義一覧[[#This Row],[Name]],"-","_"))</f>
        <v>WIDE_JIS_SYMBOL_BOX_DRAWINGS_LIGHT_UP_AND_HORIZONTAL</v>
      </c>
      <c r="K7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BOX_DRAWINGS_LIGHT_UP_AND_HORIZONTAL
pub const WIDE_JIS_SYMBOL_BOX_DRAWINGS_LIGHT_UP_AND_HORIZONTAL: u32 = 0x2534;</v>
      </c>
      <c r="L749" s="3" t="str">
        <f>定義一覧[[#This Row],[VariableName]]&amp;","</f>
        <v>WIDE_JIS_SYMBOL_BOX_DRAWINGS_LIGHT_UP_AND_HORIZONTAL,</v>
      </c>
      <c r="M749" s="1" t="str">
        <f>IF(定義一覧[[#This Row],[Sequence]]="○","",IF(I750="",CONCATENATE(定義一覧[[#This Row],[VariableName]], " + 1,"),CONCATENATE(定義一覧[[#This Row],[VariableName]], " - 1,")))</f>
        <v>WIDE_JIS_SYMBOL_BOX_DRAWINGS_LIGHT_UP_AND_HORIZONTAL + 1,</v>
      </c>
    </row>
    <row r="750" spans="2:13" ht="12.75" customHeight="1" x14ac:dyDescent="0.4">
      <c r="B750" s="1" t="s">
        <v>1416</v>
      </c>
      <c r="C750" s="1">
        <f>HEX2DEC(定義一覧[[#This Row],[Unicode]])</f>
        <v>9527</v>
      </c>
      <c r="D750" s="1" t="str">
        <f>_xlfn.UNICHAR(HEX2DEC(定義一覧[[#This Row],[Unicode]]))</f>
        <v>┷</v>
      </c>
      <c r="E750" s="1" t="s">
        <v>104</v>
      </c>
      <c r="F750" s="1" t="s">
        <v>1622</v>
      </c>
      <c r="G750" s="1" t="s">
        <v>729</v>
      </c>
      <c r="H750" s="2" t="s">
        <v>2482</v>
      </c>
      <c r="I750" s="1" t="str">
        <f>IF(AND(定義一覧[[#This Row],[Dec]]-1=C749,定義一覧[[#This Row],[Dec]]+1=C751,定義一覧[[#This Row],[Category]]=F749,定義一覧[[#This Row],[Category]]=F751,定義一覧[[#This Row],[SubCategory]]=G749,定義一覧[[#This Row],[SubCategory]]=G751),"○","")</f>
        <v/>
      </c>
      <c r="J750" s="1" t="str">
        <f>CONCATENATE(定義一覧[[#This Row],[Width]],"_",定義一覧[[#This Row],[Category]],"_",定義一覧[[#This Row],[SubCategory]],"_",SUBSTITUTE(定義一覧[[#This Row],[Name]],"-","_"))</f>
        <v>WIDE_JIS_SYMBOL_BOX_DRAWINGS_UP_LIGHT_AND_HORIZONTAL_HEAVY</v>
      </c>
      <c r="K7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BOX_DRAWINGS_UP_LIGHT_AND_HORIZONTAL_HEAVY
pub const WIDE_JIS_SYMBOL_BOX_DRAWINGS_UP_LIGHT_AND_HORIZONTAL_HEAVY: u32 = 0x2537;</v>
      </c>
      <c r="L750" s="3" t="str">
        <f>定義一覧[[#This Row],[VariableName]]&amp;","</f>
        <v>WIDE_JIS_SYMBOL_BOX_DRAWINGS_UP_LIGHT_AND_HORIZONTAL_HEAVY,</v>
      </c>
      <c r="M750" s="1" t="str">
        <f>IF(定義一覧[[#This Row],[Sequence]]="○","",IF(I751="",CONCATENATE(定義一覧[[#This Row],[VariableName]], " + 1,"),CONCATENATE(定義一覧[[#This Row],[VariableName]], " - 1,")))</f>
        <v>WIDE_JIS_SYMBOL_BOX_DRAWINGS_UP_LIGHT_AND_HORIZONTAL_HEAVY + 1,</v>
      </c>
    </row>
    <row r="751" spans="2:13" ht="12.75" customHeight="1" x14ac:dyDescent="0.4">
      <c r="B751" s="1" t="s">
        <v>1419</v>
      </c>
      <c r="C751" s="1">
        <f>HEX2DEC(定義一覧[[#This Row],[Unicode]])</f>
        <v>9528</v>
      </c>
      <c r="D751" s="1" t="str">
        <f>_xlfn.UNICHAR(HEX2DEC(定義一覧[[#This Row],[Unicode]]))</f>
        <v>┸</v>
      </c>
      <c r="E751" s="1" t="s">
        <v>104</v>
      </c>
      <c r="F751" s="1" t="s">
        <v>1622</v>
      </c>
      <c r="G751" s="1" t="s">
        <v>729</v>
      </c>
      <c r="H751" s="2" t="s">
        <v>2483</v>
      </c>
      <c r="I751" s="1" t="str">
        <f>IF(AND(定義一覧[[#This Row],[Dec]]-1=C750,定義一覧[[#This Row],[Dec]]+1=C752,定義一覧[[#This Row],[Category]]=F750,定義一覧[[#This Row],[Category]]=F752,定義一覧[[#This Row],[SubCategory]]=G750,定義一覧[[#This Row],[SubCategory]]=G752),"○","")</f>
        <v/>
      </c>
      <c r="J751" s="1" t="str">
        <f>CONCATENATE(定義一覧[[#This Row],[Width]],"_",定義一覧[[#This Row],[Category]],"_",定義一覧[[#This Row],[SubCategory]],"_",SUBSTITUTE(定義一覧[[#This Row],[Name]],"-","_"))</f>
        <v>WIDE_JIS_SYMBOL_BOX_DRAWINGS_UP_HEAVY_AND_HORIZONTAL_LIGHT</v>
      </c>
      <c r="K7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BOX_DRAWINGS_UP_HEAVY_AND_HORIZONTAL_LIGHT
pub const WIDE_JIS_SYMBOL_BOX_DRAWINGS_UP_HEAVY_AND_HORIZONTAL_LIGHT: u32 = 0x2538;</v>
      </c>
      <c r="L751" s="3" t="str">
        <f>定義一覧[[#This Row],[VariableName]]&amp;","</f>
        <v>WIDE_JIS_SYMBOL_BOX_DRAWINGS_UP_HEAVY_AND_HORIZONTAL_LIGHT,</v>
      </c>
      <c r="M751" s="1" t="str">
        <f>IF(定義一覧[[#This Row],[Sequence]]="○","",IF(I752="",CONCATENATE(定義一覧[[#This Row],[VariableName]], " + 1,"),CONCATENATE(定義一覧[[#This Row],[VariableName]], " - 1,")))</f>
        <v>WIDE_JIS_SYMBOL_BOX_DRAWINGS_UP_HEAVY_AND_HORIZONTAL_LIGHT + 1,</v>
      </c>
    </row>
    <row r="752" spans="2:13" ht="12.75" customHeight="1" x14ac:dyDescent="0.4">
      <c r="B752" s="1" t="s">
        <v>946</v>
      </c>
      <c r="C752" s="1">
        <f>HEX2DEC(定義一覧[[#This Row],[Unicode]])</f>
        <v>9531</v>
      </c>
      <c r="D752" s="1" t="str">
        <f>_xlfn.UNICHAR(HEX2DEC(定義一覧[[#This Row],[Unicode]]))</f>
        <v>┻</v>
      </c>
      <c r="E752" s="1" t="s">
        <v>104</v>
      </c>
      <c r="F752" s="1" t="s">
        <v>1622</v>
      </c>
      <c r="G752" s="1" t="s">
        <v>729</v>
      </c>
      <c r="H752" s="2" t="s">
        <v>2484</v>
      </c>
      <c r="I752" s="1" t="str">
        <f>IF(AND(定義一覧[[#This Row],[Dec]]-1=C751,定義一覧[[#This Row],[Dec]]+1=C753,定義一覧[[#This Row],[Category]]=F751,定義一覧[[#This Row],[Category]]=F753,定義一覧[[#This Row],[SubCategory]]=G751,定義一覧[[#This Row],[SubCategory]]=G753),"○","")</f>
        <v/>
      </c>
      <c r="J752" s="1" t="str">
        <f>CONCATENATE(定義一覧[[#This Row],[Width]],"_",定義一覧[[#This Row],[Category]],"_",定義一覧[[#This Row],[SubCategory]],"_",SUBSTITUTE(定義一覧[[#This Row],[Name]],"-","_"))</f>
        <v>WIDE_JIS_SYMBOL_BOX_DRAWINGS_HEAVY_UP_AND_HORIZONTAL</v>
      </c>
      <c r="K7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BOX_DRAWINGS_HEAVY_UP_AND_HORIZONTAL
pub const WIDE_JIS_SYMBOL_BOX_DRAWINGS_HEAVY_UP_AND_HORIZONTAL: u32 = 0x253b;</v>
      </c>
      <c r="L752" s="3" t="str">
        <f>定義一覧[[#This Row],[VariableName]]&amp;","</f>
        <v>WIDE_JIS_SYMBOL_BOX_DRAWINGS_HEAVY_UP_AND_HORIZONTAL,</v>
      </c>
      <c r="M752" s="1" t="str">
        <f>IF(定義一覧[[#This Row],[Sequence]]="○","",IF(I753="",CONCATENATE(定義一覧[[#This Row],[VariableName]], " + 1,"),CONCATENATE(定義一覧[[#This Row],[VariableName]], " - 1,")))</f>
        <v>WIDE_JIS_SYMBOL_BOX_DRAWINGS_HEAVY_UP_AND_HORIZONTAL + 1,</v>
      </c>
    </row>
    <row r="753" spans="2:13" ht="12.75" customHeight="1" x14ac:dyDescent="0.4">
      <c r="B753" s="1" t="s">
        <v>942</v>
      </c>
      <c r="C753" s="1">
        <f>HEX2DEC(定義一覧[[#This Row],[Unicode]])</f>
        <v>9532</v>
      </c>
      <c r="D753" s="1" t="str">
        <f>_xlfn.UNICHAR(HEX2DEC(定義一覧[[#This Row],[Unicode]]))</f>
        <v>┼</v>
      </c>
      <c r="E753" s="1" t="s">
        <v>104</v>
      </c>
      <c r="F753" s="1" t="s">
        <v>1622</v>
      </c>
      <c r="G753" s="1" t="s">
        <v>729</v>
      </c>
      <c r="H753" s="2" t="s">
        <v>2485</v>
      </c>
      <c r="I753" s="1" t="str">
        <f>IF(AND(定義一覧[[#This Row],[Dec]]-1=C752,定義一覧[[#This Row],[Dec]]+1=C754,定義一覧[[#This Row],[Category]]=F752,定義一覧[[#This Row],[Category]]=F754,定義一覧[[#This Row],[SubCategory]]=G752,定義一覧[[#This Row],[SubCategory]]=G754),"○","")</f>
        <v/>
      </c>
      <c r="J753" s="1" t="str">
        <f>CONCATENATE(定義一覧[[#This Row],[Width]],"_",定義一覧[[#This Row],[Category]],"_",定義一覧[[#This Row],[SubCategory]],"_",SUBSTITUTE(定義一覧[[#This Row],[Name]],"-","_"))</f>
        <v>WIDE_JIS_SYMBOL_BOX_DRAWINGS_LIGHT_VERTICAL_AND_HORIZONTAL</v>
      </c>
      <c r="K7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BOX_DRAWINGS_LIGHT_VERTICAL_AND_HORIZONTAL
pub const WIDE_JIS_SYMBOL_BOX_DRAWINGS_LIGHT_VERTICAL_AND_HORIZONTAL: u32 = 0x253c;</v>
      </c>
      <c r="L753" s="3" t="str">
        <f>定義一覧[[#This Row],[VariableName]]&amp;","</f>
        <v>WIDE_JIS_SYMBOL_BOX_DRAWINGS_LIGHT_VERTICAL_AND_HORIZONTAL,</v>
      </c>
      <c r="M753" s="1" t="str">
        <f>IF(定義一覧[[#This Row],[Sequence]]="○","",IF(I754="",CONCATENATE(定義一覧[[#This Row],[VariableName]], " + 1,"),CONCATENATE(定義一覧[[#This Row],[VariableName]], " - 1,")))</f>
        <v>WIDE_JIS_SYMBOL_BOX_DRAWINGS_LIGHT_VERTICAL_AND_HORIZONTAL + 1,</v>
      </c>
    </row>
    <row r="754" spans="2:13" ht="12.75" customHeight="1" x14ac:dyDescent="0.4">
      <c r="B754" s="1" t="s">
        <v>949</v>
      </c>
      <c r="C754" s="1">
        <f>HEX2DEC(定義一覧[[#This Row],[Unicode]])</f>
        <v>9535</v>
      </c>
      <c r="D754" s="1" t="str">
        <f>_xlfn.UNICHAR(HEX2DEC(定義一覧[[#This Row],[Unicode]]))</f>
        <v>┿</v>
      </c>
      <c r="E754" s="1" t="s">
        <v>104</v>
      </c>
      <c r="F754" s="1" t="s">
        <v>1622</v>
      </c>
      <c r="G754" s="1" t="s">
        <v>729</v>
      </c>
      <c r="H754" s="2" t="s">
        <v>2486</v>
      </c>
      <c r="I754" s="1" t="str">
        <f>IF(AND(定義一覧[[#This Row],[Dec]]-1=C753,定義一覧[[#This Row],[Dec]]+1=C755,定義一覧[[#This Row],[Category]]=F753,定義一覧[[#This Row],[Category]]=F755,定義一覧[[#This Row],[SubCategory]]=G753,定義一覧[[#This Row],[SubCategory]]=G755),"○","")</f>
        <v/>
      </c>
      <c r="J754" s="1" t="str">
        <f>CONCATENATE(定義一覧[[#This Row],[Width]],"_",定義一覧[[#This Row],[Category]],"_",定義一覧[[#This Row],[SubCategory]],"_",SUBSTITUTE(定義一覧[[#This Row],[Name]],"-","_"))</f>
        <v>WIDE_JIS_SYMBOL_BOX_DRAWINGS_VERTICAL_LIGHT_AND_HORIZONTAL_HEAVY</v>
      </c>
      <c r="K7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BOX_DRAWINGS_VERTICAL_LIGHT_AND_HORIZONTAL_HEAVY
pub const WIDE_JIS_SYMBOL_BOX_DRAWINGS_VERTICAL_LIGHT_AND_HORIZONTAL_HEAVY: u32 = 0x253f;</v>
      </c>
      <c r="L754" s="3" t="str">
        <f>定義一覧[[#This Row],[VariableName]]&amp;","</f>
        <v>WIDE_JIS_SYMBOL_BOX_DRAWINGS_VERTICAL_LIGHT_AND_HORIZONTAL_HEAVY,</v>
      </c>
      <c r="M754" s="1" t="str">
        <f>IF(定義一覧[[#This Row],[Sequence]]="○","",IF(I755="",CONCATENATE(定義一覧[[#This Row],[VariableName]], " + 1,"),CONCATENATE(定義一覧[[#This Row],[VariableName]], " - 1,")))</f>
        <v>WIDE_JIS_SYMBOL_BOX_DRAWINGS_VERTICAL_LIGHT_AND_HORIZONTAL_HEAVY + 1,</v>
      </c>
    </row>
    <row r="755" spans="2:13" ht="12.75" customHeight="1" x14ac:dyDescent="0.4">
      <c r="B755" s="1" t="s">
        <v>1420</v>
      </c>
      <c r="C755" s="1">
        <f>HEX2DEC(定義一覧[[#This Row],[Unicode]])</f>
        <v>9538</v>
      </c>
      <c r="D755" s="1" t="str">
        <f>_xlfn.UNICHAR(HEX2DEC(定義一覧[[#This Row],[Unicode]]))</f>
        <v>╂</v>
      </c>
      <c r="E755" s="1" t="s">
        <v>104</v>
      </c>
      <c r="F755" s="1" t="s">
        <v>1622</v>
      </c>
      <c r="G755" s="1" t="s">
        <v>729</v>
      </c>
      <c r="H755" s="2" t="s">
        <v>2487</v>
      </c>
      <c r="I755" s="1" t="str">
        <f>IF(AND(定義一覧[[#This Row],[Dec]]-1=C754,定義一覧[[#This Row],[Dec]]+1=C756,定義一覧[[#This Row],[Category]]=F754,定義一覧[[#This Row],[Category]]=F756,定義一覧[[#This Row],[SubCategory]]=G754,定義一覧[[#This Row],[SubCategory]]=G756),"○","")</f>
        <v/>
      </c>
      <c r="J755" s="1" t="str">
        <f>CONCATENATE(定義一覧[[#This Row],[Width]],"_",定義一覧[[#This Row],[Category]],"_",定義一覧[[#This Row],[SubCategory]],"_",SUBSTITUTE(定義一覧[[#This Row],[Name]],"-","_"))</f>
        <v>WIDE_JIS_SYMBOL_BOX_DRAWINGS_VERTICAL_HEAVY_AND_HORIZONTAL_LIGHT</v>
      </c>
      <c r="K7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BOX_DRAWINGS_VERTICAL_HEAVY_AND_HORIZONTAL_LIGHT
pub const WIDE_JIS_SYMBOL_BOX_DRAWINGS_VERTICAL_HEAVY_AND_HORIZONTAL_LIGHT: u32 = 0x2542;</v>
      </c>
      <c r="L755" s="3" t="str">
        <f>定義一覧[[#This Row],[VariableName]]&amp;","</f>
        <v>WIDE_JIS_SYMBOL_BOX_DRAWINGS_VERTICAL_HEAVY_AND_HORIZONTAL_LIGHT,</v>
      </c>
      <c r="M755" s="1" t="str">
        <f>IF(定義一覧[[#This Row],[Sequence]]="○","",IF(I756="",CONCATENATE(定義一覧[[#This Row],[VariableName]], " + 1,"),CONCATENATE(定義一覧[[#This Row],[VariableName]], " - 1,")))</f>
        <v>WIDE_JIS_SYMBOL_BOX_DRAWINGS_VERTICAL_HEAVY_AND_HORIZONTAL_LIGHT + 1,</v>
      </c>
    </row>
    <row r="756" spans="2:13" ht="12.75" customHeight="1" x14ac:dyDescent="0.4">
      <c r="B756" s="1" t="s">
        <v>947</v>
      </c>
      <c r="C756" s="1">
        <f>HEX2DEC(定義一覧[[#This Row],[Unicode]])</f>
        <v>9547</v>
      </c>
      <c r="D756" s="1" t="str">
        <f>_xlfn.UNICHAR(HEX2DEC(定義一覧[[#This Row],[Unicode]]))</f>
        <v>╋</v>
      </c>
      <c r="E756" s="1" t="s">
        <v>104</v>
      </c>
      <c r="F756" s="1" t="s">
        <v>1622</v>
      </c>
      <c r="G756" s="1" t="s">
        <v>729</v>
      </c>
      <c r="H756" s="2" t="s">
        <v>2488</v>
      </c>
      <c r="I756" s="1" t="str">
        <f>IF(AND(定義一覧[[#This Row],[Dec]]-1=C755,定義一覧[[#This Row],[Dec]]+1=C757,定義一覧[[#This Row],[Category]]=F755,定義一覧[[#This Row],[Category]]=F757,定義一覧[[#This Row],[SubCategory]]=G755,定義一覧[[#This Row],[SubCategory]]=G757),"○","")</f>
        <v/>
      </c>
      <c r="J756" s="1" t="str">
        <f>CONCATENATE(定義一覧[[#This Row],[Width]],"_",定義一覧[[#This Row],[Category]],"_",定義一覧[[#This Row],[SubCategory]],"_",SUBSTITUTE(定義一覧[[#This Row],[Name]],"-","_"))</f>
        <v>WIDE_JIS_SYMBOL_BOX_DRAWINGS_HEAVY_VERTICAL_AND_HORIZONTAL</v>
      </c>
      <c r="K7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BOX_DRAWINGS_HEAVY_VERTICAL_AND_HORIZONTAL
pub const WIDE_JIS_SYMBOL_BOX_DRAWINGS_HEAVY_VERTICAL_AND_HORIZONTAL: u32 = 0x254b;</v>
      </c>
      <c r="L756" s="3" t="str">
        <f>定義一覧[[#This Row],[VariableName]]&amp;","</f>
        <v>WIDE_JIS_SYMBOL_BOX_DRAWINGS_HEAVY_VERTICAL_AND_HORIZONTAL,</v>
      </c>
      <c r="M756" s="1" t="str">
        <f>IF(定義一覧[[#This Row],[Sequence]]="○","",IF(I757="",CONCATENATE(定義一覧[[#This Row],[VariableName]], " + 1,"),CONCATENATE(定義一覧[[#This Row],[VariableName]], " - 1,")))</f>
        <v>WIDE_JIS_SYMBOL_BOX_DRAWINGS_HEAVY_VERTICAL_AND_HORIZONTAL + 1,</v>
      </c>
    </row>
    <row r="757" spans="2:13" ht="12.75" customHeight="1" x14ac:dyDescent="0.4">
      <c r="B757" s="1" t="s">
        <v>111</v>
      </c>
      <c r="C757" s="1">
        <f>HEX2DEC(定義一覧[[#This Row],[Unicode]])</f>
        <v>9632</v>
      </c>
      <c r="D757" s="1" t="str">
        <f>_xlfn.UNICHAR(HEX2DEC(定義一覧[[#This Row],[Unicode]]))</f>
        <v>■</v>
      </c>
      <c r="E757" s="1" t="s">
        <v>725</v>
      </c>
      <c r="F757" s="1" t="s">
        <v>1623</v>
      </c>
      <c r="G757" s="1" t="s">
        <v>729</v>
      </c>
      <c r="H757" s="2" t="s">
        <v>202</v>
      </c>
      <c r="I757" s="1" t="str">
        <f>IF(AND(定義一覧[[#This Row],[Dec]]-1=C756,定義一覧[[#This Row],[Dec]]+1=C758,定義一覧[[#This Row],[Category]]=F756,定義一覧[[#This Row],[Category]]=F758,定義一覧[[#This Row],[SubCategory]]=G756,定義一覧[[#This Row],[SubCategory]]=G758),"○","")</f>
        <v/>
      </c>
      <c r="J757" s="1" t="str">
        <f>CONCATENATE(定義一覧[[#This Row],[Width]],"_",定義一覧[[#This Row],[Category]],"_",定義一覧[[#This Row],[SubCategory]],"_",SUBSTITUTE(定義一覧[[#This Row],[Name]],"-","_"))</f>
        <v>WIDE_JIS_SYMBOL_BLACK_SQUARE</v>
      </c>
      <c r="K7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BLACK_SQUARE
pub const WIDE_JIS_SYMBOL_BLACK_SQUARE: u32 = 0x25A0;</v>
      </c>
      <c r="L757" s="3" t="str">
        <f>定義一覧[[#This Row],[VariableName]]&amp;","</f>
        <v>WIDE_JIS_SYMBOL_BLACK_SQUARE,</v>
      </c>
      <c r="M757" s="1" t="str">
        <f>IF(定義一覧[[#This Row],[Sequence]]="○","",IF(I758="",CONCATENATE(定義一覧[[#This Row],[VariableName]], " + 1,"),CONCATENATE(定義一覧[[#This Row],[VariableName]], " - 1,")))</f>
        <v>WIDE_JIS_SYMBOL_BLACK_SQUARE + 1,</v>
      </c>
    </row>
    <row r="758" spans="2:13" ht="12.75" customHeight="1" x14ac:dyDescent="0.4">
      <c r="B758" s="1" t="s">
        <v>793</v>
      </c>
      <c r="C758" s="1">
        <f>HEX2DEC(定義一覧[[#This Row],[Unicode]])</f>
        <v>9633</v>
      </c>
      <c r="D758" s="1" t="str">
        <f>_xlfn.UNICHAR(HEX2DEC(定義一覧[[#This Row],[Unicode]]))</f>
        <v>□</v>
      </c>
      <c r="E758" s="1" t="s">
        <v>104</v>
      </c>
      <c r="F758" s="1" t="s">
        <v>1622</v>
      </c>
      <c r="G758" s="1" t="s">
        <v>729</v>
      </c>
      <c r="H758" s="2" t="s">
        <v>2489</v>
      </c>
      <c r="I758" s="1" t="str">
        <f>IF(AND(定義一覧[[#This Row],[Dec]]-1=C757,定義一覧[[#This Row],[Dec]]+1=C759,定義一覧[[#This Row],[Category]]=F757,定義一覧[[#This Row],[Category]]=F759,定義一覧[[#This Row],[SubCategory]]=G757,定義一覧[[#This Row],[SubCategory]]=G759),"○","")</f>
        <v/>
      </c>
      <c r="J758" s="1" t="str">
        <f>CONCATENATE(定義一覧[[#This Row],[Width]],"_",定義一覧[[#This Row],[Category]],"_",定義一覧[[#This Row],[SubCategory]],"_",SUBSTITUTE(定義一覧[[#This Row],[Name]],"-","_"))</f>
        <v>WIDE_JIS_SYMBOL_WHITE_SQUARE</v>
      </c>
      <c r="K7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WHITE_SQUARE
pub const WIDE_JIS_SYMBOL_WHITE_SQUARE: u32 = 0x25a1;</v>
      </c>
      <c r="L758" s="3" t="str">
        <f>定義一覧[[#This Row],[VariableName]]&amp;","</f>
        <v>WIDE_JIS_SYMBOL_WHITE_SQUARE,</v>
      </c>
      <c r="M758" s="1" t="str">
        <f>IF(定義一覧[[#This Row],[Sequence]]="○","",IF(I759="",CONCATENATE(定義一覧[[#This Row],[VariableName]], " + 1,"),CONCATENATE(定義一覧[[#This Row],[VariableName]], " - 1,")))</f>
        <v>WIDE_JIS_SYMBOL_WHITE_SQUARE + 1,</v>
      </c>
    </row>
    <row r="759" spans="2:13" ht="12.75" customHeight="1" x14ac:dyDescent="0.4">
      <c r="B759" s="1" t="s">
        <v>896</v>
      </c>
      <c r="C759" s="1">
        <f>HEX2DEC(定義一覧[[#This Row],[Unicode]])</f>
        <v>9649</v>
      </c>
      <c r="D759" s="1" t="str">
        <f>_xlfn.UNICHAR(HEX2DEC(定義一覧[[#This Row],[Unicode]]))</f>
        <v>▱</v>
      </c>
      <c r="E759" s="1" t="s">
        <v>724</v>
      </c>
      <c r="F759" s="1" t="s">
        <v>1622</v>
      </c>
      <c r="G759" s="1" t="s">
        <v>729</v>
      </c>
      <c r="H759" s="2" t="s">
        <v>2490</v>
      </c>
      <c r="I759" s="1" t="str">
        <f>IF(AND(定義一覧[[#This Row],[Dec]]-1=C758,定義一覧[[#This Row],[Dec]]+1=C760,定義一覧[[#This Row],[Category]]=F758,定義一覧[[#This Row],[Category]]=F760,定義一覧[[#This Row],[SubCategory]]=G758,定義一覧[[#This Row],[SubCategory]]=G760),"○","")</f>
        <v/>
      </c>
      <c r="J759" s="1" t="str">
        <f>CONCATENATE(定義一覧[[#This Row],[Width]],"_",定義一覧[[#This Row],[Category]],"_",定義一覧[[#This Row],[SubCategory]],"_",SUBSTITUTE(定義一覧[[#This Row],[Name]],"-","_"))</f>
        <v>NARROW_JIS_SYMBOL_WHITE_PARALLELOGRAM</v>
      </c>
      <c r="K7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WHITE_PARALLELOGRAM
pub const NARROW_JIS_SYMBOL_WHITE_PARALLELOGRAM: u32 = 0x25b1;</v>
      </c>
      <c r="L759" s="3" t="str">
        <f>定義一覧[[#This Row],[VariableName]]&amp;","</f>
        <v>NARROW_JIS_SYMBOL_WHITE_PARALLELOGRAM,</v>
      </c>
      <c r="M759" s="1" t="str">
        <f>IF(定義一覧[[#This Row],[Sequence]]="○","",IF(I760="",CONCATENATE(定義一覧[[#This Row],[VariableName]], " + 1,"),CONCATENATE(定義一覧[[#This Row],[VariableName]], " - 1,")))</f>
        <v>NARROW_JIS_SYMBOL_WHITE_PARALLELOGRAM - 1,</v>
      </c>
    </row>
    <row r="760" spans="2:13" ht="12.75" customHeight="1" x14ac:dyDescent="0.4">
      <c r="B760" s="1" t="s">
        <v>796</v>
      </c>
      <c r="C760" s="1">
        <f>HEX2DEC(定義一覧[[#This Row],[Unicode]])</f>
        <v>9650</v>
      </c>
      <c r="D760" s="1" t="str">
        <f>_xlfn.UNICHAR(HEX2DEC(定義一覧[[#This Row],[Unicode]]))</f>
        <v>▲</v>
      </c>
      <c r="E760" s="1" t="s">
        <v>104</v>
      </c>
      <c r="F760" s="1" t="s">
        <v>1622</v>
      </c>
      <c r="G760" s="1" t="s">
        <v>729</v>
      </c>
      <c r="H760" s="2" t="s">
        <v>2491</v>
      </c>
      <c r="I760" s="1" t="str">
        <f>IF(AND(定義一覧[[#This Row],[Dec]]-1=C759,定義一覧[[#This Row],[Dec]]+1=C761,定義一覧[[#This Row],[Category]]=F759,定義一覧[[#This Row],[Category]]=F761,定義一覧[[#This Row],[SubCategory]]=G759,定義一覧[[#This Row],[SubCategory]]=G761),"○","")</f>
        <v>○</v>
      </c>
      <c r="J760" s="1" t="str">
        <f>CONCATENATE(定義一覧[[#This Row],[Width]],"_",定義一覧[[#This Row],[Category]],"_",定義一覧[[#This Row],[SubCategory]],"_",SUBSTITUTE(定義一覧[[#This Row],[Name]],"-","_"))</f>
        <v>WIDE_JIS_SYMBOL_BLACK_UP_POINTING_TRIANGLE</v>
      </c>
      <c r="K7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BLACK_UP_POINTING_TRIANGLE
pub const WIDE_JIS_SYMBOL_BLACK_UP_POINTING_TRIANGLE: u32 = 0x25b2;</v>
      </c>
      <c r="L760" s="3" t="str">
        <f>定義一覧[[#This Row],[VariableName]]&amp;","</f>
        <v>WIDE_JIS_SYMBOL_BLACK_UP_POINTING_TRIANGLE,</v>
      </c>
      <c r="M760" s="1" t="str">
        <f>IF(定義一覧[[#This Row],[Sequence]]="○","",IF(I761="",CONCATENATE(定義一覧[[#This Row],[VariableName]], " + 1,"),CONCATENATE(定義一覧[[#This Row],[VariableName]], " - 1,")))</f>
        <v/>
      </c>
    </row>
    <row r="761" spans="2:13" ht="12.75" customHeight="1" x14ac:dyDescent="0.4">
      <c r="B761" s="1" t="s">
        <v>795</v>
      </c>
      <c r="C761" s="1">
        <f>HEX2DEC(定義一覧[[#This Row],[Unicode]])</f>
        <v>9651</v>
      </c>
      <c r="D761" s="1" t="str">
        <f>_xlfn.UNICHAR(HEX2DEC(定義一覧[[#This Row],[Unicode]]))</f>
        <v>△</v>
      </c>
      <c r="E761" s="1" t="s">
        <v>104</v>
      </c>
      <c r="F761" s="1" t="s">
        <v>1622</v>
      </c>
      <c r="G761" s="1" t="s">
        <v>729</v>
      </c>
      <c r="H761" s="2" t="s">
        <v>2492</v>
      </c>
      <c r="I761" s="1" t="str">
        <f>IF(AND(定義一覧[[#This Row],[Dec]]-1=C760,定義一覧[[#This Row],[Dec]]+1=C762,定義一覧[[#This Row],[Category]]=F760,定義一覧[[#This Row],[Category]]=F762,定義一覧[[#This Row],[SubCategory]]=G760,定義一覧[[#This Row],[SubCategory]]=G762),"○","")</f>
        <v/>
      </c>
      <c r="J761" s="1" t="str">
        <f>CONCATENATE(定義一覧[[#This Row],[Width]],"_",定義一覧[[#This Row],[Category]],"_",定義一覧[[#This Row],[SubCategory]],"_",SUBSTITUTE(定義一覧[[#This Row],[Name]],"-","_"))</f>
        <v>WIDE_JIS_SYMBOL_WHITE_UP_POINTING_TRIANGLE</v>
      </c>
      <c r="K7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WHITE_UP_POINTING_TRIANGLE
pub const WIDE_JIS_SYMBOL_WHITE_UP_POINTING_TRIANGLE: u32 = 0x25b3;</v>
      </c>
      <c r="L761" s="3" t="str">
        <f>定義一覧[[#This Row],[VariableName]]&amp;","</f>
        <v>WIDE_JIS_SYMBOL_WHITE_UP_POINTING_TRIANGLE,</v>
      </c>
      <c r="M761" s="1" t="str">
        <f>IF(定義一覧[[#This Row],[Sequence]]="○","",IF(I762="",CONCATENATE(定義一覧[[#This Row],[VariableName]], " + 1,"),CONCATENATE(定義一覧[[#This Row],[VariableName]], " - 1,")))</f>
        <v>WIDE_JIS_SYMBOL_WHITE_UP_POINTING_TRIANGLE + 1,</v>
      </c>
    </row>
    <row r="762" spans="2:13" ht="12.75" customHeight="1" x14ac:dyDescent="0.4">
      <c r="B762" s="1" t="s">
        <v>831</v>
      </c>
      <c r="C762" s="1">
        <f>HEX2DEC(定義一覧[[#This Row],[Unicode]])</f>
        <v>9654</v>
      </c>
      <c r="D762" s="1" t="str">
        <f>_xlfn.UNICHAR(HEX2DEC(定義一覧[[#This Row],[Unicode]]))</f>
        <v>▶</v>
      </c>
      <c r="E762" s="1" t="s">
        <v>724</v>
      </c>
      <c r="F762" s="1" t="s">
        <v>1622</v>
      </c>
      <c r="G762" s="1" t="s">
        <v>729</v>
      </c>
      <c r="H762" s="2" t="s">
        <v>2493</v>
      </c>
      <c r="I762" s="1" t="str">
        <f>IF(AND(定義一覧[[#This Row],[Dec]]-1=C761,定義一覧[[#This Row],[Dec]]+1=C763,定義一覧[[#This Row],[Category]]=F761,定義一覧[[#This Row],[Category]]=F763,定義一覧[[#This Row],[SubCategory]]=G761,定義一覧[[#This Row],[SubCategory]]=G763),"○","")</f>
        <v/>
      </c>
      <c r="J762" s="1" t="str">
        <f>CONCATENATE(定義一覧[[#This Row],[Width]],"_",定義一覧[[#This Row],[Category]],"_",定義一覧[[#This Row],[SubCategory]],"_",SUBSTITUTE(定義一覧[[#This Row],[Name]],"-","_"))</f>
        <v>NARROW_JIS_SYMBOL_BLACK_RIGHT_POINTING_TRIANGLE</v>
      </c>
      <c r="K7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BLACK_RIGHT_POINTING_TRIANGLE
pub const NARROW_JIS_SYMBOL_BLACK_RIGHT_POINTING_TRIANGLE: u32 = 0x25b6;</v>
      </c>
      <c r="L762" s="3" t="str">
        <f>定義一覧[[#This Row],[VariableName]]&amp;","</f>
        <v>NARROW_JIS_SYMBOL_BLACK_RIGHT_POINTING_TRIANGLE,</v>
      </c>
      <c r="M762" s="1" t="str">
        <f>IF(定義一覧[[#This Row],[Sequence]]="○","",IF(I763="",CONCATENATE(定義一覧[[#This Row],[VariableName]], " + 1,"),CONCATENATE(定義一覧[[#This Row],[VariableName]], " - 1,")))</f>
        <v>NARROW_JIS_SYMBOL_BLACK_RIGHT_POINTING_TRIANGLE + 1,</v>
      </c>
    </row>
    <row r="763" spans="2:13" ht="12.75" customHeight="1" x14ac:dyDescent="0.4">
      <c r="B763" s="1" t="s">
        <v>830</v>
      </c>
      <c r="C763" s="1">
        <f>HEX2DEC(定義一覧[[#This Row],[Unicode]])</f>
        <v>9655</v>
      </c>
      <c r="D763" s="1" t="str">
        <f>_xlfn.UNICHAR(HEX2DEC(定義一覧[[#This Row],[Unicode]]))</f>
        <v>▷</v>
      </c>
      <c r="E763" s="1" t="s">
        <v>724</v>
      </c>
      <c r="F763" s="1" t="s">
        <v>1622</v>
      </c>
      <c r="G763" s="1" t="s">
        <v>729</v>
      </c>
      <c r="H763" s="2" t="s">
        <v>2494</v>
      </c>
      <c r="I763" s="1" t="str">
        <f>IF(AND(定義一覧[[#This Row],[Dec]]-1=C762,定義一覧[[#This Row],[Dec]]+1=C764,定義一覧[[#This Row],[Category]]=F762,定義一覧[[#This Row],[Category]]=F764,定義一覧[[#This Row],[SubCategory]]=G762,定義一覧[[#This Row],[SubCategory]]=G764),"○","")</f>
        <v/>
      </c>
      <c r="J763" s="1" t="str">
        <f>CONCATENATE(定義一覧[[#This Row],[Width]],"_",定義一覧[[#This Row],[Category]],"_",定義一覧[[#This Row],[SubCategory]],"_",SUBSTITUTE(定義一覧[[#This Row],[Name]],"-","_"))</f>
        <v>NARROW_JIS_SYMBOL_WHITE_RIGHT_POINTING_TRIANGLE</v>
      </c>
      <c r="K7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WHITE_RIGHT_POINTING_TRIANGLE
pub const NARROW_JIS_SYMBOL_WHITE_RIGHT_POINTING_TRIANGLE: u32 = 0x25b7;</v>
      </c>
      <c r="L763" s="3" t="str">
        <f>定義一覧[[#This Row],[VariableName]]&amp;","</f>
        <v>NARROW_JIS_SYMBOL_WHITE_RIGHT_POINTING_TRIANGLE,</v>
      </c>
      <c r="M763" s="1" t="str">
        <f>IF(定義一覧[[#This Row],[Sequence]]="○","",IF(I764="",CONCATENATE(定義一覧[[#This Row],[VariableName]], " + 1,"),CONCATENATE(定義一覧[[#This Row],[VariableName]], " - 1,")))</f>
        <v>NARROW_JIS_SYMBOL_WHITE_RIGHT_POINTING_TRIANGLE + 1,</v>
      </c>
    </row>
    <row r="764" spans="2:13" ht="12.75" customHeight="1" x14ac:dyDescent="0.4">
      <c r="B764" s="1" t="s">
        <v>798</v>
      </c>
      <c r="C764" s="1">
        <f>HEX2DEC(定義一覧[[#This Row],[Unicode]])</f>
        <v>9660</v>
      </c>
      <c r="D764" s="1" t="str">
        <f>_xlfn.UNICHAR(HEX2DEC(定義一覧[[#This Row],[Unicode]]))</f>
        <v>▼</v>
      </c>
      <c r="E764" s="1" t="s">
        <v>104</v>
      </c>
      <c r="F764" s="1" t="s">
        <v>1622</v>
      </c>
      <c r="G764" s="1" t="s">
        <v>729</v>
      </c>
      <c r="H764" s="2" t="s">
        <v>2495</v>
      </c>
      <c r="I764" s="1" t="str">
        <f>IF(AND(定義一覧[[#This Row],[Dec]]-1=C763,定義一覧[[#This Row],[Dec]]+1=C765,定義一覧[[#This Row],[Category]]=F763,定義一覧[[#This Row],[Category]]=F765,定義一覧[[#This Row],[SubCategory]]=G763,定義一覧[[#This Row],[SubCategory]]=G765),"○","")</f>
        <v/>
      </c>
      <c r="J764" s="1" t="str">
        <f>CONCATENATE(定義一覧[[#This Row],[Width]],"_",定義一覧[[#This Row],[Category]],"_",定義一覧[[#This Row],[SubCategory]],"_",SUBSTITUTE(定義一覧[[#This Row],[Name]],"-","_"))</f>
        <v>WIDE_JIS_SYMBOL_BLACK_DOWN_POINTING_TRIANGLE</v>
      </c>
      <c r="K7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BLACK_DOWN_POINTING_TRIANGLE
pub const WIDE_JIS_SYMBOL_BLACK_DOWN_POINTING_TRIANGLE: u32 = 0x25bc;</v>
      </c>
      <c r="L764" s="3" t="str">
        <f>定義一覧[[#This Row],[VariableName]]&amp;","</f>
        <v>WIDE_JIS_SYMBOL_BLACK_DOWN_POINTING_TRIANGLE,</v>
      </c>
      <c r="M764" s="1" t="str">
        <f>IF(定義一覧[[#This Row],[Sequence]]="○","",IF(I765="",CONCATENATE(定義一覧[[#This Row],[VariableName]], " + 1,"),CONCATENATE(定義一覧[[#This Row],[VariableName]], " - 1,")))</f>
        <v>WIDE_JIS_SYMBOL_BLACK_DOWN_POINTING_TRIANGLE + 1,</v>
      </c>
    </row>
    <row r="765" spans="2:13" ht="12.75" customHeight="1" x14ac:dyDescent="0.4">
      <c r="B765" s="1" t="s">
        <v>797</v>
      </c>
      <c r="C765" s="1">
        <f>HEX2DEC(定義一覧[[#This Row],[Unicode]])</f>
        <v>9661</v>
      </c>
      <c r="D765" s="1" t="str">
        <f>_xlfn.UNICHAR(HEX2DEC(定義一覧[[#This Row],[Unicode]]))</f>
        <v>▽</v>
      </c>
      <c r="E765" s="1" t="s">
        <v>104</v>
      </c>
      <c r="F765" s="1" t="s">
        <v>1622</v>
      </c>
      <c r="G765" s="1" t="s">
        <v>729</v>
      </c>
      <c r="H765" s="2" t="s">
        <v>2496</v>
      </c>
      <c r="I765" s="1" t="str">
        <f>IF(AND(定義一覧[[#This Row],[Dec]]-1=C764,定義一覧[[#This Row],[Dec]]+1=C766,定義一覧[[#This Row],[Category]]=F764,定義一覧[[#This Row],[Category]]=F766,定義一覧[[#This Row],[SubCategory]]=G764,定義一覧[[#This Row],[SubCategory]]=G766),"○","")</f>
        <v/>
      </c>
      <c r="J765" s="1" t="str">
        <f>CONCATENATE(定義一覧[[#This Row],[Width]],"_",定義一覧[[#This Row],[Category]],"_",定義一覧[[#This Row],[SubCategory]],"_",SUBSTITUTE(定義一覧[[#This Row],[Name]],"-","_"))</f>
        <v>WIDE_JIS_SYMBOL_WHITE_DOWN_POINTING_TRIANGLE</v>
      </c>
      <c r="K7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WHITE_DOWN_POINTING_TRIANGLE
pub const WIDE_JIS_SYMBOL_WHITE_DOWN_POINTING_TRIANGLE: u32 = 0x25bd;</v>
      </c>
      <c r="L765" s="3" t="str">
        <f>定義一覧[[#This Row],[VariableName]]&amp;","</f>
        <v>WIDE_JIS_SYMBOL_WHITE_DOWN_POINTING_TRIANGLE,</v>
      </c>
      <c r="M765" s="1" t="str">
        <f>IF(定義一覧[[#This Row],[Sequence]]="○","",IF(I766="",CONCATENATE(定義一覧[[#This Row],[VariableName]], " + 1,"),CONCATENATE(定義一覧[[#This Row],[VariableName]], " - 1,")))</f>
        <v>WIDE_JIS_SYMBOL_WHITE_DOWN_POINTING_TRIANGLE + 1,</v>
      </c>
    </row>
    <row r="766" spans="2:13" ht="12.75" customHeight="1" x14ac:dyDescent="0.4">
      <c r="B766" s="1" t="s">
        <v>833</v>
      </c>
      <c r="C766" s="1">
        <f>HEX2DEC(定義一覧[[#This Row],[Unicode]])</f>
        <v>9664</v>
      </c>
      <c r="D766" s="1" t="str">
        <f>_xlfn.UNICHAR(HEX2DEC(定義一覧[[#This Row],[Unicode]]))</f>
        <v>◀</v>
      </c>
      <c r="E766" s="1" t="s">
        <v>724</v>
      </c>
      <c r="F766" s="1" t="s">
        <v>1622</v>
      </c>
      <c r="G766" s="1" t="s">
        <v>729</v>
      </c>
      <c r="H766" s="2" t="s">
        <v>2497</v>
      </c>
      <c r="I766" s="1" t="str">
        <f>IF(AND(定義一覧[[#This Row],[Dec]]-1=C765,定義一覧[[#This Row],[Dec]]+1=C767,定義一覧[[#This Row],[Category]]=F765,定義一覧[[#This Row],[Category]]=F767,定義一覧[[#This Row],[SubCategory]]=G765,定義一覧[[#This Row],[SubCategory]]=G767),"○","")</f>
        <v/>
      </c>
      <c r="J766" s="1" t="str">
        <f>CONCATENATE(定義一覧[[#This Row],[Width]],"_",定義一覧[[#This Row],[Category]],"_",定義一覧[[#This Row],[SubCategory]],"_",SUBSTITUTE(定義一覧[[#This Row],[Name]],"-","_"))</f>
        <v>NARROW_JIS_SYMBOL_BLACK_LEFT_POINTING_TRIANGLE</v>
      </c>
      <c r="K7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BLACK_LEFT_POINTING_TRIANGLE
pub const NARROW_JIS_SYMBOL_BLACK_LEFT_POINTING_TRIANGLE: u32 = 0x25c0;</v>
      </c>
      <c r="L766" s="3" t="str">
        <f>定義一覧[[#This Row],[VariableName]]&amp;","</f>
        <v>NARROW_JIS_SYMBOL_BLACK_LEFT_POINTING_TRIANGLE,</v>
      </c>
      <c r="M766" s="1" t="str">
        <f>IF(定義一覧[[#This Row],[Sequence]]="○","",IF(I767="",CONCATENATE(定義一覧[[#This Row],[VariableName]], " + 1,"),CONCATENATE(定義一覧[[#This Row],[VariableName]], " - 1,")))</f>
        <v>NARROW_JIS_SYMBOL_BLACK_LEFT_POINTING_TRIANGLE + 1,</v>
      </c>
    </row>
    <row r="767" spans="2:13" ht="12.75" customHeight="1" x14ac:dyDescent="0.4">
      <c r="B767" s="1" t="s">
        <v>832</v>
      </c>
      <c r="C767" s="1">
        <f>HEX2DEC(定義一覧[[#This Row],[Unicode]])</f>
        <v>9665</v>
      </c>
      <c r="D767" s="1" t="str">
        <f>_xlfn.UNICHAR(HEX2DEC(定義一覧[[#This Row],[Unicode]]))</f>
        <v>◁</v>
      </c>
      <c r="E767" s="1" t="s">
        <v>724</v>
      </c>
      <c r="F767" s="1" t="s">
        <v>1622</v>
      </c>
      <c r="G767" s="1" t="s">
        <v>729</v>
      </c>
      <c r="H767" s="2" t="s">
        <v>2498</v>
      </c>
      <c r="I767" s="1" t="str">
        <f>IF(AND(定義一覧[[#This Row],[Dec]]-1=C766,定義一覧[[#This Row],[Dec]]+1=C768,定義一覧[[#This Row],[Category]]=F766,定義一覧[[#This Row],[Category]]=F768,定義一覧[[#This Row],[SubCategory]]=G766,定義一覧[[#This Row],[SubCategory]]=G768),"○","")</f>
        <v/>
      </c>
      <c r="J767" s="1" t="str">
        <f>CONCATENATE(定義一覧[[#This Row],[Width]],"_",定義一覧[[#This Row],[Category]],"_",定義一覧[[#This Row],[SubCategory]],"_",SUBSTITUTE(定義一覧[[#This Row],[Name]],"-","_"))</f>
        <v>NARROW_JIS_SYMBOL_WHITE_LEFT_POINTING_TRIANGLE</v>
      </c>
      <c r="K7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WHITE_LEFT_POINTING_TRIANGLE
pub const NARROW_JIS_SYMBOL_WHITE_LEFT_POINTING_TRIANGLE: u32 = 0x25c1;</v>
      </c>
      <c r="L767" s="3" t="str">
        <f>定義一覧[[#This Row],[VariableName]]&amp;","</f>
        <v>NARROW_JIS_SYMBOL_WHITE_LEFT_POINTING_TRIANGLE,</v>
      </c>
      <c r="M767" s="1" t="str">
        <f>IF(定義一覧[[#This Row],[Sequence]]="○","",IF(I768="",CONCATENATE(定義一覧[[#This Row],[VariableName]], " + 1,"),CONCATENATE(定義一覧[[#This Row],[VariableName]], " - 1,")))</f>
        <v>NARROW_JIS_SYMBOL_WHITE_LEFT_POINTING_TRIANGLE + 1,</v>
      </c>
    </row>
    <row r="768" spans="2:13" ht="12.75" customHeight="1" x14ac:dyDescent="0.4">
      <c r="B768" s="1" t="s">
        <v>792</v>
      </c>
      <c r="C768" s="1">
        <f>HEX2DEC(定義一覧[[#This Row],[Unicode]])</f>
        <v>9670</v>
      </c>
      <c r="D768" s="1" t="str">
        <f>_xlfn.UNICHAR(HEX2DEC(定義一覧[[#This Row],[Unicode]]))</f>
        <v>◆</v>
      </c>
      <c r="E768" s="1" t="s">
        <v>104</v>
      </c>
      <c r="F768" s="1" t="s">
        <v>1622</v>
      </c>
      <c r="G768" s="1" t="s">
        <v>729</v>
      </c>
      <c r="H768" s="2" t="s">
        <v>2499</v>
      </c>
      <c r="I768" s="1" t="str">
        <f>IF(AND(定義一覧[[#This Row],[Dec]]-1=C767,定義一覧[[#This Row],[Dec]]+1=C769,定義一覧[[#This Row],[Category]]=F767,定義一覧[[#This Row],[Category]]=F769,定義一覧[[#This Row],[SubCategory]]=G767,定義一覧[[#This Row],[SubCategory]]=G769),"○","")</f>
        <v/>
      </c>
      <c r="J768" s="1" t="str">
        <f>CONCATENATE(定義一覧[[#This Row],[Width]],"_",定義一覧[[#This Row],[Category]],"_",定義一覧[[#This Row],[SubCategory]],"_",SUBSTITUTE(定義一覧[[#This Row],[Name]],"-","_"))</f>
        <v>WIDE_JIS_SYMBOL_BLACK_DIAMOND</v>
      </c>
      <c r="K7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BLACK_DIAMOND
pub const WIDE_JIS_SYMBOL_BLACK_DIAMOND: u32 = 0x25c6;</v>
      </c>
      <c r="L768" s="3" t="str">
        <f>定義一覧[[#This Row],[VariableName]]&amp;","</f>
        <v>WIDE_JIS_SYMBOL_BLACK_DIAMOND,</v>
      </c>
      <c r="M768" s="1" t="str">
        <f>IF(定義一覧[[#This Row],[Sequence]]="○","",IF(I769="",CONCATENATE(定義一覧[[#This Row],[VariableName]], " + 1,"),CONCATENATE(定義一覧[[#This Row],[VariableName]], " - 1,")))</f>
        <v>WIDE_JIS_SYMBOL_BLACK_DIAMOND + 1,</v>
      </c>
    </row>
    <row r="769" spans="2:13" ht="12.75" customHeight="1" x14ac:dyDescent="0.4">
      <c r="B769" s="1" t="s">
        <v>791</v>
      </c>
      <c r="C769" s="1">
        <f>HEX2DEC(定義一覧[[#This Row],[Unicode]])</f>
        <v>9671</v>
      </c>
      <c r="D769" s="1" t="str">
        <f>_xlfn.UNICHAR(HEX2DEC(定義一覧[[#This Row],[Unicode]]))</f>
        <v>◇</v>
      </c>
      <c r="E769" s="1" t="s">
        <v>104</v>
      </c>
      <c r="F769" s="1" t="s">
        <v>1622</v>
      </c>
      <c r="G769" s="1" t="s">
        <v>729</v>
      </c>
      <c r="H769" s="2" t="s">
        <v>2500</v>
      </c>
      <c r="I769" s="1" t="str">
        <f>IF(AND(定義一覧[[#This Row],[Dec]]-1=C768,定義一覧[[#This Row],[Dec]]+1=C770,定義一覧[[#This Row],[Category]]=F768,定義一覧[[#This Row],[Category]]=F770,定義一覧[[#This Row],[SubCategory]]=G768,定義一覧[[#This Row],[SubCategory]]=G770),"○","")</f>
        <v/>
      </c>
      <c r="J769" s="1" t="str">
        <f>CONCATENATE(定義一覧[[#This Row],[Width]],"_",定義一覧[[#This Row],[Category]],"_",定義一覧[[#This Row],[SubCategory]],"_",SUBSTITUTE(定義一覧[[#This Row],[Name]],"-","_"))</f>
        <v>WIDE_JIS_SYMBOL_WHITE_DIAMOND</v>
      </c>
      <c r="K7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WHITE_DIAMOND
pub const WIDE_JIS_SYMBOL_WHITE_DIAMOND: u32 = 0x25c7;</v>
      </c>
      <c r="L769" s="3" t="str">
        <f>定義一覧[[#This Row],[VariableName]]&amp;","</f>
        <v>WIDE_JIS_SYMBOL_WHITE_DIAMOND,</v>
      </c>
      <c r="M769" s="1" t="str">
        <f>IF(定義一覧[[#This Row],[Sequence]]="○","",IF(I770="",CONCATENATE(定義一覧[[#This Row],[VariableName]], " + 1,"),CONCATENATE(定義一覧[[#This Row],[VariableName]], " - 1,")))</f>
        <v>WIDE_JIS_SYMBOL_WHITE_DIAMOND + 1,</v>
      </c>
    </row>
    <row r="770" spans="2:13" ht="12.75" customHeight="1" x14ac:dyDescent="0.4">
      <c r="B770" s="1" t="s">
        <v>836</v>
      </c>
      <c r="C770" s="1">
        <f>HEX2DEC(定義一覧[[#This Row],[Unicode]])</f>
        <v>9673</v>
      </c>
      <c r="D770" s="1" t="str">
        <f>_xlfn.UNICHAR(HEX2DEC(定義一覧[[#This Row],[Unicode]]))</f>
        <v>◉</v>
      </c>
      <c r="E770" s="1" t="s">
        <v>724</v>
      </c>
      <c r="F770" s="1" t="s">
        <v>1622</v>
      </c>
      <c r="G770" s="1" t="s">
        <v>729</v>
      </c>
      <c r="H770" s="2" t="s">
        <v>2501</v>
      </c>
      <c r="I770" s="1" t="str">
        <f>IF(AND(定義一覧[[#This Row],[Dec]]-1=C769,定義一覧[[#This Row],[Dec]]+1=C771,定義一覧[[#This Row],[Category]]=F769,定義一覧[[#This Row],[Category]]=F771,定義一覧[[#This Row],[SubCategory]]=G769,定義一覧[[#This Row],[SubCategory]]=G771),"○","")</f>
        <v/>
      </c>
      <c r="J770" s="1" t="str">
        <f>CONCATENATE(定義一覧[[#This Row],[Width]],"_",定義一覧[[#This Row],[Category]],"_",定義一覧[[#This Row],[SubCategory]],"_",SUBSTITUTE(定義一覧[[#This Row],[Name]],"-","_"))</f>
        <v>NARROW_JIS_SYMBOL_FISHEYE</v>
      </c>
      <c r="K7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FISHEYE
pub const NARROW_JIS_SYMBOL_FISHEYE: u32 = 0x25c9;</v>
      </c>
      <c r="L770" s="3" t="str">
        <f>定義一覧[[#This Row],[VariableName]]&amp;","</f>
        <v>NARROW_JIS_SYMBOL_FISHEYE,</v>
      </c>
      <c r="M770" s="1" t="str">
        <f>IF(定義一覧[[#This Row],[Sequence]]="○","",IF(I771="",CONCATENATE(定義一覧[[#This Row],[VariableName]], " + 1,"),CONCATENATE(定義一覧[[#This Row],[VariableName]], " - 1,")))</f>
        <v>NARROW_JIS_SYMBOL_FISHEYE + 1,</v>
      </c>
    </row>
    <row r="771" spans="2:13" ht="12.75" customHeight="1" x14ac:dyDescent="0.4">
      <c r="B771" s="1" t="s">
        <v>112</v>
      </c>
      <c r="C771" s="1">
        <f>HEX2DEC(定義一覧[[#This Row],[Unicode]])</f>
        <v>9675</v>
      </c>
      <c r="D771" s="1" t="str">
        <f>_xlfn.UNICHAR(HEX2DEC(定義一覧[[#This Row],[Unicode]]))</f>
        <v>○</v>
      </c>
      <c r="E771" s="1" t="s">
        <v>725</v>
      </c>
      <c r="F771" s="1" t="s">
        <v>1623</v>
      </c>
      <c r="G771" s="1" t="s">
        <v>729</v>
      </c>
      <c r="H771" s="2" t="s">
        <v>203</v>
      </c>
      <c r="I771" s="1" t="str">
        <f>IF(AND(定義一覧[[#This Row],[Dec]]-1=C770,定義一覧[[#This Row],[Dec]]+1=C772,定義一覧[[#This Row],[Category]]=F770,定義一覧[[#This Row],[Category]]=F772,定義一覧[[#This Row],[SubCategory]]=G770,定義一覧[[#This Row],[SubCategory]]=G772),"○","")</f>
        <v/>
      </c>
      <c r="J771" s="1" t="str">
        <f>CONCATENATE(定義一覧[[#This Row],[Width]],"_",定義一覧[[#This Row],[Category]],"_",定義一覧[[#This Row],[SubCategory]],"_",SUBSTITUTE(定義一覧[[#This Row],[Name]],"-","_"))</f>
        <v>WIDE_JIS_SYMBOL_WHITE_CIRCLE</v>
      </c>
      <c r="K7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WHITE_CIRCLE
pub const WIDE_JIS_SYMBOL_WHITE_CIRCLE: u32 = 0x25CB;</v>
      </c>
      <c r="L771" s="3" t="str">
        <f>定義一覧[[#This Row],[VariableName]]&amp;","</f>
        <v>WIDE_JIS_SYMBOL_WHITE_CIRCLE,</v>
      </c>
      <c r="M771" s="1" t="str">
        <f>IF(定義一覧[[#This Row],[Sequence]]="○","",IF(I772="",CONCATENATE(定義一覧[[#This Row],[VariableName]], " + 1,"),CONCATENATE(定義一覧[[#This Row],[VariableName]], " - 1,")))</f>
        <v>WIDE_JIS_SYMBOL_WHITE_CIRCLE + 1,</v>
      </c>
    </row>
    <row r="772" spans="2:13" ht="12.75" customHeight="1" x14ac:dyDescent="0.4">
      <c r="B772" s="1" t="s">
        <v>790</v>
      </c>
      <c r="C772" s="1">
        <f>HEX2DEC(定義一覧[[#This Row],[Unicode]])</f>
        <v>9678</v>
      </c>
      <c r="D772" s="1" t="str">
        <f>_xlfn.UNICHAR(HEX2DEC(定義一覧[[#This Row],[Unicode]]))</f>
        <v>◎</v>
      </c>
      <c r="E772" s="1" t="s">
        <v>104</v>
      </c>
      <c r="F772" s="1" t="s">
        <v>1622</v>
      </c>
      <c r="G772" s="1" t="s">
        <v>729</v>
      </c>
      <c r="H772" s="2" t="s">
        <v>2502</v>
      </c>
      <c r="I772" s="1" t="str">
        <f>IF(AND(定義一覧[[#This Row],[Dec]]-1=C771,定義一覧[[#This Row],[Dec]]+1=C773,定義一覧[[#This Row],[Category]]=F771,定義一覧[[#This Row],[Category]]=F773,定義一覧[[#This Row],[SubCategory]]=G771,定義一覧[[#This Row],[SubCategory]]=G773),"○","")</f>
        <v/>
      </c>
      <c r="J772" s="1" t="str">
        <f>CONCATENATE(定義一覧[[#This Row],[Width]],"_",定義一覧[[#This Row],[Category]],"_",定義一覧[[#This Row],[SubCategory]],"_",SUBSTITUTE(定義一覧[[#This Row],[Name]],"-","_"))</f>
        <v>WIDE_JIS_SYMBOL_BULLSEYE</v>
      </c>
      <c r="K7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BULLSEYE
pub const WIDE_JIS_SYMBOL_BULLSEYE: u32 = 0x25ce;</v>
      </c>
      <c r="L772" s="3" t="str">
        <f>定義一覧[[#This Row],[VariableName]]&amp;","</f>
        <v>WIDE_JIS_SYMBOL_BULLSEYE,</v>
      </c>
      <c r="M772" s="1" t="str">
        <f>IF(定義一覧[[#This Row],[Sequence]]="○","",IF(I773="",CONCATENATE(定義一覧[[#This Row],[VariableName]], " + 1,"),CONCATENATE(定義一覧[[#This Row],[VariableName]], " - 1,")))</f>
        <v>WIDE_JIS_SYMBOL_BULLSEYE - 1,</v>
      </c>
    </row>
    <row r="773" spans="2:13" ht="12.75" customHeight="1" x14ac:dyDescent="0.4">
      <c r="B773" s="1" t="s">
        <v>789</v>
      </c>
      <c r="C773" s="1">
        <f>HEX2DEC(定義一覧[[#This Row],[Unicode]])</f>
        <v>9679</v>
      </c>
      <c r="D773" s="1" t="str">
        <f>_xlfn.UNICHAR(HEX2DEC(定義一覧[[#This Row],[Unicode]]))</f>
        <v>●</v>
      </c>
      <c r="E773" s="1" t="s">
        <v>104</v>
      </c>
      <c r="F773" s="1" t="s">
        <v>1622</v>
      </c>
      <c r="G773" s="1" t="s">
        <v>729</v>
      </c>
      <c r="H773" s="2" t="s">
        <v>2503</v>
      </c>
      <c r="I773" s="1" t="str">
        <f>IF(AND(定義一覧[[#This Row],[Dec]]-1=C772,定義一覧[[#This Row],[Dec]]+1=C774,定義一覧[[#This Row],[Category]]=F772,定義一覧[[#This Row],[Category]]=F774,定義一覧[[#This Row],[SubCategory]]=G772,定義一覧[[#This Row],[SubCategory]]=G774),"○","")</f>
        <v>○</v>
      </c>
      <c r="J773" s="1" t="str">
        <f>CONCATENATE(定義一覧[[#This Row],[Width]],"_",定義一覧[[#This Row],[Category]],"_",定義一覧[[#This Row],[SubCategory]],"_",SUBSTITUTE(定義一覧[[#This Row],[Name]],"-","_"))</f>
        <v>WIDE_JIS_SYMBOL_BLACK_CIRCLE</v>
      </c>
      <c r="K7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BLACK_CIRCLE
pub const WIDE_JIS_SYMBOL_BLACK_CIRCLE: u32 = 0x25cf;</v>
      </c>
      <c r="L773" s="3" t="str">
        <f>定義一覧[[#This Row],[VariableName]]&amp;","</f>
        <v>WIDE_JIS_SYMBOL_BLACK_CIRCLE,</v>
      </c>
      <c r="M773" s="1" t="str">
        <f>IF(定義一覧[[#This Row],[Sequence]]="○","",IF(I774="",CONCATENATE(定義一覧[[#This Row],[VariableName]], " + 1,"),CONCATENATE(定義一覧[[#This Row],[VariableName]], " - 1,")))</f>
        <v/>
      </c>
    </row>
    <row r="774" spans="2:13" ht="12.75" customHeight="1" x14ac:dyDescent="0.4">
      <c r="B774" s="1" t="s">
        <v>972</v>
      </c>
      <c r="C774" s="1">
        <f>HEX2DEC(定義一覧[[#This Row],[Unicode]])</f>
        <v>9680</v>
      </c>
      <c r="D774" s="1" t="str">
        <f>_xlfn.UNICHAR(HEX2DEC(定義一覧[[#This Row],[Unicode]]))</f>
        <v>◐</v>
      </c>
      <c r="E774" s="1" t="s">
        <v>724</v>
      </c>
      <c r="F774" s="1" t="s">
        <v>1622</v>
      </c>
      <c r="G774" s="1" t="s">
        <v>729</v>
      </c>
      <c r="H774" s="2" t="s">
        <v>2504</v>
      </c>
      <c r="I774" s="1" t="str">
        <f>IF(AND(定義一覧[[#This Row],[Dec]]-1=C773,定義一覧[[#This Row],[Dec]]+1=C775,定義一覧[[#This Row],[Category]]=F773,定義一覧[[#This Row],[Category]]=F775,定義一覧[[#This Row],[SubCategory]]=G773,定義一覧[[#This Row],[SubCategory]]=G775),"○","")</f>
        <v>○</v>
      </c>
      <c r="J774" s="1" t="str">
        <f>CONCATENATE(定義一覧[[#This Row],[Width]],"_",定義一覧[[#This Row],[Category]],"_",定義一覧[[#This Row],[SubCategory]],"_",SUBSTITUTE(定義一覧[[#This Row],[Name]],"-","_"))</f>
        <v>NARROW_JIS_SYMBOL_CIRCLE_WITH_LEFT_HALF_BLACK</v>
      </c>
      <c r="K7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CIRCLE_WITH_LEFT_HALF_BLACK
pub const NARROW_JIS_SYMBOL_CIRCLE_WITH_LEFT_HALF_BLACK: u32 = 0x25d0;</v>
      </c>
      <c r="L774" s="3" t="str">
        <f>定義一覧[[#This Row],[VariableName]]&amp;","</f>
        <v>NARROW_JIS_SYMBOL_CIRCLE_WITH_LEFT_HALF_BLACK,</v>
      </c>
      <c r="M774" s="1" t="str">
        <f>IF(定義一覧[[#This Row],[Sequence]]="○","",IF(I775="",CONCATENATE(定義一覧[[#This Row],[VariableName]], " + 1,"),CONCATENATE(定義一覧[[#This Row],[VariableName]], " - 1,")))</f>
        <v/>
      </c>
    </row>
    <row r="775" spans="2:13" ht="12.75" customHeight="1" x14ac:dyDescent="0.4">
      <c r="B775" s="1" t="s">
        <v>973</v>
      </c>
      <c r="C775" s="1">
        <f>HEX2DEC(定義一覧[[#This Row],[Unicode]])</f>
        <v>9681</v>
      </c>
      <c r="D775" s="1" t="str">
        <f>_xlfn.UNICHAR(HEX2DEC(定義一覧[[#This Row],[Unicode]]))</f>
        <v>◑</v>
      </c>
      <c r="E775" s="1" t="s">
        <v>724</v>
      </c>
      <c r="F775" s="1" t="s">
        <v>1622</v>
      </c>
      <c r="G775" s="1" t="s">
        <v>729</v>
      </c>
      <c r="H775" s="2" t="s">
        <v>2505</v>
      </c>
      <c r="I775" s="1" t="str">
        <f>IF(AND(定義一覧[[#This Row],[Dec]]-1=C774,定義一覧[[#This Row],[Dec]]+1=C776,定義一覧[[#This Row],[Category]]=F774,定義一覧[[#This Row],[Category]]=F776,定義一覧[[#This Row],[SubCategory]]=G774,定義一覧[[#This Row],[SubCategory]]=G776),"○","")</f>
        <v>○</v>
      </c>
      <c r="J775" s="1" t="str">
        <f>CONCATENATE(定義一覧[[#This Row],[Width]],"_",定義一覧[[#This Row],[Category]],"_",定義一覧[[#This Row],[SubCategory]],"_",SUBSTITUTE(定義一覧[[#This Row],[Name]],"-","_"))</f>
        <v>NARROW_JIS_SYMBOL_CIRCLE_WITH_RIGHT_HALF_BLACK</v>
      </c>
      <c r="K7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CIRCLE_WITH_RIGHT_HALF_BLACK
pub const NARROW_JIS_SYMBOL_CIRCLE_WITH_RIGHT_HALF_BLACK: u32 = 0x25d1;</v>
      </c>
      <c r="L775" s="3" t="str">
        <f>定義一覧[[#This Row],[VariableName]]&amp;","</f>
        <v>NARROW_JIS_SYMBOL_CIRCLE_WITH_RIGHT_HALF_BLACK,</v>
      </c>
      <c r="M775" s="1" t="str">
        <f>IF(定義一覧[[#This Row],[Sequence]]="○","",IF(I776="",CONCATENATE(定義一覧[[#This Row],[VariableName]], " + 1,"),CONCATENATE(定義一覧[[#This Row],[VariableName]], " - 1,")))</f>
        <v/>
      </c>
    </row>
    <row r="776" spans="2:13" ht="12.75" customHeight="1" x14ac:dyDescent="0.4">
      <c r="B776" s="1" t="s">
        <v>974</v>
      </c>
      <c r="C776" s="1">
        <f>HEX2DEC(定義一覧[[#This Row],[Unicode]])</f>
        <v>9682</v>
      </c>
      <c r="D776" s="1" t="str">
        <f>_xlfn.UNICHAR(HEX2DEC(定義一覧[[#This Row],[Unicode]]))</f>
        <v>◒</v>
      </c>
      <c r="E776" s="1" t="s">
        <v>724</v>
      </c>
      <c r="F776" s="1" t="s">
        <v>1622</v>
      </c>
      <c r="G776" s="1" t="s">
        <v>729</v>
      </c>
      <c r="H776" s="2" t="s">
        <v>2506</v>
      </c>
      <c r="I776" s="1" t="str">
        <f>IF(AND(定義一覧[[#This Row],[Dec]]-1=C775,定義一覧[[#This Row],[Dec]]+1=C777,定義一覧[[#This Row],[Category]]=F775,定義一覧[[#This Row],[Category]]=F777,定義一覧[[#This Row],[SubCategory]]=G775,定義一覧[[#This Row],[SubCategory]]=G777),"○","")</f>
        <v>○</v>
      </c>
      <c r="J776" s="1" t="str">
        <f>CONCATENATE(定義一覧[[#This Row],[Width]],"_",定義一覧[[#This Row],[Category]],"_",定義一覧[[#This Row],[SubCategory]],"_",SUBSTITUTE(定義一覧[[#This Row],[Name]],"-","_"))</f>
        <v>NARROW_JIS_SYMBOL_CIRCLE_WITH_LOWER_HALF_BLACK</v>
      </c>
      <c r="K7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CIRCLE_WITH_LOWER_HALF_BLACK
pub const NARROW_JIS_SYMBOL_CIRCLE_WITH_LOWER_HALF_BLACK: u32 = 0x25d2;</v>
      </c>
      <c r="L776" s="3" t="str">
        <f>定義一覧[[#This Row],[VariableName]]&amp;","</f>
        <v>NARROW_JIS_SYMBOL_CIRCLE_WITH_LOWER_HALF_BLACK,</v>
      </c>
      <c r="M776" s="1" t="str">
        <f>IF(定義一覧[[#This Row],[Sequence]]="○","",IF(I777="",CONCATENATE(定義一覧[[#This Row],[VariableName]], " + 1,"),CONCATENATE(定義一覧[[#This Row],[VariableName]], " - 1,")))</f>
        <v/>
      </c>
    </row>
    <row r="777" spans="2:13" ht="12.75" customHeight="1" x14ac:dyDescent="0.4">
      <c r="B777" s="1" t="s">
        <v>975</v>
      </c>
      <c r="C777" s="1">
        <f>HEX2DEC(定義一覧[[#This Row],[Unicode]])</f>
        <v>9683</v>
      </c>
      <c r="D777" s="1" t="str">
        <f>_xlfn.UNICHAR(HEX2DEC(定義一覧[[#This Row],[Unicode]]))</f>
        <v>◓</v>
      </c>
      <c r="E777" s="1" t="s">
        <v>724</v>
      </c>
      <c r="F777" s="1" t="s">
        <v>1622</v>
      </c>
      <c r="G777" s="1" t="s">
        <v>729</v>
      </c>
      <c r="H777" s="2" t="s">
        <v>2507</v>
      </c>
      <c r="I777" s="1" t="str">
        <f>IF(AND(定義一覧[[#This Row],[Dec]]-1=C776,定義一覧[[#This Row],[Dec]]+1=C778,定義一覧[[#This Row],[Category]]=F776,定義一覧[[#This Row],[Category]]=F778,定義一覧[[#This Row],[SubCategory]]=G776,定義一覧[[#This Row],[SubCategory]]=G778),"○","")</f>
        <v/>
      </c>
      <c r="J777" s="1" t="str">
        <f>CONCATENATE(定義一覧[[#This Row],[Width]],"_",定義一覧[[#This Row],[Category]],"_",定義一覧[[#This Row],[SubCategory]],"_",SUBSTITUTE(定義一覧[[#This Row],[Name]],"-","_"))</f>
        <v>NARROW_JIS_SYMBOL_CIRCLE_WITH_UPPER_HALF_BLACK</v>
      </c>
      <c r="K7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CIRCLE_WITH_UPPER_HALF_BLACK
pub const NARROW_JIS_SYMBOL_CIRCLE_WITH_UPPER_HALF_BLACK: u32 = 0x25d3;</v>
      </c>
      <c r="L777" s="3" t="str">
        <f>定義一覧[[#This Row],[VariableName]]&amp;","</f>
        <v>NARROW_JIS_SYMBOL_CIRCLE_WITH_UPPER_HALF_BLACK,</v>
      </c>
      <c r="M777" s="1" t="str">
        <f>IF(定義一覧[[#This Row],[Sequence]]="○","",IF(I778="",CONCATENATE(定義一覧[[#This Row],[VariableName]], " + 1,"),CONCATENATE(定義一覧[[#This Row],[VariableName]], " - 1,")))</f>
        <v>NARROW_JIS_SYMBOL_CIRCLE_WITH_UPPER_HALF_BLACK + 1,</v>
      </c>
    </row>
    <row r="778" spans="2:13" ht="12.75" customHeight="1" x14ac:dyDescent="0.4">
      <c r="B778" s="1" t="s">
        <v>1322</v>
      </c>
      <c r="C778" s="1">
        <f>HEX2DEC(定義一覧[[#This Row],[Unicode]])</f>
        <v>9702</v>
      </c>
      <c r="D778" s="1" t="str">
        <f>_xlfn.UNICHAR(HEX2DEC(定義一覧[[#This Row],[Unicode]]))</f>
        <v>◦</v>
      </c>
      <c r="E778" s="1" t="s">
        <v>724</v>
      </c>
      <c r="F778" s="1" t="s">
        <v>1622</v>
      </c>
      <c r="G778" s="1" t="s">
        <v>729</v>
      </c>
      <c r="H778" s="2" t="s">
        <v>2508</v>
      </c>
      <c r="I778" s="1" t="str">
        <f>IF(AND(定義一覧[[#This Row],[Dec]]-1=C777,定義一覧[[#This Row],[Dec]]+1=C779,定義一覧[[#This Row],[Category]]=F777,定義一覧[[#This Row],[Category]]=F779,定義一覧[[#This Row],[SubCategory]]=G777,定義一覧[[#This Row],[SubCategory]]=G779),"○","")</f>
        <v/>
      </c>
      <c r="J778" s="1" t="str">
        <f>CONCATENATE(定義一覧[[#This Row],[Width]],"_",定義一覧[[#This Row],[Category]],"_",定義一覧[[#This Row],[SubCategory]],"_",SUBSTITUTE(定義一覧[[#This Row],[Name]],"-","_"))</f>
        <v>NARROW_JIS_SYMBOL_WHITE_BULLET</v>
      </c>
      <c r="K7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WHITE_BULLET
pub const NARROW_JIS_SYMBOL_WHITE_BULLET: u32 = 0x25e6;</v>
      </c>
      <c r="L778" s="3" t="str">
        <f>定義一覧[[#This Row],[VariableName]]&amp;","</f>
        <v>NARROW_JIS_SYMBOL_WHITE_BULLET,</v>
      </c>
      <c r="M778" s="1" t="str">
        <f>IF(定義一覧[[#This Row],[Sequence]]="○","",IF(I779="",CONCATENATE(定義一覧[[#This Row],[VariableName]], " + 1,"),CONCATENATE(定義一覧[[#This Row],[VariableName]], " - 1,")))</f>
        <v>NARROW_JIS_SYMBOL_WHITE_BULLET + 1,</v>
      </c>
    </row>
    <row r="779" spans="2:13" ht="12.75" customHeight="1" x14ac:dyDescent="0.4">
      <c r="B779" s="1" t="s">
        <v>829</v>
      </c>
      <c r="C779" s="1">
        <f>HEX2DEC(定義一覧[[#This Row],[Unicode]])</f>
        <v>9711</v>
      </c>
      <c r="D779" s="1" t="str">
        <f>_xlfn.UNICHAR(HEX2DEC(定義一覧[[#This Row],[Unicode]]))</f>
        <v>◯</v>
      </c>
      <c r="E779" s="1" t="s">
        <v>104</v>
      </c>
      <c r="F779" s="1" t="s">
        <v>1622</v>
      </c>
      <c r="G779" s="1" t="s">
        <v>729</v>
      </c>
      <c r="H779" s="2" t="s">
        <v>2509</v>
      </c>
      <c r="I779" s="1" t="str">
        <f>IF(AND(定義一覧[[#This Row],[Dec]]-1=C778,定義一覧[[#This Row],[Dec]]+1=C780,定義一覧[[#This Row],[Category]]=F778,定義一覧[[#This Row],[Category]]=F780,定義一覧[[#This Row],[SubCategory]]=G778,定義一覧[[#This Row],[SubCategory]]=G780),"○","")</f>
        <v/>
      </c>
      <c r="J779" s="1" t="str">
        <f>CONCATENATE(定義一覧[[#This Row],[Width]],"_",定義一覧[[#This Row],[Category]],"_",定義一覧[[#This Row],[SubCategory]],"_",SUBSTITUTE(定義一覧[[#This Row],[Name]],"-","_"))</f>
        <v>WIDE_JIS_SYMBOL_LARGE_CIRCLE</v>
      </c>
      <c r="K7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LARGE_CIRCLE
pub const WIDE_JIS_SYMBOL_LARGE_CIRCLE: u32 = 0x25ef;</v>
      </c>
      <c r="L779" s="3" t="str">
        <f>定義一覧[[#This Row],[VariableName]]&amp;","</f>
        <v>WIDE_JIS_SYMBOL_LARGE_CIRCLE,</v>
      </c>
      <c r="M779" s="1" t="str">
        <f>IF(定義一覧[[#This Row],[Sequence]]="○","",IF(I780="",CONCATENATE(定義一覧[[#This Row],[VariableName]], " + 1,"),CONCATENATE(定義一覧[[#This Row],[VariableName]], " - 1,")))</f>
        <v>WIDE_JIS_SYMBOL_LARGE_CIRCLE + 1,</v>
      </c>
    </row>
    <row r="780" spans="2:13" ht="12.75" customHeight="1" x14ac:dyDescent="0.4">
      <c r="B780" s="1" t="s">
        <v>1349</v>
      </c>
      <c r="C780" s="1">
        <f>HEX2DEC(定義一覧[[#This Row],[Unicode]])</f>
        <v>9728</v>
      </c>
      <c r="D780" s="1" t="str">
        <f>_xlfn.UNICHAR(HEX2DEC(定義一覧[[#This Row],[Unicode]]))</f>
        <v>☀</v>
      </c>
      <c r="E780" s="1" t="s">
        <v>724</v>
      </c>
      <c r="F780" s="1" t="s">
        <v>1622</v>
      </c>
      <c r="G780" s="1" t="s">
        <v>729</v>
      </c>
      <c r="H780" s="2" t="s">
        <v>2510</v>
      </c>
      <c r="I780" s="1" t="str">
        <f>IF(AND(定義一覧[[#This Row],[Dec]]-1=C779,定義一覧[[#This Row],[Dec]]+1=C781,定義一覧[[#This Row],[Category]]=F779,定義一覧[[#This Row],[Category]]=F781,定義一覧[[#This Row],[SubCategory]]=G779,定義一覧[[#This Row],[SubCategory]]=G781),"○","")</f>
        <v/>
      </c>
      <c r="J780" s="1" t="str">
        <f>CONCATENATE(定義一覧[[#This Row],[Width]],"_",定義一覧[[#This Row],[Category]],"_",定義一覧[[#This Row],[SubCategory]],"_",SUBSTITUTE(定義一覧[[#This Row],[Name]],"-","_"))</f>
        <v>NARROW_JIS_SYMBOL_BLACK_SUN_WITH_RAYS</v>
      </c>
      <c r="K7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BLACK_SUN_WITH_RAYS
pub const NARROW_JIS_SYMBOL_BLACK_SUN_WITH_RAYS: u32 = 0x2600;</v>
      </c>
      <c r="L780" s="3" t="str">
        <f>定義一覧[[#This Row],[VariableName]]&amp;","</f>
        <v>NARROW_JIS_SYMBOL_BLACK_SUN_WITH_RAYS,</v>
      </c>
      <c r="M780" s="1" t="str">
        <f>IF(定義一覧[[#This Row],[Sequence]]="○","",IF(I781="",CONCATENATE(定義一覧[[#This Row],[VariableName]], " + 1,"),CONCATENATE(定義一覧[[#This Row],[VariableName]], " - 1,")))</f>
        <v>NARROW_JIS_SYMBOL_BLACK_SUN_WITH_RAYS - 1,</v>
      </c>
    </row>
    <row r="781" spans="2:13" ht="12.75" customHeight="1" x14ac:dyDescent="0.4">
      <c r="B781" s="1" t="s">
        <v>1350</v>
      </c>
      <c r="C781" s="1">
        <f>HEX2DEC(定義一覧[[#This Row],[Unicode]])</f>
        <v>9729</v>
      </c>
      <c r="D781" s="1" t="str">
        <f>_xlfn.UNICHAR(HEX2DEC(定義一覧[[#This Row],[Unicode]]))</f>
        <v>☁</v>
      </c>
      <c r="E781" s="1" t="s">
        <v>724</v>
      </c>
      <c r="F781" s="1" t="s">
        <v>1622</v>
      </c>
      <c r="G781" s="1" t="s">
        <v>729</v>
      </c>
      <c r="H781" s="2" t="s">
        <v>2511</v>
      </c>
      <c r="I781" s="1" t="str">
        <f>IF(AND(定義一覧[[#This Row],[Dec]]-1=C780,定義一覧[[#This Row],[Dec]]+1=C782,定義一覧[[#This Row],[Category]]=F780,定義一覧[[#This Row],[Category]]=F782,定義一覧[[#This Row],[SubCategory]]=G780,定義一覧[[#This Row],[SubCategory]]=G782),"○","")</f>
        <v>○</v>
      </c>
      <c r="J781" s="1" t="str">
        <f>CONCATENATE(定義一覧[[#This Row],[Width]],"_",定義一覧[[#This Row],[Category]],"_",定義一覧[[#This Row],[SubCategory]],"_",SUBSTITUTE(定義一覧[[#This Row],[Name]],"-","_"))</f>
        <v>NARROW_JIS_SYMBOL_CLOUD</v>
      </c>
      <c r="K7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CLOUD
pub const NARROW_JIS_SYMBOL_CLOUD: u32 = 0x2601;</v>
      </c>
      <c r="L781" s="3" t="str">
        <f>定義一覧[[#This Row],[VariableName]]&amp;","</f>
        <v>NARROW_JIS_SYMBOL_CLOUD,</v>
      </c>
      <c r="M781" s="1" t="str">
        <f>IF(定義一覧[[#This Row],[Sequence]]="○","",IF(I782="",CONCATENATE(定義一覧[[#This Row],[VariableName]], " + 1,"),CONCATENATE(定義一覧[[#This Row],[VariableName]], " - 1,")))</f>
        <v/>
      </c>
    </row>
    <row r="782" spans="2:13" ht="12.75" customHeight="1" x14ac:dyDescent="0.4">
      <c r="B782" s="1" t="s">
        <v>1351</v>
      </c>
      <c r="C782" s="1">
        <f>HEX2DEC(定義一覧[[#This Row],[Unicode]])</f>
        <v>9730</v>
      </c>
      <c r="D782" s="1" t="str">
        <f>_xlfn.UNICHAR(HEX2DEC(定義一覧[[#This Row],[Unicode]]))</f>
        <v>☂</v>
      </c>
      <c r="E782" s="1" t="s">
        <v>724</v>
      </c>
      <c r="F782" s="1" t="s">
        <v>1622</v>
      </c>
      <c r="G782" s="1" t="s">
        <v>729</v>
      </c>
      <c r="H782" s="2" t="s">
        <v>2512</v>
      </c>
      <c r="I782" s="1" t="str">
        <f>IF(AND(定義一覧[[#This Row],[Dec]]-1=C781,定義一覧[[#This Row],[Dec]]+1=C783,定義一覧[[#This Row],[Category]]=F781,定義一覧[[#This Row],[Category]]=F783,定義一覧[[#This Row],[SubCategory]]=G781,定義一覧[[#This Row],[SubCategory]]=G783),"○","")</f>
        <v>○</v>
      </c>
      <c r="J782" s="1" t="str">
        <f>CONCATENATE(定義一覧[[#This Row],[Width]],"_",定義一覧[[#This Row],[Category]],"_",定義一覧[[#This Row],[SubCategory]],"_",SUBSTITUTE(定義一覧[[#This Row],[Name]],"-","_"))</f>
        <v>NARROW_JIS_SYMBOL_UMBRELLA</v>
      </c>
      <c r="K7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UMBRELLA
pub const NARROW_JIS_SYMBOL_UMBRELLA: u32 = 0x2602;</v>
      </c>
      <c r="L782" s="3" t="str">
        <f>定義一覧[[#This Row],[VariableName]]&amp;","</f>
        <v>NARROW_JIS_SYMBOL_UMBRELLA,</v>
      </c>
      <c r="M782" s="1" t="str">
        <f>IF(定義一覧[[#This Row],[Sequence]]="○","",IF(I783="",CONCATENATE(定義一覧[[#This Row],[VariableName]], " + 1,"),CONCATENATE(定義一覧[[#This Row],[VariableName]], " - 1,")))</f>
        <v/>
      </c>
    </row>
    <row r="783" spans="2:13" ht="12.75" customHeight="1" x14ac:dyDescent="0.4">
      <c r="B783" s="1" t="s">
        <v>1352</v>
      </c>
      <c r="C783" s="1">
        <f>HEX2DEC(定義一覧[[#This Row],[Unicode]])</f>
        <v>9731</v>
      </c>
      <c r="D783" s="1" t="str">
        <f>_xlfn.UNICHAR(HEX2DEC(定義一覧[[#This Row],[Unicode]]))</f>
        <v>☃</v>
      </c>
      <c r="E783" s="1" t="s">
        <v>724</v>
      </c>
      <c r="F783" s="1" t="s">
        <v>1622</v>
      </c>
      <c r="G783" s="1" t="s">
        <v>729</v>
      </c>
      <c r="H783" s="2" t="s">
        <v>2513</v>
      </c>
      <c r="I783" s="1" t="str">
        <f>IF(AND(定義一覧[[#This Row],[Dec]]-1=C782,定義一覧[[#This Row],[Dec]]+1=C784,定義一覧[[#This Row],[Category]]=F782,定義一覧[[#This Row],[Category]]=F784,定義一覧[[#This Row],[SubCategory]]=G782,定義一覧[[#This Row],[SubCategory]]=G784),"○","")</f>
        <v/>
      </c>
      <c r="J783" s="1" t="str">
        <f>CONCATENATE(定義一覧[[#This Row],[Width]],"_",定義一覧[[#This Row],[Category]],"_",定義一覧[[#This Row],[SubCategory]],"_",SUBSTITUTE(定義一覧[[#This Row],[Name]],"-","_"))</f>
        <v>NARROW_JIS_SYMBOL_SNOWMAN</v>
      </c>
      <c r="K7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SNOWMAN
pub const NARROW_JIS_SYMBOL_SNOWMAN: u32 = 0x2603;</v>
      </c>
      <c r="L783" s="3" t="str">
        <f>定義一覧[[#This Row],[VariableName]]&amp;","</f>
        <v>NARROW_JIS_SYMBOL_SNOWMAN,</v>
      </c>
      <c r="M783" s="1" t="str">
        <f>IF(定義一覧[[#This Row],[Sequence]]="○","",IF(I784="",CONCATENATE(定義一覧[[#This Row],[VariableName]], " + 1,"),CONCATENATE(定義一覧[[#This Row],[VariableName]], " - 1,")))</f>
        <v>NARROW_JIS_SYMBOL_SNOWMAN + 1,</v>
      </c>
    </row>
    <row r="784" spans="2:13" ht="12.75" customHeight="1" x14ac:dyDescent="0.4">
      <c r="B784" s="1" t="s">
        <v>1263</v>
      </c>
      <c r="C784" s="1">
        <f>HEX2DEC(定義一覧[[#This Row],[Unicode]])</f>
        <v>9733</v>
      </c>
      <c r="D784" s="1" t="str">
        <f>_xlfn.UNICHAR(HEX2DEC(定義一覧[[#This Row],[Unicode]]))</f>
        <v>★</v>
      </c>
      <c r="E784" s="1" t="s">
        <v>104</v>
      </c>
      <c r="F784" s="1" t="s">
        <v>1622</v>
      </c>
      <c r="G784" s="1" t="s">
        <v>729</v>
      </c>
      <c r="H784" s="2" t="s">
        <v>2514</v>
      </c>
      <c r="I784" s="1" t="str">
        <f>IF(AND(定義一覧[[#This Row],[Dec]]-1=C783,定義一覧[[#This Row],[Dec]]+1=C785,定義一覧[[#This Row],[Category]]=F783,定義一覧[[#This Row],[Category]]=F785,定義一覧[[#This Row],[SubCategory]]=G783,定義一覧[[#This Row],[SubCategory]]=G785),"○","")</f>
        <v/>
      </c>
      <c r="J784" s="1" t="str">
        <f>CONCATENATE(定義一覧[[#This Row],[Width]],"_",定義一覧[[#This Row],[Category]],"_",定義一覧[[#This Row],[SubCategory]],"_",SUBSTITUTE(定義一覧[[#This Row],[Name]],"-","_"))</f>
        <v>WIDE_JIS_SYMBOL_BLACK_STAR</v>
      </c>
      <c r="K7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BLACK_STAR
pub const WIDE_JIS_SYMBOL_BLACK_STAR: u32 = 0x2605;</v>
      </c>
      <c r="L784" s="3" t="str">
        <f>定義一覧[[#This Row],[VariableName]]&amp;","</f>
        <v>WIDE_JIS_SYMBOL_BLACK_STAR,</v>
      </c>
      <c r="M784" s="1" t="str">
        <f>IF(定義一覧[[#This Row],[Sequence]]="○","",IF(I785="",CONCATENATE(定義一覧[[#This Row],[VariableName]], " + 1,"),CONCATENATE(定義一覧[[#This Row],[VariableName]], " - 1,")))</f>
        <v>WIDE_JIS_SYMBOL_BLACK_STAR + 1,</v>
      </c>
    </row>
    <row r="785" spans="2:13" ht="12.75" customHeight="1" x14ac:dyDescent="0.4">
      <c r="B785" s="1" t="s">
        <v>1262</v>
      </c>
      <c r="C785" s="1">
        <f>HEX2DEC(定義一覧[[#This Row],[Unicode]])</f>
        <v>9734</v>
      </c>
      <c r="D785" s="1" t="str">
        <f>_xlfn.UNICHAR(HEX2DEC(定義一覧[[#This Row],[Unicode]]))</f>
        <v>☆</v>
      </c>
      <c r="E785" s="1" t="s">
        <v>104</v>
      </c>
      <c r="F785" s="1" t="s">
        <v>1622</v>
      </c>
      <c r="G785" s="1" t="s">
        <v>729</v>
      </c>
      <c r="H785" s="2" t="s">
        <v>2515</v>
      </c>
      <c r="I785" s="1" t="str">
        <f>IF(AND(定義一覧[[#This Row],[Dec]]-1=C784,定義一覧[[#This Row],[Dec]]+1=C786,定義一覧[[#This Row],[Category]]=F784,定義一覧[[#This Row],[Category]]=F786,定義一覧[[#This Row],[SubCategory]]=G784,定義一覧[[#This Row],[SubCategory]]=G786),"○","")</f>
        <v/>
      </c>
      <c r="J785" s="1" t="str">
        <f>CONCATENATE(定義一覧[[#This Row],[Width]],"_",定義一覧[[#This Row],[Category]],"_",定義一覧[[#This Row],[SubCategory]],"_",SUBSTITUTE(定義一覧[[#This Row],[Name]],"-","_"))</f>
        <v>WIDE_JIS_SYMBOL_WHITE_STAR</v>
      </c>
      <c r="K7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WHITE_STAR
pub const WIDE_JIS_SYMBOL_WHITE_STAR: u32 = 0x2606;</v>
      </c>
      <c r="L785" s="3" t="str">
        <f>定義一覧[[#This Row],[VariableName]]&amp;","</f>
        <v>WIDE_JIS_SYMBOL_WHITE_STAR,</v>
      </c>
      <c r="M785" s="1" t="str">
        <f>IF(定義一覧[[#This Row],[Sequence]]="○","",IF(I786="",CONCATENATE(定義一覧[[#This Row],[VariableName]], " + 1,"),CONCATENATE(定義一覧[[#This Row],[VariableName]], " - 1,")))</f>
        <v>WIDE_JIS_SYMBOL_WHITE_STAR + 1,</v>
      </c>
    </row>
    <row r="786" spans="2:13" ht="12.75" customHeight="1" x14ac:dyDescent="0.4">
      <c r="B786" s="1" t="s">
        <v>895</v>
      </c>
      <c r="C786" s="1">
        <f>HEX2DEC(定義一覧[[#This Row],[Unicode]])</f>
        <v>9742</v>
      </c>
      <c r="D786" s="1" t="str">
        <f>_xlfn.UNICHAR(HEX2DEC(定義一覧[[#This Row],[Unicode]]))</f>
        <v>☎</v>
      </c>
      <c r="E786" s="1" t="s">
        <v>724</v>
      </c>
      <c r="F786" s="1" t="s">
        <v>1622</v>
      </c>
      <c r="G786" s="1" t="s">
        <v>729</v>
      </c>
      <c r="H786" s="2" t="s">
        <v>2516</v>
      </c>
      <c r="I786" s="1" t="str">
        <f>IF(AND(定義一覧[[#This Row],[Dec]]-1=C785,定義一覧[[#This Row],[Dec]]+1=C787,定義一覧[[#This Row],[Category]]=F785,定義一覧[[#This Row],[Category]]=F787,定義一覧[[#This Row],[SubCategory]]=G785,定義一覧[[#This Row],[SubCategory]]=G787),"○","")</f>
        <v/>
      </c>
      <c r="J786" s="1" t="str">
        <f>CONCATENATE(定義一覧[[#This Row],[Width]],"_",定義一覧[[#This Row],[Category]],"_",定義一覧[[#This Row],[SubCategory]],"_",SUBSTITUTE(定義一覧[[#This Row],[Name]],"-","_"))</f>
        <v>NARROW_JIS_SYMBOL_BLACK_TELEPHONE</v>
      </c>
      <c r="K7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BLACK_TELEPHONE
pub const NARROW_JIS_SYMBOL_BLACK_TELEPHONE: u32 = 0x260e;</v>
      </c>
      <c r="L786" s="3" t="str">
        <f>定義一覧[[#This Row],[VariableName]]&amp;","</f>
        <v>NARROW_JIS_SYMBOL_BLACK_TELEPHONE,</v>
      </c>
      <c r="M786" s="1" t="str">
        <f>IF(定義一覧[[#This Row],[Sequence]]="○","",IF(I787="",CONCATENATE(定義一覧[[#This Row],[VariableName]], " + 1,"),CONCATENATE(定義一覧[[#This Row],[VariableName]], " - 1,")))</f>
        <v>NARROW_JIS_SYMBOL_BLACK_TELEPHONE + 1,</v>
      </c>
    </row>
    <row r="787" spans="2:13" ht="12.75" customHeight="1" x14ac:dyDescent="0.4">
      <c r="B787" s="1" t="s">
        <v>1346</v>
      </c>
      <c r="C787" s="1">
        <f>HEX2DEC(定義一覧[[#This Row],[Unicode]])</f>
        <v>9750</v>
      </c>
      <c r="D787" s="1" t="str">
        <f>_xlfn.UNICHAR(HEX2DEC(定義一覧[[#This Row],[Unicode]]))</f>
        <v>☖</v>
      </c>
      <c r="E787" s="1" t="s">
        <v>724</v>
      </c>
      <c r="F787" s="1" t="s">
        <v>1622</v>
      </c>
      <c r="G787" s="1" t="s">
        <v>729</v>
      </c>
      <c r="H787" s="2" t="s">
        <v>2517</v>
      </c>
      <c r="I787" s="1" t="str">
        <f>IF(AND(定義一覧[[#This Row],[Dec]]-1=C786,定義一覧[[#This Row],[Dec]]+1=C788,定義一覧[[#This Row],[Category]]=F786,定義一覧[[#This Row],[Category]]=F788,定義一覧[[#This Row],[SubCategory]]=G786,定義一覧[[#This Row],[SubCategory]]=G788),"○","")</f>
        <v/>
      </c>
      <c r="J787" s="1" t="str">
        <f>CONCATENATE(定義一覧[[#This Row],[Width]],"_",定義一覧[[#This Row],[Category]],"_",定義一覧[[#This Row],[SubCategory]],"_",SUBSTITUTE(定義一覧[[#This Row],[Name]],"-","_"))</f>
        <v>NARROW_JIS_SYMBOL_WHITE_SHOGI_PIECE</v>
      </c>
      <c r="K7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WHITE_SHOGI_PIECE
pub const NARROW_JIS_SYMBOL_WHITE_SHOGI_PIECE: u32 = 0x2616;</v>
      </c>
      <c r="L787" s="3" t="str">
        <f>定義一覧[[#This Row],[VariableName]]&amp;","</f>
        <v>NARROW_JIS_SYMBOL_WHITE_SHOGI_PIECE,</v>
      </c>
      <c r="M787" s="1" t="str">
        <f>IF(定義一覧[[#This Row],[Sequence]]="○","",IF(I788="",CONCATENATE(定義一覧[[#This Row],[VariableName]], " + 1,"),CONCATENATE(定義一覧[[#This Row],[VariableName]], " - 1,")))</f>
        <v>NARROW_JIS_SYMBOL_WHITE_SHOGI_PIECE + 1,</v>
      </c>
    </row>
    <row r="788" spans="2:13" ht="12.75" customHeight="1" x14ac:dyDescent="0.4">
      <c r="B788" s="1" t="s">
        <v>1347</v>
      </c>
      <c r="C788" s="1">
        <f>HEX2DEC(定義一覧[[#This Row],[Unicode]])</f>
        <v>9751</v>
      </c>
      <c r="D788" s="1" t="str">
        <f>_xlfn.UNICHAR(HEX2DEC(定義一覧[[#This Row],[Unicode]]))</f>
        <v>☗</v>
      </c>
      <c r="E788" s="1" t="s">
        <v>724</v>
      </c>
      <c r="F788" s="1" t="s">
        <v>1622</v>
      </c>
      <c r="G788" s="1" t="s">
        <v>729</v>
      </c>
      <c r="H788" s="2" t="s">
        <v>2518</v>
      </c>
      <c r="I788" s="1" t="str">
        <f>IF(AND(定義一覧[[#This Row],[Dec]]-1=C787,定義一覧[[#This Row],[Dec]]+1=C789,定義一覧[[#This Row],[Category]]=F787,定義一覧[[#This Row],[Category]]=F789,定義一覧[[#This Row],[SubCategory]]=G787,定義一覧[[#This Row],[SubCategory]]=G789),"○","")</f>
        <v/>
      </c>
      <c r="J788" s="1" t="str">
        <f>CONCATENATE(定義一覧[[#This Row],[Width]],"_",定義一覧[[#This Row],[Category]],"_",定義一覧[[#This Row],[SubCategory]],"_",SUBSTITUTE(定義一覧[[#This Row],[Name]],"-","_"))</f>
        <v>NARROW_JIS_SYMBOL_BLACK_SHOGI_PIECE</v>
      </c>
      <c r="K7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BLACK_SHOGI_PIECE
pub const NARROW_JIS_SYMBOL_BLACK_SHOGI_PIECE: u32 = 0x2617;</v>
      </c>
      <c r="L788" s="3" t="str">
        <f>定義一覧[[#This Row],[VariableName]]&amp;","</f>
        <v>NARROW_JIS_SYMBOL_BLACK_SHOGI_PIECE,</v>
      </c>
      <c r="M788" s="1" t="str">
        <f>IF(定義一覧[[#This Row],[Sequence]]="○","",IF(I789="",CONCATENATE(定義一覧[[#This Row],[VariableName]], " + 1,"),CONCATENATE(定義一覧[[#This Row],[VariableName]], " - 1,")))</f>
        <v>NARROW_JIS_SYMBOL_BLACK_SHOGI_PIECE + 1,</v>
      </c>
    </row>
    <row r="789" spans="2:13" ht="12.75" customHeight="1" x14ac:dyDescent="0.4">
      <c r="B789" s="1" t="s">
        <v>1234</v>
      </c>
      <c r="C789" s="1">
        <f>HEX2DEC(定義一覧[[#This Row],[Unicode]])</f>
        <v>9758</v>
      </c>
      <c r="D789" s="1" t="str">
        <f>_xlfn.UNICHAR(HEX2DEC(定義一覧[[#This Row],[Unicode]]))</f>
        <v>☞</v>
      </c>
      <c r="E789" s="1" t="s">
        <v>724</v>
      </c>
      <c r="F789" s="1" t="s">
        <v>1622</v>
      </c>
      <c r="G789" s="1" t="s">
        <v>729</v>
      </c>
      <c r="H789" s="2" t="s">
        <v>2519</v>
      </c>
      <c r="I789" s="1" t="str">
        <f>IF(AND(定義一覧[[#This Row],[Dec]]-1=C788,定義一覧[[#This Row],[Dec]]+1=C790,定義一覧[[#This Row],[Category]]=F788,定義一覧[[#This Row],[Category]]=F790,定義一覧[[#This Row],[SubCategory]]=G788,定義一覧[[#This Row],[SubCategory]]=G790),"○","")</f>
        <v/>
      </c>
      <c r="J789" s="1" t="str">
        <f>CONCATENATE(定義一覧[[#This Row],[Width]],"_",定義一覧[[#This Row],[Category]],"_",定義一覧[[#This Row],[SubCategory]],"_",SUBSTITUTE(定義一覧[[#This Row],[Name]],"-","_"))</f>
        <v>NARROW_JIS_SYMBOL_WHITE_RIGHT_POINTING_INDEX</v>
      </c>
      <c r="K7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WHITE_RIGHT_POINTING_INDEX
pub const NARROW_JIS_SYMBOL_WHITE_RIGHT_POINTING_INDEX: u32 = 0x261e;</v>
      </c>
      <c r="L789" s="3" t="str">
        <f>定義一覧[[#This Row],[VariableName]]&amp;","</f>
        <v>NARROW_JIS_SYMBOL_WHITE_RIGHT_POINTING_INDEX,</v>
      </c>
      <c r="M789" s="1" t="str">
        <f>IF(定義一覧[[#This Row],[Sequence]]="○","",IF(I790="",CONCATENATE(定義一覧[[#This Row],[VariableName]], " + 1,"),CONCATENATE(定義一覧[[#This Row],[VariableName]], " - 1,")))</f>
        <v>NARROW_JIS_SYMBOL_WHITE_RIGHT_POINTING_INDEX + 1,</v>
      </c>
    </row>
    <row r="790" spans="2:13" ht="12.75" customHeight="1" x14ac:dyDescent="0.4">
      <c r="B790" s="1" t="s">
        <v>1258</v>
      </c>
      <c r="C790" s="1">
        <f>HEX2DEC(定義一覧[[#This Row],[Unicode]])</f>
        <v>9792</v>
      </c>
      <c r="D790" s="1" t="str">
        <f>_xlfn.UNICHAR(HEX2DEC(定義一覧[[#This Row],[Unicode]]))</f>
        <v>♀</v>
      </c>
      <c r="E790" s="1" t="s">
        <v>104</v>
      </c>
      <c r="F790" s="1" t="s">
        <v>1622</v>
      </c>
      <c r="G790" s="1" t="s">
        <v>729</v>
      </c>
      <c r="H790" s="2" t="s">
        <v>2520</v>
      </c>
      <c r="I790" s="1" t="str">
        <f>IF(AND(定義一覧[[#This Row],[Dec]]-1=C789,定義一覧[[#This Row],[Dec]]+1=C791,定義一覧[[#This Row],[Category]]=F789,定義一覧[[#This Row],[Category]]=F791,定義一覧[[#This Row],[SubCategory]]=G789,定義一覧[[#This Row],[SubCategory]]=G791),"○","")</f>
        <v/>
      </c>
      <c r="J790" s="1" t="str">
        <f>CONCATENATE(定義一覧[[#This Row],[Width]],"_",定義一覧[[#This Row],[Category]],"_",定義一覧[[#This Row],[SubCategory]],"_",SUBSTITUTE(定義一覧[[#This Row],[Name]],"-","_"))</f>
        <v>WIDE_JIS_SYMBOL_FEMALE_SIGN</v>
      </c>
      <c r="K7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FEMALE_SIGN
pub const WIDE_JIS_SYMBOL_FEMALE_SIGN: u32 = 0x2640;</v>
      </c>
      <c r="L790" s="3" t="str">
        <f>定義一覧[[#This Row],[VariableName]]&amp;","</f>
        <v>WIDE_JIS_SYMBOL_FEMALE_SIGN,</v>
      </c>
      <c r="M790" s="1" t="str">
        <f>IF(定義一覧[[#This Row],[Sequence]]="○","",IF(I791="",CONCATENATE(定義一覧[[#This Row],[VariableName]], " + 1,"),CONCATENATE(定義一覧[[#This Row],[VariableName]], " - 1,")))</f>
        <v>WIDE_JIS_SYMBOL_FEMALE_SIGN + 1,</v>
      </c>
    </row>
    <row r="791" spans="2:13" ht="12.75" customHeight="1" x14ac:dyDescent="0.4">
      <c r="B791" s="1" t="s">
        <v>1257</v>
      </c>
      <c r="C791" s="1">
        <f>HEX2DEC(定義一覧[[#This Row],[Unicode]])</f>
        <v>9794</v>
      </c>
      <c r="D791" s="1" t="str">
        <f>_xlfn.UNICHAR(HEX2DEC(定義一覧[[#This Row],[Unicode]]))</f>
        <v>♂</v>
      </c>
      <c r="E791" s="1" t="s">
        <v>104</v>
      </c>
      <c r="F791" s="1" t="s">
        <v>1622</v>
      </c>
      <c r="G791" s="1" t="s">
        <v>729</v>
      </c>
      <c r="H791" s="2" t="s">
        <v>2521</v>
      </c>
      <c r="I791" s="1" t="str">
        <f>IF(AND(定義一覧[[#This Row],[Dec]]-1=C790,定義一覧[[#This Row],[Dec]]+1=C792,定義一覧[[#This Row],[Category]]=F790,定義一覧[[#This Row],[Category]]=F792,定義一覧[[#This Row],[SubCategory]]=G790,定義一覧[[#This Row],[SubCategory]]=G792),"○","")</f>
        <v/>
      </c>
      <c r="J791" s="1" t="str">
        <f>CONCATENATE(定義一覧[[#This Row],[Width]],"_",定義一覧[[#This Row],[Category]],"_",定義一覧[[#This Row],[SubCategory]],"_",SUBSTITUTE(定義一覧[[#This Row],[Name]],"-","_"))</f>
        <v>WIDE_JIS_SYMBOL_MALE_SIGN</v>
      </c>
      <c r="K7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MALE_SIGN
pub const WIDE_JIS_SYMBOL_MALE_SIGN: u32 = 0x2642;</v>
      </c>
      <c r="L791" s="3" t="str">
        <f>定義一覧[[#This Row],[VariableName]]&amp;","</f>
        <v>WIDE_JIS_SYMBOL_MALE_SIGN,</v>
      </c>
      <c r="M791" s="1" t="str">
        <f>IF(定義一覧[[#This Row],[Sequence]]="○","",IF(I792="",CONCATENATE(定義一覧[[#This Row],[VariableName]], " + 1,"),CONCATENATE(定義一覧[[#This Row],[VariableName]], " - 1,")))</f>
        <v>WIDE_JIS_SYMBOL_MALE_SIGN + 1,</v>
      </c>
    </row>
    <row r="792" spans="2:13" ht="12.75" customHeight="1" x14ac:dyDescent="0.4">
      <c r="B792" s="1" t="s">
        <v>1339</v>
      </c>
      <c r="C792" s="1">
        <f>HEX2DEC(定義一覧[[#This Row],[Unicode]])</f>
        <v>9824</v>
      </c>
      <c r="D792" s="1" t="str">
        <f>_xlfn.UNICHAR(HEX2DEC(定義一覧[[#This Row],[Unicode]]))</f>
        <v>♠</v>
      </c>
      <c r="E792" s="1" t="s">
        <v>724</v>
      </c>
      <c r="F792" s="1" t="s">
        <v>1622</v>
      </c>
      <c r="G792" s="1" t="s">
        <v>729</v>
      </c>
      <c r="H792" s="2" t="s">
        <v>2522</v>
      </c>
      <c r="I792" s="1" t="str">
        <f>IF(AND(定義一覧[[#This Row],[Dec]]-1=C791,定義一覧[[#This Row],[Dec]]+1=C793,定義一覧[[#This Row],[Category]]=F791,定義一覧[[#This Row],[Category]]=F793,定義一覧[[#This Row],[SubCategory]]=G791,定義一覧[[#This Row],[SubCategory]]=G793),"○","")</f>
        <v/>
      </c>
      <c r="J792" s="1" t="str">
        <f>CONCATENATE(定義一覧[[#This Row],[Width]],"_",定義一覧[[#This Row],[Category]],"_",定義一覧[[#This Row],[SubCategory]],"_",SUBSTITUTE(定義一覧[[#This Row],[Name]],"-","_"))</f>
        <v>NARROW_JIS_SYMBOL_BLACK_SPADE_SUIT</v>
      </c>
      <c r="K7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BLACK_SPADE_SUIT
pub const NARROW_JIS_SYMBOL_BLACK_SPADE_SUIT: u32 = 0x2660;</v>
      </c>
      <c r="L792" s="3" t="str">
        <f>定義一覧[[#This Row],[VariableName]]&amp;","</f>
        <v>NARROW_JIS_SYMBOL_BLACK_SPADE_SUIT,</v>
      </c>
      <c r="M792" s="1" t="str">
        <f>IF(定義一覧[[#This Row],[Sequence]]="○","",IF(I793="",CONCATENATE(定義一覧[[#This Row],[VariableName]], " + 1,"),CONCATENATE(定義一覧[[#This Row],[VariableName]], " - 1,")))</f>
        <v>NARROW_JIS_SYMBOL_BLACK_SPADE_SUIT - 1,</v>
      </c>
    </row>
    <row r="793" spans="2:13" ht="12.75" customHeight="1" x14ac:dyDescent="0.4">
      <c r="B793" s="1" t="s">
        <v>1342</v>
      </c>
      <c r="C793" s="1">
        <f>HEX2DEC(定義一覧[[#This Row],[Unicode]])</f>
        <v>9825</v>
      </c>
      <c r="D793" s="1" t="str">
        <f>_xlfn.UNICHAR(HEX2DEC(定義一覧[[#This Row],[Unicode]]))</f>
        <v>♡</v>
      </c>
      <c r="E793" s="1" t="s">
        <v>724</v>
      </c>
      <c r="F793" s="1" t="s">
        <v>1622</v>
      </c>
      <c r="G793" s="1" t="s">
        <v>729</v>
      </c>
      <c r="H793" s="2" t="s">
        <v>2523</v>
      </c>
      <c r="I793" s="1" t="str">
        <f>IF(AND(定義一覧[[#This Row],[Dec]]-1=C792,定義一覧[[#This Row],[Dec]]+1=C794,定義一覧[[#This Row],[Category]]=F792,定義一覧[[#This Row],[Category]]=F794,定義一覧[[#This Row],[SubCategory]]=G792,定義一覧[[#This Row],[SubCategory]]=G794),"○","")</f>
        <v>○</v>
      </c>
      <c r="J793" s="1" t="str">
        <f>CONCATENATE(定義一覧[[#This Row],[Width]],"_",定義一覧[[#This Row],[Category]],"_",定義一覧[[#This Row],[SubCategory]],"_",SUBSTITUTE(定義一覧[[#This Row],[Name]],"-","_"))</f>
        <v>NARROW_JIS_SYMBOL_WHITE_HEART_SUIT</v>
      </c>
      <c r="K7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WHITE_HEART_SUIT
pub const NARROW_JIS_SYMBOL_WHITE_HEART_SUIT: u32 = 0x2661;</v>
      </c>
      <c r="L793" s="3" t="str">
        <f>定義一覧[[#This Row],[VariableName]]&amp;","</f>
        <v>NARROW_JIS_SYMBOL_WHITE_HEART_SUIT,</v>
      </c>
      <c r="M793" s="1" t="str">
        <f>IF(定義一覧[[#This Row],[Sequence]]="○","",IF(I794="",CONCATENATE(定義一覧[[#This Row],[VariableName]], " + 1,"),CONCATENATE(定義一覧[[#This Row],[VariableName]], " - 1,")))</f>
        <v/>
      </c>
    </row>
    <row r="794" spans="2:13" ht="12.75" customHeight="1" x14ac:dyDescent="0.4">
      <c r="B794" s="1" t="s">
        <v>1340</v>
      </c>
      <c r="C794" s="1">
        <f>HEX2DEC(定義一覧[[#This Row],[Unicode]])</f>
        <v>9826</v>
      </c>
      <c r="D794" s="1" t="str">
        <f>_xlfn.UNICHAR(HEX2DEC(定義一覧[[#This Row],[Unicode]]))</f>
        <v>♢</v>
      </c>
      <c r="E794" s="1" t="s">
        <v>724</v>
      </c>
      <c r="F794" s="1" t="s">
        <v>1622</v>
      </c>
      <c r="G794" s="1" t="s">
        <v>729</v>
      </c>
      <c r="H794" s="2" t="s">
        <v>2524</v>
      </c>
      <c r="I794" s="1" t="str">
        <f>IF(AND(定義一覧[[#This Row],[Dec]]-1=C793,定義一覧[[#This Row],[Dec]]+1=C795,定義一覧[[#This Row],[Category]]=F793,定義一覧[[#This Row],[Category]]=F795,定義一覧[[#This Row],[SubCategory]]=G793,定義一覧[[#This Row],[SubCategory]]=G795),"○","")</f>
        <v>○</v>
      </c>
      <c r="J794" s="1" t="str">
        <f>CONCATENATE(定義一覧[[#This Row],[Width]],"_",定義一覧[[#This Row],[Category]],"_",定義一覧[[#This Row],[SubCategory]],"_",SUBSTITUTE(定義一覧[[#This Row],[Name]],"-","_"))</f>
        <v>NARROW_JIS_SYMBOL_WHITE_DIAMOND_SUIT</v>
      </c>
      <c r="K7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WHITE_DIAMOND_SUIT
pub const NARROW_JIS_SYMBOL_WHITE_DIAMOND_SUIT: u32 = 0x2662;</v>
      </c>
      <c r="L794" s="3" t="str">
        <f>定義一覧[[#This Row],[VariableName]]&amp;","</f>
        <v>NARROW_JIS_SYMBOL_WHITE_DIAMOND_SUIT,</v>
      </c>
      <c r="M794" s="1" t="str">
        <f>IF(定義一覧[[#This Row],[Sequence]]="○","",IF(I795="",CONCATENATE(定義一覧[[#This Row],[VariableName]], " + 1,"),CONCATENATE(定義一覧[[#This Row],[VariableName]], " - 1,")))</f>
        <v/>
      </c>
    </row>
    <row r="795" spans="2:13" ht="12.75" customHeight="1" x14ac:dyDescent="0.4">
      <c r="B795" s="1" t="s">
        <v>1345</v>
      </c>
      <c r="C795" s="1">
        <f>HEX2DEC(定義一覧[[#This Row],[Unicode]])</f>
        <v>9827</v>
      </c>
      <c r="D795" s="1" t="str">
        <f>_xlfn.UNICHAR(HEX2DEC(定義一覧[[#This Row],[Unicode]]))</f>
        <v>♣</v>
      </c>
      <c r="E795" s="1" t="s">
        <v>724</v>
      </c>
      <c r="F795" s="1" t="s">
        <v>1622</v>
      </c>
      <c r="G795" s="1" t="s">
        <v>729</v>
      </c>
      <c r="H795" s="2" t="s">
        <v>2525</v>
      </c>
      <c r="I795" s="1" t="str">
        <f>IF(AND(定義一覧[[#This Row],[Dec]]-1=C794,定義一覧[[#This Row],[Dec]]+1=C796,定義一覧[[#This Row],[Category]]=F794,定義一覧[[#This Row],[Category]]=F796,定義一覧[[#This Row],[SubCategory]]=G794,定義一覧[[#This Row],[SubCategory]]=G796),"○","")</f>
        <v>○</v>
      </c>
      <c r="J795" s="1" t="str">
        <f>CONCATENATE(定義一覧[[#This Row],[Width]],"_",定義一覧[[#This Row],[Category]],"_",定義一覧[[#This Row],[SubCategory]],"_",SUBSTITUTE(定義一覧[[#This Row],[Name]],"-","_"))</f>
        <v>NARROW_JIS_SYMBOL_BLACK_CLUB_SUIT</v>
      </c>
      <c r="K7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BLACK_CLUB_SUIT
pub const NARROW_JIS_SYMBOL_BLACK_CLUB_SUIT: u32 = 0x2663;</v>
      </c>
      <c r="L795" s="3" t="str">
        <f>定義一覧[[#This Row],[VariableName]]&amp;","</f>
        <v>NARROW_JIS_SYMBOL_BLACK_CLUB_SUIT,</v>
      </c>
      <c r="M795" s="1" t="str">
        <f>IF(定義一覧[[#This Row],[Sequence]]="○","",IF(I796="",CONCATENATE(定義一覧[[#This Row],[VariableName]], " + 1,"),CONCATENATE(定義一覧[[#This Row],[VariableName]], " - 1,")))</f>
        <v/>
      </c>
    </row>
    <row r="796" spans="2:13" ht="12.75" customHeight="1" x14ac:dyDescent="0.4">
      <c r="B796" s="1" t="s">
        <v>1338</v>
      </c>
      <c r="C796" s="1">
        <f>HEX2DEC(定義一覧[[#This Row],[Unicode]])</f>
        <v>9828</v>
      </c>
      <c r="D796" s="1" t="str">
        <f>_xlfn.UNICHAR(HEX2DEC(定義一覧[[#This Row],[Unicode]]))</f>
        <v>♤</v>
      </c>
      <c r="E796" s="1" t="s">
        <v>724</v>
      </c>
      <c r="F796" s="1" t="s">
        <v>1622</v>
      </c>
      <c r="G796" s="1" t="s">
        <v>729</v>
      </c>
      <c r="H796" s="2" t="s">
        <v>2526</v>
      </c>
      <c r="I796" s="1" t="str">
        <f>IF(AND(定義一覧[[#This Row],[Dec]]-1=C795,定義一覧[[#This Row],[Dec]]+1=C797,定義一覧[[#This Row],[Category]]=F795,定義一覧[[#This Row],[Category]]=F797,定義一覧[[#This Row],[SubCategory]]=G795,定義一覧[[#This Row],[SubCategory]]=G797),"○","")</f>
        <v>○</v>
      </c>
      <c r="J796" s="1" t="str">
        <f>CONCATENATE(定義一覧[[#This Row],[Width]],"_",定義一覧[[#This Row],[Category]],"_",定義一覧[[#This Row],[SubCategory]],"_",SUBSTITUTE(定義一覧[[#This Row],[Name]],"-","_"))</f>
        <v>NARROW_JIS_SYMBOL_WHITE_SPADE_SUIT</v>
      </c>
      <c r="K7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WHITE_SPADE_SUIT
pub const NARROW_JIS_SYMBOL_WHITE_SPADE_SUIT: u32 = 0x2664;</v>
      </c>
      <c r="L796" s="3" t="str">
        <f>定義一覧[[#This Row],[VariableName]]&amp;","</f>
        <v>NARROW_JIS_SYMBOL_WHITE_SPADE_SUIT,</v>
      </c>
      <c r="M796" s="1" t="str">
        <f>IF(定義一覧[[#This Row],[Sequence]]="○","",IF(I797="",CONCATENATE(定義一覧[[#This Row],[VariableName]], " + 1,"),CONCATENATE(定義一覧[[#This Row],[VariableName]], " - 1,")))</f>
        <v/>
      </c>
    </row>
    <row r="797" spans="2:13" ht="12.75" customHeight="1" x14ac:dyDescent="0.4">
      <c r="B797" s="1" t="s">
        <v>1343</v>
      </c>
      <c r="C797" s="1">
        <f>HEX2DEC(定義一覧[[#This Row],[Unicode]])</f>
        <v>9829</v>
      </c>
      <c r="D797" s="1" t="str">
        <f>_xlfn.UNICHAR(HEX2DEC(定義一覧[[#This Row],[Unicode]]))</f>
        <v>♥</v>
      </c>
      <c r="E797" s="1" t="s">
        <v>724</v>
      </c>
      <c r="F797" s="1" t="s">
        <v>1622</v>
      </c>
      <c r="G797" s="1" t="s">
        <v>729</v>
      </c>
      <c r="H797" s="2" t="s">
        <v>2527</v>
      </c>
      <c r="I797" s="1" t="str">
        <f>IF(AND(定義一覧[[#This Row],[Dec]]-1=C796,定義一覧[[#This Row],[Dec]]+1=C798,定義一覧[[#This Row],[Category]]=F796,定義一覧[[#This Row],[Category]]=F798,定義一覧[[#This Row],[SubCategory]]=G796,定義一覧[[#This Row],[SubCategory]]=G798),"○","")</f>
        <v>○</v>
      </c>
      <c r="J797" s="1" t="str">
        <f>CONCATENATE(定義一覧[[#This Row],[Width]],"_",定義一覧[[#This Row],[Category]],"_",定義一覧[[#This Row],[SubCategory]],"_",SUBSTITUTE(定義一覧[[#This Row],[Name]],"-","_"))</f>
        <v>NARROW_JIS_SYMBOL_BLACK_HEART_SUIT</v>
      </c>
      <c r="K7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BLACK_HEART_SUIT
pub const NARROW_JIS_SYMBOL_BLACK_HEART_SUIT: u32 = 0x2665;</v>
      </c>
      <c r="L797" s="3" t="str">
        <f>定義一覧[[#This Row],[VariableName]]&amp;","</f>
        <v>NARROW_JIS_SYMBOL_BLACK_HEART_SUIT,</v>
      </c>
      <c r="M797" s="1" t="str">
        <f>IF(定義一覧[[#This Row],[Sequence]]="○","",IF(I798="",CONCATENATE(定義一覧[[#This Row],[VariableName]], " + 1,"),CONCATENATE(定義一覧[[#This Row],[VariableName]], " - 1,")))</f>
        <v/>
      </c>
    </row>
    <row r="798" spans="2:13" ht="12.75" customHeight="1" x14ac:dyDescent="0.4">
      <c r="B798" s="1" t="s">
        <v>1341</v>
      </c>
      <c r="C798" s="1">
        <f>HEX2DEC(定義一覧[[#This Row],[Unicode]])</f>
        <v>9830</v>
      </c>
      <c r="D798" s="1" t="str">
        <f>_xlfn.UNICHAR(HEX2DEC(定義一覧[[#This Row],[Unicode]]))</f>
        <v>♦</v>
      </c>
      <c r="E798" s="1" t="s">
        <v>724</v>
      </c>
      <c r="F798" s="1" t="s">
        <v>1622</v>
      </c>
      <c r="G798" s="1" t="s">
        <v>729</v>
      </c>
      <c r="H798" s="2" t="s">
        <v>2528</v>
      </c>
      <c r="I798" s="1" t="str">
        <f>IF(AND(定義一覧[[#This Row],[Dec]]-1=C797,定義一覧[[#This Row],[Dec]]+1=C799,定義一覧[[#This Row],[Category]]=F797,定義一覧[[#This Row],[Category]]=F799,定義一覧[[#This Row],[SubCategory]]=G797,定義一覧[[#This Row],[SubCategory]]=G799),"○","")</f>
        <v>○</v>
      </c>
      <c r="J798" s="1" t="str">
        <f>CONCATENATE(定義一覧[[#This Row],[Width]],"_",定義一覧[[#This Row],[Category]],"_",定義一覧[[#This Row],[SubCategory]],"_",SUBSTITUTE(定義一覧[[#This Row],[Name]],"-","_"))</f>
        <v>NARROW_JIS_SYMBOL_BLACK_DIAMOND_SUIT</v>
      </c>
      <c r="K7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BLACK_DIAMOND_SUIT
pub const NARROW_JIS_SYMBOL_BLACK_DIAMOND_SUIT: u32 = 0x2666;</v>
      </c>
      <c r="L798" s="3" t="str">
        <f>定義一覧[[#This Row],[VariableName]]&amp;","</f>
        <v>NARROW_JIS_SYMBOL_BLACK_DIAMOND_SUIT,</v>
      </c>
      <c r="M798" s="1" t="str">
        <f>IF(定義一覧[[#This Row],[Sequence]]="○","",IF(I799="",CONCATENATE(定義一覧[[#This Row],[VariableName]], " + 1,"),CONCATENATE(定義一覧[[#This Row],[VariableName]], " - 1,")))</f>
        <v/>
      </c>
    </row>
    <row r="799" spans="2:13" ht="12.75" customHeight="1" x14ac:dyDescent="0.4">
      <c r="B799" s="1" t="s">
        <v>1344</v>
      </c>
      <c r="C799" s="1">
        <f>HEX2DEC(定義一覧[[#This Row],[Unicode]])</f>
        <v>9831</v>
      </c>
      <c r="D799" s="1" t="str">
        <f>_xlfn.UNICHAR(HEX2DEC(定義一覧[[#This Row],[Unicode]]))</f>
        <v>♧</v>
      </c>
      <c r="E799" s="1" t="s">
        <v>724</v>
      </c>
      <c r="F799" s="1" t="s">
        <v>1622</v>
      </c>
      <c r="G799" s="1" t="s">
        <v>729</v>
      </c>
      <c r="H799" s="2" t="s">
        <v>2529</v>
      </c>
      <c r="I799" s="1" t="str">
        <f>IF(AND(定義一覧[[#This Row],[Dec]]-1=C798,定義一覧[[#This Row],[Dec]]+1=C800,定義一覧[[#This Row],[Category]]=F798,定義一覧[[#This Row],[Category]]=F800,定義一覧[[#This Row],[SubCategory]]=G798,定義一覧[[#This Row],[SubCategory]]=G800),"○","")</f>
        <v>○</v>
      </c>
      <c r="J799" s="1" t="str">
        <f>CONCATENATE(定義一覧[[#This Row],[Width]],"_",定義一覧[[#This Row],[Category]],"_",定義一覧[[#This Row],[SubCategory]],"_",SUBSTITUTE(定義一覧[[#This Row],[Name]],"-","_"))</f>
        <v>NARROW_JIS_SYMBOL_WHITE_CLUB_SUIT</v>
      </c>
      <c r="K7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WHITE_CLUB_SUIT
pub const NARROW_JIS_SYMBOL_WHITE_CLUB_SUIT: u32 = 0x2667;</v>
      </c>
      <c r="L799" s="3" t="str">
        <f>定義一覧[[#This Row],[VariableName]]&amp;","</f>
        <v>NARROW_JIS_SYMBOL_WHITE_CLUB_SUIT,</v>
      </c>
      <c r="M799" s="1" t="str">
        <f>IF(定義一覧[[#This Row],[Sequence]]="○","",IF(I800="",CONCATENATE(定義一覧[[#This Row],[VariableName]], " + 1,"),CONCATENATE(定義一覧[[#This Row],[VariableName]], " - 1,")))</f>
        <v/>
      </c>
    </row>
    <row r="800" spans="2:13" ht="12.75" customHeight="1" x14ac:dyDescent="0.4">
      <c r="B800" s="1" t="s">
        <v>1353</v>
      </c>
      <c r="C800" s="1">
        <f>HEX2DEC(定義一覧[[#This Row],[Unicode]])</f>
        <v>9832</v>
      </c>
      <c r="D800" s="1" t="str">
        <f>_xlfn.UNICHAR(HEX2DEC(定義一覧[[#This Row],[Unicode]]))</f>
        <v>♨</v>
      </c>
      <c r="E800" s="1" t="s">
        <v>724</v>
      </c>
      <c r="F800" s="1" t="s">
        <v>1622</v>
      </c>
      <c r="G800" s="1" t="s">
        <v>729</v>
      </c>
      <c r="H800" s="2" t="s">
        <v>2530</v>
      </c>
      <c r="I800" s="1" t="str">
        <f>IF(AND(定義一覧[[#This Row],[Dec]]-1=C799,定義一覧[[#This Row],[Dec]]+1=C801,定義一覧[[#This Row],[Category]]=F799,定義一覧[[#This Row],[Category]]=F801,定義一覧[[#This Row],[SubCategory]]=G799,定義一覧[[#This Row],[SubCategory]]=G801),"○","")</f>
        <v>○</v>
      </c>
      <c r="J800" s="1" t="str">
        <f>CONCATENATE(定義一覧[[#This Row],[Width]],"_",定義一覧[[#This Row],[Category]],"_",定義一覧[[#This Row],[SubCategory]],"_",SUBSTITUTE(定義一覧[[#This Row],[Name]],"-","_"))</f>
        <v>NARROW_JIS_SYMBOL_HOT_SPRINGS</v>
      </c>
      <c r="K8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HOT_SPRINGS
pub const NARROW_JIS_SYMBOL_HOT_SPRINGS: u32 = 0x2668;</v>
      </c>
      <c r="L800" s="3" t="str">
        <f>定義一覧[[#This Row],[VariableName]]&amp;","</f>
        <v>NARROW_JIS_SYMBOL_HOT_SPRINGS,</v>
      </c>
      <c r="M800" s="1" t="str">
        <f>IF(定義一覧[[#This Row],[Sequence]]="○","",IF(I801="",CONCATENATE(定義一覧[[#This Row],[VariableName]], " + 1,"),CONCATENATE(定義一覧[[#This Row],[VariableName]], " - 1,")))</f>
        <v/>
      </c>
    </row>
    <row r="801" spans="2:13" ht="12.75" customHeight="1" x14ac:dyDescent="0.4">
      <c r="B801" s="1" t="s">
        <v>1311</v>
      </c>
      <c r="C801" s="1">
        <f>HEX2DEC(定義一覧[[#This Row],[Unicode]])</f>
        <v>9833</v>
      </c>
      <c r="D801" s="1" t="str">
        <f>_xlfn.UNICHAR(HEX2DEC(定義一覧[[#This Row],[Unicode]]))</f>
        <v>♩</v>
      </c>
      <c r="E801" s="1" t="s">
        <v>724</v>
      </c>
      <c r="F801" s="1" t="s">
        <v>1622</v>
      </c>
      <c r="G801" s="1" t="s">
        <v>729</v>
      </c>
      <c r="H801" s="2" t="s">
        <v>2531</v>
      </c>
      <c r="I801" s="1" t="str">
        <f>IF(AND(定義一覧[[#This Row],[Dec]]-1=C800,定義一覧[[#This Row],[Dec]]+1=C802,定義一覧[[#This Row],[Category]]=F800,定義一覧[[#This Row],[Category]]=F802,定義一覧[[#This Row],[SubCategory]]=G800,定義一覧[[#This Row],[SubCategory]]=G802),"○","")</f>
        <v>○</v>
      </c>
      <c r="J801" s="1" t="str">
        <f>CONCATENATE(定義一覧[[#This Row],[Width]],"_",定義一覧[[#This Row],[Category]],"_",定義一覧[[#This Row],[SubCategory]],"_",SUBSTITUTE(定義一覧[[#This Row],[Name]],"-","_"))</f>
        <v>NARROW_JIS_SYMBOL_QUARTER_NOTE</v>
      </c>
      <c r="K8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QUARTER_NOTE
pub const NARROW_JIS_SYMBOL_QUARTER_NOTE: u32 = 0x2669;</v>
      </c>
      <c r="L801" s="3" t="str">
        <f>定義一覧[[#This Row],[VariableName]]&amp;","</f>
        <v>NARROW_JIS_SYMBOL_QUARTER_NOTE,</v>
      </c>
      <c r="M801" s="1" t="str">
        <f>IF(定義一覧[[#This Row],[Sequence]]="○","",IF(I802="",CONCATENATE(定義一覧[[#This Row],[VariableName]], " + 1,"),CONCATENATE(定義一覧[[#This Row],[VariableName]], " - 1,")))</f>
        <v/>
      </c>
    </row>
    <row r="802" spans="2:13" ht="12.75" customHeight="1" x14ac:dyDescent="0.4">
      <c r="B802" s="1" t="s">
        <v>824</v>
      </c>
      <c r="C802" s="1">
        <f>HEX2DEC(定義一覧[[#This Row],[Unicode]])</f>
        <v>9834</v>
      </c>
      <c r="D802" s="1" t="str">
        <f>_xlfn.UNICHAR(HEX2DEC(定義一覧[[#This Row],[Unicode]]))</f>
        <v>♪</v>
      </c>
      <c r="E802" s="1" t="s">
        <v>104</v>
      </c>
      <c r="F802" s="1" t="s">
        <v>1622</v>
      </c>
      <c r="G802" s="1" t="s">
        <v>729</v>
      </c>
      <c r="H802" s="2" t="s">
        <v>2532</v>
      </c>
      <c r="I802" s="1" t="str">
        <f>IF(AND(定義一覧[[#This Row],[Dec]]-1=C801,定義一覧[[#This Row],[Dec]]+1=C803,定義一覧[[#This Row],[Category]]=F801,定義一覧[[#This Row],[Category]]=F803,定義一覧[[#This Row],[SubCategory]]=G801,定義一覧[[#This Row],[SubCategory]]=G803),"○","")</f>
        <v>○</v>
      </c>
      <c r="J802" s="1" t="str">
        <f>CONCATENATE(定義一覧[[#This Row],[Width]],"_",定義一覧[[#This Row],[Category]],"_",定義一覧[[#This Row],[SubCategory]],"_",SUBSTITUTE(定義一覧[[#This Row],[Name]],"-","_"))</f>
        <v>WIDE_JIS_SYMBOL_EIGHTH_NOTE</v>
      </c>
      <c r="K8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EIGHTH_NOTE
pub const WIDE_JIS_SYMBOL_EIGHTH_NOTE: u32 = 0x266a;</v>
      </c>
      <c r="L802" s="3" t="str">
        <f>定義一覧[[#This Row],[VariableName]]&amp;","</f>
        <v>WIDE_JIS_SYMBOL_EIGHTH_NOTE,</v>
      </c>
      <c r="M802" s="1" t="str">
        <f>IF(定義一覧[[#This Row],[Sequence]]="○","",IF(I803="",CONCATENATE(定義一覧[[#This Row],[VariableName]], " + 1,"),CONCATENATE(定義一覧[[#This Row],[VariableName]], " - 1,")))</f>
        <v/>
      </c>
    </row>
    <row r="803" spans="2:13" ht="12.75" customHeight="1" x14ac:dyDescent="0.4">
      <c r="B803" s="1" t="s">
        <v>827</v>
      </c>
      <c r="C803" s="1">
        <f>HEX2DEC(定義一覧[[#This Row],[Unicode]])</f>
        <v>9835</v>
      </c>
      <c r="D803" s="1" t="str">
        <f>_xlfn.UNICHAR(HEX2DEC(定義一覧[[#This Row],[Unicode]]))</f>
        <v>♫</v>
      </c>
      <c r="E803" s="1" t="s">
        <v>724</v>
      </c>
      <c r="F803" s="1" t="s">
        <v>1622</v>
      </c>
      <c r="G803" s="1" t="s">
        <v>729</v>
      </c>
      <c r="H803" s="2" t="s">
        <v>2533</v>
      </c>
      <c r="I803" s="1" t="str">
        <f>IF(AND(定義一覧[[#This Row],[Dec]]-1=C802,定義一覧[[#This Row],[Dec]]+1=C804,定義一覧[[#This Row],[Category]]=F802,定義一覧[[#This Row],[Category]]=F804,定義一覧[[#This Row],[SubCategory]]=G802,定義一覧[[#This Row],[SubCategory]]=G804),"○","")</f>
        <v>○</v>
      </c>
      <c r="J803" s="1" t="str">
        <f>CONCATENATE(定義一覧[[#This Row],[Width]],"_",定義一覧[[#This Row],[Category]],"_",定義一覧[[#This Row],[SubCategory]],"_",SUBSTITUTE(定義一覧[[#This Row],[Name]],"-","_"))</f>
        <v>NARROW_JIS_SYMBOL_BEAMED_EIGHTH_NOTES</v>
      </c>
      <c r="K8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BEAMED_EIGHTH_NOTES
pub const NARROW_JIS_SYMBOL_BEAMED_EIGHTH_NOTES: u32 = 0x266b;</v>
      </c>
      <c r="L803" s="3" t="str">
        <f>定義一覧[[#This Row],[VariableName]]&amp;","</f>
        <v>NARROW_JIS_SYMBOL_BEAMED_EIGHTH_NOTES,</v>
      </c>
      <c r="M803" s="1" t="str">
        <f>IF(定義一覧[[#This Row],[Sequence]]="○","",IF(I804="",CONCATENATE(定義一覧[[#This Row],[VariableName]], " + 1,"),CONCATENATE(定義一覧[[#This Row],[VariableName]], " - 1,")))</f>
        <v/>
      </c>
    </row>
    <row r="804" spans="2:13" ht="12.75" customHeight="1" x14ac:dyDescent="0.4">
      <c r="B804" s="1" t="s">
        <v>828</v>
      </c>
      <c r="C804" s="1">
        <f>HEX2DEC(定義一覧[[#This Row],[Unicode]])</f>
        <v>9836</v>
      </c>
      <c r="D804" s="1" t="str">
        <f>_xlfn.UNICHAR(HEX2DEC(定義一覧[[#This Row],[Unicode]]))</f>
        <v>♬</v>
      </c>
      <c r="E804" s="1" t="s">
        <v>724</v>
      </c>
      <c r="F804" s="1" t="s">
        <v>1622</v>
      </c>
      <c r="G804" s="1" t="s">
        <v>729</v>
      </c>
      <c r="H804" s="2" t="s">
        <v>2534</v>
      </c>
      <c r="I804" s="1" t="str">
        <f>IF(AND(定義一覧[[#This Row],[Dec]]-1=C803,定義一覧[[#This Row],[Dec]]+1=C805,定義一覧[[#This Row],[Category]]=F803,定義一覧[[#This Row],[Category]]=F805,定義一覧[[#This Row],[SubCategory]]=G803,定義一覧[[#This Row],[SubCategory]]=G805),"○","")</f>
        <v>○</v>
      </c>
      <c r="J804" s="1" t="str">
        <f>CONCATENATE(定義一覧[[#This Row],[Width]],"_",定義一覧[[#This Row],[Category]],"_",定義一覧[[#This Row],[SubCategory]],"_",SUBSTITUTE(定義一覧[[#This Row],[Name]],"-","_"))</f>
        <v>NARROW_JIS_SYMBOL_BEAMED_SIXTEENTH_NOTES</v>
      </c>
      <c r="K8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BEAMED_SIXTEENTH_NOTES
pub const NARROW_JIS_SYMBOL_BEAMED_SIXTEENTH_NOTES: u32 = 0x266c;</v>
      </c>
      <c r="L804" s="3" t="str">
        <f>定義一覧[[#This Row],[VariableName]]&amp;","</f>
        <v>NARROW_JIS_SYMBOL_BEAMED_SIXTEENTH_NOTES,</v>
      </c>
      <c r="M804" s="1" t="str">
        <f>IF(定義一覧[[#This Row],[Sequence]]="○","",IF(I805="",CONCATENATE(定義一覧[[#This Row],[VariableName]], " + 1,"),CONCATENATE(定義一覧[[#This Row],[VariableName]], " - 1,")))</f>
        <v/>
      </c>
    </row>
    <row r="805" spans="2:13" ht="12.75" customHeight="1" x14ac:dyDescent="0.4">
      <c r="B805" s="1" t="s">
        <v>823</v>
      </c>
      <c r="C805" s="1">
        <f>HEX2DEC(定義一覧[[#This Row],[Unicode]])</f>
        <v>9837</v>
      </c>
      <c r="D805" s="1" t="str">
        <f>_xlfn.UNICHAR(HEX2DEC(定義一覧[[#This Row],[Unicode]]))</f>
        <v>♭</v>
      </c>
      <c r="E805" s="1" t="s">
        <v>104</v>
      </c>
      <c r="F805" s="1" t="s">
        <v>1622</v>
      </c>
      <c r="G805" s="1" t="s">
        <v>729</v>
      </c>
      <c r="H805" s="2" t="s">
        <v>2535</v>
      </c>
      <c r="I805" s="1" t="str">
        <f>IF(AND(定義一覧[[#This Row],[Dec]]-1=C804,定義一覧[[#This Row],[Dec]]+1=C806,定義一覧[[#This Row],[Category]]=F804,定義一覧[[#This Row],[Category]]=F806,定義一覧[[#This Row],[SubCategory]]=G804,定義一覧[[#This Row],[SubCategory]]=G806),"○","")</f>
        <v>○</v>
      </c>
      <c r="J805" s="1" t="str">
        <f>CONCATENATE(定義一覧[[#This Row],[Width]],"_",定義一覧[[#This Row],[Category]],"_",定義一覧[[#This Row],[SubCategory]],"_",SUBSTITUTE(定義一覧[[#This Row],[Name]],"-","_"))</f>
        <v>WIDE_JIS_SYMBOL_MUSIC_FLAT_SIGN</v>
      </c>
      <c r="K8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MUSIC_FLAT_SIGN
pub const WIDE_JIS_SYMBOL_MUSIC_FLAT_SIGN: u32 = 0x266d;</v>
      </c>
      <c r="L805" s="3" t="str">
        <f>定義一覧[[#This Row],[VariableName]]&amp;","</f>
        <v>WIDE_JIS_SYMBOL_MUSIC_FLAT_SIGN,</v>
      </c>
      <c r="M805" s="1" t="str">
        <f>IF(定義一覧[[#This Row],[Sequence]]="○","",IF(I806="",CONCATENATE(定義一覧[[#This Row],[VariableName]], " + 1,"),CONCATENATE(定義一覧[[#This Row],[VariableName]], " - 1,")))</f>
        <v/>
      </c>
    </row>
    <row r="806" spans="2:13" ht="12.75" customHeight="1" x14ac:dyDescent="0.4">
      <c r="B806" s="1" t="s">
        <v>826</v>
      </c>
      <c r="C806" s="1">
        <f>HEX2DEC(定義一覧[[#This Row],[Unicode]])</f>
        <v>9838</v>
      </c>
      <c r="D806" s="1" t="str">
        <f>_xlfn.UNICHAR(HEX2DEC(定義一覧[[#This Row],[Unicode]]))</f>
        <v>♮</v>
      </c>
      <c r="E806" s="1" t="s">
        <v>724</v>
      </c>
      <c r="F806" s="1" t="s">
        <v>1622</v>
      </c>
      <c r="G806" s="1" t="s">
        <v>729</v>
      </c>
      <c r="H806" s="2" t="s">
        <v>2536</v>
      </c>
      <c r="I806" s="1" t="str">
        <f>IF(AND(定義一覧[[#This Row],[Dec]]-1=C805,定義一覧[[#This Row],[Dec]]+1=C807,定義一覧[[#This Row],[Category]]=F805,定義一覧[[#This Row],[Category]]=F807,定義一覧[[#This Row],[SubCategory]]=G805,定義一覧[[#This Row],[SubCategory]]=G807),"○","")</f>
        <v>○</v>
      </c>
      <c r="J806" s="1" t="str">
        <f>CONCATENATE(定義一覧[[#This Row],[Width]],"_",定義一覧[[#This Row],[Category]],"_",定義一覧[[#This Row],[SubCategory]],"_",SUBSTITUTE(定義一覧[[#This Row],[Name]],"-","_"))</f>
        <v>NARROW_JIS_SYMBOL_MUSIC_NATURAL_SIGN</v>
      </c>
      <c r="K8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MUSIC_NATURAL_SIGN
pub const NARROW_JIS_SYMBOL_MUSIC_NATURAL_SIGN: u32 = 0x266e;</v>
      </c>
      <c r="L806" s="3" t="str">
        <f>定義一覧[[#This Row],[VariableName]]&amp;","</f>
        <v>NARROW_JIS_SYMBOL_MUSIC_NATURAL_SIGN,</v>
      </c>
      <c r="M806" s="1" t="str">
        <f>IF(定義一覧[[#This Row],[Sequence]]="○","",IF(I807="",CONCATENATE(定義一覧[[#This Row],[VariableName]], " + 1,"),CONCATENATE(定義一覧[[#This Row],[VariableName]], " - 1,")))</f>
        <v/>
      </c>
    </row>
    <row r="807" spans="2:13" ht="12.75" customHeight="1" x14ac:dyDescent="0.4">
      <c r="B807" s="1" t="s">
        <v>822</v>
      </c>
      <c r="C807" s="1">
        <f>HEX2DEC(定義一覧[[#This Row],[Unicode]])</f>
        <v>9839</v>
      </c>
      <c r="D807" s="1" t="str">
        <f>_xlfn.UNICHAR(HEX2DEC(定義一覧[[#This Row],[Unicode]]))</f>
        <v>♯</v>
      </c>
      <c r="E807" s="1" t="s">
        <v>104</v>
      </c>
      <c r="F807" s="1" t="s">
        <v>1622</v>
      </c>
      <c r="G807" s="1" t="s">
        <v>729</v>
      </c>
      <c r="H807" s="2" t="s">
        <v>2537</v>
      </c>
      <c r="I807" s="1" t="str">
        <f>IF(AND(定義一覧[[#This Row],[Dec]]-1=C806,定義一覧[[#This Row],[Dec]]+1=C808,定義一覧[[#This Row],[Category]]=F806,定義一覧[[#This Row],[Category]]=F808,定義一覧[[#This Row],[SubCategory]]=G806,定義一覧[[#This Row],[SubCategory]]=G808),"○","")</f>
        <v/>
      </c>
      <c r="J807" s="1" t="str">
        <f>CONCATENATE(定義一覧[[#This Row],[Width]],"_",定義一覧[[#This Row],[Category]],"_",定義一覧[[#This Row],[SubCategory]],"_",SUBSTITUTE(定義一覧[[#This Row],[Name]],"-","_"))</f>
        <v>WIDE_JIS_SYMBOL_MUSIC_SHARP_SIGN</v>
      </c>
      <c r="K8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MUSIC_SHARP_SIGN
pub const WIDE_JIS_SYMBOL_MUSIC_SHARP_SIGN: u32 = 0x266f;</v>
      </c>
      <c r="L807" s="3" t="str">
        <f>定義一覧[[#This Row],[VariableName]]&amp;","</f>
        <v>WIDE_JIS_SYMBOL_MUSIC_SHARP_SIGN,</v>
      </c>
      <c r="M807" s="1" t="str">
        <f>IF(定義一覧[[#This Row],[Sequence]]="○","",IF(I808="",CONCATENATE(定義一覧[[#This Row],[VariableName]], " + 1,"),CONCATENATE(定義一覧[[#This Row],[VariableName]], " - 1,")))</f>
        <v>WIDE_JIS_SYMBOL_MUSIC_SHARP_SIGN + 1,</v>
      </c>
    </row>
    <row r="808" spans="2:13" ht="12.75" customHeight="1" x14ac:dyDescent="0.4">
      <c r="B808" s="1" t="s">
        <v>1399</v>
      </c>
      <c r="C808" s="1">
        <f>HEX2DEC(定義一覧[[#This Row],[Unicode]])</f>
        <v>10003</v>
      </c>
      <c r="D808" s="1" t="str">
        <f>_xlfn.UNICHAR(HEX2DEC(定義一覧[[#This Row],[Unicode]]))</f>
        <v>✓</v>
      </c>
      <c r="E808" s="1" t="s">
        <v>724</v>
      </c>
      <c r="F808" s="1" t="s">
        <v>1622</v>
      </c>
      <c r="G808" s="1" t="s">
        <v>729</v>
      </c>
      <c r="H808" s="2" t="s">
        <v>2538</v>
      </c>
      <c r="I808" s="1" t="str">
        <f>IF(AND(定義一覧[[#This Row],[Dec]]-1=C807,定義一覧[[#This Row],[Dec]]+1=C809,定義一覧[[#This Row],[Category]]=F807,定義一覧[[#This Row],[Category]]=F809,定義一覧[[#This Row],[SubCategory]]=G807,定義一覧[[#This Row],[SubCategory]]=G809),"○","")</f>
        <v/>
      </c>
      <c r="J808" s="1" t="str">
        <f>CONCATENATE(定義一覧[[#This Row],[Width]],"_",定義一覧[[#This Row],[Category]],"_",定義一覧[[#This Row],[SubCategory]],"_",SUBSTITUTE(定義一覧[[#This Row],[Name]],"-","_"))</f>
        <v>NARROW_JIS_SYMBOL_CHECK_MARK</v>
      </c>
      <c r="K8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CHECK_MARK
pub const NARROW_JIS_SYMBOL_CHECK_MARK: u32 = 0x2713;</v>
      </c>
      <c r="L808" s="3" t="str">
        <f>定義一覧[[#This Row],[VariableName]]&amp;","</f>
        <v>NARROW_JIS_SYMBOL_CHECK_MARK,</v>
      </c>
      <c r="M808" s="1" t="str">
        <f>IF(定義一覧[[#This Row],[Sequence]]="○","",IF(I809="",CONCATENATE(定義一覧[[#This Row],[VariableName]], " + 1,"),CONCATENATE(定義一覧[[#This Row],[VariableName]], " - 1,")))</f>
        <v>NARROW_JIS_SYMBOL_CHECK_MARK + 1,</v>
      </c>
    </row>
    <row r="809" spans="2:13" ht="12.75" customHeight="1" x14ac:dyDescent="0.4">
      <c r="B809" s="1" t="s">
        <v>1617</v>
      </c>
      <c r="C809" s="1">
        <f>HEX2DEC(定義一覧[[#This Row],[Unicode]])</f>
        <v>10070</v>
      </c>
      <c r="D809" s="1" t="str">
        <f>_xlfn.UNICHAR(HEX2DEC(定義一覧[[#This Row],[Unicode]]))</f>
        <v>❖</v>
      </c>
      <c r="E809" s="1" t="s">
        <v>724</v>
      </c>
      <c r="F809" s="1" t="s">
        <v>1622</v>
      </c>
      <c r="G809" s="1" t="s">
        <v>729</v>
      </c>
      <c r="H809" s="2" t="s">
        <v>2539</v>
      </c>
      <c r="I809" s="1" t="str">
        <f>IF(AND(定義一覧[[#This Row],[Dec]]-1=C808,定義一覧[[#This Row],[Dec]]+1=C810,定義一覧[[#This Row],[Category]]=F808,定義一覧[[#This Row],[Category]]=F810,定義一覧[[#This Row],[SubCategory]]=G808,定義一覧[[#This Row],[SubCategory]]=G810),"○","")</f>
        <v/>
      </c>
      <c r="J809" s="1" t="str">
        <f>CONCATENATE(定義一覧[[#This Row],[Width]],"_",定義一覧[[#This Row],[Category]],"_",定義一覧[[#This Row],[SubCategory]],"_",SUBSTITUTE(定義一覧[[#This Row],[Name]],"-","_"))</f>
        <v>NARROW_JIS_SYMBOL_BLACK_DIAMOND_MINUS_WHITE_X</v>
      </c>
      <c r="K8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BLACK_DIAMOND_MINUS_WHITE_X
pub const NARROW_JIS_SYMBOL_BLACK_DIAMOND_MINUS_WHITE_X: u32 = 0x2756;</v>
      </c>
      <c r="L809" s="3" t="str">
        <f>定義一覧[[#This Row],[VariableName]]&amp;","</f>
        <v>NARROW_JIS_SYMBOL_BLACK_DIAMOND_MINUS_WHITE_X,</v>
      </c>
      <c r="M809" s="1" t="str">
        <f>IF(定義一覧[[#This Row],[Sequence]]="○","",IF(I810="",CONCATENATE(定義一覧[[#This Row],[VariableName]], " + 1,"),CONCATENATE(定義一覧[[#This Row],[VariableName]], " - 1,")))</f>
        <v>NARROW_JIS_SYMBOL_BLACK_DIAMOND_MINUS_WHITE_X + 1,</v>
      </c>
    </row>
    <row r="810" spans="2:13" ht="12.75" customHeight="1" x14ac:dyDescent="0.4">
      <c r="B810" s="1" t="s">
        <v>1545</v>
      </c>
      <c r="C810" s="1">
        <f>HEX2DEC(定義一覧[[#This Row],[Unicode]])</f>
        <v>10102</v>
      </c>
      <c r="D810" s="1" t="str">
        <f>_xlfn.UNICHAR(HEX2DEC(定義一覧[[#This Row],[Unicode]]))</f>
        <v>❶</v>
      </c>
      <c r="E810" s="1" t="s">
        <v>724</v>
      </c>
      <c r="F810" s="1" t="s">
        <v>1622</v>
      </c>
      <c r="G810" s="1" t="s">
        <v>729</v>
      </c>
      <c r="H810" s="2" t="s">
        <v>2540</v>
      </c>
      <c r="I810" s="1" t="str">
        <f>IF(AND(定義一覧[[#This Row],[Dec]]-1=C809,定義一覧[[#This Row],[Dec]]+1=C811,定義一覧[[#This Row],[Category]]=F809,定義一覧[[#This Row],[Category]]=F811,定義一覧[[#This Row],[SubCategory]]=G809,定義一覧[[#This Row],[SubCategory]]=G811),"○","")</f>
        <v/>
      </c>
      <c r="J810" s="1" t="str">
        <f>CONCATENATE(定義一覧[[#This Row],[Width]],"_",定義一覧[[#This Row],[Category]],"_",定義一覧[[#This Row],[SubCategory]],"_",SUBSTITUTE(定義一覧[[#This Row],[Name]],"-","_"))</f>
        <v>NARROW_JIS_SYMBOL_DINGBAT_NEGATIVE_CIRCLED_DIGIT_ONE</v>
      </c>
      <c r="K8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DINGBAT_NEGATIVE_CIRCLED_DIGIT_ONE
pub const NARROW_JIS_SYMBOL_DINGBAT_NEGATIVE_CIRCLED_DIGIT_ONE: u32 = 0x2776;</v>
      </c>
      <c r="L810" s="3" t="str">
        <f>定義一覧[[#This Row],[VariableName]]&amp;","</f>
        <v>NARROW_JIS_SYMBOL_DINGBAT_NEGATIVE_CIRCLED_DIGIT_ONE,</v>
      </c>
      <c r="M810" s="1" t="str">
        <f>IF(定義一覧[[#This Row],[Sequence]]="○","",IF(I811="",CONCATENATE(定義一覧[[#This Row],[VariableName]], " + 1,"),CONCATENATE(定義一覧[[#This Row],[VariableName]], " - 1,")))</f>
        <v>NARROW_JIS_SYMBOL_DINGBAT_NEGATIVE_CIRCLED_DIGIT_ONE - 1,</v>
      </c>
    </row>
    <row r="811" spans="2:13" ht="12.75" customHeight="1" x14ac:dyDescent="0.4">
      <c r="B811" s="1" t="s">
        <v>1546</v>
      </c>
      <c r="C811" s="1">
        <f>HEX2DEC(定義一覧[[#This Row],[Unicode]])</f>
        <v>10103</v>
      </c>
      <c r="D811" s="1" t="str">
        <f>_xlfn.UNICHAR(HEX2DEC(定義一覧[[#This Row],[Unicode]]))</f>
        <v>❷</v>
      </c>
      <c r="E811" s="1" t="s">
        <v>724</v>
      </c>
      <c r="F811" s="1" t="s">
        <v>1622</v>
      </c>
      <c r="G811" s="1" t="s">
        <v>729</v>
      </c>
      <c r="H811" s="2" t="s">
        <v>2541</v>
      </c>
      <c r="I811" s="1" t="str">
        <f>IF(AND(定義一覧[[#This Row],[Dec]]-1=C810,定義一覧[[#This Row],[Dec]]+1=C812,定義一覧[[#This Row],[Category]]=F810,定義一覧[[#This Row],[Category]]=F812,定義一覧[[#This Row],[SubCategory]]=G810,定義一覧[[#This Row],[SubCategory]]=G812),"○","")</f>
        <v>○</v>
      </c>
      <c r="J811" s="1" t="str">
        <f>CONCATENATE(定義一覧[[#This Row],[Width]],"_",定義一覧[[#This Row],[Category]],"_",定義一覧[[#This Row],[SubCategory]],"_",SUBSTITUTE(定義一覧[[#This Row],[Name]],"-","_"))</f>
        <v>NARROW_JIS_SYMBOL_DINGBAT_NEGATIVE_CIRCLED_DIGIT_TWO</v>
      </c>
      <c r="K8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DINGBAT_NEGATIVE_CIRCLED_DIGIT_TWO
pub const NARROW_JIS_SYMBOL_DINGBAT_NEGATIVE_CIRCLED_DIGIT_TWO: u32 = 0x2777;</v>
      </c>
      <c r="L811" s="3" t="str">
        <f>定義一覧[[#This Row],[VariableName]]&amp;","</f>
        <v>NARROW_JIS_SYMBOL_DINGBAT_NEGATIVE_CIRCLED_DIGIT_TWO,</v>
      </c>
      <c r="M811" s="1" t="str">
        <f>IF(定義一覧[[#This Row],[Sequence]]="○","",IF(I812="",CONCATENATE(定義一覧[[#This Row],[VariableName]], " + 1,"),CONCATENATE(定義一覧[[#This Row],[VariableName]], " - 1,")))</f>
        <v/>
      </c>
    </row>
    <row r="812" spans="2:13" ht="12.75" customHeight="1" x14ac:dyDescent="0.4">
      <c r="B812" s="1" t="s">
        <v>1547</v>
      </c>
      <c r="C812" s="1">
        <f>HEX2DEC(定義一覧[[#This Row],[Unicode]])</f>
        <v>10104</v>
      </c>
      <c r="D812" s="1" t="str">
        <f>_xlfn.UNICHAR(HEX2DEC(定義一覧[[#This Row],[Unicode]]))</f>
        <v>❸</v>
      </c>
      <c r="E812" s="1" t="s">
        <v>724</v>
      </c>
      <c r="F812" s="1" t="s">
        <v>1622</v>
      </c>
      <c r="G812" s="1" t="s">
        <v>729</v>
      </c>
      <c r="H812" s="2" t="s">
        <v>2542</v>
      </c>
      <c r="I812" s="1" t="str">
        <f>IF(AND(定義一覧[[#This Row],[Dec]]-1=C811,定義一覧[[#This Row],[Dec]]+1=C813,定義一覧[[#This Row],[Category]]=F811,定義一覧[[#This Row],[Category]]=F813,定義一覧[[#This Row],[SubCategory]]=G811,定義一覧[[#This Row],[SubCategory]]=G813),"○","")</f>
        <v>○</v>
      </c>
      <c r="J812" s="1" t="str">
        <f>CONCATENATE(定義一覧[[#This Row],[Width]],"_",定義一覧[[#This Row],[Category]],"_",定義一覧[[#This Row],[SubCategory]],"_",SUBSTITUTE(定義一覧[[#This Row],[Name]],"-","_"))</f>
        <v>NARROW_JIS_SYMBOL_DINGBAT_NEGATIVE_CIRCLED_DIGIT_THREE</v>
      </c>
      <c r="K8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DINGBAT_NEGATIVE_CIRCLED_DIGIT_THREE
pub const NARROW_JIS_SYMBOL_DINGBAT_NEGATIVE_CIRCLED_DIGIT_THREE: u32 = 0x2778;</v>
      </c>
      <c r="L812" s="3" t="str">
        <f>定義一覧[[#This Row],[VariableName]]&amp;","</f>
        <v>NARROW_JIS_SYMBOL_DINGBAT_NEGATIVE_CIRCLED_DIGIT_THREE,</v>
      </c>
      <c r="M812" s="1" t="str">
        <f>IF(定義一覧[[#This Row],[Sequence]]="○","",IF(I813="",CONCATENATE(定義一覧[[#This Row],[VariableName]], " + 1,"),CONCATENATE(定義一覧[[#This Row],[VariableName]], " - 1,")))</f>
        <v/>
      </c>
    </row>
    <row r="813" spans="2:13" ht="12.75" customHeight="1" x14ac:dyDescent="0.4">
      <c r="B813" s="1" t="s">
        <v>1548</v>
      </c>
      <c r="C813" s="1">
        <f>HEX2DEC(定義一覧[[#This Row],[Unicode]])</f>
        <v>10105</v>
      </c>
      <c r="D813" s="1" t="str">
        <f>_xlfn.UNICHAR(HEX2DEC(定義一覧[[#This Row],[Unicode]]))</f>
        <v>❹</v>
      </c>
      <c r="E813" s="1" t="s">
        <v>724</v>
      </c>
      <c r="F813" s="1" t="s">
        <v>1622</v>
      </c>
      <c r="G813" s="1" t="s">
        <v>729</v>
      </c>
      <c r="H813" s="2" t="s">
        <v>2543</v>
      </c>
      <c r="I813" s="1" t="str">
        <f>IF(AND(定義一覧[[#This Row],[Dec]]-1=C812,定義一覧[[#This Row],[Dec]]+1=C814,定義一覧[[#This Row],[Category]]=F812,定義一覧[[#This Row],[Category]]=F814,定義一覧[[#This Row],[SubCategory]]=G812,定義一覧[[#This Row],[SubCategory]]=G814),"○","")</f>
        <v>○</v>
      </c>
      <c r="J813" s="1" t="str">
        <f>CONCATENATE(定義一覧[[#This Row],[Width]],"_",定義一覧[[#This Row],[Category]],"_",定義一覧[[#This Row],[SubCategory]],"_",SUBSTITUTE(定義一覧[[#This Row],[Name]],"-","_"))</f>
        <v>NARROW_JIS_SYMBOL_DINGBAT_NEGATIVE_CIRCLED_DIGIT_FOUR</v>
      </c>
      <c r="K8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DINGBAT_NEGATIVE_CIRCLED_DIGIT_FOUR
pub const NARROW_JIS_SYMBOL_DINGBAT_NEGATIVE_CIRCLED_DIGIT_FOUR: u32 = 0x2779;</v>
      </c>
      <c r="L813" s="3" t="str">
        <f>定義一覧[[#This Row],[VariableName]]&amp;","</f>
        <v>NARROW_JIS_SYMBOL_DINGBAT_NEGATIVE_CIRCLED_DIGIT_FOUR,</v>
      </c>
      <c r="M813" s="1" t="str">
        <f>IF(定義一覧[[#This Row],[Sequence]]="○","",IF(I814="",CONCATENATE(定義一覧[[#This Row],[VariableName]], " + 1,"),CONCATENATE(定義一覧[[#This Row],[VariableName]], " - 1,")))</f>
        <v/>
      </c>
    </row>
    <row r="814" spans="2:13" ht="12.75" customHeight="1" x14ac:dyDescent="0.4">
      <c r="B814" s="1" t="s">
        <v>1146</v>
      </c>
      <c r="C814" s="1">
        <f>HEX2DEC(定義一覧[[#This Row],[Unicode]])</f>
        <v>10106</v>
      </c>
      <c r="D814" s="1" t="str">
        <f>_xlfn.UNICHAR(HEX2DEC(定義一覧[[#This Row],[Unicode]]))</f>
        <v>❺</v>
      </c>
      <c r="E814" s="1" t="s">
        <v>724</v>
      </c>
      <c r="F814" s="1" t="s">
        <v>1622</v>
      </c>
      <c r="G814" s="1" t="s">
        <v>729</v>
      </c>
      <c r="H814" s="2" t="s">
        <v>2544</v>
      </c>
      <c r="I814" s="1" t="str">
        <f>IF(AND(定義一覧[[#This Row],[Dec]]-1=C813,定義一覧[[#This Row],[Dec]]+1=C815,定義一覧[[#This Row],[Category]]=F813,定義一覧[[#This Row],[Category]]=F815,定義一覧[[#This Row],[SubCategory]]=G813,定義一覧[[#This Row],[SubCategory]]=G815),"○","")</f>
        <v>○</v>
      </c>
      <c r="J814" s="1" t="str">
        <f>CONCATENATE(定義一覧[[#This Row],[Width]],"_",定義一覧[[#This Row],[Category]],"_",定義一覧[[#This Row],[SubCategory]],"_",SUBSTITUTE(定義一覧[[#This Row],[Name]],"-","_"))</f>
        <v>NARROW_JIS_SYMBOL_DINGBAT_NEGATIVE_CIRCLED_DIGIT_FIVE</v>
      </c>
      <c r="K8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DINGBAT_NEGATIVE_CIRCLED_DIGIT_FIVE
pub const NARROW_JIS_SYMBOL_DINGBAT_NEGATIVE_CIRCLED_DIGIT_FIVE: u32 = 0x277a;</v>
      </c>
      <c r="L814" s="3" t="str">
        <f>定義一覧[[#This Row],[VariableName]]&amp;","</f>
        <v>NARROW_JIS_SYMBOL_DINGBAT_NEGATIVE_CIRCLED_DIGIT_FIVE,</v>
      </c>
      <c r="M814" s="1" t="str">
        <f>IF(定義一覧[[#This Row],[Sequence]]="○","",IF(I815="",CONCATENATE(定義一覧[[#This Row],[VariableName]], " + 1,"),CONCATENATE(定義一覧[[#This Row],[VariableName]], " - 1,")))</f>
        <v/>
      </c>
    </row>
    <row r="815" spans="2:13" ht="12.75" customHeight="1" x14ac:dyDescent="0.4">
      <c r="B815" s="1" t="s">
        <v>1147</v>
      </c>
      <c r="C815" s="1">
        <f>HEX2DEC(定義一覧[[#This Row],[Unicode]])</f>
        <v>10107</v>
      </c>
      <c r="D815" s="1" t="str">
        <f>_xlfn.UNICHAR(HEX2DEC(定義一覧[[#This Row],[Unicode]]))</f>
        <v>❻</v>
      </c>
      <c r="E815" s="1" t="s">
        <v>724</v>
      </c>
      <c r="F815" s="1" t="s">
        <v>1622</v>
      </c>
      <c r="G815" s="1" t="s">
        <v>729</v>
      </c>
      <c r="H815" s="2" t="s">
        <v>2545</v>
      </c>
      <c r="I815" s="1" t="str">
        <f>IF(AND(定義一覧[[#This Row],[Dec]]-1=C814,定義一覧[[#This Row],[Dec]]+1=C816,定義一覧[[#This Row],[Category]]=F814,定義一覧[[#This Row],[Category]]=F816,定義一覧[[#This Row],[SubCategory]]=G814,定義一覧[[#This Row],[SubCategory]]=G816),"○","")</f>
        <v>○</v>
      </c>
      <c r="J815" s="1" t="str">
        <f>CONCATENATE(定義一覧[[#This Row],[Width]],"_",定義一覧[[#This Row],[Category]],"_",定義一覧[[#This Row],[SubCategory]],"_",SUBSTITUTE(定義一覧[[#This Row],[Name]],"-","_"))</f>
        <v>NARROW_JIS_SYMBOL_DINGBAT_NEGATIVE_CIRCLED_DIGIT_SIX</v>
      </c>
      <c r="K8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DINGBAT_NEGATIVE_CIRCLED_DIGIT_SIX
pub const NARROW_JIS_SYMBOL_DINGBAT_NEGATIVE_CIRCLED_DIGIT_SIX: u32 = 0x277b;</v>
      </c>
      <c r="L815" s="3" t="str">
        <f>定義一覧[[#This Row],[VariableName]]&amp;","</f>
        <v>NARROW_JIS_SYMBOL_DINGBAT_NEGATIVE_CIRCLED_DIGIT_SIX,</v>
      </c>
      <c r="M815" s="1" t="str">
        <f>IF(定義一覧[[#This Row],[Sequence]]="○","",IF(I816="",CONCATENATE(定義一覧[[#This Row],[VariableName]], " + 1,"),CONCATENATE(定義一覧[[#This Row],[VariableName]], " - 1,")))</f>
        <v/>
      </c>
    </row>
    <row r="816" spans="2:13" ht="12.75" customHeight="1" x14ac:dyDescent="0.4">
      <c r="B816" s="1" t="s">
        <v>1148</v>
      </c>
      <c r="C816" s="1">
        <f>HEX2DEC(定義一覧[[#This Row],[Unicode]])</f>
        <v>10108</v>
      </c>
      <c r="D816" s="1" t="str">
        <f>_xlfn.UNICHAR(HEX2DEC(定義一覧[[#This Row],[Unicode]]))</f>
        <v>❼</v>
      </c>
      <c r="E816" s="1" t="s">
        <v>724</v>
      </c>
      <c r="F816" s="1" t="s">
        <v>1622</v>
      </c>
      <c r="G816" s="1" t="s">
        <v>729</v>
      </c>
      <c r="H816" s="2" t="s">
        <v>2546</v>
      </c>
      <c r="I816" s="1" t="str">
        <f>IF(AND(定義一覧[[#This Row],[Dec]]-1=C815,定義一覧[[#This Row],[Dec]]+1=C817,定義一覧[[#This Row],[Category]]=F815,定義一覧[[#This Row],[Category]]=F817,定義一覧[[#This Row],[SubCategory]]=G815,定義一覧[[#This Row],[SubCategory]]=G817),"○","")</f>
        <v>○</v>
      </c>
      <c r="J816" s="1" t="str">
        <f>CONCATENATE(定義一覧[[#This Row],[Width]],"_",定義一覧[[#This Row],[Category]],"_",定義一覧[[#This Row],[SubCategory]],"_",SUBSTITUTE(定義一覧[[#This Row],[Name]],"-","_"))</f>
        <v>NARROW_JIS_SYMBOL_DINGBAT_NEGATIVE_CIRCLED_DIGIT_SEVEN</v>
      </c>
      <c r="K8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DINGBAT_NEGATIVE_CIRCLED_DIGIT_SEVEN
pub const NARROW_JIS_SYMBOL_DINGBAT_NEGATIVE_CIRCLED_DIGIT_SEVEN: u32 = 0x277c;</v>
      </c>
      <c r="L816" s="3" t="str">
        <f>定義一覧[[#This Row],[VariableName]]&amp;","</f>
        <v>NARROW_JIS_SYMBOL_DINGBAT_NEGATIVE_CIRCLED_DIGIT_SEVEN,</v>
      </c>
      <c r="M816" s="1" t="str">
        <f>IF(定義一覧[[#This Row],[Sequence]]="○","",IF(I817="",CONCATENATE(定義一覧[[#This Row],[VariableName]], " + 1,"),CONCATENATE(定義一覧[[#This Row],[VariableName]], " - 1,")))</f>
        <v/>
      </c>
    </row>
    <row r="817" spans="2:13" ht="12.75" customHeight="1" x14ac:dyDescent="0.4">
      <c r="B817" s="1" t="s">
        <v>1149</v>
      </c>
      <c r="C817" s="1">
        <f>HEX2DEC(定義一覧[[#This Row],[Unicode]])</f>
        <v>10109</v>
      </c>
      <c r="D817" s="1" t="str">
        <f>_xlfn.UNICHAR(HEX2DEC(定義一覧[[#This Row],[Unicode]]))</f>
        <v>❽</v>
      </c>
      <c r="E817" s="1" t="s">
        <v>724</v>
      </c>
      <c r="F817" s="1" t="s">
        <v>1622</v>
      </c>
      <c r="G817" s="1" t="s">
        <v>729</v>
      </c>
      <c r="H817" s="2" t="s">
        <v>2547</v>
      </c>
      <c r="I817" s="1" t="str">
        <f>IF(AND(定義一覧[[#This Row],[Dec]]-1=C816,定義一覧[[#This Row],[Dec]]+1=C818,定義一覧[[#This Row],[Category]]=F816,定義一覧[[#This Row],[Category]]=F818,定義一覧[[#This Row],[SubCategory]]=G816,定義一覧[[#This Row],[SubCategory]]=G818),"○","")</f>
        <v>○</v>
      </c>
      <c r="J817" s="1" t="str">
        <f>CONCATENATE(定義一覧[[#This Row],[Width]],"_",定義一覧[[#This Row],[Category]],"_",定義一覧[[#This Row],[SubCategory]],"_",SUBSTITUTE(定義一覧[[#This Row],[Name]],"-","_"))</f>
        <v>NARROW_JIS_SYMBOL_DINGBAT_NEGATIVE_CIRCLED_DIGIT_EIGHT</v>
      </c>
      <c r="K8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DINGBAT_NEGATIVE_CIRCLED_DIGIT_EIGHT
pub const NARROW_JIS_SYMBOL_DINGBAT_NEGATIVE_CIRCLED_DIGIT_EIGHT: u32 = 0x277d;</v>
      </c>
      <c r="L817" s="3" t="str">
        <f>定義一覧[[#This Row],[VariableName]]&amp;","</f>
        <v>NARROW_JIS_SYMBOL_DINGBAT_NEGATIVE_CIRCLED_DIGIT_EIGHT,</v>
      </c>
      <c r="M817" s="1" t="str">
        <f>IF(定義一覧[[#This Row],[Sequence]]="○","",IF(I818="",CONCATENATE(定義一覧[[#This Row],[VariableName]], " + 1,"),CONCATENATE(定義一覧[[#This Row],[VariableName]], " - 1,")))</f>
        <v/>
      </c>
    </row>
    <row r="818" spans="2:13" ht="12.75" customHeight="1" x14ac:dyDescent="0.4">
      <c r="B818" s="1" t="s">
        <v>1150</v>
      </c>
      <c r="C818" s="1">
        <f>HEX2DEC(定義一覧[[#This Row],[Unicode]])</f>
        <v>10110</v>
      </c>
      <c r="D818" s="1" t="str">
        <f>_xlfn.UNICHAR(HEX2DEC(定義一覧[[#This Row],[Unicode]]))</f>
        <v>❾</v>
      </c>
      <c r="E818" s="1" t="s">
        <v>724</v>
      </c>
      <c r="F818" s="1" t="s">
        <v>1622</v>
      </c>
      <c r="G818" s="1" t="s">
        <v>729</v>
      </c>
      <c r="H818" s="2" t="s">
        <v>2548</v>
      </c>
      <c r="I818" s="1" t="str">
        <f>IF(AND(定義一覧[[#This Row],[Dec]]-1=C817,定義一覧[[#This Row],[Dec]]+1=C819,定義一覧[[#This Row],[Category]]=F817,定義一覧[[#This Row],[Category]]=F819,定義一覧[[#This Row],[SubCategory]]=G817,定義一覧[[#This Row],[SubCategory]]=G819),"○","")</f>
        <v>○</v>
      </c>
      <c r="J818" s="1" t="str">
        <f>CONCATENATE(定義一覧[[#This Row],[Width]],"_",定義一覧[[#This Row],[Category]],"_",定義一覧[[#This Row],[SubCategory]],"_",SUBSTITUTE(定義一覧[[#This Row],[Name]],"-","_"))</f>
        <v>NARROW_JIS_SYMBOL_DINGBAT_NEGATIVE_CIRCLED_DIGIT_NINE</v>
      </c>
      <c r="K8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DINGBAT_NEGATIVE_CIRCLED_DIGIT_NINE
pub const NARROW_JIS_SYMBOL_DINGBAT_NEGATIVE_CIRCLED_DIGIT_NINE: u32 = 0x277e;</v>
      </c>
      <c r="L818" s="3" t="str">
        <f>定義一覧[[#This Row],[VariableName]]&amp;","</f>
        <v>NARROW_JIS_SYMBOL_DINGBAT_NEGATIVE_CIRCLED_DIGIT_NINE,</v>
      </c>
      <c r="M818" s="1" t="str">
        <f>IF(定義一覧[[#This Row],[Sequence]]="○","",IF(I819="",CONCATENATE(定義一覧[[#This Row],[VariableName]], " + 1,"),CONCATENATE(定義一覧[[#This Row],[VariableName]], " - 1,")))</f>
        <v/>
      </c>
    </row>
    <row r="819" spans="2:13" ht="12.75" customHeight="1" x14ac:dyDescent="0.4">
      <c r="B819" s="1" t="s">
        <v>1151</v>
      </c>
      <c r="C819" s="1">
        <f>HEX2DEC(定義一覧[[#This Row],[Unicode]])</f>
        <v>10111</v>
      </c>
      <c r="D819" s="1" t="str">
        <f>_xlfn.UNICHAR(HEX2DEC(定義一覧[[#This Row],[Unicode]]))</f>
        <v>❿</v>
      </c>
      <c r="E819" s="1" t="s">
        <v>724</v>
      </c>
      <c r="F819" s="1" t="s">
        <v>1622</v>
      </c>
      <c r="G819" s="1" t="s">
        <v>729</v>
      </c>
      <c r="H819" s="2" t="s">
        <v>2549</v>
      </c>
      <c r="I819" s="1" t="str">
        <f>IF(AND(定義一覧[[#This Row],[Dec]]-1=C818,定義一覧[[#This Row],[Dec]]+1=C820,定義一覧[[#This Row],[Category]]=F818,定義一覧[[#This Row],[Category]]=F820,定義一覧[[#This Row],[SubCategory]]=G818,定義一覧[[#This Row],[SubCategory]]=G820),"○","")</f>
        <v/>
      </c>
      <c r="J819" s="1" t="str">
        <f>CONCATENATE(定義一覧[[#This Row],[Width]],"_",定義一覧[[#This Row],[Category]],"_",定義一覧[[#This Row],[SubCategory]],"_",SUBSTITUTE(定義一覧[[#This Row],[Name]],"-","_"))</f>
        <v>NARROW_JIS_SYMBOL_DINGBAT_NEGATIVE_CIRCLED_NUMBER_TEN</v>
      </c>
      <c r="K8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DINGBAT_NEGATIVE_CIRCLED_NUMBER_TEN
pub const NARROW_JIS_SYMBOL_DINGBAT_NEGATIVE_CIRCLED_NUMBER_TEN: u32 = 0x277f;</v>
      </c>
      <c r="L819" s="3" t="str">
        <f>定義一覧[[#This Row],[VariableName]]&amp;","</f>
        <v>NARROW_JIS_SYMBOL_DINGBAT_NEGATIVE_CIRCLED_NUMBER_TEN,</v>
      </c>
      <c r="M819" s="1" t="str">
        <f>IF(定義一覧[[#This Row],[Sequence]]="○","",IF(I820="",CONCATENATE(定義一覧[[#This Row],[VariableName]], " + 1,"),CONCATENATE(定義一覧[[#This Row],[VariableName]], " - 1,")))</f>
        <v>NARROW_JIS_SYMBOL_DINGBAT_NEGATIVE_CIRCLED_NUMBER_TEN + 1,</v>
      </c>
    </row>
    <row r="820" spans="2:13" ht="12.75" customHeight="1" x14ac:dyDescent="0.4">
      <c r="B820" s="1" t="s">
        <v>1320</v>
      </c>
      <c r="C820" s="1">
        <f>HEX2DEC(定義一覧[[#This Row],[Unicode]])</f>
        <v>10548</v>
      </c>
      <c r="D820" s="1" t="str">
        <f>_xlfn.UNICHAR(HEX2DEC(定義一覧[[#This Row],[Unicode]]))</f>
        <v>⤴</v>
      </c>
      <c r="E820" s="1" t="s">
        <v>724</v>
      </c>
      <c r="F820" s="1" t="s">
        <v>1622</v>
      </c>
      <c r="G820" s="1" t="s">
        <v>729</v>
      </c>
      <c r="H820" s="2" t="s">
        <v>2550</v>
      </c>
      <c r="I820" s="1" t="str">
        <f>IF(AND(定義一覧[[#This Row],[Dec]]-1=C819,定義一覧[[#This Row],[Dec]]+1=C821,定義一覧[[#This Row],[Category]]=F819,定義一覧[[#This Row],[Category]]=F821,定義一覧[[#This Row],[SubCategory]]=G819,定義一覧[[#This Row],[SubCategory]]=G821),"○","")</f>
        <v/>
      </c>
      <c r="J820" s="1" t="str">
        <f>CONCATENATE(定義一覧[[#This Row],[Width]],"_",定義一覧[[#This Row],[Category]],"_",定義一覧[[#This Row],[SubCategory]],"_",SUBSTITUTE(定義一覧[[#This Row],[Name]],"-","_"))</f>
        <v>NARROW_JIS_SYMBOL_ARROW_POINTING_RIGHTWARDS_THEN_CURVING_UPWARDS</v>
      </c>
      <c r="K8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ARROW_POINTING_RIGHTWARDS_THEN_CURVING_UPWARDS
pub const NARROW_JIS_SYMBOL_ARROW_POINTING_RIGHTWARDS_THEN_CURVING_UPWARDS: u32 = 0x2934;</v>
      </c>
      <c r="L820" s="3" t="str">
        <f>定義一覧[[#This Row],[VariableName]]&amp;","</f>
        <v>NARROW_JIS_SYMBOL_ARROW_POINTING_RIGHTWARDS_THEN_CURVING_UPWARDS,</v>
      </c>
      <c r="M820" s="1" t="str">
        <f>IF(定義一覧[[#This Row],[Sequence]]="○","",IF(I821="",CONCATENATE(定義一覧[[#This Row],[VariableName]], " + 1,"),CONCATENATE(定義一覧[[#This Row],[VariableName]], " - 1,")))</f>
        <v>NARROW_JIS_SYMBOL_ARROW_POINTING_RIGHTWARDS_THEN_CURVING_UPWARDS + 1,</v>
      </c>
    </row>
    <row r="821" spans="2:13" ht="12.75" customHeight="1" x14ac:dyDescent="0.4">
      <c r="B821" s="1" t="s">
        <v>1321</v>
      </c>
      <c r="C821" s="1">
        <f>HEX2DEC(定義一覧[[#This Row],[Unicode]])</f>
        <v>10549</v>
      </c>
      <c r="D821" s="1" t="str">
        <f>_xlfn.UNICHAR(HEX2DEC(定義一覧[[#This Row],[Unicode]]))</f>
        <v>⤵</v>
      </c>
      <c r="E821" s="1" t="s">
        <v>724</v>
      </c>
      <c r="F821" s="1" t="s">
        <v>1622</v>
      </c>
      <c r="G821" s="1" t="s">
        <v>729</v>
      </c>
      <c r="H821" s="2" t="s">
        <v>2551</v>
      </c>
      <c r="I821" s="1" t="str">
        <f>IF(AND(定義一覧[[#This Row],[Dec]]-1=C820,定義一覧[[#This Row],[Dec]]+1=C822,定義一覧[[#This Row],[Category]]=F820,定義一覧[[#This Row],[Category]]=F822,定義一覧[[#This Row],[SubCategory]]=G820,定義一覧[[#This Row],[SubCategory]]=G822),"○","")</f>
        <v/>
      </c>
      <c r="J821" s="1" t="str">
        <f>CONCATENATE(定義一覧[[#This Row],[Width]],"_",定義一覧[[#This Row],[Category]],"_",定義一覧[[#This Row],[SubCategory]],"_",SUBSTITUTE(定義一覧[[#This Row],[Name]],"-","_"))</f>
        <v>NARROW_JIS_SYMBOL_ARROW_POINTING_RIGHTWARDS_THEN_CURVING_DOWNWARDS</v>
      </c>
      <c r="K8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ARROW_POINTING_RIGHTWARDS_THEN_CURVING_DOWNWARDS
pub const NARROW_JIS_SYMBOL_ARROW_POINTING_RIGHTWARDS_THEN_CURVING_DOWNWARDS: u32 = 0x2935;</v>
      </c>
      <c r="L821" s="3" t="str">
        <f>定義一覧[[#This Row],[VariableName]]&amp;","</f>
        <v>NARROW_JIS_SYMBOL_ARROW_POINTING_RIGHTWARDS_THEN_CURVING_DOWNWARDS,</v>
      </c>
      <c r="M821" s="1" t="str">
        <f>IF(定義一覧[[#This Row],[Sequence]]="○","",IF(I822="",CONCATENATE(定義一覧[[#This Row],[VariableName]], " + 1,"),CONCATENATE(定義一覧[[#This Row],[VariableName]], " - 1,")))</f>
        <v>NARROW_JIS_SYMBOL_ARROW_POINTING_RIGHTWARDS_THEN_CURVING_DOWNWARDS + 1,</v>
      </c>
    </row>
    <row r="822" spans="2:13" ht="12.75" customHeight="1" x14ac:dyDescent="0.4">
      <c r="B822" s="1" t="s">
        <v>397</v>
      </c>
      <c r="C822" s="1">
        <f>HEX2DEC(定義一覧[[#This Row],[Unicode]])</f>
        <v>10629</v>
      </c>
      <c r="D822" s="1" t="str">
        <f>_xlfn.UNICHAR(HEX2DEC(定義一覧[[#This Row],[Unicode]]))</f>
        <v>⦅</v>
      </c>
      <c r="E822" s="1" t="s">
        <v>725</v>
      </c>
      <c r="F822" s="1" t="s">
        <v>1623</v>
      </c>
      <c r="G822" s="1" t="s">
        <v>729</v>
      </c>
      <c r="H822" s="2" t="s">
        <v>431</v>
      </c>
      <c r="I822" s="1" t="str">
        <f>IF(AND(定義一覧[[#This Row],[Dec]]-1=C821,定義一覧[[#This Row],[Dec]]+1=C823,定義一覧[[#This Row],[Category]]=F821,定義一覧[[#This Row],[Category]]=F823,定義一覧[[#This Row],[SubCategory]]=G821,定義一覧[[#This Row],[SubCategory]]=G823),"○","")</f>
        <v/>
      </c>
      <c r="J822" s="1" t="str">
        <f>CONCATENATE(定義一覧[[#This Row],[Width]],"_",定義一覧[[#This Row],[Category]],"_",定義一覧[[#This Row],[SubCategory]],"_",SUBSTITUTE(定義一覧[[#This Row],[Name]],"-","_"))</f>
        <v>WIDE_JIS_SYMBOL_LEFT_WHITE_PARENTHESIS</v>
      </c>
      <c r="K8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LEFT_WHITE_PARENTHESIS
pub const WIDE_JIS_SYMBOL_LEFT_WHITE_PARENTHESIS: u32 = 0x2985;</v>
      </c>
      <c r="L822" s="3" t="str">
        <f>定義一覧[[#This Row],[VariableName]]&amp;","</f>
        <v>WIDE_JIS_SYMBOL_LEFT_WHITE_PARENTHESIS,</v>
      </c>
      <c r="M822" s="1" t="str">
        <f>IF(定義一覧[[#This Row],[Sequence]]="○","",IF(I823="",CONCATENATE(定義一覧[[#This Row],[VariableName]], " + 1,"),CONCATENATE(定義一覧[[#This Row],[VariableName]], " - 1,")))</f>
        <v>WIDE_JIS_SYMBOL_LEFT_WHITE_PARENTHESIS + 1,</v>
      </c>
    </row>
    <row r="823" spans="2:13" ht="12.75" customHeight="1" x14ac:dyDescent="0.4">
      <c r="B823" s="1" t="s">
        <v>398</v>
      </c>
      <c r="C823" s="1">
        <f>HEX2DEC(定義一覧[[#This Row],[Unicode]])</f>
        <v>10630</v>
      </c>
      <c r="D823" s="1" t="str">
        <f>_xlfn.UNICHAR(HEX2DEC(定義一覧[[#This Row],[Unicode]]))</f>
        <v>⦆</v>
      </c>
      <c r="E823" s="1" t="s">
        <v>725</v>
      </c>
      <c r="F823" s="1" t="s">
        <v>1623</v>
      </c>
      <c r="G823" s="1" t="s">
        <v>729</v>
      </c>
      <c r="H823" s="2" t="s">
        <v>432</v>
      </c>
      <c r="I823" s="1" t="str">
        <f>IF(AND(定義一覧[[#This Row],[Dec]]-1=C822,定義一覧[[#This Row],[Dec]]+1=C824,定義一覧[[#This Row],[Category]]=F822,定義一覧[[#This Row],[Category]]=F824,定義一覧[[#This Row],[SubCategory]]=G822,定義一覧[[#This Row],[SubCategory]]=G824),"○","")</f>
        <v/>
      </c>
      <c r="J823" s="1" t="str">
        <f>CONCATENATE(定義一覧[[#This Row],[Width]],"_",定義一覧[[#This Row],[Category]],"_",定義一覧[[#This Row],[SubCategory]],"_",SUBSTITUTE(定義一覧[[#This Row],[Name]],"-","_"))</f>
        <v>WIDE_JIS_SYMBOL_RIGHT_WHITE_PARENTHESIS</v>
      </c>
      <c r="K8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RIGHT_WHITE_PARENTHESIS
pub const WIDE_JIS_SYMBOL_RIGHT_WHITE_PARENTHESIS: u32 = 0x2986;</v>
      </c>
      <c r="L823" s="3" t="str">
        <f>定義一覧[[#This Row],[VariableName]]&amp;","</f>
        <v>WIDE_JIS_SYMBOL_RIGHT_WHITE_PARENTHESIS,</v>
      </c>
      <c r="M823" s="1" t="str">
        <f>IF(定義一覧[[#This Row],[Sequence]]="○","",IF(I824="",CONCATENATE(定義一覧[[#This Row],[VariableName]], " + 1,"),CONCATENATE(定義一覧[[#This Row],[VariableName]], " - 1,")))</f>
        <v>WIDE_JIS_SYMBOL_RIGHT_WHITE_PARENTHESIS + 1,</v>
      </c>
    </row>
    <row r="824" spans="2:13" ht="12.75" customHeight="1" x14ac:dyDescent="0.4">
      <c r="B824" s="1" t="s">
        <v>835</v>
      </c>
      <c r="C824" s="1">
        <f>HEX2DEC(定義一覧[[#This Row],[Unicode]])</f>
        <v>10687</v>
      </c>
      <c r="D824" s="1" t="str">
        <f>_xlfn.UNICHAR(HEX2DEC(定義一覧[[#This Row],[Unicode]]))</f>
        <v>⦿</v>
      </c>
      <c r="E824" s="1" t="s">
        <v>724</v>
      </c>
      <c r="F824" s="1" t="s">
        <v>1622</v>
      </c>
      <c r="G824" s="1" t="s">
        <v>729</v>
      </c>
      <c r="H824" s="2" t="s">
        <v>2552</v>
      </c>
      <c r="I824" s="1" t="str">
        <f>IF(AND(定義一覧[[#This Row],[Dec]]-1=C823,定義一覧[[#This Row],[Dec]]+1=C825,定義一覧[[#This Row],[Category]]=F823,定義一覧[[#This Row],[Category]]=F825,定義一覧[[#This Row],[SubCategory]]=G823,定義一覧[[#This Row],[SubCategory]]=G825),"○","")</f>
        <v/>
      </c>
      <c r="J824" s="1" t="str">
        <f>CONCATENATE(定義一覧[[#This Row],[Width]],"_",定義一覧[[#This Row],[Category]],"_",定義一覧[[#This Row],[SubCategory]],"_",SUBSTITUTE(定義一覧[[#This Row],[Name]],"-","_"))</f>
        <v>NARROW_JIS_SYMBOL_CIRCLED_BULLET</v>
      </c>
      <c r="K8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CIRCLED_BULLET
pub const NARROW_JIS_SYMBOL_CIRCLED_BULLET: u32 = 0x29bf;</v>
      </c>
      <c r="L824" s="3" t="str">
        <f>定義一覧[[#This Row],[VariableName]]&amp;","</f>
        <v>NARROW_JIS_SYMBOL_CIRCLED_BULLET,</v>
      </c>
      <c r="M824" s="1" t="str">
        <f>IF(定義一覧[[#This Row],[Sequence]]="○","",IF(I825="",CONCATENATE(定義一覧[[#This Row],[VariableName]], " + 1,"),CONCATENATE(定義一覧[[#This Row],[VariableName]], " - 1,")))</f>
        <v>NARROW_JIS_SYMBOL_CIRCLED_BULLET + 1,</v>
      </c>
    </row>
    <row r="825" spans="2:13" ht="12.75" customHeight="1" x14ac:dyDescent="0.4">
      <c r="B825" s="1" t="s">
        <v>843</v>
      </c>
      <c r="C825" s="1">
        <f>HEX2DEC(定義一覧[[#This Row],[Unicode]])</f>
        <v>10746</v>
      </c>
      <c r="D825" s="1" t="str">
        <f>_xlfn.UNICHAR(HEX2DEC(定義一覧[[#This Row],[Unicode]]))</f>
        <v>⧺</v>
      </c>
      <c r="E825" s="1" t="s">
        <v>724</v>
      </c>
      <c r="F825" s="1" t="s">
        <v>1622</v>
      </c>
      <c r="G825" s="1" t="s">
        <v>729</v>
      </c>
      <c r="H825" s="2" t="s">
        <v>2553</v>
      </c>
      <c r="I825" s="1" t="str">
        <f>IF(AND(定義一覧[[#This Row],[Dec]]-1=C824,定義一覧[[#This Row],[Dec]]+1=C826,定義一覧[[#This Row],[Category]]=F824,定義一覧[[#This Row],[Category]]=F826,定義一覧[[#This Row],[SubCategory]]=G824,定義一覧[[#This Row],[SubCategory]]=G826),"○","")</f>
        <v/>
      </c>
      <c r="J825" s="1" t="str">
        <f>CONCATENATE(定義一覧[[#This Row],[Width]],"_",定義一覧[[#This Row],[Category]],"_",定義一覧[[#This Row],[SubCategory]],"_",SUBSTITUTE(定義一覧[[#This Row],[Name]],"-","_"))</f>
        <v>NARROW_JIS_SYMBOL_DOUBLE_PLUS</v>
      </c>
      <c r="K8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DOUBLE_PLUS
pub const NARROW_JIS_SYMBOL_DOUBLE_PLUS: u32 = 0x29fa;</v>
      </c>
      <c r="L825" s="3" t="str">
        <f>定義一覧[[#This Row],[VariableName]]&amp;","</f>
        <v>NARROW_JIS_SYMBOL_DOUBLE_PLUS,</v>
      </c>
      <c r="M825" s="1" t="str">
        <f>IF(定義一覧[[#This Row],[Sequence]]="○","",IF(I826="",CONCATENATE(定義一覧[[#This Row],[VariableName]], " + 1,"),CONCATENATE(定義一覧[[#This Row],[VariableName]], " - 1,")))</f>
        <v>NARROW_JIS_SYMBOL_DOUBLE_PLUS + 1,</v>
      </c>
    </row>
    <row r="826" spans="2:13" ht="12.75" customHeight="1" x14ac:dyDescent="0.4">
      <c r="B826" s="1" t="s">
        <v>844</v>
      </c>
      <c r="C826" s="1">
        <f>HEX2DEC(定義一覧[[#This Row],[Unicode]])</f>
        <v>10747</v>
      </c>
      <c r="D826" s="1" t="str">
        <f>_xlfn.UNICHAR(HEX2DEC(定義一覧[[#This Row],[Unicode]]))</f>
        <v>⧻</v>
      </c>
      <c r="E826" s="1" t="s">
        <v>724</v>
      </c>
      <c r="F826" s="1" t="s">
        <v>1622</v>
      </c>
      <c r="G826" s="1" t="s">
        <v>729</v>
      </c>
      <c r="H826" s="2" t="s">
        <v>2554</v>
      </c>
      <c r="I826" s="1" t="str">
        <f>IF(AND(定義一覧[[#This Row],[Dec]]-1=C825,定義一覧[[#This Row],[Dec]]+1=C827,定義一覧[[#This Row],[Category]]=F825,定義一覧[[#This Row],[Category]]=F827,定義一覧[[#This Row],[SubCategory]]=G825,定義一覧[[#This Row],[SubCategory]]=G827),"○","")</f>
        <v/>
      </c>
      <c r="J826" s="1" t="str">
        <f>CONCATENATE(定義一覧[[#This Row],[Width]],"_",定義一覧[[#This Row],[Category]],"_",定義一覧[[#This Row],[SubCategory]],"_",SUBSTITUTE(定義一覧[[#This Row],[Name]],"-","_"))</f>
        <v>NARROW_JIS_SYMBOL_TRIPLE_PLUS</v>
      </c>
      <c r="K8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TRIPLE_PLUS
pub const NARROW_JIS_SYMBOL_TRIPLE_PLUS: u32 = 0x29fb;</v>
      </c>
      <c r="L826" s="3" t="str">
        <f>定義一覧[[#This Row],[VariableName]]&amp;","</f>
        <v>NARROW_JIS_SYMBOL_TRIPLE_PLUS,</v>
      </c>
      <c r="M826" s="1" t="str">
        <f>IF(定義一覧[[#This Row],[Sequence]]="○","",IF(I827="",CONCATENATE(定義一覧[[#This Row],[VariableName]], " + 1,"),CONCATENATE(定義一覧[[#This Row],[VariableName]], " - 1,")))</f>
        <v>NARROW_JIS_SYMBOL_TRIPLE_PLUS + 1,</v>
      </c>
    </row>
    <row r="827" spans="2:13" ht="12.75" customHeight="1" x14ac:dyDescent="0.4">
      <c r="B827" s="1" t="s">
        <v>738</v>
      </c>
      <c r="C827" s="1">
        <f>HEX2DEC(定義一覧[[#This Row],[Unicode]])</f>
        <v>12288</v>
      </c>
      <c r="D827" s="1" t="str">
        <f>_xlfn.UNICHAR(HEX2DEC(定義一覧[[#This Row],[Unicode]]))</f>
        <v>　</v>
      </c>
      <c r="E827" s="1" t="s">
        <v>725</v>
      </c>
      <c r="F827" s="1" t="s">
        <v>723</v>
      </c>
      <c r="G827" s="1" t="s">
        <v>729</v>
      </c>
      <c r="H827" s="2" t="s">
        <v>736</v>
      </c>
      <c r="I827" s="1" t="str">
        <f>IF(AND(定義一覧[[#This Row],[Dec]]-1=C826,定義一覧[[#This Row],[Dec]]+1=C828,定義一覧[[#This Row],[Category]]=F826,定義一覧[[#This Row],[Category]]=F828,定義一覧[[#This Row],[SubCategory]]=G826,定義一覧[[#This Row],[SubCategory]]=G828),"○","")</f>
        <v/>
      </c>
      <c r="J827" s="1" t="str">
        <f>CONCATENATE(定義一覧[[#This Row],[Width]],"_",定義一覧[[#This Row],[Category]],"_",定義一覧[[#This Row],[SubCategory]],"_",SUBSTITUTE(定義一覧[[#This Row],[Name]],"-","_"))</f>
        <v>WIDE_ASCII_SYMBOL_SPACE</v>
      </c>
      <c r="K8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SPACE
pub const WIDE_ASCII_SYMBOL_SPACE: u32 = 0x3000;</v>
      </c>
      <c r="L827" s="3" t="str">
        <f>定義一覧[[#This Row],[VariableName]]&amp;","</f>
        <v>WIDE_ASCII_SYMBOL_SPACE,</v>
      </c>
      <c r="M827" s="1" t="str">
        <f>IF(定義一覧[[#This Row],[Sequence]]="○","",IF(I828="",CONCATENATE(定義一覧[[#This Row],[VariableName]], " + 1,"),CONCATENATE(定義一覧[[#This Row],[VariableName]], " - 1,")))</f>
        <v>WIDE_ASCII_SYMBOL_SPACE + 1,</v>
      </c>
    </row>
    <row r="828" spans="2:13" ht="12.75" customHeight="1" x14ac:dyDescent="0.4">
      <c r="B828" s="1" t="s">
        <v>123</v>
      </c>
      <c r="C828" s="1">
        <f>HEX2DEC(定義一覧[[#This Row],[Unicode]])</f>
        <v>12289</v>
      </c>
      <c r="D828" s="1" t="str">
        <f>_xlfn.UNICHAR(HEX2DEC(定義一覧[[#This Row],[Unicode]]))</f>
        <v>、</v>
      </c>
      <c r="E828" s="1" t="s">
        <v>725</v>
      </c>
      <c r="F828" s="1" t="s">
        <v>1623</v>
      </c>
      <c r="G828" s="1" t="s">
        <v>729</v>
      </c>
      <c r="H828" s="2" t="s">
        <v>186</v>
      </c>
      <c r="I828" s="1" t="str">
        <f>IF(AND(定義一覧[[#This Row],[Dec]]-1=C827,定義一覧[[#This Row],[Dec]]+1=C829,定義一覧[[#This Row],[Category]]=F827,定義一覧[[#This Row],[Category]]=F829,定義一覧[[#This Row],[SubCategory]]=G827,定義一覧[[#This Row],[SubCategory]]=G829),"○","")</f>
        <v/>
      </c>
      <c r="J828" s="1" t="str">
        <f>CONCATENATE(定義一覧[[#This Row],[Width]],"_",定義一覧[[#This Row],[Category]],"_",定義一覧[[#This Row],[SubCategory]],"_",SUBSTITUTE(定義一覧[[#This Row],[Name]],"-","_"))</f>
        <v>WIDE_JIS_SYMBOL_IDEOGRAPHIC_COMMA</v>
      </c>
      <c r="K8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IDEOGRAPHIC_COMMA
pub const WIDE_JIS_SYMBOL_IDEOGRAPHIC_COMMA: u32 = 0x3001;</v>
      </c>
      <c r="L828" s="3" t="str">
        <f>定義一覧[[#This Row],[VariableName]]&amp;","</f>
        <v>WIDE_JIS_SYMBOL_IDEOGRAPHIC_COMMA,</v>
      </c>
      <c r="M828" s="1" t="str">
        <f>IF(定義一覧[[#This Row],[Sequence]]="○","",IF(I829="",CONCATENATE(定義一覧[[#This Row],[VariableName]], " + 1,"),CONCATENATE(定義一覧[[#This Row],[VariableName]], " - 1,")))</f>
        <v>WIDE_JIS_SYMBOL_IDEOGRAPHIC_COMMA - 1,</v>
      </c>
    </row>
    <row r="829" spans="2:13" ht="12.75" customHeight="1" x14ac:dyDescent="0.4">
      <c r="B829" s="1" t="s">
        <v>120</v>
      </c>
      <c r="C829" s="1">
        <f>HEX2DEC(定義一覧[[#This Row],[Unicode]])</f>
        <v>12290</v>
      </c>
      <c r="D829" s="1" t="str">
        <f>_xlfn.UNICHAR(HEX2DEC(定義一覧[[#This Row],[Unicode]]))</f>
        <v>。</v>
      </c>
      <c r="E829" s="1" t="s">
        <v>725</v>
      </c>
      <c r="F829" s="1" t="s">
        <v>1623</v>
      </c>
      <c r="G829" s="1" t="s">
        <v>729</v>
      </c>
      <c r="H829" s="2" t="s">
        <v>183</v>
      </c>
      <c r="I829" s="1" t="str">
        <f>IF(AND(定義一覧[[#This Row],[Dec]]-1=C828,定義一覧[[#This Row],[Dec]]+1=C830,定義一覧[[#This Row],[Category]]=F828,定義一覧[[#This Row],[Category]]=F830,定義一覧[[#This Row],[SubCategory]]=G828,定義一覧[[#This Row],[SubCategory]]=G830),"○","")</f>
        <v>○</v>
      </c>
      <c r="J829" s="1" t="str">
        <f>CONCATENATE(定義一覧[[#This Row],[Width]],"_",定義一覧[[#This Row],[Category]],"_",定義一覧[[#This Row],[SubCategory]],"_",SUBSTITUTE(定義一覧[[#This Row],[Name]],"-","_"))</f>
        <v>WIDE_JIS_SYMBOL_IDEOGRAPHIC_FULL_STOP</v>
      </c>
      <c r="K8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IDEOGRAPHIC_FULL_STOP
pub const WIDE_JIS_SYMBOL_IDEOGRAPHIC_FULL_STOP: u32 = 0x3002;</v>
      </c>
      <c r="L829" s="3" t="str">
        <f>定義一覧[[#This Row],[VariableName]]&amp;","</f>
        <v>WIDE_JIS_SYMBOL_IDEOGRAPHIC_FULL_STOP,</v>
      </c>
      <c r="M829" s="1" t="str">
        <f>IF(定義一覧[[#This Row],[Sequence]]="○","",IF(I830="",CONCATENATE(定義一覧[[#This Row],[VariableName]], " + 1,"),CONCATENATE(定義一覧[[#This Row],[VariableName]], " - 1,")))</f>
        <v/>
      </c>
    </row>
    <row r="830" spans="2:13" ht="12.75" customHeight="1" x14ac:dyDescent="0.4">
      <c r="B830" s="1" t="s">
        <v>1235</v>
      </c>
      <c r="C830" s="1">
        <f>HEX2DEC(定義一覧[[#This Row],[Unicode]])</f>
        <v>12291</v>
      </c>
      <c r="D830" s="1" t="str">
        <f>_xlfn.UNICHAR(HEX2DEC(定義一覧[[#This Row],[Unicode]]))</f>
        <v>〃</v>
      </c>
      <c r="E830" s="1" t="s">
        <v>104</v>
      </c>
      <c r="F830" s="1" t="s">
        <v>1622</v>
      </c>
      <c r="G830" s="1" t="s">
        <v>729</v>
      </c>
      <c r="H830" s="2" t="s">
        <v>2556</v>
      </c>
      <c r="I830" s="1" t="str">
        <f>IF(AND(定義一覧[[#This Row],[Dec]]-1=C829,定義一覧[[#This Row],[Dec]]+1=C831,定義一覧[[#This Row],[Category]]=F829,定義一覧[[#This Row],[Category]]=F831,定義一覧[[#This Row],[SubCategory]]=G829,定義一覧[[#This Row],[SubCategory]]=G831),"○","")</f>
        <v/>
      </c>
      <c r="J830" s="1" t="str">
        <f>CONCATENATE(定義一覧[[#This Row],[Width]],"_",定義一覧[[#This Row],[Category]],"_",定義一覧[[#This Row],[SubCategory]],"_",SUBSTITUTE(定義一覧[[#This Row],[Name]],"-","_"))</f>
        <v>WIDE_JIS_SYMBOL_DITTO_MARK</v>
      </c>
      <c r="K8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DITTO_MARK
pub const WIDE_JIS_SYMBOL_DITTO_MARK: u32 = 0x3003;</v>
      </c>
      <c r="L830" s="3" t="str">
        <f>定義一覧[[#This Row],[VariableName]]&amp;","</f>
        <v>WIDE_JIS_SYMBOL_DITTO_MARK,</v>
      </c>
      <c r="M830" s="1" t="str">
        <f>IF(定義一覧[[#This Row],[Sequence]]="○","",IF(I831="",CONCATENATE(定義一覧[[#This Row],[VariableName]], " + 1,"),CONCATENATE(定義一覧[[#This Row],[VariableName]], " - 1,")))</f>
        <v>WIDE_JIS_SYMBOL_DITTO_MARK + 1,</v>
      </c>
    </row>
    <row r="831" spans="2:13" ht="12.75" customHeight="1" x14ac:dyDescent="0.4">
      <c r="B831" s="1" t="s">
        <v>1236</v>
      </c>
      <c r="C831" s="1">
        <f>HEX2DEC(定義一覧[[#This Row],[Unicode]])</f>
        <v>12293</v>
      </c>
      <c r="D831" s="1" t="str">
        <f>_xlfn.UNICHAR(HEX2DEC(定義一覧[[#This Row],[Unicode]]))</f>
        <v>々</v>
      </c>
      <c r="E831" s="1" t="s">
        <v>104</v>
      </c>
      <c r="F831" s="1" t="s">
        <v>1622</v>
      </c>
      <c r="G831" s="1" t="s">
        <v>729</v>
      </c>
      <c r="H831" s="2" t="s">
        <v>2557</v>
      </c>
      <c r="I831" s="1" t="str">
        <f>IF(AND(定義一覧[[#This Row],[Dec]]-1=C830,定義一覧[[#This Row],[Dec]]+1=C832,定義一覧[[#This Row],[Category]]=F830,定義一覧[[#This Row],[Category]]=F832,定義一覧[[#This Row],[SubCategory]]=G830,定義一覧[[#This Row],[SubCategory]]=G832),"○","")</f>
        <v/>
      </c>
      <c r="J831" s="1" t="str">
        <f>CONCATENATE(定義一覧[[#This Row],[Width]],"_",定義一覧[[#This Row],[Category]],"_",定義一覧[[#This Row],[SubCategory]],"_",SUBSTITUTE(定義一覧[[#This Row],[Name]],"-","_"))</f>
        <v>WIDE_JIS_SYMBOL_IDEOGRAPHIC_ITERATION_MARK</v>
      </c>
      <c r="K8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IDEOGRAPHIC_ITERATION_MARK
pub const WIDE_JIS_SYMBOL_IDEOGRAPHIC_ITERATION_MARK: u32 = 0x3005;</v>
      </c>
      <c r="L831" s="3" t="str">
        <f>定義一覧[[#This Row],[VariableName]]&amp;","</f>
        <v>WIDE_JIS_SYMBOL_IDEOGRAPHIC_ITERATION_MARK,</v>
      </c>
      <c r="M831" s="1" t="str">
        <f>IF(定義一覧[[#This Row],[Sequence]]="○","",IF(I832="",CONCATENATE(定義一覧[[#This Row],[VariableName]], " + 1,"),CONCATENATE(定義一覧[[#This Row],[VariableName]], " - 1,")))</f>
        <v>WIDE_JIS_SYMBOL_IDEOGRAPHIC_ITERATION_MARK - 1,</v>
      </c>
    </row>
    <row r="832" spans="2:13" ht="12.75" customHeight="1" x14ac:dyDescent="0.4">
      <c r="B832" s="1" t="s">
        <v>1237</v>
      </c>
      <c r="C832" s="1">
        <f>HEX2DEC(定義一覧[[#This Row],[Unicode]])</f>
        <v>12294</v>
      </c>
      <c r="D832" s="1" t="str">
        <f>_xlfn.UNICHAR(HEX2DEC(定義一覧[[#This Row],[Unicode]]))</f>
        <v>〆</v>
      </c>
      <c r="E832" s="1" t="s">
        <v>104</v>
      </c>
      <c r="F832" s="1" t="s">
        <v>1622</v>
      </c>
      <c r="G832" s="1" t="s">
        <v>729</v>
      </c>
      <c r="H832" s="2" t="s">
        <v>2558</v>
      </c>
      <c r="I832" s="1" t="str">
        <f>IF(AND(定義一覧[[#This Row],[Dec]]-1=C831,定義一覧[[#This Row],[Dec]]+1=C833,定義一覧[[#This Row],[Category]]=F831,定義一覧[[#This Row],[Category]]=F833,定義一覧[[#This Row],[SubCategory]]=G831,定義一覧[[#This Row],[SubCategory]]=G833),"○","")</f>
        <v>○</v>
      </c>
      <c r="J832" s="1" t="str">
        <f>CONCATENATE(定義一覧[[#This Row],[Width]],"_",定義一覧[[#This Row],[Category]],"_",定義一覧[[#This Row],[SubCategory]],"_",SUBSTITUTE(定義一覧[[#This Row],[Name]],"-","_"))</f>
        <v>WIDE_JIS_SYMBOL_IDEOGRAPHIC_CLOSING_MARK</v>
      </c>
      <c r="K8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IDEOGRAPHIC_CLOSING_MARK
pub const WIDE_JIS_SYMBOL_IDEOGRAPHIC_CLOSING_MARK: u32 = 0x3006;</v>
      </c>
      <c r="L832" s="3" t="str">
        <f>定義一覧[[#This Row],[VariableName]]&amp;","</f>
        <v>WIDE_JIS_SYMBOL_IDEOGRAPHIC_CLOSING_MARK,</v>
      </c>
      <c r="M832" s="1" t="str">
        <f>IF(定義一覧[[#This Row],[Sequence]]="○","",IF(I833="",CONCATENATE(定義一覧[[#This Row],[VariableName]], " + 1,"),CONCATENATE(定義一覧[[#This Row],[VariableName]], " - 1,")))</f>
        <v/>
      </c>
    </row>
    <row r="833" spans="2:13" ht="12.75" customHeight="1" x14ac:dyDescent="0.4">
      <c r="B833" s="1" t="s">
        <v>1238</v>
      </c>
      <c r="C833" s="1">
        <f>HEX2DEC(定義一覧[[#This Row],[Unicode]])</f>
        <v>12295</v>
      </c>
      <c r="D833" s="1" t="str">
        <f>_xlfn.UNICHAR(HEX2DEC(定義一覧[[#This Row],[Unicode]]))</f>
        <v>〇</v>
      </c>
      <c r="E833" s="1" t="s">
        <v>104</v>
      </c>
      <c r="F833" s="1" t="s">
        <v>1622</v>
      </c>
      <c r="G833" s="1" t="s">
        <v>729</v>
      </c>
      <c r="H833" s="2" t="s">
        <v>2559</v>
      </c>
      <c r="I833" s="1" t="str">
        <f>IF(AND(定義一覧[[#This Row],[Dec]]-1=C832,定義一覧[[#This Row],[Dec]]+1=C834,定義一覧[[#This Row],[Category]]=F832,定義一覧[[#This Row],[Category]]=F834,定義一覧[[#This Row],[SubCategory]]=G832,定義一覧[[#This Row],[SubCategory]]=G834),"○","")</f>
        <v>○</v>
      </c>
      <c r="J833" s="1" t="str">
        <f>CONCATENATE(定義一覧[[#This Row],[Width]],"_",定義一覧[[#This Row],[Category]],"_",定義一覧[[#This Row],[SubCategory]],"_",SUBSTITUTE(定義一覧[[#This Row],[Name]],"-","_"))</f>
        <v>WIDE_JIS_SYMBOL_IDEOGRAPHIC_NUMBER_ZERO</v>
      </c>
      <c r="K8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IDEOGRAPHIC_NUMBER_ZERO
pub const WIDE_JIS_SYMBOL_IDEOGRAPHIC_NUMBER_ZERO: u32 = 0x3007;</v>
      </c>
      <c r="L833" s="3" t="str">
        <f>定義一覧[[#This Row],[VariableName]]&amp;","</f>
        <v>WIDE_JIS_SYMBOL_IDEOGRAPHIC_NUMBER_ZERO,</v>
      </c>
      <c r="M833" s="1" t="str">
        <f>IF(定義一覧[[#This Row],[Sequence]]="○","",IF(I834="",CONCATENATE(定義一覧[[#This Row],[VariableName]], " + 1,"),CONCATENATE(定義一覧[[#This Row],[VariableName]], " - 1,")))</f>
        <v/>
      </c>
    </row>
    <row r="834" spans="2:13" ht="12.75" customHeight="1" x14ac:dyDescent="0.4">
      <c r="B834" s="1" t="s">
        <v>1248</v>
      </c>
      <c r="C834" s="1">
        <f>HEX2DEC(定義一覧[[#This Row],[Unicode]])</f>
        <v>12296</v>
      </c>
      <c r="D834" s="1" t="str">
        <f>_xlfn.UNICHAR(HEX2DEC(定義一覧[[#This Row],[Unicode]]))</f>
        <v>〈</v>
      </c>
      <c r="E834" s="1" t="s">
        <v>104</v>
      </c>
      <c r="F834" s="1" t="s">
        <v>1622</v>
      </c>
      <c r="G834" s="1" t="s">
        <v>729</v>
      </c>
      <c r="H834" s="2" t="s">
        <v>2560</v>
      </c>
      <c r="I834" s="1" t="str">
        <f>IF(AND(定義一覧[[#This Row],[Dec]]-1=C833,定義一覧[[#This Row],[Dec]]+1=C835,定義一覧[[#This Row],[Category]]=F833,定義一覧[[#This Row],[Category]]=F835,定義一覧[[#This Row],[SubCategory]]=G833,定義一覧[[#This Row],[SubCategory]]=G835),"○","")</f>
        <v>○</v>
      </c>
      <c r="J834" s="1" t="str">
        <f>CONCATENATE(定義一覧[[#This Row],[Width]],"_",定義一覧[[#This Row],[Category]],"_",定義一覧[[#This Row],[SubCategory]],"_",SUBSTITUTE(定義一覧[[#This Row],[Name]],"-","_"))</f>
        <v>WIDE_JIS_SYMBOL_LEFT_ANGLE_BRACKET</v>
      </c>
      <c r="K8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LEFT_ANGLE_BRACKET
pub const WIDE_JIS_SYMBOL_LEFT_ANGLE_BRACKET: u32 = 0x3008;</v>
      </c>
      <c r="L834" s="3" t="str">
        <f>定義一覧[[#This Row],[VariableName]]&amp;","</f>
        <v>WIDE_JIS_SYMBOL_LEFT_ANGLE_BRACKET,</v>
      </c>
      <c r="M834" s="1" t="str">
        <f>IF(定義一覧[[#This Row],[Sequence]]="○","",IF(I835="",CONCATENATE(定義一覧[[#This Row],[VariableName]], " + 1,"),CONCATENATE(定義一覧[[#This Row],[VariableName]], " - 1,")))</f>
        <v/>
      </c>
    </row>
    <row r="835" spans="2:13" ht="12.75" customHeight="1" x14ac:dyDescent="0.4">
      <c r="B835" s="1" t="s">
        <v>1249</v>
      </c>
      <c r="C835" s="1">
        <f>HEX2DEC(定義一覧[[#This Row],[Unicode]])</f>
        <v>12297</v>
      </c>
      <c r="D835" s="1" t="str">
        <f>_xlfn.UNICHAR(HEX2DEC(定義一覧[[#This Row],[Unicode]]))</f>
        <v>〉</v>
      </c>
      <c r="E835" s="1" t="s">
        <v>104</v>
      </c>
      <c r="F835" s="1" t="s">
        <v>1622</v>
      </c>
      <c r="G835" s="1" t="s">
        <v>729</v>
      </c>
      <c r="H835" s="2" t="s">
        <v>2561</v>
      </c>
      <c r="I835" s="1" t="str">
        <f>IF(AND(定義一覧[[#This Row],[Dec]]-1=C834,定義一覧[[#This Row],[Dec]]+1=C836,定義一覧[[#This Row],[Category]]=F834,定義一覧[[#This Row],[Category]]=F836,定義一覧[[#This Row],[SubCategory]]=G834,定義一覧[[#This Row],[SubCategory]]=G836),"○","")</f>
        <v>○</v>
      </c>
      <c r="J835" s="1" t="str">
        <f>CONCATENATE(定義一覧[[#This Row],[Width]],"_",定義一覧[[#This Row],[Category]],"_",定義一覧[[#This Row],[SubCategory]],"_",SUBSTITUTE(定義一覧[[#This Row],[Name]],"-","_"))</f>
        <v>WIDE_JIS_SYMBOL_RIGHT_ANGLE_BRACKET</v>
      </c>
      <c r="K8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RIGHT_ANGLE_BRACKET
pub const WIDE_JIS_SYMBOL_RIGHT_ANGLE_BRACKET: u32 = 0x3009;</v>
      </c>
      <c r="L835" s="3" t="str">
        <f>定義一覧[[#This Row],[VariableName]]&amp;","</f>
        <v>WIDE_JIS_SYMBOL_RIGHT_ANGLE_BRACKET,</v>
      </c>
      <c r="M835" s="1" t="str">
        <f>IF(定義一覧[[#This Row],[Sequence]]="○","",IF(I836="",CONCATENATE(定義一覧[[#This Row],[VariableName]], " + 1,"),CONCATENATE(定義一覧[[#This Row],[VariableName]], " - 1,")))</f>
        <v/>
      </c>
    </row>
    <row r="836" spans="2:13" ht="12.75" customHeight="1" x14ac:dyDescent="0.4">
      <c r="B836" s="1" t="s">
        <v>768</v>
      </c>
      <c r="C836" s="1">
        <f>HEX2DEC(定義一覧[[#This Row],[Unicode]])</f>
        <v>12298</v>
      </c>
      <c r="D836" s="1" t="str">
        <f>_xlfn.UNICHAR(HEX2DEC(定義一覧[[#This Row],[Unicode]]))</f>
        <v>《</v>
      </c>
      <c r="E836" s="1" t="s">
        <v>104</v>
      </c>
      <c r="F836" s="1" t="s">
        <v>1622</v>
      </c>
      <c r="G836" s="1" t="s">
        <v>729</v>
      </c>
      <c r="H836" s="2" t="s">
        <v>2562</v>
      </c>
      <c r="I836" s="1" t="str">
        <f>IF(AND(定義一覧[[#This Row],[Dec]]-1=C835,定義一覧[[#This Row],[Dec]]+1=C837,定義一覧[[#This Row],[Category]]=F835,定義一覧[[#This Row],[Category]]=F837,定義一覧[[#This Row],[SubCategory]]=G835,定義一覧[[#This Row],[SubCategory]]=G837),"○","")</f>
        <v>○</v>
      </c>
      <c r="J836" s="1" t="str">
        <f>CONCATENATE(定義一覧[[#This Row],[Width]],"_",定義一覧[[#This Row],[Category]],"_",定義一覧[[#This Row],[SubCategory]],"_",SUBSTITUTE(定義一覧[[#This Row],[Name]],"-","_"))</f>
        <v>WIDE_JIS_SYMBOL_LEFT_DOUBLE_ANGLE_BRACKET</v>
      </c>
      <c r="K8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LEFT_DOUBLE_ANGLE_BRACKET
pub const WIDE_JIS_SYMBOL_LEFT_DOUBLE_ANGLE_BRACKET: u32 = 0x300a;</v>
      </c>
      <c r="L836" s="3" t="str">
        <f>定義一覧[[#This Row],[VariableName]]&amp;","</f>
        <v>WIDE_JIS_SYMBOL_LEFT_DOUBLE_ANGLE_BRACKET,</v>
      </c>
      <c r="M836" s="1" t="str">
        <f>IF(定義一覧[[#This Row],[Sequence]]="○","",IF(I837="",CONCATENATE(定義一覧[[#This Row],[VariableName]], " + 1,"),CONCATENATE(定義一覧[[#This Row],[VariableName]], " - 1,")))</f>
        <v/>
      </c>
    </row>
    <row r="837" spans="2:13" ht="12.75" customHeight="1" x14ac:dyDescent="0.4">
      <c r="B837" s="1" t="s">
        <v>769</v>
      </c>
      <c r="C837" s="1">
        <f>HEX2DEC(定義一覧[[#This Row],[Unicode]])</f>
        <v>12299</v>
      </c>
      <c r="D837" s="1" t="str">
        <f>_xlfn.UNICHAR(HEX2DEC(定義一覧[[#This Row],[Unicode]]))</f>
        <v>》</v>
      </c>
      <c r="E837" s="1" t="s">
        <v>104</v>
      </c>
      <c r="F837" s="1" t="s">
        <v>1622</v>
      </c>
      <c r="G837" s="1" t="s">
        <v>729</v>
      </c>
      <c r="H837" s="2" t="s">
        <v>2563</v>
      </c>
      <c r="I837" s="1" t="str">
        <f>IF(AND(定義一覧[[#This Row],[Dec]]-1=C836,定義一覧[[#This Row],[Dec]]+1=C838,定義一覧[[#This Row],[Category]]=F836,定義一覧[[#This Row],[Category]]=F838,定義一覧[[#This Row],[SubCategory]]=G836,定義一覧[[#This Row],[SubCategory]]=G838),"○","")</f>
        <v>○</v>
      </c>
      <c r="J837" s="1" t="str">
        <f>CONCATENATE(定義一覧[[#This Row],[Width]],"_",定義一覧[[#This Row],[Category]],"_",定義一覧[[#This Row],[SubCategory]],"_",SUBSTITUTE(定義一覧[[#This Row],[Name]],"-","_"))</f>
        <v>WIDE_JIS_SYMBOL_RIGHT_DOUBLE_ANGLE_BRACKET</v>
      </c>
      <c r="K8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RIGHT_DOUBLE_ANGLE_BRACKET
pub const WIDE_JIS_SYMBOL_RIGHT_DOUBLE_ANGLE_BRACKET: u32 = 0x300b;</v>
      </c>
      <c r="L837" s="3" t="str">
        <f>定義一覧[[#This Row],[VariableName]]&amp;","</f>
        <v>WIDE_JIS_SYMBOL_RIGHT_DOUBLE_ANGLE_BRACKET,</v>
      </c>
      <c r="M837" s="1" t="str">
        <f>IF(定義一覧[[#This Row],[Sequence]]="○","",IF(I838="",CONCATENATE(定義一覧[[#This Row],[VariableName]], " + 1,"),CONCATENATE(定義一覧[[#This Row],[VariableName]], " - 1,")))</f>
        <v/>
      </c>
    </row>
    <row r="838" spans="2:13" ht="12.75" customHeight="1" x14ac:dyDescent="0.4">
      <c r="B838" s="1" t="s">
        <v>121</v>
      </c>
      <c r="C838" s="1">
        <f>HEX2DEC(定義一覧[[#This Row],[Unicode]])</f>
        <v>12300</v>
      </c>
      <c r="D838" s="1" t="str">
        <f>_xlfn.UNICHAR(HEX2DEC(定義一覧[[#This Row],[Unicode]]))</f>
        <v>「</v>
      </c>
      <c r="E838" s="1" t="s">
        <v>725</v>
      </c>
      <c r="F838" s="1" t="s">
        <v>1623</v>
      </c>
      <c r="G838" s="1" t="s">
        <v>729</v>
      </c>
      <c r="H838" s="2" t="s">
        <v>184</v>
      </c>
      <c r="I838" s="1" t="str">
        <f>IF(AND(定義一覧[[#This Row],[Dec]]-1=C837,定義一覧[[#This Row],[Dec]]+1=C839,定義一覧[[#This Row],[Category]]=F837,定義一覧[[#This Row],[Category]]=F839,定義一覧[[#This Row],[SubCategory]]=G837,定義一覧[[#This Row],[SubCategory]]=G839),"○","")</f>
        <v>○</v>
      </c>
      <c r="J838" s="1" t="str">
        <f>CONCATENATE(定義一覧[[#This Row],[Width]],"_",定義一覧[[#This Row],[Category]],"_",定義一覧[[#This Row],[SubCategory]],"_",SUBSTITUTE(定義一覧[[#This Row],[Name]],"-","_"))</f>
        <v>WIDE_JIS_SYMBOL_LEFT_CORNER_BRACKET</v>
      </c>
      <c r="K8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LEFT_CORNER_BRACKET
pub const WIDE_JIS_SYMBOL_LEFT_CORNER_BRACKET: u32 = 0x300C;</v>
      </c>
      <c r="L838" s="3" t="str">
        <f>定義一覧[[#This Row],[VariableName]]&amp;","</f>
        <v>WIDE_JIS_SYMBOL_LEFT_CORNER_BRACKET,</v>
      </c>
      <c r="M838" s="1" t="str">
        <f>IF(定義一覧[[#This Row],[Sequence]]="○","",IF(I839="",CONCATENATE(定義一覧[[#This Row],[VariableName]], " + 1,"),CONCATENATE(定義一覧[[#This Row],[VariableName]], " - 1,")))</f>
        <v/>
      </c>
    </row>
    <row r="839" spans="2:13" ht="12.75" customHeight="1" x14ac:dyDescent="0.4">
      <c r="B839" s="1" t="s">
        <v>122</v>
      </c>
      <c r="C839" s="1">
        <f>HEX2DEC(定義一覧[[#This Row],[Unicode]])</f>
        <v>12301</v>
      </c>
      <c r="D839" s="1" t="str">
        <f>_xlfn.UNICHAR(HEX2DEC(定義一覧[[#This Row],[Unicode]]))</f>
        <v>」</v>
      </c>
      <c r="E839" s="1" t="s">
        <v>725</v>
      </c>
      <c r="F839" s="1" t="s">
        <v>1623</v>
      </c>
      <c r="G839" s="1" t="s">
        <v>729</v>
      </c>
      <c r="H839" s="2" t="s">
        <v>185</v>
      </c>
      <c r="I839" s="1" t="str">
        <f>IF(AND(定義一覧[[#This Row],[Dec]]-1=C838,定義一覧[[#This Row],[Dec]]+1=C840,定義一覧[[#This Row],[Category]]=F838,定義一覧[[#This Row],[Category]]=F840,定義一覧[[#This Row],[SubCategory]]=G838,定義一覧[[#This Row],[SubCategory]]=G840),"○","")</f>
        <v>○</v>
      </c>
      <c r="J839" s="1" t="str">
        <f>CONCATENATE(定義一覧[[#This Row],[Width]],"_",定義一覧[[#This Row],[Category]],"_",定義一覧[[#This Row],[SubCategory]],"_",SUBSTITUTE(定義一覧[[#This Row],[Name]],"-","_"))</f>
        <v>WIDE_JIS_SYMBOL_RIGHT_CORNER_BRACKET</v>
      </c>
      <c r="K8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RIGHT_CORNER_BRACKET
pub const WIDE_JIS_SYMBOL_RIGHT_CORNER_BRACKET: u32 = 0x300D;</v>
      </c>
      <c r="L839" s="3" t="str">
        <f>定義一覧[[#This Row],[VariableName]]&amp;","</f>
        <v>WIDE_JIS_SYMBOL_RIGHT_CORNER_BRACKET,</v>
      </c>
      <c r="M839" s="1" t="str">
        <f>IF(定義一覧[[#This Row],[Sequence]]="○","",IF(I840="",CONCATENATE(定義一覧[[#This Row],[VariableName]], " + 1,"),CONCATENATE(定義一覧[[#This Row],[VariableName]], " - 1,")))</f>
        <v/>
      </c>
    </row>
    <row r="840" spans="2:13" ht="12.75" customHeight="1" x14ac:dyDescent="0.4">
      <c r="B840" s="1" t="s">
        <v>772</v>
      </c>
      <c r="C840" s="1">
        <f>HEX2DEC(定義一覧[[#This Row],[Unicode]])</f>
        <v>12302</v>
      </c>
      <c r="D840" s="1" t="str">
        <f>_xlfn.UNICHAR(HEX2DEC(定義一覧[[#This Row],[Unicode]]))</f>
        <v>『</v>
      </c>
      <c r="E840" s="1" t="s">
        <v>104</v>
      </c>
      <c r="F840" s="1" t="s">
        <v>1622</v>
      </c>
      <c r="G840" s="1" t="s">
        <v>729</v>
      </c>
      <c r="H840" s="2" t="s">
        <v>2564</v>
      </c>
      <c r="I840" s="1" t="str">
        <f>IF(AND(定義一覧[[#This Row],[Dec]]-1=C839,定義一覧[[#This Row],[Dec]]+1=C841,定義一覧[[#This Row],[Category]]=F839,定義一覧[[#This Row],[Category]]=F841,定義一覧[[#This Row],[SubCategory]]=G839,定義一覧[[#This Row],[SubCategory]]=G841),"○","")</f>
        <v>○</v>
      </c>
      <c r="J840" s="1" t="str">
        <f>CONCATENATE(定義一覧[[#This Row],[Width]],"_",定義一覧[[#This Row],[Category]],"_",定義一覧[[#This Row],[SubCategory]],"_",SUBSTITUTE(定義一覧[[#This Row],[Name]],"-","_"))</f>
        <v>WIDE_JIS_SYMBOL_LEFT_WHITE_CORNER_BRACKET</v>
      </c>
      <c r="K8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LEFT_WHITE_CORNER_BRACKET
pub const WIDE_JIS_SYMBOL_LEFT_WHITE_CORNER_BRACKET: u32 = 0x300e;</v>
      </c>
      <c r="L840" s="3" t="str">
        <f>定義一覧[[#This Row],[VariableName]]&amp;","</f>
        <v>WIDE_JIS_SYMBOL_LEFT_WHITE_CORNER_BRACKET,</v>
      </c>
      <c r="M840" s="1" t="str">
        <f>IF(定義一覧[[#This Row],[Sequence]]="○","",IF(I841="",CONCATENATE(定義一覧[[#This Row],[VariableName]], " + 1,"),CONCATENATE(定義一覧[[#This Row],[VariableName]], " - 1,")))</f>
        <v/>
      </c>
    </row>
    <row r="841" spans="2:13" ht="12.75" customHeight="1" x14ac:dyDescent="0.4">
      <c r="B841" s="1" t="s">
        <v>773</v>
      </c>
      <c r="C841" s="1">
        <f>HEX2DEC(定義一覧[[#This Row],[Unicode]])</f>
        <v>12303</v>
      </c>
      <c r="D841" s="1" t="str">
        <f>_xlfn.UNICHAR(HEX2DEC(定義一覧[[#This Row],[Unicode]]))</f>
        <v>』</v>
      </c>
      <c r="E841" s="1" t="s">
        <v>104</v>
      </c>
      <c r="F841" s="1" t="s">
        <v>1622</v>
      </c>
      <c r="G841" s="1" t="s">
        <v>729</v>
      </c>
      <c r="H841" s="2" t="s">
        <v>2565</v>
      </c>
      <c r="I841" s="1" t="str">
        <f>IF(AND(定義一覧[[#This Row],[Dec]]-1=C840,定義一覧[[#This Row],[Dec]]+1=C842,定義一覧[[#This Row],[Category]]=F840,定義一覧[[#This Row],[Category]]=F842,定義一覧[[#This Row],[SubCategory]]=G840,定義一覧[[#This Row],[SubCategory]]=G842),"○","")</f>
        <v>○</v>
      </c>
      <c r="J841" s="1" t="str">
        <f>CONCATENATE(定義一覧[[#This Row],[Width]],"_",定義一覧[[#This Row],[Category]],"_",定義一覧[[#This Row],[SubCategory]],"_",SUBSTITUTE(定義一覧[[#This Row],[Name]],"-","_"))</f>
        <v>WIDE_JIS_SYMBOL_RIGHT_WHITE_CORNER_BRACKET</v>
      </c>
      <c r="K8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RIGHT_WHITE_CORNER_BRACKET
pub const WIDE_JIS_SYMBOL_RIGHT_WHITE_CORNER_BRACKET: u32 = 0x300f;</v>
      </c>
      <c r="L841" s="3" t="str">
        <f>定義一覧[[#This Row],[VariableName]]&amp;","</f>
        <v>WIDE_JIS_SYMBOL_RIGHT_WHITE_CORNER_BRACKET,</v>
      </c>
      <c r="M841" s="1" t="str">
        <f>IF(定義一覧[[#This Row],[Sequence]]="○","",IF(I842="",CONCATENATE(定義一覧[[#This Row],[VariableName]], " + 1,"),CONCATENATE(定義一覧[[#This Row],[VariableName]], " - 1,")))</f>
        <v/>
      </c>
    </row>
    <row r="842" spans="2:13" ht="12.75" customHeight="1" x14ac:dyDescent="0.4">
      <c r="B842" s="1" t="s">
        <v>1250</v>
      </c>
      <c r="C842" s="1">
        <f>HEX2DEC(定義一覧[[#This Row],[Unicode]])</f>
        <v>12304</v>
      </c>
      <c r="D842" s="1" t="str">
        <f>_xlfn.UNICHAR(HEX2DEC(定義一覧[[#This Row],[Unicode]]))</f>
        <v>【</v>
      </c>
      <c r="E842" s="1" t="s">
        <v>104</v>
      </c>
      <c r="F842" s="1" t="s">
        <v>1622</v>
      </c>
      <c r="G842" s="1" t="s">
        <v>729</v>
      </c>
      <c r="H842" s="2" t="s">
        <v>2566</v>
      </c>
      <c r="I842" s="1" t="str">
        <f>IF(AND(定義一覧[[#This Row],[Dec]]-1=C841,定義一覧[[#This Row],[Dec]]+1=C843,定義一覧[[#This Row],[Category]]=F841,定義一覧[[#This Row],[Category]]=F843,定義一覧[[#This Row],[SubCategory]]=G841,定義一覧[[#This Row],[SubCategory]]=G843),"○","")</f>
        <v>○</v>
      </c>
      <c r="J842" s="1" t="str">
        <f>CONCATENATE(定義一覧[[#This Row],[Width]],"_",定義一覧[[#This Row],[Category]],"_",定義一覧[[#This Row],[SubCategory]],"_",SUBSTITUTE(定義一覧[[#This Row],[Name]],"-","_"))</f>
        <v>WIDE_JIS_SYMBOL_LEFT_BLACK_LENTICULAR_BRACKET</v>
      </c>
      <c r="K8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LEFT_BLACK_LENTICULAR_BRACKET
pub const WIDE_JIS_SYMBOL_LEFT_BLACK_LENTICULAR_BRACKET: u32 = 0x3010;</v>
      </c>
      <c r="L842" s="3" t="str">
        <f>定義一覧[[#This Row],[VariableName]]&amp;","</f>
        <v>WIDE_JIS_SYMBOL_LEFT_BLACK_LENTICULAR_BRACKET,</v>
      </c>
      <c r="M842" s="1" t="str">
        <f>IF(定義一覧[[#This Row],[Sequence]]="○","",IF(I843="",CONCATENATE(定義一覧[[#This Row],[VariableName]], " + 1,"),CONCATENATE(定義一覧[[#This Row],[VariableName]], " - 1,")))</f>
        <v/>
      </c>
    </row>
    <row r="843" spans="2:13" ht="12.75" customHeight="1" x14ac:dyDescent="0.4">
      <c r="B843" s="1" t="s">
        <v>1251</v>
      </c>
      <c r="C843" s="1">
        <f>HEX2DEC(定義一覧[[#This Row],[Unicode]])</f>
        <v>12305</v>
      </c>
      <c r="D843" s="1" t="str">
        <f>_xlfn.UNICHAR(HEX2DEC(定義一覧[[#This Row],[Unicode]]))</f>
        <v>】</v>
      </c>
      <c r="E843" s="1" t="s">
        <v>104</v>
      </c>
      <c r="F843" s="1" t="s">
        <v>1622</v>
      </c>
      <c r="G843" s="1" t="s">
        <v>729</v>
      </c>
      <c r="H843" s="2" t="s">
        <v>2567</v>
      </c>
      <c r="I843" s="1" t="str">
        <f>IF(AND(定義一覧[[#This Row],[Dec]]-1=C842,定義一覧[[#This Row],[Dec]]+1=C844,定義一覧[[#This Row],[Category]]=F842,定義一覧[[#This Row],[Category]]=F844,定義一覧[[#This Row],[SubCategory]]=G842,定義一覧[[#This Row],[SubCategory]]=G844),"○","")</f>
        <v>○</v>
      </c>
      <c r="J843" s="1" t="str">
        <f>CONCATENATE(定義一覧[[#This Row],[Width]],"_",定義一覧[[#This Row],[Category]],"_",定義一覧[[#This Row],[SubCategory]],"_",SUBSTITUTE(定義一覧[[#This Row],[Name]],"-","_"))</f>
        <v>WIDE_JIS_SYMBOL_RIGHT_BLACK_LENTICULAR_BRACKET</v>
      </c>
      <c r="K8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RIGHT_BLACK_LENTICULAR_BRACKET
pub const WIDE_JIS_SYMBOL_RIGHT_BLACK_LENTICULAR_BRACKET: u32 = 0x3011;</v>
      </c>
      <c r="L843" s="3" t="str">
        <f>定義一覧[[#This Row],[VariableName]]&amp;","</f>
        <v>WIDE_JIS_SYMBOL_RIGHT_BLACK_LENTICULAR_BRACKET,</v>
      </c>
      <c r="M843" s="1" t="str">
        <f>IF(定義一覧[[#This Row],[Sequence]]="○","",IF(I844="",CONCATENATE(定義一覧[[#This Row],[VariableName]], " + 1,"),CONCATENATE(定義一覧[[#This Row],[VariableName]], " - 1,")))</f>
        <v/>
      </c>
    </row>
    <row r="844" spans="2:13" ht="12.75" customHeight="1" x14ac:dyDescent="0.4">
      <c r="B844" s="1" t="s">
        <v>1264</v>
      </c>
      <c r="C844" s="1">
        <f>HEX2DEC(定義一覧[[#This Row],[Unicode]])</f>
        <v>12306</v>
      </c>
      <c r="D844" s="1" t="str">
        <f>_xlfn.UNICHAR(HEX2DEC(定義一覧[[#This Row],[Unicode]]))</f>
        <v>〒</v>
      </c>
      <c r="E844" s="1" t="s">
        <v>104</v>
      </c>
      <c r="F844" s="1" t="s">
        <v>1622</v>
      </c>
      <c r="G844" s="1" t="s">
        <v>729</v>
      </c>
      <c r="H844" s="2" t="s">
        <v>2568</v>
      </c>
      <c r="I844" s="1" t="str">
        <f>IF(AND(定義一覧[[#This Row],[Dec]]-1=C843,定義一覧[[#This Row],[Dec]]+1=C845,定義一覧[[#This Row],[Category]]=F843,定義一覧[[#This Row],[Category]]=F845,定義一覧[[#This Row],[SubCategory]]=G843,定義一覧[[#This Row],[SubCategory]]=G845),"○","")</f>
        <v>○</v>
      </c>
      <c r="J844" s="1" t="str">
        <f>CONCATENATE(定義一覧[[#This Row],[Width]],"_",定義一覧[[#This Row],[Category]],"_",定義一覧[[#This Row],[SubCategory]],"_",SUBSTITUTE(定義一覧[[#This Row],[Name]],"-","_"))</f>
        <v>WIDE_JIS_SYMBOL_POSTAL_MARK</v>
      </c>
      <c r="K8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POSTAL_MARK
pub const WIDE_JIS_SYMBOL_POSTAL_MARK: u32 = 0x3012;</v>
      </c>
      <c r="L844" s="3" t="str">
        <f>定義一覧[[#This Row],[VariableName]]&amp;","</f>
        <v>WIDE_JIS_SYMBOL_POSTAL_MARK,</v>
      </c>
      <c r="M844" s="1" t="str">
        <f>IF(定義一覧[[#This Row],[Sequence]]="○","",IF(I845="",CONCATENATE(定義一覧[[#This Row],[VariableName]], " + 1,"),CONCATENATE(定義一覧[[#This Row],[VariableName]], " - 1,")))</f>
        <v/>
      </c>
    </row>
    <row r="845" spans="2:13" ht="12.75" customHeight="1" x14ac:dyDescent="0.4">
      <c r="B845" s="1" t="s">
        <v>1265</v>
      </c>
      <c r="C845" s="1">
        <f>HEX2DEC(定義一覧[[#This Row],[Unicode]])</f>
        <v>12307</v>
      </c>
      <c r="D845" s="1" t="str">
        <f>_xlfn.UNICHAR(HEX2DEC(定義一覧[[#This Row],[Unicode]]))</f>
        <v>〓</v>
      </c>
      <c r="E845" s="1" t="s">
        <v>104</v>
      </c>
      <c r="F845" s="1" t="s">
        <v>1622</v>
      </c>
      <c r="G845" s="1" t="s">
        <v>729</v>
      </c>
      <c r="H845" s="2" t="s">
        <v>2569</v>
      </c>
      <c r="I845" s="1" t="str">
        <f>IF(AND(定義一覧[[#This Row],[Dec]]-1=C844,定義一覧[[#This Row],[Dec]]+1=C846,定義一覧[[#This Row],[Category]]=F844,定義一覧[[#This Row],[Category]]=F846,定義一覧[[#This Row],[SubCategory]]=G844,定義一覧[[#This Row],[SubCategory]]=G846),"○","")</f>
        <v>○</v>
      </c>
      <c r="J845" s="1" t="str">
        <f>CONCATENATE(定義一覧[[#This Row],[Width]],"_",定義一覧[[#This Row],[Category]],"_",定義一覧[[#This Row],[SubCategory]],"_",SUBSTITUTE(定義一覧[[#This Row],[Name]],"-","_"))</f>
        <v>WIDE_JIS_SYMBOL_GETA_MARK</v>
      </c>
      <c r="K8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GETA_MARK
pub const WIDE_JIS_SYMBOL_GETA_MARK: u32 = 0x3013;</v>
      </c>
      <c r="L845" s="3" t="str">
        <f>定義一覧[[#This Row],[VariableName]]&amp;","</f>
        <v>WIDE_JIS_SYMBOL_GETA_MARK,</v>
      </c>
      <c r="M845" s="1" t="str">
        <f>IF(定義一覧[[#This Row],[Sequence]]="○","",IF(I846="",CONCATENATE(定義一覧[[#This Row],[VariableName]], " + 1,"),CONCATENATE(定義一覧[[#This Row],[VariableName]], " - 1,")))</f>
        <v/>
      </c>
    </row>
    <row r="846" spans="2:13" ht="12.75" customHeight="1" x14ac:dyDescent="0.4">
      <c r="B846" s="1" t="s">
        <v>1246</v>
      </c>
      <c r="C846" s="1">
        <f>HEX2DEC(定義一覧[[#This Row],[Unicode]])</f>
        <v>12308</v>
      </c>
      <c r="D846" s="1" t="str">
        <f>_xlfn.UNICHAR(HEX2DEC(定義一覧[[#This Row],[Unicode]]))</f>
        <v>〔</v>
      </c>
      <c r="E846" s="1" t="s">
        <v>104</v>
      </c>
      <c r="F846" s="1" t="s">
        <v>1622</v>
      </c>
      <c r="G846" s="1" t="s">
        <v>729</v>
      </c>
      <c r="H846" s="2" t="s">
        <v>2570</v>
      </c>
      <c r="I846" s="1" t="str">
        <f>IF(AND(定義一覧[[#This Row],[Dec]]-1=C845,定義一覧[[#This Row],[Dec]]+1=C847,定義一覧[[#This Row],[Category]]=F845,定義一覧[[#This Row],[Category]]=F847,定義一覧[[#This Row],[SubCategory]]=G845,定義一覧[[#This Row],[SubCategory]]=G847),"○","")</f>
        <v>○</v>
      </c>
      <c r="J846" s="1" t="str">
        <f>CONCATENATE(定義一覧[[#This Row],[Width]],"_",定義一覧[[#This Row],[Category]],"_",定義一覧[[#This Row],[SubCategory]],"_",SUBSTITUTE(定義一覧[[#This Row],[Name]],"-","_"))</f>
        <v>WIDE_JIS_SYMBOL_LEFT_TORTOISE_SHELL_BRACKET</v>
      </c>
      <c r="K8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LEFT_TORTOISE_SHELL_BRACKET
pub const WIDE_JIS_SYMBOL_LEFT_TORTOISE_SHELL_BRACKET: u32 = 0x3014;</v>
      </c>
      <c r="L846" s="3" t="str">
        <f>定義一覧[[#This Row],[VariableName]]&amp;","</f>
        <v>WIDE_JIS_SYMBOL_LEFT_TORTOISE_SHELL_BRACKET,</v>
      </c>
      <c r="M846" s="1" t="str">
        <f>IF(定義一覧[[#This Row],[Sequence]]="○","",IF(I847="",CONCATENATE(定義一覧[[#This Row],[VariableName]], " + 1,"),CONCATENATE(定義一覧[[#This Row],[VariableName]], " - 1,")))</f>
        <v/>
      </c>
    </row>
    <row r="847" spans="2:13" ht="12.75" customHeight="1" x14ac:dyDescent="0.4">
      <c r="B847" s="1" t="s">
        <v>1247</v>
      </c>
      <c r="C847" s="1">
        <f>HEX2DEC(定義一覧[[#This Row],[Unicode]])</f>
        <v>12309</v>
      </c>
      <c r="D847" s="1" t="str">
        <f>_xlfn.UNICHAR(HEX2DEC(定義一覧[[#This Row],[Unicode]]))</f>
        <v>〕</v>
      </c>
      <c r="E847" s="1" t="s">
        <v>104</v>
      </c>
      <c r="F847" s="1" t="s">
        <v>1622</v>
      </c>
      <c r="G847" s="1" t="s">
        <v>729</v>
      </c>
      <c r="H847" s="2" t="s">
        <v>2571</v>
      </c>
      <c r="I847" s="1" t="str">
        <f>IF(AND(定義一覧[[#This Row],[Dec]]-1=C846,定義一覧[[#This Row],[Dec]]+1=C848,定義一覧[[#This Row],[Category]]=F846,定義一覧[[#This Row],[Category]]=F848,定義一覧[[#This Row],[SubCategory]]=G846,定義一覧[[#This Row],[SubCategory]]=G848),"○","")</f>
        <v>○</v>
      </c>
      <c r="J847" s="1" t="str">
        <f>CONCATENATE(定義一覧[[#This Row],[Width]],"_",定義一覧[[#This Row],[Category]],"_",定義一覧[[#This Row],[SubCategory]],"_",SUBSTITUTE(定義一覧[[#This Row],[Name]],"-","_"))</f>
        <v>WIDE_JIS_SYMBOL_RIGHT_TORTOISE_SHELL_BRACKET</v>
      </c>
      <c r="K8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RIGHT_TORTOISE_SHELL_BRACKET
pub const WIDE_JIS_SYMBOL_RIGHT_TORTOISE_SHELL_BRACKET: u32 = 0x3015;</v>
      </c>
      <c r="L847" s="3" t="str">
        <f>定義一覧[[#This Row],[VariableName]]&amp;","</f>
        <v>WIDE_JIS_SYMBOL_RIGHT_TORTOISE_SHELL_BRACKET,</v>
      </c>
      <c r="M847" s="1" t="str">
        <f>IF(定義一覧[[#This Row],[Sequence]]="○","",IF(I848="",CONCATENATE(定義一覧[[#This Row],[VariableName]], " + 1,"),CONCATENATE(定義一覧[[#This Row],[VariableName]], " - 1,")))</f>
        <v/>
      </c>
    </row>
    <row r="848" spans="2:13" ht="12.75" customHeight="1" x14ac:dyDescent="0.4">
      <c r="B848" s="1" t="s">
        <v>1292</v>
      </c>
      <c r="C848" s="1">
        <f>HEX2DEC(定義一覧[[#This Row],[Unicode]])</f>
        <v>12310</v>
      </c>
      <c r="D848" s="1" t="str">
        <f>_xlfn.UNICHAR(HEX2DEC(定義一覧[[#This Row],[Unicode]]))</f>
        <v>〖</v>
      </c>
      <c r="E848" s="1" t="s">
        <v>724</v>
      </c>
      <c r="F848" s="1" t="s">
        <v>1622</v>
      </c>
      <c r="G848" s="1" t="s">
        <v>729</v>
      </c>
      <c r="H848" s="2" t="s">
        <v>2572</v>
      </c>
      <c r="I848" s="1" t="str">
        <f>IF(AND(定義一覧[[#This Row],[Dec]]-1=C847,定義一覧[[#This Row],[Dec]]+1=C849,定義一覧[[#This Row],[Category]]=F847,定義一覧[[#This Row],[Category]]=F849,定義一覧[[#This Row],[SubCategory]]=G847,定義一覧[[#This Row],[SubCategory]]=G849),"○","")</f>
        <v>○</v>
      </c>
      <c r="J848" s="1" t="str">
        <f>CONCATENATE(定義一覧[[#This Row],[Width]],"_",定義一覧[[#This Row],[Category]],"_",定義一覧[[#This Row],[SubCategory]],"_",SUBSTITUTE(定義一覧[[#This Row],[Name]],"-","_"))</f>
        <v>NARROW_JIS_SYMBOL_LEFT_WHITE_LENTICULAR_BRACKET</v>
      </c>
      <c r="K8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LEFT_WHITE_LENTICULAR_BRACKET
pub const NARROW_JIS_SYMBOL_LEFT_WHITE_LENTICULAR_BRACKET: u32 = 0x3016;</v>
      </c>
      <c r="L848" s="3" t="str">
        <f>定義一覧[[#This Row],[VariableName]]&amp;","</f>
        <v>NARROW_JIS_SYMBOL_LEFT_WHITE_LENTICULAR_BRACKET,</v>
      </c>
      <c r="M848" s="1" t="str">
        <f>IF(定義一覧[[#This Row],[Sequence]]="○","",IF(I849="",CONCATENATE(定義一覧[[#This Row],[VariableName]], " + 1,"),CONCATENATE(定義一覧[[#This Row],[VariableName]], " - 1,")))</f>
        <v/>
      </c>
    </row>
    <row r="849" spans="2:13" ht="12.75" customHeight="1" x14ac:dyDescent="0.4">
      <c r="B849" s="1" t="s">
        <v>1293</v>
      </c>
      <c r="C849" s="1">
        <f>HEX2DEC(定義一覧[[#This Row],[Unicode]])</f>
        <v>12311</v>
      </c>
      <c r="D849" s="1" t="str">
        <f>_xlfn.UNICHAR(HEX2DEC(定義一覧[[#This Row],[Unicode]]))</f>
        <v>〗</v>
      </c>
      <c r="E849" s="1" t="s">
        <v>724</v>
      </c>
      <c r="F849" s="1" t="s">
        <v>1622</v>
      </c>
      <c r="G849" s="1" t="s">
        <v>729</v>
      </c>
      <c r="H849" s="2" t="s">
        <v>2573</v>
      </c>
      <c r="I849" s="1" t="str">
        <f>IF(AND(定義一覧[[#This Row],[Dec]]-1=C848,定義一覧[[#This Row],[Dec]]+1=C850,定義一覧[[#This Row],[Category]]=F848,定義一覧[[#This Row],[Category]]=F850,定義一覧[[#This Row],[SubCategory]]=G848,定義一覧[[#This Row],[SubCategory]]=G850),"○","")</f>
        <v>○</v>
      </c>
      <c r="J849" s="1" t="str">
        <f>CONCATENATE(定義一覧[[#This Row],[Width]],"_",定義一覧[[#This Row],[Category]],"_",定義一覧[[#This Row],[SubCategory]],"_",SUBSTITUTE(定義一覧[[#This Row],[Name]],"-","_"))</f>
        <v>NARROW_JIS_SYMBOL_RIGHT_WHITE_LENTICULAR_BRACKET</v>
      </c>
      <c r="K8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RIGHT_WHITE_LENTICULAR_BRACKET
pub const NARROW_JIS_SYMBOL_RIGHT_WHITE_LENTICULAR_BRACKET: u32 = 0x3017;</v>
      </c>
      <c r="L849" s="3" t="str">
        <f>定義一覧[[#This Row],[VariableName]]&amp;","</f>
        <v>NARROW_JIS_SYMBOL_RIGHT_WHITE_LENTICULAR_BRACKET,</v>
      </c>
      <c r="M849" s="1" t="str">
        <f>IF(定義一覧[[#This Row],[Sequence]]="○","",IF(I850="",CONCATENATE(定義一覧[[#This Row],[VariableName]], " + 1,"),CONCATENATE(定義一覧[[#This Row],[VariableName]], " - 1,")))</f>
        <v/>
      </c>
    </row>
    <row r="850" spans="2:13" ht="12.75" customHeight="1" x14ac:dyDescent="0.4">
      <c r="B850" s="1" t="s">
        <v>1290</v>
      </c>
      <c r="C850" s="1">
        <f>HEX2DEC(定義一覧[[#This Row],[Unicode]])</f>
        <v>12312</v>
      </c>
      <c r="D850" s="1" t="str">
        <f>_xlfn.UNICHAR(HEX2DEC(定義一覧[[#This Row],[Unicode]]))</f>
        <v>〘</v>
      </c>
      <c r="E850" s="1" t="s">
        <v>724</v>
      </c>
      <c r="F850" s="1" t="s">
        <v>1622</v>
      </c>
      <c r="G850" s="1" t="s">
        <v>729</v>
      </c>
      <c r="H850" s="2" t="s">
        <v>2574</v>
      </c>
      <c r="I850" s="1" t="str">
        <f>IF(AND(定義一覧[[#This Row],[Dec]]-1=C849,定義一覧[[#This Row],[Dec]]+1=C851,定義一覧[[#This Row],[Category]]=F849,定義一覧[[#This Row],[Category]]=F851,定義一覧[[#This Row],[SubCategory]]=G849,定義一覧[[#This Row],[SubCategory]]=G851),"○","")</f>
        <v>○</v>
      </c>
      <c r="J850" s="1" t="str">
        <f>CONCATENATE(定義一覧[[#This Row],[Width]],"_",定義一覧[[#This Row],[Category]],"_",定義一覧[[#This Row],[SubCategory]],"_",SUBSTITUTE(定義一覧[[#This Row],[Name]],"-","_"))</f>
        <v>NARROW_JIS_SYMBOL_LEFT_WHITE_TORTOISE_SHELL_BRACKET</v>
      </c>
      <c r="K8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LEFT_WHITE_TORTOISE_SHELL_BRACKET
pub const NARROW_JIS_SYMBOL_LEFT_WHITE_TORTOISE_SHELL_BRACKET: u32 = 0x3018;</v>
      </c>
      <c r="L850" s="3" t="str">
        <f>定義一覧[[#This Row],[VariableName]]&amp;","</f>
        <v>NARROW_JIS_SYMBOL_LEFT_WHITE_TORTOISE_SHELL_BRACKET,</v>
      </c>
      <c r="M850" s="1" t="str">
        <f>IF(定義一覧[[#This Row],[Sequence]]="○","",IF(I851="",CONCATENATE(定義一覧[[#This Row],[VariableName]], " + 1,"),CONCATENATE(定義一覧[[#This Row],[VariableName]], " - 1,")))</f>
        <v/>
      </c>
    </row>
    <row r="851" spans="2:13" ht="12.75" customHeight="1" x14ac:dyDescent="0.4">
      <c r="B851" s="1" t="s">
        <v>1291</v>
      </c>
      <c r="C851" s="1">
        <f>HEX2DEC(定義一覧[[#This Row],[Unicode]])</f>
        <v>12313</v>
      </c>
      <c r="D851" s="1" t="str">
        <f>_xlfn.UNICHAR(HEX2DEC(定義一覧[[#This Row],[Unicode]]))</f>
        <v>〙</v>
      </c>
      <c r="E851" s="1" t="s">
        <v>724</v>
      </c>
      <c r="F851" s="1" t="s">
        <v>1622</v>
      </c>
      <c r="G851" s="1" t="s">
        <v>729</v>
      </c>
      <c r="H851" s="2" t="s">
        <v>2575</v>
      </c>
      <c r="I851" s="1" t="str">
        <f>IF(AND(定義一覧[[#This Row],[Dec]]-1=C850,定義一覧[[#This Row],[Dec]]+1=C852,定義一覧[[#This Row],[Category]]=F850,定義一覧[[#This Row],[Category]]=F852,定義一覧[[#This Row],[SubCategory]]=G850,定義一覧[[#This Row],[SubCategory]]=G852),"○","")</f>
        <v/>
      </c>
      <c r="J851" s="1" t="str">
        <f>CONCATENATE(定義一覧[[#This Row],[Width]],"_",定義一覧[[#This Row],[Category]],"_",定義一覧[[#This Row],[SubCategory]],"_",SUBSTITUTE(定義一覧[[#This Row],[Name]],"-","_"))</f>
        <v>NARROW_JIS_SYMBOL_RIGHT_WHITE_TORTOISE_SHELL_BRACKET</v>
      </c>
      <c r="K8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RIGHT_WHITE_TORTOISE_SHELL_BRACKET
pub const NARROW_JIS_SYMBOL_RIGHT_WHITE_TORTOISE_SHELL_BRACKET: u32 = 0x3019;</v>
      </c>
      <c r="L851" s="3" t="str">
        <f>定義一覧[[#This Row],[VariableName]]&amp;","</f>
        <v>NARROW_JIS_SYMBOL_RIGHT_WHITE_TORTOISE_SHELL_BRACKET,</v>
      </c>
      <c r="M851" s="1" t="str">
        <f>IF(定義一覧[[#This Row],[Sequence]]="○","",IF(I852="",CONCATENATE(定義一覧[[#This Row],[VariableName]], " + 1,"),CONCATENATE(定義一覧[[#This Row],[VariableName]], " - 1,")))</f>
        <v>NARROW_JIS_SYMBOL_RIGHT_WHITE_TORTOISE_SHELL_BRACKET + 1,</v>
      </c>
    </row>
    <row r="852" spans="2:13" ht="12.75" customHeight="1" x14ac:dyDescent="0.4">
      <c r="B852" s="1" t="s">
        <v>760</v>
      </c>
      <c r="C852" s="1">
        <f>HEX2DEC(定義一覧[[#This Row],[Unicode]])</f>
        <v>12316</v>
      </c>
      <c r="D852" s="1" t="str">
        <f>_xlfn.UNICHAR(HEX2DEC(定義一覧[[#This Row],[Unicode]]))</f>
        <v>〜</v>
      </c>
      <c r="E852" s="1" t="s">
        <v>724</v>
      </c>
      <c r="F852" s="1" t="s">
        <v>1622</v>
      </c>
      <c r="G852" s="1" t="s">
        <v>729</v>
      </c>
      <c r="H852" s="2" t="s">
        <v>2576</v>
      </c>
      <c r="I852" s="1" t="str">
        <f>IF(AND(定義一覧[[#This Row],[Dec]]-1=C851,定義一覧[[#This Row],[Dec]]+1=C853,定義一覧[[#This Row],[Category]]=F851,定義一覧[[#This Row],[Category]]=F853,定義一覧[[#This Row],[SubCategory]]=G851,定義一覧[[#This Row],[SubCategory]]=G853),"○","")</f>
        <v/>
      </c>
      <c r="J852" s="1" t="str">
        <f>CONCATENATE(定義一覧[[#This Row],[Width]],"_",定義一覧[[#This Row],[Category]],"_",定義一覧[[#This Row],[SubCategory]],"_",SUBSTITUTE(定義一覧[[#This Row],[Name]],"-","_"))</f>
        <v>NARROW_JIS_SYMBOL_WAVE_DASH</v>
      </c>
      <c r="K8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WAVE_DASH
pub const NARROW_JIS_SYMBOL_WAVE_DASH: u32 = 0x301c;</v>
      </c>
      <c r="L852" s="3" t="str">
        <f>定義一覧[[#This Row],[VariableName]]&amp;","</f>
        <v>NARROW_JIS_SYMBOL_WAVE_DASH,</v>
      </c>
      <c r="M852" s="1" t="str">
        <f>IF(定義一覧[[#This Row],[Sequence]]="○","",IF(I853="",CONCATENATE(定義一覧[[#This Row],[VariableName]], " + 1,"),CONCATENATE(定義一覧[[#This Row],[VariableName]], " - 1,")))</f>
        <v>NARROW_JIS_SYMBOL_WAVE_DASH + 1,</v>
      </c>
    </row>
    <row r="853" spans="2:13" ht="12.75" customHeight="1" x14ac:dyDescent="0.4">
      <c r="B853" s="1" t="s">
        <v>1220</v>
      </c>
      <c r="C853" s="1">
        <f>HEX2DEC(定義一覧[[#This Row],[Unicode]])</f>
        <v>12317</v>
      </c>
      <c r="D853" s="1" t="str">
        <f>_xlfn.UNICHAR(HEX2DEC(定義一覧[[#This Row],[Unicode]]))</f>
        <v>〝</v>
      </c>
      <c r="E853" s="1" t="s">
        <v>104</v>
      </c>
      <c r="F853" s="1" t="s">
        <v>1622</v>
      </c>
      <c r="G853" s="1" t="s">
        <v>729</v>
      </c>
      <c r="H853" s="2" t="s">
        <v>2577</v>
      </c>
      <c r="I853" s="1" t="str">
        <f>IF(AND(定義一覧[[#This Row],[Dec]]-1=C852,定義一覧[[#This Row],[Dec]]+1=C854,定義一覧[[#This Row],[Category]]=F852,定義一覧[[#This Row],[Category]]=F854,定義一覧[[#This Row],[SubCategory]]=G852,定義一覧[[#This Row],[SubCategory]]=G854),"○","")</f>
        <v/>
      </c>
      <c r="J853" s="1" t="str">
        <f>CONCATENATE(定義一覧[[#This Row],[Width]],"_",定義一覧[[#This Row],[Category]],"_",定義一覧[[#This Row],[SubCategory]],"_",SUBSTITUTE(定義一覧[[#This Row],[Name]],"-","_"))</f>
        <v>WIDE_JIS_SYMBOL_REVERSED_DOUBLE_PRIME_QUOTATION_MARK</v>
      </c>
      <c r="K8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REVERSED_DOUBLE_PRIME_QUOTATION_MARK
pub const WIDE_JIS_SYMBOL_REVERSED_DOUBLE_PRIME_QUOTATION_MARK: u32 = 0x301d;</v>
      </c>
      <c r="L853" s="3" t="str">
        <f>定義一覧[[#This Row],[VariableName]]&amp;","</f>
        <v>WIDE_JIS_SYMBOL_REVERSED_DOUBLE_PRIME_QUOTATION_MARK,</v>
      </c>
      <c r="M853" s="1" t="str">
        <f>IF(定義一覧[[#This Row],[Sequence]]="○","",IF(I854="",CONCATENATE(定義一覧[[#This Row],[VariableName]], " + 1,"),CONCATENATE(定義一覧[[#This Row],[VariableName]], " - 1,")))</f>
        <v>WIDE_JIS_SYMBOL_REVERSED_DOUBLE_PRIME_QUOTATION_MARK + 1,</v>
      </c>
    </row>
    <row r="854" spans="2:13" ht="12.75" customHeight="1" x14ac:dyDescent="0.4">
      <c r="B854" s="1" t="s">
        <v>1221</v>
      </c>
      <c r="C854" s="1">
        <f>HEX2DEC(定義一覧[[#This Row],[Unicode]])</f>
        <v>12319</v>
      </c>
      <c r="D854" s="1" t="str">
        <f>_xlfn.UNICHAR(HEX2DEC(定義一覧[[#This Row],[Unicode]]))</f>
        <v>〟</v>
      </c>
      <c r="E854" s="1" t="s">
        <v>104</v>
      </c>
      <c r="F854" s="1" t="s">
        <v>1622</v>
      </c>
      <c r="G854" s="1" t="s">
        <v>729</v>
      </c>
      <c r="H854" s="2" t="s">
        <v>2578</v>
      </c>
      <c r="I854" s="1" t="str">
        <f>IF(AND(定義一覧[[#This Row],[Dec]]-1=C853,定義一覧[[#This Row],[Dec]]+1=C855,定義一覧[[#This Row],[Category]]=F853,定義一覧[[#This Row],[Category]]=F855,定義一覧[[#This Row],[SubCategory]]=G853,定義一覧[[#This Row],[SubCategory]]=G855),"○","")</f>
        <v/>
      </c>
      <c r="J854" s="1" t="str">
        <f>CONCATENATE(定義一覧[[#This Row],[Width]],"_",定義一覧[[#This Row],[Category]],"_",定義一覧[[#This Row],[SubCategory]],"_",SUBSTITUTE(定義一覧[[#This Row],[Name]],"-","_"))</f>
        <v>WIDE_JIS_SYMBOL_LOW_DOUBLE_PRIME_QUOTATION_MARK</v>
      </c>
      <c r="K8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LOW_DOUBLE_PRIME_QUOTATION_MARK
pub const WIDE_JIS_SYMBOL_LOW_DOUBLE_PRIME_QUOTATION_MARK: u32 = 0x301f;</v>
      </c>
      <c r="L854" s="3" t="str">
        <f>定義一覧[[#This Row],[VariableName]]&amp;","</f>
        <v>WIDE_JIS_SYMBOL_LOW_DOUBLE_PRIME_QUOTATION_MARK,</v>
      </c>
      <c r="M854" s="1" t="str">
        <f>IF(定義一覧[[#This Row],[Sequence]]="○","",IF(I855="",CONCATENATE(定義一覧[[#This Row],[VariableName]], " + 1,"),CONCATENATE(定義一覧[[#This Row],[VariableName]], " - 1,")))</f>
        <v>WIDE_JIS_SYMBOL_LOW_DOUBLE_PRIME_QUOTATION_MARK + 1,</v>
      </c>
    </row>
    <row r="855" spans="2:13" ht="12.75" customHeight="1" x14ac:dyDescent="0.4">
      <c r="B855" s="1" t="s">
        <v>1348</v>
      </c>
      <c r="C855" s="1">
        <f>HEX2DEC(定義一覧[[#This Row],[Unicode]])</f>
        <v>12320</v>
      </c>
      <c r="D855" s="1" t="str">
        <f>_xlfn.UNICHAR(HEX2DEC(定義一覧[[#This Row],[Unicode]]))</f>
        <v>〠</v>
      </c>
      <c r="E855" s="1" t="s">
        <v>724</v>
      </c>
      <c r="F855" s="1" t="s">
        <v>1622</v>
      </c>
      <c r="G855" s="1" t="s">
        <v>729</v>
      </c>
      <c r="H855" s="2" t="s">
        <v>2579</v>
      </c>
      <c r="I855" s="1" t="str">
        <f>IF(AND(定義一覧[[#This Row],[Dec]]-1=C854,定義一覧[[#This Row],[Dec]]+1=C856,定義一覧[[#This Row],[Category]]=F854,定義一覧[[#This Row],[Category]]=F856,定義一覧[[#This Row],[SubCategory]]=G854,定義一覧[[#This Row],[SubCategory]]=G856),"○","")</f>
        <v/>
      </c>
      <c r="J855" s="1" t="str">
        <f>CONCATENATE(定義一覧[[#This Row],[Width]],"_",定義一覧[[#This Row],[Category]],"_",定義一覧[[#This Row],[SubCategory]],"_",SUBSTITUTE(定義一覧[[#This Row],[Name]],"-","_"))</f>
        <v>NARROW_JIS_SYMBOL_POSTAL_MARK_FACE</v>
      </c>
      <c r="K8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POSTAL_MARK_FACE
pub const NARROW_JIS_SYMBOL_POSTAL_MARK_FACE: u32 = 0x3020;</v>
      </c>
      <c r="L855" s="3" t="str">
        <f>定義一覧[[#This Row],[VariableName]]&amp;","</f>
        <v>NARROW_JIS_SYMBOL_POSTAL_MARK_FACE,</v>
      </c>
      <c r="M855" s="1" t="str">
        <f>IF(定義一覧[[#This Row],[Sequence]]="○","",IF(I856="",CONCATENATE(定義一覧[[#This Row],[VariableName]], " + 1,"),CONCATENATE(定義一覧[[#This Row],[VariableName]], " - 1,")))</f>
        <v>NARROW_JIS_SYMBOL_POSTAL_MARK_FACE + 1,</v>
      </c>
    </row>
    <row r="856" spans="2:13" ht="12.75" customHeight="1" x14ac:dyDescent="0.4">
      <c r="B856" s="1" t="s">
        <v>1266</v>
      </c>
      <c r="C856" s="1">
        <f>HEX2DEC(定義一覧[[#This Row],[Unicode]])</f>
        <v>12339</v>
      </c>
      <c r="D856" s="1" t="str">
        <f>_xlfn.UNICHAR(HEX2DEC(定義一覧[[#This Row],[Unicode]]))</f>
        <v>〳</v>
      </c>
      <c r="E856" s="1" t="s">
        <v>724</v>
      </c>
      <c r="F856" s="1" t="s">
        <v>1622</v>
      </c>
      <c r="G856" s="1" t="s">
        <v>729</v>
      </c>
      <c r="H856" s="2" t="s">
        <v>2580</v>
      </c>
      <c r="I856" s="1" t="str">
        <f>IF(AND(定義一覧[[#This Row],[Dec]]-1=C855,定義一覧[[#This Row],[Dec]]+1=C857,定義一覧[[#This Row],[Category]]=F855,定義一覧[[#This Row],[Category]]=F857,定義一覧[[#This Row],[SubCategory]]=G855,定義一覧[[#This Row],[SubCategory]]=G857),"○","")</f>
        <v/>
      </c>
      <c r="J856" s="1" t="str">
        <f>CONCATENATE(定義一覧[[#This Row],[Width]],"_",定義一覧[[#This Row],[Category]],"_",定義一覧[[#This Row],[SubCategory]],"_",SUBSTITUTE(定義一覧[[#This Row],[Name]],"-","_"))</f>
        <v>NARROW_JIS_SYMBOL_VERTICAL_KANA_REPEAT_MARK_UPPER_HALF</v>
      </c>
      <c r="K8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VERTICAL_KANA_REPEAT_MARK_UPPER_HALF
pub const NARROW_JIS_SYMBOL_VERTICAL_KANA_REPEAT_MARK_UPPER_HALF: u32 = 0x3033;</v>
      </c>
      <c r="L856" s="3" t="str">
        <f>定義一覧[[#This Row],[VariableName]]&amp;","</f>
        <v>NARROW_JIS_SYMBOL_VERTICAL_KANA_REPEAT_MARK_UPPER_HALF,</v>
      </c>
      <c r="M856" s="1" t="str">
        <f>IF(定義一覧[[#This Row],[Sequence]]="○","",IF(I857="",CONCATENATE(定義一覧[[#This Row],[VariableName]], " + 1,"),CONCATENATE(定義一覧[[#This Row],[VariableName]], " - 1,")))</f>
        <v>NARROW_JIS_SYMBOL_VERTICAL_KANA_REPEAT_MARK_UPPER_HALF - 1,</v>
      </c>
    </row>
    <row r="857" spans="2:13" ht="12.75" customHeight="1" x14ac:dyDescent="0.4">
      <c r="B857" s="1" t="s">
        <v>1267</v>
      </c>
      <c r="C857" s="1">
        <f>HEX2DEC(定義一覧[[#This Row],[Unicode]])</f>
        <v>12340</v>
      </c>
      <c r="D857" s="1" t="str">
        <f>_xlfn.UNICHAR(HEX2DEC(定義一覧[[#This Row],[Unicode]]))</f>
        <v>〴</v>
      </c>
      <c r="E857" s="1" t="s">
        <v>724</v>
      </c>
      <c r="F857" s="1" t="s">
        <v>1622</v>
      </c>
      <c r="G857" s="1" t="s">
        <v>729</v>
      </c>
      <c r="H857" s="2" t="s">
        <v>2581</v>
      </c>
      <c r="I857" s="1" t="str">
        <f>IF(AND(定義一覧[[#This Row],[Dec]]-1=C856,定義一覧[[#This Row],[Dec]]+1=C858,定義一覧[[#This Row],[Category]]=F856,定義一覧[[#This Row],[Category]]=F858,定義一覧[[#This Row],[SubCategory]]=G856,定義一覧[[#This Row],[SubCategory]]=G858),"○","")</f>
        <v>○</v>
      </c>
      <c r="J857" s="1" t="str">
        <f>CONCATENATE(定義一覧[[#This Row],[Width]],"_",定義一覧[[#This Row],[Category]],"_",定義一覧[[#This Row],[SubCategory]],"_",SUBSTITUTE(定義一覧[[#This Row],[Name]],"-","_"))</f>
        <v>NARROW_JIS_SYMBOL_VERTICAL_KANA_REPEAT_WITH_VOICED_SOUND_MARK_UPPER_HALF</v>
      </c>
      <c r="K8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VERTICAL_KANA_REPEAT_WITH_VOICED_SOUND_MARK_UPPER_HALF
pub const NARROW_JIS_SYMBOL_VERTICAL_KANA_REPEAT_WITH_VOICED_SOUND_MARK_UPPER_HALF: u32 = 0x3034;</v>
      </c>
      <c r="L857" s="3" t="str">
        <f>定義一覧[[#This Row],[VariableName]]&amp;","</f>
        <v>NARROW_JIS_SYMBOL_VERTICAL_KANA_REPEAT_WITH_VOICED_SOUND_MARK_UPPER_HALF,</v>
      </c>
      <c r="M857" s="1" t="str">
        <f>IF(定義一覧[[#This Row],[Sequence]]="○","",IF(I858="",CONCATENATE(定義一覧[[#This Row],[VariableName]], " + 1,"),CONCATENATE(定義一覧[[#This Row],[VariableName]], " - 1,")))</f>
        <v/>
      </c>
    </row>
    <row r="858" spans="2:13" ht="12.75" customHeight="1" x14ac:dyDescent="0.4">
      <c r="B858" s="1" t="s">
        <v>1268</v>
      </c>
      <c r="C858" s="1">
        <f>HEX2DEC(定義一覧[[#This Row],[Unicode]])</f>
        <v>12341</v>
      </c>
      <c r="D858" s="1" t="str">
        <f>_xlfn.UNICHAR(HEX2DEC(定義一覧[[#This Row],[Unicode]]))</f>
        <v>〵</v>
      </c>
      <c r="E858" s="1" t="s">
        <v>724</v>
      </c>
      <c r="F858" s="1" t="s">
        <v>1622</v>
      </c>
      <c r="G858" s="1" t="s">
        <v>729</v>
      </c>
      <c r="H858" s="2" t="s">
        <v>2582</v>
      </c>
      <c r="I858" s="1" t="str">
        <f>IF(AND(定義一覧[[#This Row],[Dec]]-1=C857,定義一覧[[#This Row],[Dec]]+1=C859,定義一覧[[#This Row],[Category]]=F857,定義一覧[[#This Row],[Category]]=F859,定義一覧[[#This Row],[SubCategory]]=G857,定義一覧[[#This Row],[SubCategory]]=G859),"○","")</f>
        <v/>
      </c>
      <c r="J858" s="1" t="str">
        <f>CONCATENATE(定義一覧[[#This Row],[Width]],"_",定義一覧[[#This Row],[Category]],"_",定義一覧[[#This Row],[SubCategory]],"_",SUBSTITUTE(定義一覧[[#This Row],[Name]],"-","_"))</f>
        <v>NARROW_JIS_SYMBOL_VERTICAL_KANA_REPEAT_MARK_LOWER_HALF</v>
      </c>
      <c r="K8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VERTICAL_KANA_REPEAT_MARK_LOWER_HALF
pub const NARROW_JIS_SYMBOL_VERTICAL_KANA_REPEAT_MARK_LOWER_HALF: u32 = 0x3035;</v>
      </c>
      <c r="L858" s="3" t="str">
        <f>定義一覧[[#This Row],[VariableName]]&amp;","</f>
        <v>NARROW_JIS_SYMBOL_VERTICAL_KANA_REPEAT_MARK_LOWER_HALF,</v>
      </c>
      <c r="M858" s="1" t="str">
        <f>IF(定義一覧[[#This Row],[Sequence]]="○","",IF(I859="",CONCATENATE(定義一覧[[#This Row],[VariableName]], " + 1,"),CONCATENATE(定義一覧[[#This Row],[VariableName]], " - 1,")))</f>
        <v>NARROW_JIS_SYMBOL_VERTICAL_KANA_REPEAT_MARK_LOWER_HALF + 1,</v>
      </c>
    </row>
    <row r="859" spans="2:13" ht="12.75" customHeight="1" x14ac:dyDescent="0.4">
      <c r="B859" s="1" t="s">
        <v>802</v>
      </c>
      <c r="C859" s="1">
        <f>HEX2DEC(定義一覧[[#This Row],[Unicode]])</f>
        <v>12347</v>
      </c>
      <c r="D859" s="1" t="str">
        <f>_xlfn.UNICHAR(HEX2DEC(定義一覧[[#This Row],[Unicode]]))</f>
        <v>〻</v>
      </c>
      <c r="E859" s="1" t="s">
        <v>724</v>
      </c>
      <c r="F859" s="1" t="s">
        <v>1622</v>
      </c>
      <c r="G859" s="1" t="s">
        <v>729</v>
      </c>
      <c r="H859" s="2" t="s">
        <v>2583</v>
      </c>
      <c r="I859" s="1" t="str">
        <f>IF(AND(定義一覧[[#This Row],[Dec]]-1=C858,定義一覧[[#This Row],[Dec]]+1=C860,定義一覧[[#This Row],[Category]]=F858,定義一覧[[#This Row],[Category]]=F860,定義一覧[[#This Row],[SubCategory]]=G858,定義一覧[[#This Row],[SubCategory]]=G860),"○","")</f>
        <v/>
      </c>
      <c r="J859" s="1" t="str">
        <f>CONCATENATE(定義一覧[[#This Row],[Width]],"_",定義一覧[[#This Row],[Category]],"_",定義一覧[[#This Row],[SubCategory]],"_",SUBSTITUTE(定義一覧[[#This Row],[Name]],"-","_"))</f>
        <v>NARROW_JIS_SYMBOL_VERTICAL_IDEOGRAPHIC_ITERATION_MARK</v>
      </c>
      <c r="K8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VERTICAL_IDEOGRAPHIC_ITERATION_MARK
pub const NARROW_JIS_SYMBOL_VERTICAL_IDEOGRAPHIC_ITERATION_MARK: u32 = 0x303B;</v>
      </c>
      <c r="L859" s="3" t="str">
        <f>定義一覧[[#This Row],[VariableName]]&amp;","</f>
        <v>NARROW_JIS_SYMBOL_VERTICAL_IDEOGRAPHIC_ITERATION_MARK,</v>
      </c>
      <c r="M859" s="1" t="str">
        <f>IF(定義一覧[[#This Row],[Sequence]]="○","",IF(I860="",CONCATENATE(定義一覧[[#This Row],[VariableName]], " + 1,"),CONCATENATE(定義一覧[[#This Row],[VariableName]], " - 1,")))</f>
        <v>NARROW_JIS_SYMBOL_VERTICAL_IDEOGRAPHIC_ITERATION_MARK - 1,</v>
      </c>
    </row>
    <row r="860" spans="2:13" ht="12.75" customHeight="1" x14ac:dyDescent="0.4">
      <c r="B860" s="1" t="s">
        <v>803</v>
      </c>
      <c r="C860" s="1">
        <f>HEX2DEC(定義一覧[[#This Row],[Unicode]])</f>
        <v>12348</v>
      </c>
      <c r="D860" s="1" t="str">
        <f>_xlfn.UNICHAR(HEX2DEC(定義一覧[[#This Row],[Unicode]]))</f>
        <v>〼</v>
      </c>
      <c r="E860" s="1" t="s">
        <v>724</v>
      </c>
      <c r="F860" s="1" t="s">
        <v>1622</v>
      </c>
      <c r="G860" s="1" t="s">
        <v>729</v>
      </c>
      <c r="H860" s="2" t="s">
        <v>2584</v>
      </c>
      <c r="I860" s="1" t="str">
        <f>IF(AND(定義一覧[[#This Row],[Dec]]-1=C859,定義一覧[[#This Row],[Dec]]+1=C861,定義一覧[[#This Row],[Category]]=F859,定義一覧[[#This Row],[Category]]=F861,定義一覧[[#This Row],[SubCategory]]=G859,定義一覧[[#This Row],[SubCategory]]=G861),"○","")</f>
        <v>○</v>
      </c>
      <c r="J860" s="1" t="str">
        <f>CONCATENATE(定義一覧[[#This Row],[Width]],"_",定義一覧[[#This Row],[Category]],"_",定義一覧[[#This Row],[SubCategory]],"_",SUBSTITUTE(定義一覧[[#This Row],[Name]],"-","_"))</f>
        <v>NARROW_JIS_SYMBOL_MASU_MARK</v>
      </c>
      <c r="K8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MASU_MARK
pub const NARROW_JIS_SYMBOL_MASU_MARK: u32 = 0x303C;</v>
      </c>
      <c r="L860" s="3" t="str">
        <f>定義一覧[[#This Row],[VariableName]]&amp;","</f>
        <v>NARROW_JIS_SYMBOL_MASU_MARK,</v>
      </c>
      <c r="M860" s="1" t="str">
        <f>IF(定義一覧[[#This Row],[Sequence]]="○","",IF(I861="",CONCATENATE(定義一覧[[#This Row],[VariableName]], " + 1,"),CONCATENATE(定義一覧[[#This Row],[VariableName]], " - 1,")))</f>
        <v/>
      </c>
    </row>
    <row r="861" spans="2:13" ht="12.75" customHeight="1" x14ac:dyDescent="0.4">
      <c r="B861" s="1" t="s">
        <v>837</v>
      </c>
      <c r="C861" s="1">
        <f>HEX2DEC(定義一覧[[#This Row],[Unicode]])</f>
        <v>12349</v>
      </c>
      <c r="D861" s="1" t="str">
        <f>_xlfn.UNICHAR(HEX2DEC(定義一覧[[#This Row],[Unicode]]))</f>
        <v>〽</v>
      </c>
      <c r="E861" s="1" t="s">
        <v>724</v>
      </c>
      <c r="F861" s="1" t="s">
        <v>1622</v>
      </c>
      <c r="G861" s="1" t="s">
        <v>729</v>
      </c>
      <c r="H861" s="2" t="s">
        <v>2585</v>
      </c>
      <c r="I861" s="1" t="str">
        <f>IF(AND(定義一覧[[#This Row],[Dec]]-1=C860,定義一覧[[#This Row],[Dec]]+1=C862,定義一覧[[#This Row],[Category]]=F860,定義一覧[[#This Row],[Category]]=F862,定義一覧[[#This Row],[SubCategory]]=G860,定義一覧[[#This Row],[SubCategory]]=G862),"○","")</f>
        <v/>
      </c>
      <c r="J861" s="1" t="str">
        <f>CONCATENATE(定義一覧[[#This Row],[Width]],"_",定義一覧[[#This Row],[Category]],"_",定義一覧[[#This Row],[SubCategory]],"_",SUBSTITUTE(定義一覧[[#This Row],[Name]],"-","_"))</f>
        <v>NARROW_JIS_SYMBOL_PART_ALTERNATION_MARK</v>
      </c>
      <c r="K8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PART_ALTERNATION_MARK
pub const NARROW_JIS_SYMBOL_PART_ALTERNATION_MARK: u32 = 0x303d;</v>
      </c>
      <c r="L861" s="3" t="str">
        <f>定義一覧[[#This Row],[VariableName]]&amp;","</f>
        <v>NARROW_JIS_SYMBOL_PART_ALTERNATION_MARK,</v>
      </c>
      <c r="M861" s="1" t="str">
        <f>IF(定義一覧[[#This Row],[Sequence]]="○","",IF(I862="",CONCATENATE(定義一覧[[#This Row],[VariableName]], " + 1,"),CONCATENATE(定義一覧[[#This Row],[VariableName]], " - 1,")))</f>
        <v>NARROW_JIS_SYMBOL_PART_ALTERNATION_MARK + 1,</v>
      </c>
    </row>
    <row r="862" spans="2:13" ht="12.75" customHeight="1" x14ac:dyDescent="0.4">
      <c r="B862" s="1" t="s">
        <v>464</v>
      </c>
      <c r="C862" s="1">
        <f>HEX2DEC(定義一覧[[#This Row],[Unicode]])</f>
        <v>12353</v>
      </c>
      <c r="D862" s="1" t="str">
        <f>_xlfn.UNICHAR(HEX2DEC(定義一覧[[#This Row],[Unicode]]))</f>
        <v>ぁ</v>
      </c>
      <c r="E862" s="1" t="s">
        <v>725</v>
      </c>
      <c r="F862" s="1" t="s">
        <v>727</v>
      </c>
      <c r="G862" s="1" t="s">
        <v>726</v>
      </c>
      <c r="H862" s="2" t="s">
        <v>561</v>
      </c>
      <c r="I862" s="1" t="str">
        <f>IF(AND(定義一覧[[#This Row],[Dec]]-1=C861,定義一覧[[#This Row],[Dec]]+1=C863,定義一覧[[#This Row],[Category]]=F861,定義一覧[[#This Row],[Category]]=F863,定義一覧[[#This Row],[SubCategory]]=G861,定義一覧[[#This Row],[SubCategory]]=G863),"○","")</f>
        <v/>
      </c>
      <c r="J862" s="1" t="str">
        <f>CONCATENATE(定義一覧[[#This Row],[Width]],"_",定義一覧[[#This Row],[Category]],"_",定義一覧[[#This Row],[SubCategory]],"_",SUBSTITUTE(定義一覧[[#This Row],[Name]],"-","_"))</f>
        <v>WIDE_KANA_HIRAGANA_SMALL_A</v>
      </c>
      <c r="K8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SMALL_A
pub const WIDE_KANA_HIRAGANA_SMALL_A: u32 = 0x3041;</v>
      </c>
      <c r="L862" s="3" t="str">
        <f>定義一覧[[#This Row],[VariableName]]&amp;","</f>
        <v>WIDE_KANA_HIRAGANA_SMALL_A,</v>
      </c>
      <c r="M862" s="1" t="str">
        <f>IF(定義一覧[[#This Row],[Sequence]]="○","",IF(I863="",CONCATENATE(定義一覧[[#This Row],[VariableName]], " + 1,"),CONCATENATE(定義一覧[[#This Row],[VariableName]], " - 1,")))</f>
        <v>WIDE_KANA_HIRAGANA_SMALL_A - 1,</v>
      </c>
    </row>
    <row r="863" spans="2:13" ht="12.75" customHeight="1" x14ac:dyDescent="0.4">
      <c r="B863" s="1" t="s">
        <v>465</v>
      </c>
      <c r="C863" s="1">
        <f>HEX2DEC(定義一覧[[#This Row],[Unicode]])</f>
        <v>12354</v>
      </c>
      <c r="D863" s="1" t="str">
        <f>_xlfn.UNICHAR(HEX2DEC(定義一覧[[#This Row],[Unicode]]))</f>
        <v>あ</v>
      </c>
      <c r="E863" s="1" t="s">
        <v>725</v>
      </c>
      <c r="F863" s="1" t="s">
        <v>727</v>
      </c>
      <c r="G863" s="1" t="s">
        <v>726</v>
      </c>
      <c r="H863" s="2" t="s">
        <v>1</v>
      </c>
      <c r="I863" s="1" t="str">
        <f>IF(AND(定義一覧[[#This Row],[Dec]]-1=C862,定義一覧[[#This Row],[Dec]]+1=C864,定義一覧[[#This Row],[Category]]=F862,定義一覧[[#This Row],[Category]]=F864,定義一覧[[#This Row],[SubCategory]]=G862,定義一覧[[#This Row],[SubCategory]]=G864),"○","")</f>
        <v>○</v>
      </c>
      <c r="J863" s="1" t="str">
        <f>CONCATENATE(定義一覧[[#This Row],[Width]],"_",定義一覧[[#This Row],[Category]],"_",定義一覧[[#This Row],[SubCategory]],"_",SUBSTITUTE(定義一覧[[#This Row],[Name]],"-","_"))</f>
        <v>WIDE_KANA_HIRAGANA_A</v>
      </c>
      <c r="K8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A
pub const WIDE_KANA_HIRAGANA_A: u32 = 0x3042;</v>
      </c>
      <c r="L863" s="3" t="str">
        <f>定義一覧[[#This Row],[VariableName]]&amp;","</f>
        <v>WIDE_KANA_HIRAGANA_A,</v>
      </c>
      <c r="M863" s="1" t="str">
        <f>IF(定義一覧[[#This Row],[Sequence]]="○","",IF(I864="",CONCATENATE(定義一覧[[#This Row],[VariableName]], " + 1,"),CONCATENATE(定義一覧[[#This Row],[VariableName]], " - 1,")))</f>
        <v/>
      </c>
    </row>
    <row r="864" spans="2:13" ht="12.75" customHeight="1" x14ac:dyDescent="0.4">
      <c r="B864" s="1" t="s">
        <v>466</v>
      </c>
      <c r="C864" s="1">
        <f>HEX2DEC(定義一覧[[#This Row],[Unicode]])</f>
        <v>12355</v>
      </c>
      <c r="D864" s="1" t="str">
        <f>_xlfn.UNICHAR(HEX2DEC(定義一覧[[#This Row],[Unicode]]))</f>
        <v>ぃ</v>
      </c>
      <c r="E864" s="1" t="s">
        <v>725</v>
      </c>
      <c r="F864" s="1" t="s">
        <v>727</v>
      </c>
      <c r="G864" s="1" t="s">
        <v>726</v>
      </c>
      <c r="H864" s="2" t="s">
        <v>562</v>
      </c>
      <c r="I864" s="1" t="str">
        <f>IF(AND(定義一覧[[#This Row],[Dec]]-1=C863,定義一覧[[#This Row],[Dec]]+1=C865,定義一覧[[#This Row],[Category]]=F863,定義一覧[[#This Row],[Category]]=F865,定義一覧[[#This Row],[SubCategory]]=G863,定義一覧[[#This Row],[SubCategory]]=G865),"○","")</f>
        <v>○</v>
      </c>
      <c r="J864" s="1" t="str">
        <f>CONCATENATE(定義一覧[[#This Row],[Width]],"_",定義一覧[[#This Row],[Category]],"_",定義一覧[[#This Row],[SubCategory]],"_",SUBSTITUTE(定義一覧[[#This Row],[Name]],"-","_"))</f>
        <v>WIDE_KANA_HIRAGANA_SMALL_I</v>
      </c>
      <c r="K8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SMALL_I
pub const WIDE_KANA_HIRAGANA_SMALL_I: u32 = 0x3043;</v>
      </c>
      <c r="L864" s="3" t="str">
        <f>定義一覧[[#This Row],[VariableName]]&amp;","</f>
        <v>WIDE_KANA_HIRAGANA_SMALL_I,</v>
      </c>
      <c r="M864" s="1" t="str">
        <f>IF(定義一覧[[#This Row],[Sequence]]="○","",IF(I865="",CONCATENATE(定義一覧[[#This Row],[VariableName]], " + 1,"),CONCATENATE(定義一覧[[#This Row],[VariableName]], " - 1,")))</f>
        <v/>
      </c>
    </row>
    <row r="865" spans="2:13" ht="12.75" customHeight="1" x14ac:dyDescent="0.4">
      <c r="B865" s="1" t="s">
        <v>467</v>
      </c>
      <c r="C865" s="1">
        <f>HEX2DEC(定義一覧[[#This Row],[Unicode]])</f>
        <v>12356</v>
      </c>
      <c r="D865" s="1" t="str">
        <f>_xlfn.UNICHAR(HEX2DEC(定義一覧[[#This Row],[Unicode]]))</f>
        <v>い</v>
      </c>
      <c r="E865" s="1" t="s">
        <v>725</v>
      </c>
      <c r="F865" s="1" t="s">
        <v>727</v>
      </c>
      <c r="G865" s="1" t="s">
        <v>726</v>
      </c>
      <c r="H865" s="2" t="s">
        <v>9</v>
      </c>
      <c r="I865" s="1" t="str">
        <f>IF(AND(定義一覧[[#This Row],[Dec]]-1=C864,定義一覧[[#This Row],[Dec]]+1=C866,定義一覧[[#This Row],[Category]]=F864,定義一覧[[#This Row],[Category]]=F866,定義一覧[[#This Row],[SubCategory]]=G864,定義一覧[[#This Row],[SubCategory]]=G866),"○","")</f>
        <v>○</v>
      </c>
      <c r="J865" s="1" t="str">
        <f>CONCATENATE(定義一覧[[#This Row],[Width]],"_",定義一覧[[#This Row],[Category]],"_",定義一覧[[#This Row],[SubCategory]],"_",SUBSTITUTE(定義一覧[[#This Row],[Name]],"-","_"))</f>
        <v>WIDE_KANA_HIRAGANA_I</v>
      </c>
      <c r="K8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I
pub const WIDE_KANA_HIRAGANA_I: u32 = 0x3044;</v>
      </c>
      <c r="L865" s="3" t="str">
        <f>定義一覧[[#This Row],[VariableName]]&amp;","</f>
        <v>WIDE_KANA_HIRAGANA_I,</v>
      </c>
      <c r="M865" s="1" t="str">
        <f>IF(定義一覧[[#This Row],[Sequence]]="○","",IF(I866="",CONCATENATE(定義一覧[[#This Row],[VariableName]], " + 1,"),CONCATENATE(定義一覧[[#This Row],[VariableName]], " - 1,")))</f>
        <v/>
      </c>
    </row>
    <row r="866" spans="2:13" ht="12.75" customHeight="1" x14ac:dyDescent="0.4">
      <c r="B866" s="1" t="s">
        <v>468</v>
      </c>
      <c r="C866" s="1">
        <f>HEX2DEC(定義一覧[[#This Row],[Unicode]])</f>
        <v>12357</v>
      </c>
      <c r="D866" s="1" t="str">
        <f>_xlfn.UNICHAR(HEX2DEC(定義一覧[[#This Row],[Unicode]]))</f>
        <v>ぅ</v>
      </c>
      <c r="E866" s="1" t="s">
        <v>725</v>
      </c>
      <c r="F866" s="1" t="s">
        <v>727</v>
      </c>
      <c r="G866" s="1" t="s">
        <v>726</v>
      </c>
      <c r="H866" s="2" t="s">
        <v>563</v>
      </c>
      <c r="I866" s="1" t="str">
        <f>IF(AND(定義一覧[[#This Row],[Dec]]-1=C865,定義一覧[[#This Row],[Dec]]+1=C867,定義一覧[[#This Row],[Category]]=F865,定義一覧[[#This Row],[Category]]=F867,定義一覧[[#This Row],[SubCategory]]=G865,定義一覧[[#This Row],[SubCategory]]=G867),"○","")</f>
        <v>○</v>
      </c>
      <c r="J866" s="1" t="str">
        <f>CONCATENATE(定義一覧[[#This Row],[Width]],"_",定義一覧[[#This Row],[Category]],"_",定義一覧[[#This Row],[SubCategory]],"_",SUBSTITUTE(定義一覧[[#This Row],[Name]],"-","_"))</f>
        <v>WIDE_KANA_HIRAGANA_SMALL_U</v>
      </c>
      <c r="K8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SMALL_U
pub const WIDE_KANA_HIRAGANA_SMALL_U: u32 = 0x3045;</v>
      </c>
      <c r="L866" s="3" t="str">
        <f>定義一覧[[#This Row],[VariableName]]&amp;","</f>
        <v>WIDE_KANA_HIRAGANA_SMALL_U,</v>
      </c>
      <c r="M866" s="1" t="str">
        <f>IF(定義一覧[[#This Row],[Sequence]]="○","",IF(I867="",CONCATENATE(定義一覧[[#This Row],[VariableName]], " + 1,"),CONCATENATE(定義一覧[[#This Row],[VariableName]], " - 1,")))</f>
        <v/>
      </c>
    </row>
    <row r="867" spans="2:13" ht="12.75" customHeight="1" x14ac:dyDescent="0.4">
      <c r="B867" s="1" t="s">
        <v>469</v>
      </c>
      <c r="C867" s="1">
        <f>HEX2DEC(定義一覧[[#This Row],[Unicode]])</f>
        <v>12358</v>
      </c>
      <c r="D867" s="1" t="str">
        <f>_xlfn.UNICHAR(HEX2DEC(定義一覧[[#This Row],[Unicode]]))</f>
        <v>う</v>
      </c>
      <c r="E867" s="1" t="s">
        <v>725</v>
      </c>
      <c r="F867" s="1" t="s">
        <v>727</v>
      </c>
      <c r="G867" s="1" t="s">
        <v>726</v>
      </c>
      <c r="H867" s="2" t="s">
        <v>21</v>
      </c>
      <c r="I867" s="1" t="str">
        <f>IF(AND(定義一覧[[#This Row],[Dec]]-1=C866,定義一覧[[#This Row],[Dec]]+1=C868,定義一覧[[#This Row],[Category]]=F866,定義一覧[[#This Row],[Category]]=F868,定義一覧[[#This Row],[SubCategory]]=G866,定義一覧[[#This Row],[SubCategory]]=G868),"○","")</f>
        <v>○</v>
      </c>
      <c r="J867" s="1" t="str">
        <f>CONCATENATE(定義一覧[[#This Row],[Width]],"_",定義一覧[[#This Row],[Category]],"_",定義一覧[[#This Row],[SubCategory]],"_",SUBSTITUTE(定義一覧[[#This Row],[Name]],"-","_"))</f>
        <v>WIDE_KANA_HIRAGANA_U</v>
      </c>
      <c r="K8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U
pub const WIDE_KANA_HIRAGANA_U: u32 = 0x3046;</v>
      </c>
      <c r="L867" s="3" t="str">
        <f>定義一覧[[#This Row],[VariableName]]&amp;","</f>
        <v>WIDE_KANA_HIRAGANA_U,</v>
      </c>
      <c r="M867" s="1" t="str">
        <f>IF(定義一覧[[#This Row],[Sequence]]="○","",IF(I868="",CONCATENATE(定義一覧[[#This Row],[VariableName]], " + 1,"),CONCATENATE(定義一覧[[#This Row],[VariableName]], " - 1,")))</f>
        <v/>
      </c>
    </row>
    <row r="868" spans="2:13" ht="12.75" customHeight="1" x14ac:dyDescent="0.4">
      <c r="B868" s="1" t="s">
        <v>470</v>
      </c>
      <c r="C868" s="1">
        <f>HEX2DEC(定義一覧[[#This Row],[Unicode]])</f>
        <v>12359</v>
      </c>
      <c r="D868" s="1" t="str">
        <f>_xlfn.UNICHAR(HEX2DEC(定義一覧[[#This Row],[Unicode]]))</f>
        <v>ぇ</v>
      </c>
      <c r="E868" s="1" t="s">
        <v>725</v>
      </c>
      <c r="F868" s="1" t="s">
        <v>727</v>
      </c>
      <c r="G868" s="1" t="s">
        <v>726</v>
      </c>
      <c r="H868" s="2" t="s">
        <v>564</v>
      </c>
      <c r="I868" s="1" t="str">
        <f>IF(AND(定義一覧[[#This Row],[Dec]]-1=C867,定義一覧[[#This Row],[Dec]]+1=C869,定義一覧[[#This Row],[Category]]=F867,定義一覧[[#This Row],[Category]]=F869,定義一覧[[#This Row],[SubCategory]]=G867,定義一覧[[#This Row],[SubCategory]]=G869),"○","")</f>
        <v>○</v>
      </c>
      <c r="J868" s="1" t="str">
        <f>CONCATENATE(定義一覧[[#This Row],[Width]],"_",定義一覧[[#This Row],[Category]],"_",定義一覧[[#This Row],[SubCategory]],"_",SUBSTITUTE(定義一覧[[#This Row],[Name]],"-","_"))</f>
        <v>WIDE_KANA_HIRAGANA_SMALL_E</v>
      </c>
      <c r="K8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SMALL_E
pub const WIDE_KANA_HIRAGANA_SMALL_E: u32 = 0x3047;</v>
      </c>
      <c r="L868" s="3" t="str">
        <f>定義一覧[[#This Row],[VariableName]]&amp;","</f>
        <v>WIDE_KANA_HIRAGANA_SMALL_E,</v>
      </c>
      <c r="M868" s="1" t="str">
        <f>IF(定義一覧[[#This Row],[Sequence]]="○","",IF(I869="",CONCATENATE(定義一覧[[#This Row],[VariableName]], " + 1,"),CONCATENATE(定義一覧[[#This Row],[VariableName]], " - 1,")))</f>
        <v/>
      </c>
    </row>
    <row r="869" spans="2:13" ht="12.75" customHeight="1" x14ac:dyDescent="0.4">
      <c r="B869" s="1" t="s">
        <v>471</v>
      </c>
      <c r="C869" s="1">
        <f>HEX2DEC(定義一覧[[#This Row],[Unicode]])</f>
        <v>12360</v>
      </c>
      <c r="D869" s="1" t="str">
        <f>_xlfn.UNICHAR(HEX2DEC(定義一覧[[#This Row],[Unicode]]))</f>
        <v>え</v>
      </c>
      <c r="E869" s="1" t="s">
        <v>725</v>
      </c>
      <c r="F869" s="1" t="s">
        <v>727</v>
      </c>
      <c r="G869" s="1" t="s">
        <v>726</v>
      </c>
      <c r="H869" s="2" t="s">
        <v>5</v>
      </c>
      <c r="I869" s="1" t="str">
        <f>IF(AND(定義一覧[[#This Row],[Dec]]-1=C868,定義一覧[[#This Row],[Dec]]+1=C870,定義一覧[[#This Row],[Category]]=F868,定義一覧[[#This Row],[Category]]=F870,定義一覧[[#This Row],[SubCategory]]=G868,定義一覧[[#This Row],[SubCategory]]=G870),"○","")</f>
        <v>○</v>
      </c>
      <c r="J869" s="1" t="str">
        <f>CONCATENATE(定義一覧[[#This Row],[Width]],"_",定義一覧[[#This Row],[Category]],"_",定義一覧[[#This Row],[SubCategory]],"_",SUBSTITUTE(定義一覧[[#This Row],[Name]],"-","_"))</f>
        <v>WIDE_KANA_HIRAGANA_E</v>
      </c>
      <c r="K8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E
pub const WIDE_KANA_HIRAGANA_E: u32 = 0x3048;</v>
      </c>
      <c r="L869" s="3" t="str">
        <f>定義一覧[[#This Row],[VariableName]]&amp;","</f>
        <v>WIDE_KANA_HIRAGANA_E,</v>
      </c>
      <c r="M869" s="1" t="str">
        <f>IF(定義一覧[[#This Row],[Sequence]]="○","",IF(I870="",CONCATENATE(定義一覧[[#This Row],[VariableName]], " + 1,"),CONCATENATE(定義一覧[[#This Row],[VariableName]], " - 1,")))</f>
        <v/>
      </c>
    </row>
    <row r="870" spans="2:13" ht="12.75" customHeight="1" x14ac:dyDescent="0.4">
      <c r="B870" s="1" t="s">
        <v>472</v>
      </c>
      <c r="C870" s="1">
        <f>HEX2DEC(定義一覧[[#This Row],[Unicode]])</f>
        <v>12361</v>
      </c>
      <c r="D870" s="1" t="str">
        <f>_xlfn.UNICHAR(HEX2DEC(定義一覧[[#This Row],[Unicode]]))</f>
        <v>ぉ</v>
      </c>
      <c r="E870" s="1" t="s">
        <v>725</v>
      </c>
      <c r="F870" s="1" t="s">
        <v>727</v>
      </c>
      <c r="G870" s="1" t="s">
        <v>726</v>
      </c>
      <c r="H870" s="2" t="s">
        <v>565</v>
      </c>
      <c r="I870" s="1" t="str">
        <f>IF(AND(定義一覧[[#This Row],[Dec]]-1=C869,定義一覧[[#This Row],[Dec]]+1=C871,定義一覧[[#This Row],[Category]]=F869,定義一覧[[#This Row],[Category]]=F871,定義一覧[[#This Row],[SubCategory]]=G869,定義一覧[[#This Row],[SubCategory]]=G871),"○","")</f>
        <v>○</v>
      </c>
      <c r="J870" s="1" t="str">
        <f>CONCATENATE(定義一覧[[#This Row],[Width]],"_",定義一覧[[#This Row],[Category]],"_",定義一覧[[#This Row],[SubCategory]],"_",SUBSTITUTE(定義一覧[[#This Row],[Name]],"-","_"))</f>
        <v>WIDE_KANA_HIRAGANA_SMALL_O</v>
      </c>
      <c r="K8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SMALL_O
pub const WIDE_KANA_HIRAGANA_SMALL_O: u32 = 0x3049;</v>
      </c>
      <c r="L870" s="3" t="str">
        <f>定義一覧[[#This Row],[VariableName]]&amp;","</f>
        <v>WIDE_KANA_HIRAGANA_SMALL_O,</v>
      </c>
      <c r="M870" s="1" t="str">
        <f>IF(定義一覧[[#This Row],[Sequence]]="○","",IF(I871="",CONCATENATE(定義一覧[[#This Row],[VariableName]], " + 1,"),CONCATENATE(定義一覧[[#This Row],[VariableName]], " - 1,")))</f>
        <v/>
      </c>
    </row>
    <row r="871" spans="2:13" ht="12.75" customHeight="1" x14ac:dyDescent="0.4">
      <c r="B871" s="1" t="s">
        <v>434</v>
      </c>
      <c r="C871" s="1">
        <f>HEX2DEC(定義一覧[[#This Row],[Unicode]])</f>
        <v>12362</v>
      </c>
      <c r="D871" s="1" t="str">
        <f>_xlfn.UNICHAR(HEX2DEC(定義一覧[[#This Row],[Unicode]]))</f>
        <v>お</v>
      </c>
      <c r="E871" s="1" t="s">
        <v>725</v>
      </c>
      <c r="F871" s="1" t="s">
        <v>727</v>
      </c>
      <c r="G871" s="1" t="s">
        <v>726</v>
      </c>
      <c r="H871" s="2" t="s">
        <v>15</v>
      </c>
      <c r="I871" s="1" t="str">
        <f>IF(AND(定義一覧[[#This Row],[Dec]]-1=C870,定義一覧[[#This Row],[Dec]]+1=C872,定義一覧[[#This Row],[Category]]=F870,定義一覧[[#This Row],[Category]]=F872,定義一覧[[#This Row],[SubCategory]]=G870,定義一覧[[#This Row],[SubCategory]]=G872),"○","")</f>
        <v>○</v>
      </c>
      <c r="J871" s="1" t="str">
        <f>CONCATENATE(定義一覧[[#This Row],[Width]],"_",定義一覧[[#This Row],[Category]],"_",定義一覧[[#This Row],[SubCategory]],"_",SUBSTITUTE(定義一覧[[#This Row],[Name]],"-","_"))</f>
        <v>WIDE_KANA_HIRAGANA_O</v>
      </c>
      <c r="K8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O
pub const WIDE_KANA_HIRAGANA_O: u32 = 0x304A;</v>
      </c>
      <c r="L871" s="3" t="str">
        <f>定義一覧[[#This Row],[VariableName]]&amp;","</f>
        <v>WIDE_KANA_HIRAGANA_O,</v>
      </c>
      <c r="M871" s="1" t="str">
        <f>IF(定義一覧[[#This Row],[Sequence]]="○","",IF(I872="",CONCATENATE(定義一覧[[#This Row],[VariableName]], " + 1,"),CONCATENATE(定義一覧[[#This Row],[VariableName]], " - 1,")))</f>
        <v/>
      </c>
    </row>
    <row r="872" spans="2:13" ht="12.75" customHeight="1" x14ac:dyDescent="0.4">
      <c r="B872" s="1" t="s">
        <v>435</v>
      </c>
      <c r="C872" s="1">
        <f>HEX2DEC(定義一覧[[#This Row],[Unicode]])</f>
        <v>12363</v>
      </c>
      <c r="D872" s="1" t="str">
        <f>_xlfn.UNICHAR(HEX2DEC(定義一覧[[#This Row],[Unicode]]))</f>
        <v>か</v>
      </c>
      <c r="E872" s="1" t="s">
        <v>725</v>
      </c>
      <c r="F872" s="1" t="s">
        <v>727</v>
      </c>
      <c r="G872" s="1" t="s">
        <v>726</v>
      </c>
      <c r="H872" s="2" t="s">
        <v>566</v>
      </c>
      <c r="I872" s="1" t="str">
        <f>IF(AND(定義一覧[[#This Row],[Dec]]-1=C871,定義一覧[[#This Row],[Dec]]+1=C873,定義一覧[[#This Row],[Category]]=F871,定義一覧[[#This Row],[Category]]=F873,定義一覧[[#This Row],[SubCategory]]=G871,定義一覧[[#This Row],[SubCategory]]=G873),"○","")</f>
        <v>○</v>
      </c>
      <c r="J872" s="1" t="str">
        <f>CONCATENATE(定義一覧[[#This Row],[Width]],"_",定義一覧[[#This Row],[Category]],"_",定義一覧[[#This Row],[SubCategory]],"_",SUBSTITUTE(定義一覧[[#This Row],[Name]],"-","_"))</f>
        <v>WIDE_KANA_HIRAGANA_KA</v>
      </c>
      <c r="K8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KA
pub const WIDE_KANA_HIRAGANA_KA: u32 = 0x304B;</v>
      </c>
      <c r="L872" s="3" t="str">
        <f>定義一覧[[#This Row],[VariableName]]&amp;","</f>
        <v>WIDE_KANA_HIRAGANA_KA,</v>
      </c>
      <c r="M872" s="1" t="str">
        <f>IF(定義一覧[[#This Row],[Sequence]]="○","",IF(I873="",CONCATENATE(定義一覧[[#This Row],[VariableName]], " + 1,"),CONCATENATE(定義一覧[[#This Row],[VariableName]], " - 1,")))</f>
        <v/>
      </c>
    </row>
    <row r="873" spans="2:13" ht="12.75" customHeight="1" x14ac:dyDescent="0.4">
      <c r="B873" s="1" t="s">
        <v>436</v>
      </c>
      <c r="C873" s="1">
        <f>HEX2DEC(定義一覧[[#This Row],[Unicode]])</f>
        <v>12364</v>
      </c>
      <c r="D873" s="1" t="str">
        <f>_xlfn.UNICHAR(HEX2DEC(定義一覧[[#This Row],[Unicode]]))</f>
        <v>が</v>
      </c>
      <c r="E873" s="1" t="s">
        <v>725</v>
      </c>
      <c r="F873" s="1" t="s">
        <v>727</v>
      </c>
      <c r="G873" s="1" t="s">
        <v>726</v>
      </c>
      <c r="H873" s="2" t="s">
        <v>567</v>
      </c>
      <c r="I873" s="1" t="str">
        <f>IF(AND(定義一覧[[#This Row],[Dec]]-1=C872,定義一覧[[#This Row],[Dec]]+1=C874,定義一覧[[#This Row],[Category]]=F872,定義一覧[[#This Row],[Category]]=F874,定義一覧[[#This Row],[SubCategory]]=G872,定義一覧[[#This Row],[SubCategory]]=G874),"○","")</f>
        <v>○</v>
      </c>
      <c r="J873" s="1" t="str">
        <f>CONCATENATE(定義一覧[[#This Row],[Width]],"_",定義一覧[[#This Row],[Category]],"_",定義一覧[[#This Row],[SubCategory]],"_",SUBSTITUTE(定義一覧[[#This Row],[Name]],"-","_"))</f>
        <v>WIDE_KANA_HIRAGANA_GA</v>
      </c>
      <c r="K8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GA
pub const WIDE_KANA_HIRAGANA_GA: u32 = 0x304C;</v>
      </c>
      <c r="L873" s="3" t="str">
        <f>定義一覧[[#This Row],[VariableName]]&amp;","</f>
        <v>WIDE_KANA_HIRAGANA_GA,</v>
      </c>
      <c r="M873" s="1" t="str">
        <f>IF(定義一覧[[#This Row],[Sequence]]="○","",IF(I874="",CONCATENATE(定義一覧[[#This Row],[VariableName]], " + 1,"),CONCATENATE(定義一覧[[#This Row],[VariableName]], " - 1,")))</f>
        <v/>
      </c>
    </row>
    <row r="874" spans="2:13" ht="12.75" customHeight="1" x14ac:dyDescent="0.4">
      <c r="B874" s="1" t="s">
        <v>437</v>
      </c>
      <c r="C874" s="1">
        <f>HEX2DEC(定義一覧[[#This Row],[Unicode]])</f>
        <v>12365</v>
      </c>
      <c r="D874" s="1" t="str">
        <f>_xlfn.UNICHAR(HEX2DEC(定義一覧[[#This Row],[Unicode]]))</f>
        <v>き</v>
      </c>
      <c r="E874" s="1" t="s">
        <v>725</v>
      </c>
      <c r="F874" s="1" t="s">
        <v>727</v>
      </c>
      <c r="G874" s="1" t="s">
        <v>726</v>
      </c>
      <c r="H874" s="2" t="s">
        <v>568</v>
      </c>
      <c r="I874" s="1" t="str">
        <f>IF(AND(定義一覧[[#This Row],[Dec]]-1=C873,定義一覧[[#This Row],[Dec]]+1=C875,定義一覧[[#This Row],[Category]]=F873,定義一覧[[#This Row],[Category]]=F875,定義一覧[[#This Row],[SubCategory]]=G873,定義一覧[[#This Row],[SubCategory]]=G875),"○","")</f>
        <v>○</v>
      </c>
      <c r="J874" s="1" t="str">
        <f>CONCATENATE(定義一覧[[#This Row],[Width]],"_",定義一覧[[#This Row],[Category]],"_",定義一覧[[#This Row],[SubCategory]],"_",SUBSTITUTE(定義一覧[[#This Row],[Name]],"-","_"))</f>
        <v>WIDE_KANA_HIRAGANA_KI</v>
      </c>
      <c r="K8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KI
pub const WIDE_KANA_HIRAGANA_KI: u32 = 0x304D;</v>
      </c>
      <c r="L874" s="3" t="str">
        <f>定義一覧[[#This Row],[VariableName]]&amp;","</f>
        <v>WIDE_KANA_HIRAGANA_KI,</v>
      </c>
      <c r="M874" s="1" t="str">
        <f>IF(定義一覧[[#This Row],[Sequence]]="○","",IF(I875="",CONCATENATE(定義一覧[[#This Row],[VariableName]], " + 1,"),CONCATENATE(定義一覧[[#This Row],[VariableName]], " - 1,")))</f>
        <v/>
      </c>
    </row>
    <row r="875" spans="2:13" ht="12.75" customHeight="1" x14ac:dyDescent="0.4">
      <c r="B875" s="1" t="s">
        <v>438</v>
      </c>
      <c r="C875" s="1">
        <f>HEX2DEC(定義一覧[[#This Row],[Unicode]])</f>
        <v>12366</v>
      </c>
      <c r="D875" s="1" t="str">
        <f>_xlfn.UNICHAR(HEX2DEC(定義一覧[[#This Row],[Unicode]]))</f>
        <v>ぎ</v>
      </c>
      <c r="E875" s="1" t="s">
        <v>725</v>
      </c>
      <c r="F875" s="1" t="s">
        <v>727</v>
      </c>
      <c r="G875" s="1" t="s">
        <v>726</v>
      </c>
      <c r="H875" s="2" t="s">
        <v>569</v>
      </c>
      <c r="I875" s="1" t="str">
        <f>IF(AND(定義一覧[[#This Row],[Dec]]-1=C874,定義一覧[[#This Row],[Dec]]+1=C876,定義一覧[[#This Row],[Category]]=F874,定義一覧[[#This Row],[Category]]=F876,定義一覧[[#This Row],[SubCategory]]=G874,定義一覧[[#This Row],[SubCategory]]=G876),"○","")</f>
        <v>○</v>
      </c>
      <c r="J875" s="1" t="str">
        <f>CONCATENATE(定義一覧[[#This Row],[Width]],"_",定義一覧[[#This Row],[Category]],"_",定義一覧[[#This Row],[SubCategory]],"_",SUBSTITUTE(定義一覧[[#This Row],[Name]],"-","_"))</f>
        <v>WIDE_KANA_HIRAGANA_GI</v>
      </c>
      <c r="K8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GI
pub const WIDE_KANA_HIRAGANA_GI: u32 = 0x304E;</v>
      </c>
      <c r="L875" s="3" t="str">
        <f>定義一覧[[#This Row],[VariableName]]&amp;","</f>
        <v>WIDE_KANA_HIRAGANA_GI,</v>
      </c>
      <c r="M875" s="1" t="str">
        <f>IF(定義一覧[[#This Row],[Sequence]]="○","",IF(I876="",CONCATENATE(定義一覧[[#This Row],[VariableName]], " + 1,"),CONCATENATE(定義一覧[[#This Row],[VariableName]], " - 1,")))</f>
        <v/>
      </c>
    </row>
    <row r="876" spans="2:13" ht="12.75" customHeight="1" x14ac:dyDescent="0.4">
      <c r="B876" s="1" t="s">
        <v>439</v>
      </c>
      <c r="C876" s="1">
        <f>HEX2DEC(定義一覧[[#This Row],[Unicode]])</f>
        <v>12367</v>
      </c>
      <c r="D876" s="1" t="str">
        <f>_xlfn.UNICHAR(HEX2DEC(定義一覧[[#This Row],[Unicode]]))</f>
        <v>く</v>
      </c>
      <c r="E876" s="1" t="s">
        <v>725</v>
      </c>
      <c r="F876" s="1" t="s">
        <v>727</v>
      </c>
      <c r="G876" s="1" t="s">
        <v>726</v>
      </c>
      <c r="H876" s="2" t="s">
        <v>570</v>
      </c>
      <c r="I876" s="1" t="str">
        <f>IF(AND(定義一覧[[#This Row],[Dec]]-1=C875,定義一覧[[#This Row],[Dec]]+1=C877,定義一覧[[#This Row],[Category]]=F875,定義一覧[[#This Row],[Category]]=F877,定義一覧[[#This Row],[SubCategory]]=G875,定義一覧[[#This Row],[SubCategory]]=G877),"○","")</f>
        <v>○</v>
      </c>
      <c r="J876" s="1" t="str">
        <f>CONCATENATE(定義一覧[[#This Row],[Width]],"_",定義一覧[[#This Row],[Category]],"_",定義一覧[[#This Row],[SubCategory]],"_",SUBSTITUTE(定義一覧[[#This Row],[Name]],"-","_"))</f>
        <v>WIDE_KANA_HIRAGANA_KU</v>
      </c>
      <c r="K8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KU
pub const WIDE_KANA_HIRAGANA_KU: u32 = 0x304F;</v>
      </c>
      <c r="L876" s="3" t="str">
        <f>定義一覧[[#This Row],[VariableName]]&amp;","</f>
        <v>WIDE_KANA_HIRAGANA_KU,</v>
      </c>
      <c r="M876" s="1" t="str">
        <f>IF(定義一覧[[#This Row],[Sequence]]="○","",IF(I877="",CONCATENATE(定義一覧[[#This Row],[VariableName]], " + 1,"),CONCATENATE(定義一覧[[#This Row],[VariableName]], " - 1,")))</f>
        <v/>
      </c>
    </row>
    <row r="877" spans="2:13" ht="12.75" customHeight="1" x14ac:dyDescent="0.4">
      <c r="B877" s="1" t="s">
        <v>473</v>
      </c>
      <c r="C877" s="1">
        <f>HEX2DEC(定義一覧[[#This Row],[Unicode]])</f>
        <v>12368</v>
      </c>
      <c r="D877" s="1" t="str">
        <f>_xlfn.UNICHAR(HEX2DEC(定義一覧[[#This Row],[Unicode]]))</f>
        <v>ぐ</v>
      </c>
      <c r="E877" s="1" t="s">
        <v>725</v>
      </c>
      <c r="F877" s="1" t="s">
        <v>727</v>
      </c>
      <c r="G877" s="1" t="s">
        <v>726</v>
      </c>
      <c r="H877" s="2" t="s">
        <v>571</v>
      </c>
      <c r="I877" s="1" t="str">
        <f>IF(AND(定義一覧[[#This Row],[Dec]]-1=C876,定義一覧[[#This Row],[Dec]]+1=C878,定義一覧[[#This Row],[Category]]=F876,定義一覧[[#This Row],[Category]]=F878,定義一覧[[#This Row],[SubCategory]]=G876,定義一覧[[#This Row],[SubCategory]]=G878),"○","")</f>
        <v>○</v>
      </c>
      <c r="J877" s="1" t="str">
        <f>CONCATENATE(定義一覧[[#This Row],[Width]],"_",定義一覧[[#This Row],[Category]],"_",定義一覧[[#This Row],[SubCategory]],"_",SUBSTITUTE(定義一覧[[#This Row],[Name]],"-","_"))</f>
        <v>WIDE_KANA_HIRAGANA_GU</v>
      </c>
      <c r="K8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GU
pub const WIDE_KANA_HIRAGANA_GU: u32 = 0x3050;</v>
      </c>
      <c r="L877" s="3" t="str">
        <f>定義一覧[[#This Row],[VariableName]]&amp;","</f>
        <v>WIDE_KANA_HIRAGANA_GU,</v>
      </c>
      <c r="M877" s="1" t="str">
        <f>IF(定義一覧[[#This Row],[Sequence]]="○","",IF(I878="",CONCATENATE(定義一覧[[#This Row],[VariableName]], " + 1,"),CONCATENATE(定義一覧[[#This Row],[VariableName]], " - 1,")))</f>
        <v/>
      </c>
    </row>
    <row r="878" spans="2:13" ht="12.75" customHeight="1" x14ac:dyDescent="0.4">
      <c r="B878" s="1" t="s">
        <v>474</v>
      </c>
      <c r="C878" s="1">
        <f>HEX2DEC(定義一覧[[#This Row],[Unicode]])</f>
        <v>12369</v>
      </c>
      <c r="D878" s="1" t="str">
        <f>_xlfn.UNICHAR(HEX2DEC(定義一覧[[#This Row],[Unicode]]))</f>
        <v>け</v>
      </c>
      <c r="E878" s="1" t="s">
        <v>725</v>
      </c>
      <c r="F878" s="1" t="s">
        <v>727</v>
      </c>
      <c r="G878" s="1" t="s">
        <v>726</v>
      </c>
      <c r="H878" s="2" t="s">
        <v>572</v>
      </c>
      <c r="I878" s="1" t="str">
        <f>IF(AND(定義一覧[[#This Row],[Dec]]-1=C877,定義一覧[[#This Row],[Dec]]+1=C879,定義一覧[[#This Row],[Category]]=F877,定義一覧[[#This Row],[Category]]=F879,定義一覧[[#This Row],[SubCategory]]=G877,定義一覧[[#This Row],[SubCategory]]=G879),"○","")</f>
        <v>○</v>
      </c>
      <c r="J878" s="1" t="str">
        <f>CONCATENATE(定義一覧[[#This Row],[Width]],"_",定義一覧[[#This Row],[Category]],"_",定義一覧[[#This Row],[SubCategory]],"_",SUBSTITUTE(定義一覧[[#This Row],[Name]],"-","_"))</f>
        <v>WIDE_KANA_HIRAGANA_KE</v>
      </c>
      <c r="K8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KE
pub const WIDE_KANA_HIRAGANA_KE: u32 = 0x3051;</v>
      </c>
      <c r="L878" s="3" t="str">
        <f>定義一覧[[#This Row],[VariableName]]&amp;","</f>
        <v>WIDE_KANA_HIRAGANA_KE,</v>
      </c>
      <c r="M878" s="1" t="str">
        <f>IF(定義一覧[[#This Row],[Sequence]]="○","",IF(I879="",CONCATENATE(定義一覧[[#This Row],[VariableName]], " + 1,"),CONCATENATE(定義一覧[[#This Row],[VariableName]], " - 1,")))</f>
        <v/>
      </c>
    </row>
    <row r="879" spans="2:13" ht="12.75" customHeight="1" x14ac:dyDescent="0.4">
      <c r="B879" s="1" t="s">
        <v>475</v>
      </c>
      <c r="C879" s="1">
        <f>HEX2DEC(定義一覧[[#This Row],[Unicode]])</f>
        <v>12370</v>
      </c>
      <c r="D879" s="1" t="str">
        <f>_xlfn.UNICHAR(HEX2DEC(定義一覧[[#This Row],[Unicode]]))</f>
        <v>げ</v>
      </c>
      <c r="E879" s="1" t="s">
        <v>725</v>
      </c>
      <c r="F879" s="1" t="s">
        <v>727</v>
      </c>
      <c r="G879" s="1" t="s">
        <v>726</v>
      </c>
      <c r="H879" s="2" t="s">
        <v>573</v>
      </c>
      <c r="I879" s="1" t="str">
        <f>IF(AND(定義一覧[[#This Row],[Dec]]-1=C878,定義一覧[[#This Row],[Dec]]+1=C880,定義一覧[[#This Row],[Category]]=F878,定義一覧[[#This Row],[Category]]=F880,定義一覧[[#This Row],[SubCategory]]=G878,定義一覧[[#This Row],[SubCategory]]=G880),"○","")</f>
        <v>○</v>
      </c>
      <c r="J879" s="1" t="str">
        <f>CONCATENATE(定義一覧[[#This Row],[Width]],"_",定義一覧[[#This Row],[Category]],"_",定義一覧[[#This Row],[SubCategory]],"_",SUBSTITUTE(定義一覧[[#This Row],[Name]],"-","_"))</f>
        <v>WIDE_KANA_HIRAGANA_GE</v>
      </c>
      <c r="K8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GE
pub const WIDE_KANA_HIRAGANA_GE: u32 = 0x3052;</v>
      </c>
      <c r="L879" s="3" t="str">
        <f>定義一覧[[#This Row],[VariableName]]&amp;","</f>
        <v>WIDE_KANA_HIRAGANA_GE,</v>
      </c>
      <c r="M879" s="1" t="str">
        <f>IF(定義一覧[[#This Row],[Sequence]]="○","",IF(I880="",CONCATENATE(定義一覧[[#This Row],[VariableName]], " + 1,"),CONCATENATE(定義一覧[[#This Row],[VariableName]], " - 1,")))</f>
        <v/>
      </c>
    </row>
    <row r="880" spans="2:13" ht="12.75" customHeight="1" x14ac:dyDescent="0.4">
      <c r="B880" s="1" t="s">
        <v>476</v>
      </c>
      <c r="C880" s="1">
        <f>HEX2DEC(定義一覧[[#This Row],[Unicode]])</f>
        <v>12371</v>
      </c>
      <c r="D880" s="1" t="str">
        <f>_xlfn.UNICHAR(HEX2DEC(定義一覧[[#This Row],[Unicode]]))</f>
        <v>こ</v>
      </c>
      <c r="E880" s="1" t="s">
        <v>725</v>
      </c>
      <c r="F880" s="1" t="s">
        <v>727</v>
      </c>
      <c r="G880" s="1" t="s">
        <v>726</v>
      </c>
      <c r="H880" s="2" t="s">
        <v>574</v>
      </c>
      <c r="I880" s="1" t="str">
        <f>IF(AND(定義一覧[[#This Row],[Dec]]-1=C879,定義一覧[[#This Row],[Dec]]+1=C881,定義一覧[[#This Row],[Category]]=F879,定義一覧[[#This Row],[Category]]=F881,定義一覧[[#This Row],[SubCategory]]=G879,定義一覧[[#This Row],[SubCategory]]=G881),"○","")</f>
        <v>○</v>
      </c>
      <c r="J880" s="1" t="str">
        <f>CONCATENATE(定義一覧[[#This Row],[Width]],"_",定義一覧[[#This Row],[Category]],"_",定義一覧[[#This Row],[SubCategory]],"_",SUBSTITUTE(定義一覧[[#This Row],[Name]],"-","_"))</f>
        <v>WIDE_KANA_HIRAGANA_KO</v>
      </c>
      <c r="K8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KO
pub const WIDE_KANA_HIRAGANA_KO: u32 = 0x3053;</v>
      </c>
      <c r="L880" s="3" t="str">
        <f>定義一覧[[#This Row],[VariableName]]&amp;","</f>
        <v>WIDE_KANA_HIRAGANA_KO,</v>
      </c>
      <c r="M880" s="1" t="str">
        <f>IF(定義一覧[[#This Row],[Sequence]]="○","",IF(I881="",CONCATENATE(定義一覧[[#This Row],[VariableName]], " + 1,"),CONCATENATE(定義一覧[[#This Row],[VariableName]], " - 1,")))</f>
        <v/>
      </c>
    </row>
    <row r="881" spans="2:13" ht="12.75" customHeight="1" x14ac:dyDescent="0.4">
      <c r="B881" s="1" t="s">
        <v>477</v>
      </c>
      <c r="C881" s="1">
        <f>HEX2DEC(定義一覧[[#This Row],[Unicode]])</f>
        <v>12372</v>
      </c>
      <c r="D881" s="1" t="str">
        <f>_xlfn.UNICHAR(HEX2DEC(定義一覧[[#This Row],[Unicode]]))</f>
        <v>ご</v>
      </c>
      <c r="E881" s="1" t="s">
        <v>725</v>
      </c>
      <c r="F881" s="1" t="s">
        <v>727</v>
      </c>
      <c r="G881" s="1" t="s">
        <v>726</v>
      </c>
      <c r="H881" s="2" t="s">
        <v>575</v>
      </c>
      <c r="I881" s="1" t="str">
        <f>IF(AND(定義一覧[[#This Row],[Dec]]-1=C880,定義一覧[[#This Row],[Dec]]+1=C882,定義一覧[[#This Row],[Category]]=F880,定義一覧[[#This Row],[Category]]=F882,定義一覧[[#This Row],[SubCategory]]=G880,定義一覧[[#This Row],[SubCategory]]=G882),"○","")</f>
        <v>○</v>
      </c>
      <c r="J881" s="1" t="str">
        <f>CONCATENATE(定義一覧[[#This Row],[Width]],"_",定義一覧[[#This Row],[Category]],"_",定義一覧[[#This Row],[SubCategory]],"_",SUBSTITUTE(定義一覧[[#This Row],[Name]],"-","_"))</f>
        <v>WIDE_KANA_HIRAGANA_GO</v>
      </c>
      <c r="K8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GO
pub const WIDE_KANA_HIRAGANA_GO: u32 = 0x3054;</v>
      </c>
      <c r="L881" s="3" t="str">
        <f>定義一覧[[#This Row],[VariableName]]&amp;","</f>
        <v>WIDE_KANA_HIRAGANA_GO,</v>
      </c>
      <c r="M881" s="1" t="str">
        <f>IF(定義一覧[[#This Row],[Sequence]]="○","",IF(I882="",CONCATENATE(定義一覧[[#This Row],[VariableName]], " + 1,"),CONCATENATE(定義一覧[[#This Row],[VariableName]], " - 1,")))</f>
        <v/>
      </c>
    </row>
    <row r="882" spans="2:13" ht="12.75" customHeight="1" x14ac:dyDescent="0.4">
      <c r="B882" s="1" t="s">
        <v>478</v>
      </c>
      <c r="C882" s="1">
        <f>HEX2DEC(定義一覧[[#This Row],[Unicode]])</f>
        <v>12373</v>
      </c>
      <c r="D882" s="1" t="str">
        <f>_xlfn.UNICHAR(HEX2DEC(定義一覧[[#This Row],[Unicode]]))</f>
        <v>さ</v>
      </c>
      <c r="E882" s="1" t="s">
        <v>725</v>
      </c>
      <c r="F882" s="1" t="s">
        <v>727</v>
      </c>
      <c r="G882" s="1" t="s">
        <v>726</v>
      </c>
      <c r="H882" s="2" t="s">
        <v>576</v>
      </c>
      <c r="I882" s="1" t="str">
        <f>IF(AND(定義一覧[[#This Row],[Dec]]-1=C881,定義一覧[[#This Row],[Dec]]+1=C883,定義一覧[[#This Row],[Category]]=F881,定義一覧[[#This Row],[Category]]=F883,定義一覧[[#This Row],[SubCategory]]=G881,定義一覧[[#This Row],[SubCategory]]=G883),"○","")</f>
        <v>○</v>
      </c>
      <c r="J882" s="1" t="str">
        <f>CONCATENATE(定義一覧[[#This Row],[Width]],"_",定義一覧[[#This Row],[Category]],"_",定義一覧[[#This Row],[SubCategory]],"_",SUBSTITUTE(定義一覧[[#This Row],[Name]],"-","_"))</f>
        <v>WIDE_KANA_HIRAGANA_SA</v>
      </c>
      <c r="K8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SA
pub const WIDE_KANA_HIRAGANA_SA: u32 = 0x3055;</v>
      </c>
      <c r="L882" s="3" t="str">
        <f>定義一覧[[#This Row],[VariableName]]&amp;","</f>
        <v>WIDE_KANA_HIRAGANA_SA,</v>
      </c>
      <c r="M882" s="1" t="str">
        <f>IF(定義一覧[[#This Row],[Sequence]]="○","",IF(I883="",CONCATENATE(定義一覧[[#This Row],[VariableName]], " + 1,"),CONCATENATE(定義一覧[[#This Row],[VariableName]], " - 1,")))</f>
        <v/>
      </c>
    </row>
    <row r="883" spans="2:13" ht="12.75" customHeight="1" x14ac:dyDescent="0.4">
      <c r="B883" s="1" t="s">
        <v>479</v>
      </c>
      <c r="C883" s="1">
        <f>HEX2DEC(定義一覧[[#This Row],[Unicode]])</f>
        <v>12374</v>
      </c>
      <c r="D883" s="1" t="str">
        <f>_xlfn.UNICHAR(HEX2DEC(定義一覧[[#This Row],[Unicode]]))</f>
        <v>ざ</v>
      </c>
      <c r="E883" s="1" t="s">
        <v>725</v>
      </c>
      <c r="F883" s="1" t="s">
        <v>727</v>
      </c>
      <c r="G883" s="1" t="s">
        <v>726</v>
      </c>
      <c r="H883" s="2" t="s">
        <v>577</v>
      </c>
      <c r="I883" s="1" t="str">
        <f>IF(AND(定義一覧[[#This Row],[Dec]]-1=C882,定義一覧[[#This Row],[Dec]]+1=C884,定義一覧[[#This Row],[Category]]=F882,定義一覧[[#This Row],[Category]]=F884,定義一覧[[#This Row],[SubCategory]]=G882,定義一覧[[#This Row],[SubCategory]]=G884),"○","")</f>
        <v>○</v>
      </c>
      <c r="J883" s="1" t="str">
        <f>CONCATENATE(定義一覧[[#This Row],[Width]],"_",定義一覧[[#This Row],[Category]],"_",定義一覧[[#This Row],[SubCategory]],"_",SUBSTITUTE(定義一覧[[#This Row],[Name]],"-","_"))</f>
        <v>WIDE_KANA_HIRAGANA_ZA</v>
      </c>
      <c r="K8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ZA
pub const WIDE_KANA_HIRAGANA_ZA: u32 = 0x3056;</v>
      </c>
      <c r="L883" s="3" t="str">
        <f>定義一覧[[#This Row],[VariableName]]&amp;","</f>
        <v>WIDE_KANA_HIRAGANA_ZA,</v>
      </c>
      <c r="M883" s="1" t="str">
        <f>IF(定義一覧[[#This Row],[Sequence]]="○","",IF(I884="",CONCATENATE(定義一覧[[#This Row],[VariableName]], " + 1,"),CONCATENATE(定義一覧[[#This Row],[VariableName]], " - 1,")))</f>
        <v/>
      </c>
    </row>
    <row r="884" spans="2:13" ht="12.75" customHeight="1" x14ac:dyDescent="0.4">
      <c r="B884" s="1" t="s">
        <v>480</v>
      </c>
      <c r="C884" s="1">
        <f>HEX2DEC(定義一覧[[#This Row],[Unicode]])</f>
        <v>12375</v>
      </c>
      <c r="D884" s="1" t="str">
        <f>_xlfn.UNICHAR(HEX2DEC(定義一覧[[#This Row],[Unicode]]))</f>
        <v>し</v>
      </c>
      <c r="E884" s="1" t="s">
        <v>725</v>
      </c>
      <c r="F884" s="1" t="s">
        <v>727</v>
      </c>
      <c r="G884" s="1" t="s">
        <v>726</v>
      </c>
      <c r="H884" s="2" t="s">
        <v>578</v>
      </c>
      <c r="I884" s="1" t="str">
        <f>IF(AND(定義一覧[[#This Row],[Dec]]-1=C883,定義一覧[[#This Row],[Dec]]+1=C885,定義一覧[[#This Row],[Category]]=F883,定義一覧[[#This Row],[Category]]=F885,定義一覧[[#This Row],[SubCategory]]=G883,定義一覧[[#This Row],[SubCategory]]=G885),"○","")</f>
        <v>○</v>
      </c>
      <c r="J884" s="1" t="str">
        <f>CONCATENATE(定義一覧[[#This Row],[Width]],"_",定義一覧[[#This Row],[Category]],"_",定義一覧[[#This Row],[SubCategory]],"_",SUBSTITUTE(定義一覧[[#This Row],[Name]],"-","_"))</f>
        <v>WIDE_KANA_HIRAGANA_SI</v>
      </c>
      <c r="K8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SI
pub const WIDE_KANA_HIRAGANA_SI: u32 = 0x3057;</v>
      </c>
      <c r="L884" s="3" t="str">
        <f>定義一覧[[#This Row],[VariableName]]&amp;","</f>
        <v>WIDE_KANA_HIRAGANA_SI,</v>
      </c>
      <c r="M884" s="1" t="str">
        <f>IF(定義一覧[[#This Row],[Sequence]]="○","",IF(I885="",CONCATENATE(定義一覧[[#This Row],[VariableName]], " + 1,"),CONCATENATE(定義一覧[[#This Row],[VariableName]], " - 1,")))</f>
        <v/>
      </c>
    </row>
    <row r="885" spans="2:13" ht="12.75" customHeight="1" x14ac:dyDescent="0.4">
      <c r="B885" s="1" t="s">
        <v>481</v>
      </c>
      <c r="C885" s="1">
        <f>HEX2DEC(定義一覧[[#This Row],[Unicode]])</f>
        <v>12376</v>
      </c>
      <c r="D885" s="1" t="str">
        <f>_xlfn.UNICHAR(HEX2DEC(定義一覧[[#This Row],[Unicode]]))</f>
        <v>じ</v>
      </c>
      <c r="E885" s="1" t="s">
        <v>725</v>
      </c>
      <c r="F885" s="1" t="s">
        <v>727</v>
      </c>
      <c r="G885" s="1" t="s">
        <v>726</v>
      </c>
      <c r="H885" s="2" t="s">
        <v>579</v>
      </c>
      <c r="I885" s="1" t="str">
        <f>IF(AND(定義一覧[[#This Row],[Dec]]-1=C884,定義一覧[[#This Row],[Dec]]+1=C886,定義一覧[[#This Row],[Category]]=F884,定義一覧[[#This Row],[Category]]=F886,定義一覧[[#This Row],[SubCategory]]=G884,定義一覧[[#This Row],[SubCategory]]=G886),"○","")</f>
        <v>○</v>
      </c>
      <c r="J885" s="1" t="str">
        <f>CONCATENATE(定義一覧[[#This Row],[Width]],"_",定義一覧[[#This Row],[Category]],"_",定義一覧[[#This Row],[SubCategory]],"_",SUBSTITUTE(定義一覧[[#This Row],[Name]],"-","_"))</f>
        <v>WIDE_KANA_HIRAGANA_ZI</v>
      </c>
      <c r="K8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ZI
pub const WIDE_KANA_HIRAGANA_ZI: u32 = 0x3058;</v>
      </c>
      <c r="L885" s="3" t="str">
        <f>定義一覧[[#This Row],[VariableName]]&amp;","</f>
        <v>WIDE_KANA_HIRAGANA_ZI,</v>
      </c>
      <c r="M885" s="1" t="str">
        <f>IF(定義一覧[[#This Row],[Sequence]]="○","",IF(I886="",CONCATENATE(定義一覧[[#This Row],[VariableName]], " + 1,"),CONCATENATE(定義一覧[[#This Row],[VariableName]], " - 1,")))</f>
        <v/>
      </c>
    </row>
    <row r="886" spans="2:13" ht="12.75" customHeight="1" x14ac:dyDescent="0.4">
      <c r="B886" s="1" t="s">
        <v>482</v>
      </c>
      <c r="C886" s="1">
        <f>HEX2DEC(定義一覧[[#This Row],[Unicode]])</f>
        <v>12377</v>
      </c>
      <c r="D886" s="1" t="str">
        <f>_xlfn.UNICHAR(HEX2DEC(定義一覧[[#This Row],[Unicode]]))</f>
        <v>す</v>
      </c>
      <c r="E886" s="1" t="s">
        <v>725</v>
      </c>
      <c r="F886" s="1" t="s">
        <v>727</v>
      </c>
      <c r="G886" s="1" t="s">
        <v>726</v>
      </c>
      <c r="H886" s="2" t="s">
        <v>580</v>
      </c>
      <c r="I886" s="1" t="str">
        <f>IF(AND(定義一覧[[#This Row],[Dec]]-1=C885,定義一覧[[#This Row],[Dec]]+1=C887,定義一覧[[#This Row],[Category]]=F885,定義一覧[[#This Row],[Category]]=F887,定義一覧[[#This Row],[SubCategory]]=G885,定義一覧[[#This Row],[SubCategory]]=G887),"○","")</f>
        <v>○</v>
      </c>
      <c r="J886" s="1" t="str">
        <f>CONCATENATE(定義一覧[[#This Row],[Width]],"_",定義一覧[[#This Row],[Category]],"_",定義一覧[[#This Row],[SubCategory]],"_",SUBSTITUTE(定義一覧[[#This Row],[Name]],"-","_"))</f>
        <v>WIDE_KANA_HIRAGANA_SU</v>
      </c>
      <c r="K8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SU
pub const WIDE_KANA_HIRAGANA_SU: u32 = 0x3059;</v>
      </c>
      <c r="L886" s="3" t="str">
        <f>定義一覧[[#This Row],[VariableName]]&amp;","</f>
        <v>WIDE_KANA_HIRAGANA_SU,</v>
      </c>
      <c r="M886" s="1" t="str">
        <f>IF(定義一覧[[#This Row],[Sequence]]="○","",IF(I887="",CONCATENATE(定義一覧[[#This Row],[VariableName]], " + 1,"),CONCATENATE(定義一覧[[#This Row],[VariableName]], " - 1,")))</f>
        <v/>
      </c>
    </row>
    <row r="887" spans="2:13" ht="12.75" customHeight="1" x14ac:dyDescent="0.4">
      <c r="B887" s="1" t="s">
        <v>440</v>
      </c>
      <c r="C887" s="1">
        <f>HEX2DEC(定義一覧[[#This Row],[Unicode]])</f>
        <v>12378</v>
      </c>
      <c r="D887" s="1" t="str">
        <f>_xlfn.UNICHAR(HEX2DEC(定義一覧[[#This Row],[Unicode]]))</f>
        <v>ず</v>
      </c>
      <c r="E887" s="1" t="s">
        <v>725</v>
      </c>
      <c r="F887" s="1" t="s">
        <v>727</v>
      </c>
      <c r="G887" s="1" t="s">
        <v>726</v>
      </c>
      <c r="H887" s="2" t="s">
        <v>581</v>
      </c>
      <c r="I887" s="1" t="str">
        <f>IF(AND(定義一覧[[#This Row],[Dec]]-1=C886,定義一覧[[#This Row],[Dec]]+1=C888,定義一覧[[#This Row],[Category]]=F886,定義一覧[[#This Row],[Category]]=F888,定義一覧[[#This Row],[SubCategory]]=G886,定義一覧[[#This Row],[SubCategory]]=G888),"○","")</f>
        <v>○</v>
      </c>
      <c r="J887" s="1" t="str">
        <f>CONCATENATE(定義一覧[[#This Row],[Width]],"_",定義一覧[[#This Row],[Category]],"_",定義一覧[[#This Row],[SubCategory]],"_",SUBSTITUTE(定義一覧[[#This Row],[Name]],"-","_"))</f>
        <v>WIDE_KANA_HIRAGANA_ZU</v>
      </c>
      <c r="K8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ZU
pub const WIDE_KANA_HIRAGANA_ZU: u32 = 0x305A;</v>
      </c>
      <c r="L887" s="3" t="str">
        <f>定義一覧[[#This Row],[VariableName]]&amp;","</f>
        <v>WIDE_KANA_HIRAGANA_ZU,</v>
      </c>
      <c r="M887" s="1" t="str">
        <f>IF(定義一覧[[#This Row],[Sequence]]="○","",IF(I888="",CONCATENATE(定義一覧[[#This Row],[VariableName]], " + 1,"),CONCATENATE(定義一覧[[#This Row],[VariableName]], " - 1,")))</f>
        <v/>
      </c>
    </row>
    <row r="888" spans="2:13" ht="12.75" customHeight="1" x14ac:dyDescent="0.4">
      <c r="B888" s="1" t="s">
        <v>441</v>
      </c>
      <c r="C888" s="1">
        <f>HEX2DEC(定義一覧[[#This Row],[Unicode]])</f>
        <v>12379</v>
      </c>
      <c r="D888" s="1" t="str">
        <f>_xlfn.UNICHAR(HEX2DEC(定義一覧[[#This Row],[Unicode]]))</f>
        <v>せ</v>
      </c>
      <c r="E888" s="1" t="s">
        <v>725</v>
      </c>
      <c r="F888" s="1" t="s">
        <v>727</v>
      </c>
      <c r="G888" s="1" t="s">
        <v>726</v>
      </c>
      <c r="H888" s="2" t="s">
        <v>582</v>
      </c>
      <c r="I888" s="1" t="str">
        <f>IF(AND(定義一覧[[#This Row],[Dec]]-1=C887,定義一覧[[#This Row],[Dec]]+1=C889,定義一覧[[#This Row],[Category]]=F887,定義一覧[[#This Row],[Category]]=F889,定義一覧[[#This Row],[SubCategory]]=G887,定義一覧[[#This Row],[SubCategory]]=G889),"○","")</f>
        <v>○</v>
      </c>
      <c r="J888" s="1" t="str">
        <f>CONCATENATE(定義一覧[[#This Row],[Width]],"_",定義一覧[[#This Row],[Category]],"_",定義一覧[[#This Row],[SubCategory]],"_",SUBSTITUTE(定義一覧[[#This Row],[Name]],"-","_"))</f>
        <v>WIDE_KANA_HIRAGANA_SE</v>
      </c>
      <c r="K8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SE
pub const WIDE_KANA_HIRAGANA_SE: u32 = 0x305B;</v>
      </c>
      <c r="L888" s="3" t="str">
        <f>定義一覧[[#This Row],[VariableName]]&amp;","</f>
        <v>WIDE_KANA_HIRAGANA_SE,</v>
      </c>
      <c r="M888" s="1" t="str">
        <f>IF(定義一覧[[#This Row],[Sequence]]="○","",IF(I889="",CONCATENATE(定義一覧[[#This Row],[VariableName]], " + 1,"),CONCATENATE(定義一覧[[#This Row],[VariableName]], " - 1,")))</f>
        <v/>
      </c>
    </row>
    <row r="889" spans="2:13" ht="12.75" customHeight="1" x14ac:dyDescent="0.4">
      <c r="B889" s="1" t="s">
        <v>442</v>
      </c>
      <c r="C889" s="1">
        <f>HEX2DEC(定義一覧[[#This Row],[Unicode]])</f>
        <v>12380</v>
      </c>
      <c r="D889" s="1" t="str">
        <f>_xlfn.UNICHAR(HEX2DEC(定義一覧[[#This Row],[Unicode]]))</f>
        <v>ぜ</v>
      </c>
      <c r="E889" s="1" t="s">
        <v>725</v>
      </c>
      <c r="F889" s="1" t="s">
        <v>727</v>
      </c>
      <c r="G889" s="1" t="s">
        <v>726</v>
      </c>
      <c r="H889" s="2" t="s">
        <v>583</v>
      </c>
      <c r="I889" s="1" t="str">
        <f>IF(AND(定義一覧[[#This Row],[Dec]]-1=C888,定義一覧[[#This Row],[Dec]]+1=C890,定義一覧[[#This Row],[Category]]=F888,定義一覧[[#This Row],[Category]]=F890,定義一覧[[#This Row],[SubCategory]]=G888,定義一覧[[#This Row],[SubCategory]]=G890),"○","")</f>
        <v>○</v>
      </c>
      <c r="J889" s="1" t="str">
        <f>CONCATENATE(定義一覧[[#This Row],[Width]],"_",定義一覧[[#This Row],[Category]],"_",定義一覧[[#This Row],[SubCategory]],"_",SUBSTITUTE(定義一覧[[#This Row],[Name]],"-","_"))</f>
        <v>WIDE_KANA_HIRAGANA_ZE</v>
      </c>
      <c r="K8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ZE
pub const WIDE_KANA_HIRAGANA_ZE: u32 = 0x305C;</v>
      </c>
      <c r="L889" s="3" t="str">
        <f>定義一覧[[#This Row],[VariableName]]&amp;","</f>
        <v>WIDE_KANA_HIRAGANA_ZE,</v>
      </c>
      <c r="M889" s="1" t="str">
        <f>IF(定義一覧[[#This Row],[Sequence]]="○","",IF(I890="",CONCATENATE(定義一覧[[#This Row],[VariableName]], " + 1,"),CONCATENATE(定義一覧[[#This Row],[VariableName]], " - 1,")))</f>
        <v/>
      </c>
    </row>
    <row r="890" spans="2:13" ht="12.75" customHeight="1" x14ac:dyDescent="0.4">
      <c r="B890" s="1" t="s">
        <v>443</v>
      </c>
      <c r="C890" s="1">
        <f>HEX2DEC(定義一覧[[#This Row],[Unicode]])</f>
        <v>12381</v>
      </c>
      <c r="D890" s="1" t="str">
        <f>_xlfn.UNICHAR(HEX2DEC(定義一覧[[#This Row],[Unicode]]))</f>
        <v>そ</v>
      </c>
      <c r="E890" s="1" t="s">
        <v>725</v>
      </c>
      <c r="F890" s="1" t="s">
        <v>727</v>
      </c>
      <c r="G890" s="1" t="s">
        <v>726</v>
      </c>
      <c r="H890" s="2" t="s">
        <v>584</v>
      </c>
      <c r="I890" s="1" t="str">
        <f>IF(AND(定義一覧[[#This Row],[Dec]]-1=C889,定義一覧[[#This Row],[Dec]]+1=C891,定義一覧[[#This Row],[Category]]=F889,定義一覧[[#This Row],[Category]]=F891,定義一覧[[#This Row],[SubCategory]]=G889,定義一覧[[#This Row],[SubCategory]]=G891),"○","")</f>
        <v>○</v>
      </c>
      <c r="J890" s="1" t="str">
        <f>CONCATENATE(定義一覧[[#This Row],[Width]],"_",定義一覧[[#This Row],[Category]],"_",定義一覧[[#This Row],[SubCategory]],"_",SUBSTITUTE(定義一覧[[#This Row],[Name]],"-","_"))</f>
        <v>WIDE_KANA_HIRAGANA_SO</v>
      </c>
      <c r="K8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SO
pub const WIDE_KANA_HIRAGANA_SO: u32 = 0x305D;</v>
      </c>
      <c r="L890" s="3" t="str">
        <f>定義一覧[[#This Row],[VariableName]]&amp;","</f>
        <v>WIDE_KANA_HIRAGANA_SO,</v>
      </c>
      <c r="M890" s="1" t="str">
        <f>IF(定義一覧[[#This Row],[Sequence]]="○","",IF(I891="",CONCATENATE(定義一覧[[#This Row],[VariableName]], " + 1,"),CONCATENATE(定義一覧[[#This Row],[VariableName]], " - 1,")))</f>
        <v/>
      </c>
    </row>
    <row r="891" spans="2:13" ht="12.75" customHeight="1" x14ac:dyDescent="0.4">
      <c r="B891" s="1" t="s">
        <v>444</v>
      </c>
      <c r="C891" s="1">
        <f>HEX2DEC(定義一覧[[#This Row],[Unicode]])</f>
        <v>12382</v>
      </c>
      <c r="D891" s="1" t="str">
        <f>_xlfn.UNICHAR(HEX2DEC(定義一覧[[#This Row],[Unicode]]))</f>
        <v>ぞ</v>
      </c>
      <c r="E891" s="1" t="s">
        <v>725</v>
      </c>
      <c r="F891" s="1" t="s">
        <v>727</v>
      </c>
      <c r="G891" s="1" t="s">
        <v>726</v>
      </c>
      <c r="H891" s="2" t="s">
        <v>585</v>
      </c>
      <c r="I891" s="1" t="str">
        <f>IF(AND(定義一覧[[#This Row],[Dec]]-1=C890,定義一覧[[#This Row],[Dec]]+1=C892,定義一覧[[#This Row],[Category]]=F890,定義一覧[[#This Row],[Category]]=F892,定義一覧[[#This Row],[SubCategory]]=G890,定義一覧[[#This Row],[SubCategory]]=G892),"○","")</f>
        <v>○</v>
      </c>
      <c r="J891" s="1" t="str">
        <f>CONCATENATE(定義一覧[[#This Row],[Width]],"_",定義一覧[[#This Row],[Category]],"_",定義一覧[[#This Row],[SubCategory]],"_",SUBSTITUTE(定義一覧[[#This Row],[Name]],"-","_"))</f>
        <v>WIDE_KANA_HIRAGANA_ZO</v>
      </c>
      <c r="K8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ZO
pub const WIDE_KANA_HIRAGANA_ZO: u32 = 0x305E;</v>
      </c>
      <c r="L891" s="3" t="str">
        <f>定義一覧[[#This Row],[VariableName]]&amp;","</f>
        <v>WIDE_KANA_HIRAGANA_ZO,</v>
      </c>
      <c r="M891" s="1" t="str">
        <f>IF(定義一覧[[#This Row],[Sequence]]="○","",IF(I892="",CONCATENATE(定義一覧[[#This Row],[VariableName]], " + 1,"),CONCATENATE(定義一覧[[#This Row],[VariableName]], " - 1,")))</f>
        <v/>
      </c>
    </row>
    <row r="892" spans="2:13" ht="12.75" customHeight="1" x14ac:dyDescent="0.4">
      <c r="B892" s="1" t="s">
        <v>445</v>
      </c>
      <c r="C892" s="1">
        <f>HEX2DEC(定義一覧[[#This Row],[Unicode]])</f>
        <v>12383</v>
      </c>
      <c r="D892" s="1" t="str">
        <f>_xlfn.UNICHAR(HEX2DEC(定義一覧[[#This Row],[Unicode]]))</f>
        <v>た</v>
      </c>
      <c r="E892" s="1" t="s">
        <v>725</v>
      </c>
      <c r="F892" s="1" t="s">
        <v>727</v>
      </c>
      <c r="G892" s="1" t="s">
        <v>726</v>
      </c>
      <c r="H892" s="2" t="s">
        <v>586</v>
      </c>
      <c r="I892" s="1" t="str">
        <f>IF(AND(定義一覧[[#This Row],[Dec]]-1=C891,定義一覧[[#This Row],[Dec]]+1=C893,定義一覧[[#This Row],[Category]]=F891,定義一覧[[#This Row],[Category]]=F893,定義一覧[[#This Row],[SubCategory]]=G891,定義一覧[[#This Row],[SubCategory]]=G893),"○","")</f>
        <v>○</v>
      </c>
      <c r="J892" s="1" t="str">
        <f>CONCATENATE(定義一覧[[#This Row],[Width]],"_",定義一覧[[#This Row],[Category]],"_",定義一覧[[#This Row],[SubCategory]],"_",SUBSTITUTE(定義一覧[[#This Row],[Name]],"-","_"))</f>
        <v>WIDE_KANA_HIRAGANA_TA</v>
      </c>
      <c r="K8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TA
pub const WIDE_KANA_HIRAGANA_TA: u32 = 0x305F;</v>
      </c>
      <c r="L892" s="3" t="str">
        <f>定義一覧[[#This Row],[VariableName]]&amp;","</f>
        <v>WIDE_KANA_HIRAGANA_TA,</v>
      </c>
      <c r="M892" s="1" t="str">
        <f>IF(定義一覧[[#This Row],[Sequence]]="○","",IF(I893="",CONCATENATE(定義一覧[[#This Row],[VariableName]], " + 1,"),CONCATENATE(定義一覧[[#This Row],[VariableName]], " - 1,")))</f>
        <v/>
      </c>
    </row>
    <row r="893" spans="2:13" ht="12.75" customHeight="1" x14ac:dyDescent="0.4">
      <c r="B893" s="1" t="s">
        <v>483</v>
      </c>
      <c r="C893" s="1">
        <f>HEX2DEC(定義一覧[[#This Row],[Unicode]])</f>
        <v>12384</v>
      </c>
      <c r="D893" s="1" t="str">
        <f>_xlfn.UNICHAR(HEX2DEC(定義一覧[[#This Row],[Unicode]]))</f>
        <v>だ</v>
      </c>
      <c r="E893" s="1" t="s">
        <v>725</v>
      </c>
      <c r="F893" s="1" t="s">
        <v>727</v>
      </c>
      <c r="G893" s="1" t="s">
        <v>726</v>
      </c>
      <c r="H893" s="2" t="s">
        <v>587</v>
      </c>
      <c r="I893" s="1" t="str">
        <f>IF(AND(定義一覧[[#This Row],[Dec]]-1=C892,定義一覧[[#This Row],[Dec]]+1=C894,定義一覧[[#This Row],[Category]]=F892,定義一覧[[#This Row],[Category]]=F894,定義一覧[[#This Row],[SubCategory]]=G892,定義一覧[[#This Row],[SubCategory]]=G894),"○","")</f>
        <v>○</v>
      </c>
      <c r="J893" s="1" t="str">
        <f>CONCATENATE(定義一覧[[#This Row],[Width]],"_",定義一覧[[#This Row],[Category]],"_",定義一覧[[#This Row],[SubCategory]],"_",SUBSTITUTE(定義一覧[[#This Row],[Name]],"-","_"))</f>
        <v>WIDE_KANA_HIRAGANA_DA</v>
      </c>
      <c r="K8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DA
pub const WIDE_KANA_HIRAGANA_DA: u32 = 0x3060;</v>
      </c>
      <c r="L893" s="3" t="str">
        <f>定義一覧[[#This Row],[VariableName]]&amp;","</f>
        <v>WIDE_KANA_HIRAGANA_DA,</v>
      </c>
      <c r="M893" s="1" t="str">
        <f>IF(定義一覧[[#This Row],[Sequence]]="○","",IF(I894="",CONCATENATE(定義一覧[[#This Row],[VariableName]], " + 1,"),CONCATENATE(定義一覧[[#This Row],[VariableName]], " - 1,")))</f>
        <v/>
      </c>
    </row>
    <row r="894" spans="2:13" ht="12.75" customHeight="1" x14ac:dyDescent="0.4">
      <c r="B894" s="1" t="s">
        <v>484</v>
      </c>
      <c r="C894" s="1">
        <f>HEX2DEC(定義一覧[[#This Row],[Unicode]])</f>
        <v>12385</v>
      </c>
      <c r="D894" s="1" t="str">
        <f>_xlfn.UNICHAR(HEX2DEC(定義一覧[[#This Row],[Unicode]]))</f>
        <v>ち</v>
      </c>
      <c r="E894" s="1" t="s">
        <v>725</v>
      </c>
      <c r="F894" s="1" t="s">
        <v>727</v>
      </c>
      <c r="G894" s="1" t="s">
        <v>726</v>
      </c>
      <c r="H894" s="2" t="s">
        <v>588</v>
      </c>
      <c r="I894" s="1" t="str">
        <f>IF(AND(定義一覧[[#This Row],[Dec]]-1=C893,定義一覧[[#This Row],[Dec]]+1=C895,定義一覧[[#This Row],[Category]]=F893,定義一覧[[#This Row],[Category]]=F895,定義一覧[[#This Row],[SubCategory]]=G893,定義一覧[[#This Row],[SubCategory]]=G895),"○","")</f>
        <v>○</v>
      </c>
      <c r="J894" s="1" t="str">
        <f>CONCATENATE(定義一覧[[#This Row],[Width]],"_",定義一覧[[#This Row],[Category]],"_",定義一覧[[#This Row],[SubCategory]],"_",SUBSTITUTE(定義一覧[[#This Row],[Name]],"-","_"))</f>
        <v>WIDE_KANA_HIRAGANA_TI</v>
      </c>
      <c r="K8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TI
pub const WIDE_KANA_HIRAGANA_TI: u32 = 0x3061;</v>
      </c>
      <c r="L894" s="3" t="str">
        <f>定義一覧[[#This Row],[VariableName]]&amp;","</f>
        <v>WIDE_KANA_HIRAGANA_TI,</v>
      </c>
      <c r="M894" s="1" t="str">
        <f>IF(定義一覧[[#This Row],[Sequence]]="○","",IF(I895="",CONCATENATE(定義一覧[[#This Row],[VariableName]], " + 1,"),CONCATENATE(定義一覧[[#This Row],[VariableName]], " - 1,")))</f>
        <v/>
      </c>
    </row>
    <row r="895" spans="2:13" ht="12.75" customHeight="1" x14ac:dyDescent="0.4">
      <c r="B895" s="1" t="s">
        <v>485</v>
      </c>
      <c r="C895" s="1">
        <f>HEX2DEC(定義一覧[[#This Row],[Unicode]])</f>
        <v>12386</v>
      </c>
      <c r="D895" s="1" t="str">
        <f>_xlfn.UNICHAR(HEX2DEC(定義一覧[[#This Row],[Unicode]]))</f>
        <v>ぢ</v>
      </c>
      <c r="E895" s="1" t="s">
        <v>725</v>
      </c>
      <c r="F895" s="1" t="s">
        <v>727</v>
      </c>
      <c r="G895" s="1" t="s">
        <v>726</v>
      </c>
      <c r="H895" s="2" t="s">
        <v>589</v>
      </c>
      <c r="I895" s="1" t="str">
        <f>IF(AND(定義一覧[[#This Row],[Dec]]-1=C894,定義一覧[[#This Row],[Dec]]+1=C896,定義一覧[[#This Row],[Category]]=F894,定義一覧[[#This Row],[Category]]=F896,定義一覧[[#This Row],[SubCategory]]=G894,定義一覧[[#This Row],[SubCategory]]=G896),"○","")</f>
        <v>○</v>
      </c>
      <c r="J895" s="1" t="str">
        <f>CONCATENATE(定義一覧[[#This Row],[Width]],"_",定義一覧[[#This Row],[Category]],"_",定義一覧[[#This Row],[SubCategory]],"_",SUBSTITUTE(定義一覧[[#This Row],[Name]],"-","_"))</f>
        <v>WIDE_KANA_HIRAGANA_DI</v>
      </c>
      <c r="K8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DI
pub const WIDE_KANA_HIRAGANA_DI: u32 = 0x3062;</v>
      </c>
      <c r="L895" s="3" t="str">
        <f>定義一覧[[#This Row],[VariableName]]&amp;","</f>
        <v>WIDE_KANA_HIRAGANA_DI,</v>
      </c>
      <c r="M895" s="1" t="str">
        <f>IF(定義一覧[[#This Row],[Sequence]]="○","",IF(I896="",CONCATENATE(定義一覧[[#This Row],[VariableName]], " + 1,"),CONCATENATE(定義一覧[[#This Row],[VariableName]], " - 1,")))</f>
        <v/>
      </c>
    </row>
    <row r="896" spans="2:13" ht="12.75" customHeight="1" x14ac:dyDescent="0.4">
      <c r="B896" s="1" t="s">
        <v>486</v>
      </c>
      <c r="C896" s="1">
        <f>HEX2DEC(定義一覧[[#This Row],[Unicode]])</f>
        <v>12387</v>
      </c>
      <c r="D896" s="1" t="str">
        <f>_xlfn.UNICHAR(HEX2DEC(定義一覧[[#This Row],[Unicode]]))</f>
        <v>っ</v>
      </c>
      <c r="E896" s="1" t="s">
        <v>725</v>
      </c>
      <c r="F896" s="1" t="s">
        <v>727</v>
      </c>
      <c r="G896" s="1" t="s">
        <v>726</v>
      </c>
      <c r="H896" s="2" t="s">
        <v>590</v>
      </c>
      <c r="I896" s="1" t="str">
        <f>IF(AND(定義一覧[[#This Row],[Dec]]-1=C895,定義一覧[[#This Row],[Dec]]+1=C897,定義一覧[[#This Row],[Category]]=F895,定義一覧[[#This Row],[Category]]=F897,定義一覧[[#This Row],[SubCategory]]=G895,定義一覧[[#This Row],[SubCategory]]=G897),"○","")</f>
        <v>○</v>
      </c>
      <c r="J896" s="1" t="str">
        <f>CONCATENATE(定義一覧[[#This Row],[Width]],"_",定義一覧[[#This Row],[Category]],"_",定義一覧[[#This Row],[SubCategory]],"_",SUBSTITUTE(定義一覧[[#This Row],[Name]],"-","_"))</f>
        <v>WIDE_KANA_HIRAGANA_SMALL_TU</v>
      </c>
      <c r="K8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SMALL_TU
pub const WIDE_KANA_HIRAGANA_SMALL_TU: u32 = 0x3063;</v>
      </c>
      <c r="L896" s="3" t="str">
        <f>定義一覧[[#This Row],[VariableName]]&amp;","</f>
        <v>WIDE_KANA_HIRAGANA_SMALL_TU,</v>
      </c>
      <c r="M896" s="1" t="str">
        <f>IF(定義一覧[[#This Row],[Sequence]]="○","",IF(I897="",CONCATENATE(定義一覧[[#This Row],[VariableName]], " + 1,"),CONCATENATE(定義一覧[[#This Row],[VariableName]], " - 1,")))</f>
        <v/>
      </c>
    </row>
    <row r="897" spans="2:13" ht="12.75" customHeight="1" x14ac:dyDescent="0.4">
      <c r="B897" s="1" t="s">
        <v>487</v>
      </c>
      <c r="C897" s="1">
        <f>HEX2DEC(定義一覧[[#This Row],[Unicode]])</f>
        <v>12388</v>
      </c>
      <c r="D897" s="1" t="str">
        <f>_xlfn.UNICHAR(HEX2DEC(定義一覧[[#This Row],[Unicode]]))</f>
        <v>つ</v>
      </c>
      <c r="E897" s="1" t="s">
        <v>725</v>
      </c>
      <c r="F897" s="1" t="s">
        <v>727</v>
      </c>
      <c r="G897" s="1" t="s">
        <v>726</v>
      </c>
      <c r="H897" s="2" t="s">
        <v>591</v>
      </c>
      <c r="I897" s="1" t="str">
        <f>IF(AND(定義一覧[[#This Row],[Dec]]-1=C896,定義一覧[[#This Row],[Dec]]+1=C898,定義一覧[[#This Row],[Category]]=F896,定義一覧[[#This Row],[Category]]=F898,定義一覧[[#This Row],[SubCategory]]=G896,定義一覧[[#This Row],[SubCategory]]=G898),"○","")</f>
        <v>○</v>
      </c>
      <c r="J897" s="1" t="str">
        <f>CONCATENATE(定義一覧[[#This Row],[Width]],"_",定義一覧[[#This Row],[Category]],"_",定義一覧[[#This Row],[SubCategory]],"_",SUBSTITUTE(定義一覧[[#This Row],[Name]],"-","_"))</f>
        <v>WIDE_KANA_HIRAGANA_TU</v>
      </c>
      <c r="K8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TU
pub const WIDE_KANA_HIRAGANA_TU: u32 = 0x3064;</v>
      </c>
      <c r="L897" s="3" t="str">
        <f>定義一覧[[#This Row],[VariableName]]&amp;","</f>
        <v>WIDE_KANA_HIRAGANA_TU,</v>
      </c>
      <c r="M897" s="1" t="str">
        <f>IF(定義一覧[[#This Row],[Sequence]]="○","",IF(I898="",CONCATENATE(定義一覧[[#This Row],[VariableName]], " + 1,"),CONCATENATE(定義一覧[[#This Row],[VariableName]], " - 1,")))</f>
        <v/>
      </c>
    </row>
    <row r="898" spans="2:13" ht="12.75" customHeight="1" x14ac:dyDescent="0.4">
      <c r="B898" s="1" t="s">
        <v>488</v>
      </c>
      <c r="C898" s="1">
        <f>HEX2DEC(定義一覧[[#This Row],[Unicode]])</f>
        <v>12389</v>
      </c>
      <c r="D898" s="1" t="str">
        <f>_xlfn.UNICHAR(HEX2DEC(定義一覧[[#This Row],[Unicode]]))</f>
        <v>づ</v>
      </c>
      <c r="E898" s="1" t="s">
        <v>725</v>
      </c>
      <c r="F898" s="1" t="s">
        <v>727</v>
      </c>
      <c r="G898" s="1" t="s">
        <v>726</v>
      </c>
      <c r="H898" s="2" t="s">
        <v>592</v>
      </c>
      <c r="I898" s="1" t="str">
        <f>IF(AND(定義一覧[[#This Row],[Dec]]-1=C897,定義一覧[[#This Row],[Dec]]+1=C899,定義一覧[[#This Row],[Category]]=F897,定義一覧[[#This Row],[Category]]=F899,定義一覧[[#This Row],[SubCategory]]=G897,定義一覧[[#This Row],[SubCategory]]=G899),"○","")</f>
        <v>○</v>
      </c>
      <c r="J898" s="1" t="str">
        <f>CONCATENATE(定義一覧[[#This Row],[Width]],"_",定義一覧[[#This Row],[Category]],"_",定義一覧[[#This Row],[SubCategory]],"_",SUBSTITUTE(定義一覧[[#This Row],[Name]],"-","_"))</f>
        <v>WIDE_KANA_HIRAGANA_DU</v>
      </c>
      <c r="K8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DU
pub const WIDE_KANA_HIRAGANA_DU: u32 = 0x3065;</v>
      </c>
      <c r="L898" s="3" t="str">
        <f>定義一覧[[#This Row],[VariableName]]&amp;","</f>
        <v>WIDE_KANA_HIRAGANA_DU,</v>
      </c>
      <c r="M898" s="1" t="str">
        <f>IF(定義一覧[[#This Row],[Sequence]]="○","",IF(I899="",CONCATENATE(定義一覧[[#This Row],[VariableName]], " + 1,"),CONCATENATE(定義一覧[[#This Row],[VariableName]], " - 1,")))</f>
        <v/>
      </c>
    </row>
    <row r="899" spans="2:13" ht="12.75" customHeight="1" x14ac:dyDescent="0.4">
      <c r="B899" s="1" t="s">
        <v>489</v>
      </c>
      <c r="C899" s="1">
        <f>HEX2DEC(定義一覧[[#This Row],[Unicode]])</f>
        <v>12390</v>
      </c>
      <c r="D899" s="1" t="str">
        <f>_xlfn.UNICHAR(HEX2DEC(定義一覧[[#This Row],[Unicode]]))</f>
        <v>て</v>
      </c>
      <c r="E899" s="1" t="s">
        <v>725</v>
      </c>
      <c r="F899" s="1" t="s">
        <v>727</v>
      </c>
      <c r="G899" s="1" t="s">
        <v>726</v>
      </c>
      <c r="H899" s="2" t="s">
        <v>593</v>
      </c>
      <c r="I899" s="1" t="str">
        <f>IF(AND(定義一覧[[#This Row],[Dec]]-1=C898,定義一覧[[#This Row],[Dec]]+1=C900,定義一覧[[#This Row],[Category]]=F898,定義一覧[[#This Row],[Category]]=F900,定義一覧[[#This Row],[SubCategory]]=G898,定義一覧[[#This Row],[SubCategory]]=G900),"○","")</f>
        <v>○</v>
      </c>
      <c r="J899" s="1" t="str">
        <f>CONCATENATE(定義一覧[[#This Row],[Width]],"_",定義一覧[[#This Row],[Category]],"_",定義一覧[[#This Row],[SubCategory]],"_",SUBSTITUTE(定義一覧[[#This Row],[Name]],"-","_"))</f>
        <v>WIDE_KANA_HIRAGANA_TE</v>
      </c>
      <c r="K8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TE
pub const WIDE_KANA_HIRAGANA_TE: u32 = 0x3066;</v>
      </c>
      <c r="L899" s="3" t="str">
        <f>定義一覧[[#This Row],[VariableName]]&amp;","</f>
        <v>WIDE_KANA_HIRAGANA_TE,</v>
      </c>
      <c r="M899" s="1" t="str">
        <f>IF(定義一覧[[#This Row],[Sequence]]="○","",IF(I900="",CONCATENATE(定義一覧[[#This Row],[VariableName]], " + 1,"),CONCATENATE(定義一覧[[#This Row],[VariableName]], " - 1,")))</f>
        <v/>
      </c>
    </row>
    <row r="900" spans="2:13" ht="12.75" customHeight="1" x14ac:dyDescent="0.4">
      <c r="B900" s="1" t="s">
        <v>490</v>
      </c>
      <c r="C900" s="1">
        <f>HEX2DEC(定義一覧[[#This Row],[Unicode]])</f>
        <v>12391</v>
      </c>
      <c r="D900" s="1" t="str">
        <f>_xlfn.UNICHAR(HEX2DEC(定義一覧[[#This Row],[Unicode]]))</f>
        <v>で</v>
      </c>
      <c r="E900" s="1" t="s">
        <v>725</v>
      </c>
      <c r="F900" s="1" t="s">
        <v>727</v>
      </c>
      <c r="G900" s="1" t="s">
        <v>726</v>
      </c>
      <c r="H900" s="2" t="s">
        <v>594</v>
      </c>
      <c r="I900" s="1" t="str">
        <f>IF(AND(定義一覧[[#This Row],[Dec]]-1=C899,定義一覧[[#This Row],[Dec]]+1=C901,定義一覧[[#This Row],[Category]]=F899,定義一覧[[#This Row],[Category]]=F901,定義一覧[[#This Row],[SubCategory]]=G899,定義一覧[[#This Row],[SubCategory]]=G901),"○","")</f>
        <v>○</v>
      </c>
      <c r="J900" s="1" t="str">
        <f>CONCATENATE(定義一覧[[#This Row],[Width]],"_",定義一覧[[#This Row],[Category]],"_",定義一覧[[#This Row],[SubCategory]],"_",SUBSTITUTE(定義一覧[[#This Row],[Name]],"-","_"))</f>
        <v>WIDE_KANA_HIRAGANA_DE</v>
      </c>
      <c r="K9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DE
pub const WIDE_KANA_HIRAGANA_DE: u32 = 0x3067;</v>
      </c>
      <c r="L900" s="3" t="str">
        <f>定義一覧[[#This Row],[VariableName]]&amp;","</f>
        <v>WIDE_KANA_HIRAGANA_DE,</v>
      </c>
      <c r="M900" s="1" t="str">
        <f>IF(定義一覧[[#This Row],[Sequence]]="○","",IF(I901="",CONCATENATE(定義一覧[[#This Row],[VariableName]], " + 1,"),CONCATENATE(定義一覧[[#This Row],[VariableName]], " - 1,")))</f>
        <v/>
      </c>
    </row>
    <row r="901" spans="2:13" ht="12.75" customHeight="1" x14ac:dyDescent="0.4">
      <c r="B901" s="1" t="s">
        <v>491</v>
      </c>
      <c r="C901" s="1">
        <f>HEX2DEC(定義一覧[[#This Row],[Unicode]])</f>
        <v>12392</v>
      </c>
      <c r="D901" s="1" t="str">
        <f>_xlfn.UNICHAR(HEX2DEC(定義一覧[[#This Row],[Unicode]]))</f>
        <v>と</v>
      </c>
      <c r="E901" s="1" t="s">
        <v>725</v>
      </c>
      <c r="F901" s="1" t="s">
        <v>727</v>
      </c>
      <c r="G901" s="1" t="s">
        <v>726</v>
      </c>
      <c r="H901" s="2" t="s">
        <v>595</v>
      </c>
      <c r="I901" s="1" t="str">
        <f>IF(AND(定義一覧[[#This Row],[Dec]]-1=C900,定義一覧[[#This Row],[Dec]]+1=C902,定義一覧[[#This Row],[Category]]=F900,定義一覧[[#This Row],[Category]]=F902,定義一覧[[#This Row],[SubCategory]]=G900,定義一覧[[#This Row],[SubCategory]]=G902),"○","")</f>
        <v>○</v>
      </c>
      <c r="J901" s="1" t="str">
        <f>CONCATENATE(定義一覧[[#This Row],[Width]],"_",定義一覧[[#This Row],[Category]],"_",定義一覧[[#This Row],[SubCategory]],"_",SUBSTITUTE(定義一覧[[#This Row],[Name]],"-","_"))</f>
        <v>WIDE_KANA_HIRAGANA_TO</v>
      </c>
      <c r="K9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TO
pub const WIDE_KANA_HIRAGANA_TO: u32 = 0x3068;</v>
      </c>
      <c r="L901" s="3" t="str">
        <f>定義一覧[[#This Row],[VariableName]]&amp;","</f>
        <v>WIDE_KANA_HIRAGANA_TO,</v>
      </c>
      <c r="M901" s="1" t="str">
        <f>IF(定義一覧[[#This Row],[Sequence]]="○","",IF(I902="",CONCATENATE(定義一覧[[#This Row],[VariableName]], " + 1,"),CONCATENATE(定義一覧[[#This Row],[VariableName]], " - 1,")))</f>
        <v/>
      </c>
    </row>
    <row r="902" spans="2:13" ht="12.75" customHeight="1" x14ac:dyDescent="0.4">
      <c r="B902" s="1" t="s">
        <v>492</v>
      </c>
      <c r="C902" s="1">
        <f>HEX2DEC(定義一覧[[#This Row],[Unicode]])</f>
        <v>12393</v>
      </c>
      <c r="D902" s="1" t="str">
        <f>_xlfn.UNICHAR(HEX2DEC(定義一覧[[#This Row],[Unicode]]))</f>
        <v>ど</v>
      </c>
      <c r="E902" s="1" t="s">
        <v>725</v>
      </c>
      <c r="F902" s="1" t="s">
        <v>727</v>
      </c>
      <c r="G902" s="1" t="s">
        <v>726</v>
      </c>
      <c r="H902" s="2" t="s">
        <v>596</v>
      </c>
      <c r="I902" s="1" t="str">
        <f>IF(AND(定義一覧[[#This Row],[Dec]]-1=C901,定義一覧[[#This Row],[Dec]]+1=C903,定義一覧[[#This Row],[Category]]=F901,定義一覧[[#This Row],[Category]]=F903,定義一覧[[#This Row],[SubCategory]]=G901,定義一覧[[#This Row],[SubCategory]]=G903),"○","")</f>
        <v>○</v>
      </c>
      <c r="J902" s="1" t="str">
        <f>CONCATENATE(定義一覧[[#This Row],[Width]],"_",定義一覧[[#This Row],[Category]],"_",定義一覧[[#This Row],[SubCategory]],"_",SUBSTITUTE(定義一覧[[#This Row],[Name]],"-","_"))</f>
        <v>WIDE_KANA_HIRAGANA_DO</v>
      </c>
      <c r="K9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DO
pub const WIDE_KANA_HIRAGANA_DO: u32 = 0x3069;</v>
      </c>
      <c r="L902" s="3" t="str">
        <f>定義一覧[[#This Row],[VariableName]]&amp;","</f>
        <v>WIDE_KANA_HIRAGANA_DO,</v>
      </c>
      <c r="M902" s="1" t="str">
        <f>IF(定義一覧[[#This Row],[Sequence]]="○","",IF(I903="",CONCATENATE(定義一覧[[#This Row],[VariableName]], " + 1,"),CONCATENATE(定義一覧[[#This Row],[VariableName]], " - 1,")))</f>
        <v/>
      </c>
    </row>
    <row r="903" spans="2:13" ht="12.75" customHeight="1" x14ac:dyDescent="0.4">
      <c r="B903" s="1" t="s">
        <v>446</v>
      </c>
      <c r="C903" s="1">
        <f>HEX2DEC(定義一覧[[#This Row],[Unicode]])</f>
        <v>12394</v>
      </c>
      <c r="D903" s="1" t="str">
        <f>_xlfn.UNICHAR(HEX2DEC(定義一覧[[#This Row],[Unicode]]))</f>
        <v>な</v>
      </c>
      <c r="E903" s="1" t="s">
        <v>725</v>
      </c>
      <c r="F903" s="1" t="s">
        <v>727</v>
      </c>
      <c r="G903" s="1" t="s">
        <v>726</v>
      </c>
      <c r="H903" s="2" t="s">
        <v>597</v>
      </c>
      <c r="I903" s="1" t="str">
        <f>IF(AND(定義一覧[[#This Row],[Dec]]-1=C902,定義一覧[[#This Row],[Dec]]+1=C904,定義一覧[[#This Row],[Category]]=F902,定義一覧[[#This Row],[Category]]=F904,定義一覧[[#This Row],[SubCategory]]=G902,定義一覧[[#This Row],[SubCategory]]=G904),"○","")</f>
        <v>○</v>
      </c>
      <c r="J903" s="1" t="str">
        <f>CONCATENATE(定義一覧[[#This Row],[Width]],"_",定義一覧[[#This Row],[Category]],"_",定義一覧[[#This Row],[SubCategory]],"_",SUBSTITUTE(定義一覧[[#This Row],[Name]],"-","_"))</f>
        <v>WIDE_KANA_HIRAGANA_NA</v>
      </c>
      <c r="K9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NA
pub const WIDE_KANA_HIRAGANA_NA: u32 = 0x306A;</v>
      </c>
      <c r="L903" s="3" t="str">
        <f>定義一覧[[#This Row],[VariableName]]&amp;","</f>
        <v>WIDE_KANA_HIRAGANA_NA,</v>
      </c>
      <c r="M903" s="1" t="str">
        <f>IF(定義一覧[[#This Row],[Sequence]]="○","",IF(I904="",CONCATENATE(定義一覧[[#This Row],[VariableName]], " + 1,"),CONCATENATE(定義一覧[[#This Row],[VariableName]], " - 1,")))</f>
        <v/>
      </c>
    </row>
    <row r="904" spans="2:13" ht="12.75" customHeight="1" x14ac:dyDescent="0.4">
      <c r="B904" s="1" t="s">
        <v>447</v>
      </c>
      <c r="C904" s="1">
        <f>HEX2DEC(定義一覧[[#This Row],[Unicode]])</f>
        <v>12395</v>
      </c>
      <c r="D904" s="1" t="str">
        <f>_xlfn.UNICHAR(HEX2DEC(定義一覧[[#This Row],[Unicode]]))</f>
        <v>に</v>
      </c>
      <c r="E904" s="1" t="s">
        <v>725</v>
      </c>
      <c r="F904" s="1" t="s">
        <v>727</v>
      </c>
      <c r="G904" s="1" t="s">
        <v>726</v>
      </c>
      <c r="H904" s="2" t="s">
        <v>598</v>
      </c>
      <c r="I904" s="1" t="str">
        <f>IF(AND(定義一覧[[#This Row],[Dec]]-1=C903,定義一覧[[#This Row],[Dec]]+1=C905,定義一覧[[#This Row],[Category]]=F903,定義一覧[[#This Row],[Category]]=F905,定義一覧[[#This Row],[SubCategory]]=G903,定義一覧[[#This Row],[SubCategory]]=G905),"○","")</f>
        <v>○</v>
      </c>
      <c r="J904" s="1" t="str">
        <f>CONCATENATE(定義一覧[[#This Row],[Width]],"_",定義一覧[[#This Row],[Category]],"_",定義一覧[[#This Row],[SubCategory]],"_",SUBSTITUTE(定義一覧[[#This Row],[Name]],"-","_"))</f>
        <v>WIDE_KANA_HIRAGANA_NI</v>
      </c>
      <c r="K9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NI
pub const WIDE_KANA_HIRAGANA_NI: u32 = 0x306B;</v>
      </c>
      <c r="L904" s="3" t="str">
        <f>定義一覧[[#This Row],[VariableName]]&amp;","</f>
        <v>WIDE_KANA_HIRAGANA_NI,</v>
      </c>
      <c r="M904" s="1" t="str">
        <f>IF(定義一覧[[#This Row],[Sequence]]="○","",IF(I905="",CONCATENATE(定義一覧[[#This Row],[VariableName]], " + 1,"),CONCATENATE(定義一覧[[#This Row],[VariableName]], " - 1,")))</f>
        <v/>
      </c>
    </row>
    <row r="905" spans="2:13" ht="12.75" customHeight="1" x14ac:dyDescent="0.4">
      <c r="B905" s="1" t="s">
        <v>448</v>
      </c>
      <c r="C905" s="1">
        <f>HEX2DEC(定義一覧[[#This Row],[Unicode]])</f>
        <v>12396</v>
      </c>
      <c r="D905" s="1" t="str">
        <f>_xlfn.UNICHAR(HEX2DEC(定義一覧[[#This Row],[Unicode]]))</f>
        <v>ぬ</v>
      </c>
      <c r="E905" s="1" t="s">
        <v>725</v>
      </c>
      <c r="F905" s="1" t="s">
        <v>727</v>
      </c>
      <c r="G905" s="1" t="s">
        <v>726</v>
      </c>
      <c r="H905" s="2" t="s">
        <v>599</v>
      </c>
      <c r="I905" s="1" t="str">
        <f>IF(AND(定義一覧[[#This Row],[Dec]]-1=C904,定義一覧[[#This Row],[Dec]]+1=C906,定義一覧[[#This Row],[Category]]=F904,定義一覧[[#This Row],[Category]]=F906,定義一覧[[#This Row],[SubCategory]]=G904,定義一覧[[#This Row],[SubCategory]]=G906),"○","")</f>
        <v>○</v>
      </c>
      <c r="J905" s="1" t="str">
        <f>CONCATENATE(定義一覧[[#This Row],[Width]],"_",定義一覧[[#This Row],[Category]],"_",定義一覧[[#This Row],[SubCategory]],"_",SUBSTITUTE(定義一覧[[#This Row],[Name]],"-","_"))</f>
        <v>WIDE_KANA_HIRAGANA_NU</v>
      </c>
      <c r="K9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NU
pub const WIDE_KANA_HIRAGANA_NU: u32 = 0x306C;</v>
      </c>
      <c r="L905" s="3" t="str">
        <f>定義一覧[[#This Row],[VariableName]]&amp;","</f>
        <v>WIDE_KANA_HIRAGANA_NU,</v>
      </c>
      <c r="M905" s="1" t="str">
        <f>IF(定義一覧[[#This Row],[Sequence]]="○","",IF(I906="",CONCATENATE(定義一覧[[#This Row],[VariableName]], " + 1,"),CONCATENATE(定義一覧[[#This Row],[VariableName]], " - 1,")))</f>
        <v/>
      </c>
    </row>
    <row r="906" spans="2:13" ht="12.75" customHeight="1" x14ac:dyDescent="0.4">
      <c r="B906" s="1" t="s">
        <v>449</v>
      </c>
      <c r="C906" s="1">
        <f>HEX2DEC(定義一覧[[#This Row],[Unicode]])</f>
        <v>12397</v>
      </c>
      <c r="D906" s="1" t="str">
        <f>_xlfn.UNICHAR(HEX2DEC(定義一覧[[#This Row],[Unicode]]))</f>
        <v>ね</v>
      </c>
      <c r="E906" s="1" t="s">
        <v>725</v>
      </c>
      <c r="F906" s="1" t="s">
        <v>727</v>
      </c>
      <c r="G906" s="1" t="s">
        <v>726</v>
      </c>
      <c r="H906" s="2" t="s">
        <v>600</v>
      </c>
      <c r="I906" s="1" t="str">
        <f>IF(AND(定義一覧[[#This Row],[Dec]]-1=C905,定義一覧[[#This Row],[Dec]]+1=C907,定義一覧[[#This Row],[Category]]=F905,定義一覧[[#This Row],[Category]]=F907,定義一覧[[#This Row],[SubCategory]]=G905,定義一覧[[#This Row],[SubCategory]]=G907),"○","")</f>
        <v>○</v>
      </c>
      <c r="J906" s="1" t="str">
        <f>CONCATENATE(定義一覧[[#This Row],[Width]],"_",定義一覧[[#This Row],[Category]],"_",定義一覧[[#This Row],[SubCategory]],"_",SUBSTITUTE(定義一覧[[#This Row],[Name]],"-","_"))</f>
        <v>WIDE_KANA_HIRAGANA_NE</v>
      </c>
      <c r="K9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NE
pub const WIDE_KANA_HIRAGANA_NE: u32 = 0x306D;</v>
      </c>
      <c r="L906" s="3" t="str">
        <f>定義一覧[[#This Row],[VariableName]]&amp;","</f>
        <v>WIDE_KANA_HIRAGANA_NE,</v>
      </c>
      <c r="M906" s="1" t="str">
        <f>IF(定義一覧[[#This Row],[Sequence]]="○","",IF(I907="",CONCATENATE(定義一覧[[#This Row],[VariableName]], " + 1,"),CONCATENATE(定義一覧[[#This Row],[VariableName]], " - 1,")))</f>
        <v/>
      </c>
    </row>
    <row r="907" spans="2:13" ht="12.75" customHeight="1" x14ac:dyDescent="0.4">
      <c r="B907" s="1" t="s">
        <v>450</v>
      </c>
      <c r="C907" s="1">
        <f>HEX2DEC(定義一覧[[#This Row],[Unicode]])</f>
        <v>12398</v>
      </c>
      <c r="D907" s="1" t="str">
        <f>_xlfn.UNICHAR(HEX2DEC(定義一覧[[#This Row],[Unicode]]))</f>
        <v>の</v>
      </c>
      <c r="E907" s="1" t="s">
        <v>725</v>
      </c>
      <c r="F907" s="1" t="s">
        <v>727</v>
      </c>
      <c r="G907" s="1" t="s">
        <v>726</v>
      </c>
      <c r="H907" s="2" t="s">
        <v>601</v>
      </c>
      <c r="I907" s="1" t="str">
        <f>IF(AND(定義一覧[[#This Row],[Dec]]-1=C906,定義一覧[[#This Row],[Dec]]+1=C908,定義一覧[[#This Row],[Category]]=F906,定義一覧[[#This Row],[Category]]=F908,定義一覧[[#This Row],[SubCategory]]=G906,定義一覧[[#This Row],[SubCategory]]=G908),"○","")</f>
        <v>○</v>
      </c>
      <c r="J907" s="1" t="str">
        <f>CONCATENATE(定義一覧[[#This Row],[Width]],"_",定義一覧[[#This Row],[Category]],"_",定義一覧[[#This Row],[SubCategory]],"_",SUBSTITUTE(定義一覧[[#This Row],[Name]],"-","_"))</f>
        <v>WIDE_KANA_HIRAGANA_NO</v>
      </c>
      <c r="K9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NO
pub const WIDE_KANA_HIRAGANA_NO: u32 = 0x306E;</v>
      </c>
      <c r="L907" s="3" t="str">
        <f>定義一覧[[#This Row],[VariableName]]&amp;","</f>
        <v>WIDE_KANA_HIRAGANA_NO,</v>
      </c>
      <c r="M907" s="1" t="str">
        <f>IF(定義一覧[[#This Row],[Sequence]]="○","",IF(I908="",CONCATENATE(定義一覧[[#This Row],[VariableName]], " + 1,"),CONCATENATE(定義一覧[[#This Row],[VariableName]], " - 1,")))</f>
        <v/>
      </c>
    </row>
    <row r="908" spans="2:13" ht="12.75" customHeight="1" x14ac:dyDescent="0.4">
      <c r="B908" s="1" t="s">
        <v>451</v>
      </c>
      <c r="C908" s="1">
        <f>HEX2DEC(定義一覧[[#This Row],[Unicode]])</f>
        <v>12399</v>
      </c>
      <c r="D908" s="1" t="str">
        <f>_xlfn.UNICHAR(HEX2DEC(定義一覧[[#This Row],[Unicode]]))</f>
        <v>は</v>
      </c>
      <c r="E908" s="1" t="s">
        <v>725</v>
      </c>
      <c r="F908" s="1" t="s">
        <v>727</v>
      </c>
      <c r="G908" s="1" t="s">
        <v>726</v>
      </c>
      <c r="H908" s="2" t="s">
        <v>602</v>
      </c>
      <c r="I908" s="1" t="str">
        <f>IF(AND(定義一覧[[#This Row],[Dec]]-1=C907,定義一覧[[#This Row],[Dec]]+1=C909,定義一覧[[#This Row],[Category]]=F907,定義一覧[[#This Row],[Category]]=F909,定義一覧[[#This Row],[SubCategory]]=G907,定義一覧[[#This Row],[SubCategory]]=G909),"○","")</f>
        <v>○</v>
      </c>
      <c r="J908" s="1" t="str">
        <f>CONCATENATE(定義一覧[[#This Row],[Width]],"_",定義一覧[[#This Row],[Category]],"_",定義一覧[[#This Row],[SubCategory]],"_",SUBSTITUTE(定義一覧[[#This Row],[Name]],"-","_"))</f>
        <v>WIDE_KANA_HIRAGANA_HA</v>
      </c>
      <c r="K9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HA
pub const WIDE_KANA_HIRAGANA_HA: u32 = 0x306F;</v>
      </c>
      <c r="L908" s="3" t="str">
        <f>定義一覧[[#This Row],[VariableName]]&amp;","</f>
        <v>WIDE_KANA_HIRAGANA_HA,</v>
      </c>
      <c r="M908" s="1" t="str">
        <f>IF(定義一覧[[#This Row],[Sequence]]="○","",IF(I909="",CONCATENATE(定義一覧[[#This Row],[VariableName]], " + 1,"),CONCATENATE(定義一覧[[#This Row],[VariableName]], " - 1,")))</f>
        <v/>
      </c>
    </row>
    <row r="909" spans="2:13" ht="12.75" customHeight="1" x14ac:dyDescent="0.4">
      <c r="B909" s="1" t="s">
        <v>493</v>
      </c>
      <c r="C909" s="1">
        <f>HEX2DEC(定義一覧[[#This Row],[Unicode]])</f>
        <v>12400</v>
      </c>
      <c r="D909" s="1" t="str">
        <f>_xlfn.UNICHAR(HEX2DEC(定義一覧[[#This Row],[Unicode]]))</f>
        <v>ば</v>
      </c>
      <c r="E909" s="1" t="s">
        <v>725</v>
      </c>
      <c r="F909" s="1" t="s">
        <v>727</v>
      </c>
      <c r="G909" s="1" t="s">
        <v>726</v>
      </c>
      <c r="H909" s="2" t="s">
        <v>603</v>
      </c>
      <c r="I909" s="1" t="str">
        <f>IF(AND(定義一覧[[#This Row],[Dec]]-1=C908,定義一覧[[#This Row],[Dec]]+1=C910,定義一覧[[#This Row],[Category]]=F908,定義一覧[[#This Row],[Category]]=F910,定義一覧[[#This Row],[SubCategory]]=G908,定義一覧[[#This Row],[SubCategory]]=G910),"○","")</f>
        <v>○</v>
      </c>
      <c r="J909" s="1" t="str">
        <f>CONCATENATE(定義一覧[[#This Row],[Width]],"_",定義一覧[[#This Row],[Category]],"_",定義一覧[[#This Row],[SubCategory]],"_",SUBSTITUTE(定義一覧[[#This Row],[Name]],"-","_"))</f>
        <v>WIDE_KANA_HIRAGANA_BA</v>
      </c>
      <c r="K9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BA
pub const WIDE_KANA_HIRAGANA_BA: u32 = 0x3070;</v>
      </c>
      <c r="L909" s="3" t="str">
        <f>定義一覧[[#This Row],[VariableName]]&amp;","</f>
        <v>WIDE_KANA_HIRAGANA_BA,</v>
      </c>
      <c r="M909" s="1" t="str">
        <f>IF(定義一覧[[#This Row],[Sequence]]="○","",IF(I910="",CONCATENATE(定義一覧[[#This Row],[VariableName]], " + 1,"),CONCATENATE(定義一覧[[#This Row],[VariableName]], " - 1,")))</f>
        <v/>
      </c>
    </row>
    <row r="910" spans="2:13" ht="12.75" customHeight="1" x14ac:dyDescent="0.4">
      <c r="B910" s="1" t="s">
        <v>494</v>
      </c>
      <c r="C910" s="1">
        <f>HEX2DEC(定義一覧[[#This Row],[Unicode]])</f>
        <v>12401</v>
      </c>
      <c r="D910" s="1" t="str">
        <f>_xlfn.UNICHAR(HEX2DEC(定義一覧[[#This Row],[Unicode]]))</f>
        <v>ぱ</v>
      </c>
      <c r="E910" s="1" t="s">
        <v>725</v>
      </c>
      <c r="F910" s="1" t="s">
        <v>727</v>
      </c>
      <c r="G910" s="1" t="s">
        <v>726</v>
      </c>
      <c r="H910" s="2" t="s">
        <v>604</v>
      </c>
      <c r="I910" s="1" t="str">
        <f>IF(AND(定義一覧[[#This Row],[Dec]]-1=C909,定義一覧[[#This Row],[Dec]]+1=C911,定義一覧[[#This Row],[Category]]=F909,定義一覧[[#This Row],[Category]]=F911,定義一覧[[#This Row],[SubCategory]]=G909,定義一覧[[#This Row],[SubCategory]]=G911),"○","")</f>
        <v>○</v>
      </c>
      <c r="J910" s="1" t="str">
        <f>CONCATENATE(定義一覧[[#This Row],[Width]],"_",定義一覧[[#This Row],[Category]],"_",定義一覧[[#This Row],[SubCategory]],"_",SUBSTITUTE(定義一覧[[#This Row],[Name]],"-","_"))</f>
        <v>WIDE_KANA_HIRAGANA_PA</v>
      </c>
      <c r="K9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PA
pub const WIDE_KANA_HIRAGANA_PA: u32 = 0x3071;</v>
      </c>
      <c r="L910" s="3" t="str">
        <f>定義一覧[[#This Row],[VariableName]]&amp;","</f>
        <v>WIDE_KANA_HIRAGANA_PA,</v>
      </c>
      <c r="M910" s="1" t="str">
        <f>IF(定義一覧[[#This Row],[Sequence]]="○","",IF(I911="",CONCATENATE(定義一覧[[#This Row],[VariableName]], " + 1,"),CONCATENATE(定義一覧[[#This Row],[VariableName]], " - 1,")))</f>
        <v/>
      </c>
    </row>
    <row r="911" spans="2:13" ht="12.75" customHeight="1" x14ac:dyDescent="0.4">
      <c r="B911" s="1" t="s">
        <v>495</v>
      </c>
      <c r="C911" s="1">
        <f>HEX2DEC(定義一覧[[#This Row],[Unicode]])</f>
        <v>12402</v>
      </c>
      <c r="D911" s="1" t="str">
        <f>_xlfn.UNICHAR(HEX2DEC(定義一覧[[#This Row],[Unicode]]))</f>
        <v>ひ</v>
      </c>
      <c r="E911" s="1" t="s">
        <v>725</v>
      </c>
      <c r="F911" s="1" t="s">
        <v>727</v>
      </c>
      <c r="G911" s="1" t="s">
        <v>726</v>
      </c>
      <c r="H911" s="2" t="s">
        <v>605</v>
      </c>
      <c r="I911" s="1" t="str">
        <f>IF(AND(定義一覧[[#This Row],[Dec]]-1=C910,定義一覧[[#This Row],[Dec]]+1=C912,定義一覧[[#This Row],[Category]]=F910,定義一覧[[#This Row],[Category]]=F912,定義一覧[[#This Row],[SubCategory]]=G910,定義一覧[[#This Row],[SubCategory]]=G912),"○","")</f>
        <v>○</v>
      </c>
      <c r="J911" s="1" t="str">
        <f>CONCATENATE(定義一覧[[#This Row],[Width]],"_",定義一覧[[#This Row],[Category]],"_",定義一覧[[#This Row],[SubCategory]],"_",SUBSTITUTE(定義一覧[[#This Row],[Name]],"-","_"))</f>
        <v>WIDE_KANA_HIRAGANA_HI</v>
      </c>
      <c r="K9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HI
pub const WIDE_KANA_HIRAGANA_HI: u32 = 0x3072;</v>
      </c>
      <c r="L911" s="3" t="str">
        <f>定義一覧[[#This Row],[VariableName]]&amp;","</f>
        <v>WIDE_KANA_HIRAGANA_HI,</v>
      </c>
      <c r="M911" s="1" t="str">
        <f>IF(定義一覧[[#This Row],[Sequence]]="○","",IF(I912="",CONCATENATE(定義一覧[[#This Row],[VariableName]], " + 1,"),CONCATENATE(定義一覧[[#This Row],[VariableName]], " - 1,")))</f>
        <v/>
      </c>
    </row>
    <row r="912" spans="2:13" ht="12.75" customHeight="1" x14ac:dyDescent="0.4">
      <c r="B912" s="1" t="s">
        <v>496</v>
      </c>
      <c r="C912" s="1">
        <f>HEX2DEC(定義一覧[[#This Row],[Unicode]])</f>
        <v>12403</v>
      </c>
      <c r="D912" s="1" t="str">
        <f>_xlfn.UNICHAR(HEX2DEC(定義一覧[[#This Row],[Unicode]]))</f>
        <v>び</v>
      </c>
      <c r="E912" s="1" t="s">
        <v>725</v>
      </c>
      <c r="F912" s="1" t="s">
        <v>727</v>
      </c>
      <c r="G912" s="1" t="s">
        <v>726</v>
      </c>
      <c r="H912" s="2" t="s">
        <v>606</v>
      </c>
      <c r="I912" s="1" t="str">
        <f>IF(AND(定義一覧[[#This Row],[Dec]]-1=C911,定義一覧[[#This Row],[Dec]]+1=C913,定義一覧[[#This Row],[Category]]=F911,定義一覧[[#This Row],[Category]]=F913,定義一覧[[#This Row],[SubCategory]]=G911,定義一覧[[#This Row],[SubCategory]]=G913),"○","")</f>
        <v>○</v>
      </c>
      <c r="J912" s="1" t="str">
        <f>CONCATENATE(定義一覧[[#This Row],[Width]],"_",定義一覧[[#This Row],[Category]],"_",定義一覧[[#This Row],[SubCategory]],"_",SUBSTITUTE(定義一覧[[#This Row],[Name]],"-","_"))</f>
        <v>WIDE_KANA_HIRAGANA_BI</v>
      </c>
      <c r="K9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BI
pub const WIDE_KANA_HIRAGANA_BI: u32 = 0x3073;</v>
      </c>
      <c r="L912" s="3" t="str">
        <f>定義一覧[[#This Row],[VariableName]]&amp;","</f>
        <v>WIDE_KANA_HIRAGANA_BI,</v>
      </c>
      <c r="M912" s="1" t="str">
        <f>IF(定義一覧[[#This Row],[Sequence]]="○","",IF(I913="",CONCATENATE(定義一覧[[#This Row],[VariableName]], " + 1,"),CONCATENATE(定義一覧[[#This Row],[VariableName]], " - 1,")))</f>
        <v/>
      </c>
    </row>
    <row r="913" spans="2:13" ht="12.75" customHeight="1" x14ac:dyDescent="0.4">
      <c r="B913" s="1" t="s">
        <v>497</v>
      </c>
      <c r="C913" s="1">
        <f>HEX2DEC(定義一覧[[#This Row],[Unicode]])</f>
        <v>12404</v>
      </c>
      <c r="D913" s="1" t="str">
        <f>_xlfn.UNICHAR(HEX2DEC(定義一覧[[#This Row],[Unicode]]))</f>
        <v>ぴ</v>
      </c>
      <c r="E913" s="1" t="s">
        <v>725</v>
      </c>
      <c r="F913" s="1" t="s">
        <v>727</v>
      </c>
      <c r="G913" s="1" t="s">
        <v>726</v>
      </c>
      <c r="H913" s="2" t="s">
        <v>607</v>
      </c>
      <c r="I913" s="1" t="str">
        <f>IF(AND(定義一覧[[#This Row],[Dec]]-1=C912,定義一覧[[#This Row],[Dec]]+1=C914,定義一覧[[#This Row],[Category]]=F912,定義一覧[[#This Row],[Category]]=F914,定義一覧[[#This Row],[SubCategory]]=G912,定義一覧[[#This Row],[SubCategory]]=G914),"○","")</f>
        <v>○</v>
      </c>
      <c r="J913" s="1" t="str">
        <f>CONCATENATE(定義一覧[[#This Row],[Width]],"_",定義一覧[[#This Row],[Category]],"_",定義一覧[[#This Row],[SubCategory]],"_",SUBSTITUTE(定義一覧[[#This Row],[Name]],"-","_"))</f>
        <v>WIDE_KANA_HIRAGANA_PI</v>
      </c>
      <c r="K9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PI
pub const WIDE_KANA_HIRAGANA_PI: u32 = 0x3074;</v>
      </c>
      <c r="L913" s="3" t="str">
        <f>定義一覧[[#This Row],[VariableName]]&amp;","</f>
        <v>WIDE_KANA_HIRAGANA_PI,</v>
      </c>
      <c r="M913" s="1" t="str">
        <f>IF(定義一覧[[#This Row],[Sequence]]="○","",IF(I914="",CONCATENATE(定義一覧[[#This Row],[VariableName]], " + 1,"),CONCATENATE(定義一覧[[#This Row],[VariableName]], " - 1,")))</f>
        <v/>
      </c>
    </row>
    <row r="914" spans="2:13" ht="12.75" customHeight="1" x14ac:dyDescent="0.4">
      <c r="B914" s="1" t="s">
        <v>498</v>
      </c>
      <c r="C914" s="1">
        <f>HEX2DEC(定義一覧[[#This Row],[Unicode]])</f>
        <v>12405</v>
      </c>
      <c r="D914" s="1" t="str">
        <f>_xlfn.UNICHAR(HEX2DEC(定義一覧[[#This Row],[Unicode]]))</f>
        <v>ふ</v>
      </c>
      <c r="E914" s="1" t="s">
        <v>725</v>
      </c>
      <c r="F914" s="1" t="s">
        <v>727</v>
      </c>
      <c r="G914" s="1" t="s">
        <v>726</v>
      </c>
      <c r="H914" s="2" t="s">
        <v>608</v>
      </c>
      <c r="I914" s="1" t="str">
        <f>IF(AND(定義一覧[[#This Row],[Dec]]-1=C913,定義一覧[[#This Row],[Dec]]+1=C915,定義一覧[[#This Row],[Category]]=F913,定義一覧[[#This Row],[Category]]=F915,定義一覧[[#This Row],[SubCategory]]=G913,定義一覧[[#This Row],[SubCategory]]=G915),"○","")</f>
        <v>○</v>
      </c>
      <c r="J914" s="1" t="str">
        <f>CONCATENATE(定義一覧[[#This Row],[Width]],"_",定義一覧[[#This Row],[Category]],"_",定義一覧[[#This Row],[SubCategory]],"_",SUBSTITUTE(定義一覧[[#This Row],[Name]],"-","_"))</f>
        <v>WIDE_KANA_HIRAGANA_HU</v>
      </c>
      <c r="K9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HU
pub const WIDE_KANA_HIRAGANA_HU: u32 = 0x3075;</v>
      </c>
      <c r="L914" s="3" t="str">
        <f>定義一覧[[#This Row],[VariableName]]&amp;","</f>
        <v>WIDE_KANA_HIRAGANA_HU,</v>
      </c>
      <c r="M914" s="1" t="str">
        <f>IF(定義一覧[[#This Row],[Sequence]]="○","",IF(I915="",CONCATENATE(定義一覧[[#This Row],[VariableName]], " + 1,"),CONCATENATE(定義一覧[[#This Row],[VariableName]], " - 1,")))</f>
        <v/>
      </c>
    </row>
    <row r="915" spans="2:13" ht="12.75" customHeight="1" x14ac:dyDescent="0.4">
      <c r="B915" s="1" t="s">
        <v>499</v>
      </c>
      <c r="C915" s="1">
        <f>HEX2DEC(定義一覧[[#This Row],[Unicode]])</f>
        <v>12406</v>
      </c>
      <c r="D915" s="1" t="str">
        <f>_xlfn.UNICHAR(HEX2DEC(定義一覧[[#This Row],[Unicode]]))</f>
        <v>ぶ</v>
      </c>
      <c r="E915" s="1" t="s">
        <v>725</v>
      </c>
      <c r="F915" s="1" t="s">
        <v>727</v>
      </c>
      <c r="G915" s="1" t="s">
        <v>726</v>
      </c>
      <c r="H915" s="2" t="s">
        <v>609</v>
      </c>
      <c r="I915" s="1" t="str">
        <f>IF(AND(定義一覧[[#This Row],[Dec]]-1=C914,定義一覧[[#This Row],[Dec]]+1=C916,定義一覧[[#This Row],[Category]]=F914,定義一覧[[#This Row],[Category]]=F916,定義一覧[[#This Row],[SubCategory]]=G914,定義一覧[[#This Row],[SubCategory]]=G916),"○","")</f>
        <v>○</v>
      </c>
      <c r="J915" s="1" t="str">
        <f>CONCATENATE(定義一覧[[#This Row],[Width]],"_",定義一覧[[#This Row],[Category]],"_",定義一覧[[#This Row],[SubCategory]],"_",SUBSTITUTE(定義一覧[[#This Row],[Name]],"-","_"))</f>
        <v>WIDE_KANA_HIRAGANA_BU</v>
      </c>
      <c r="K9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BU
pub const WIDE_KANA_HIRAGANA_BU: u32 = 0x3076;</v>
      </c>
      <c r="L915" s="3" t="str">
        <f>定義一覧[[#This Row],[VariableName]]&amp;","</f>
        <v>WIDE_KANA_HIRAGANA_BU,</v>
      </c>
      <c r="M915" s="1" t="str">
        <f>IF(定義一覧[[#This Row],[Sequence]]="○","",IF(I916="",CONCATENATE(定義一覧[[#This Row],[VariableName]], " + 1,"),CONCATENATE(定義一覧[[#This Row],[VariableName]], " - 1,")))</f>
        <v/>
      </c>
    </row>
    <row r="916" spans="2:13" ht="12.75" customHeight="1" x14ac:dyDescent="0.4">
      <c r="B916" s="1" t="s">
        <v>500</v>
      </c>
      <c r="C916" s="1">
        <f>HEX2DEC(定義一覧[[#This Row],[Unicode]])</f>
        <v>12407</v>
      </c>
      <c r="D916" s="1" t="str">
        <f>_xlfn.UNICHAR(HEX2DEC(定義一覧[[#This Row],[Unicode]]))</f>
        <v>ぷ</v>
      </c>
      <c r="E916" s="1" t="s">
        <v>725</v>
      </c>
      <c r="F916" s="1" t="s">
        <v>727</v>
      </c>
      <c r="G916" s="1" t="s">
        <v>726</v>
      </c>
      <c r="H916" s="2" t="s">
        <v>610</v>
      </c>
      <c r="I916" s="1" t="str">
        <f>IF(AND(定義一覧[[#This Row],[Dec]]-1=C915,定義一覧[[#This Row],[Dec]]+1=C917,定義一覧[[#This Row],[Category]]=F915,定義一覧[[#This Row],[Category]]=F917,定義一覧[[#This Row],[SubCategory]]=G915,定義一覧[[#This Row],[SubCategory]]=G917),"○","")</f>
        <v>○</v>
      </c>
      <c r="J916" s="1" t="str">
        <f>CONCATENATE(定義一覧[[#This Row],[Width]],"_",定義一覧[[#This Row],[Category]],"_",定義一覧[[#This Row],[SubCategory]],"_",SUBSTITUTE(定義一覧[[#This Row],[Name]],"-","_"))</f>
        <v>WIDE_KANA_HIRAGANA_PU</v>
      </c>
      <c r="K9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PU
pub const WIDE_KANA_HIRAGANA_PU: u32 = 0x3077;</v>
      </c>
      <c r="L916" s="3" t="str">
        <f>定義一覧[[#This Row],[VariableName]]&amp;","</f>
        <v>WIDE_KANA_HIRAGANA_PU,</v>
      </c>
      <c r="M916" s="1" t="str">
        <f>IF(定義一覧[[#This Row],[Sequence]]="○","",IF(I917="",CONCATENATE(定義一覧[[#This Row],[VariableName]], " + 1,"),CONCATENATE(定義一覧[[#This Row],[VariableName]], " - 1,")))</f>
        <v/>
      </c>
    </row>
    <row r="917" spans="2:13" ht="12.75" customHeight="1" x14ac:dyDescent="0.4">
      <c r="B917" s="1" t="s">
        <v>501</v>
      </c>
      <c r="C917" s="1">
        <f>HEX2DEC(定義一覧[[#This Row],[Unicode]])</f>
        <v>12408</v>
      </c>
      <c r="D917" s="1" t="str">
        <f>_xlfn.UNICHAR(HEX2DEC(定義一覧[[#This Row],[Unicode]]))</f>
        <v>へ</v>
      </c>
      <c r="E917" s="1" t="s">
        <v>725</v>
      </c>
      <c r="F917" s="1" t="s">
        <v>727</v>
      </c>
      <c r="G917" s="1" t="s">
        <v>726</v>
      </c>
      <c r="H917" s="2" t="s">
        <v>611</v>
      </c>
      <c r="I917" s="1" t="str">
        <f>IF(AND(定義一覧[[#This Row],[Dec]]-1=C916,定義一覧[[#This Row],[Dec]]+1=C918,定義一覧[[#This Row],[Category]]=F916,定義一覧[[#This Row],[Category]]=F918,定義一覧[[#This Row],[SubCategory]]=G916,定義一覧[[#This Row],[SubCategory]]=G918),"○","")</f>
        <v>○</v>
      </c>
      <c r="J917" s="1" t="str">
        <f>CONCATENATE(定義一覧[[#This Row],[Width]],"_",定義一覧[[#This Row],[Category]],"_",定義一覧[[#This Row],[SubCategory]],"_",SUBSTITUTE(定義一覧[[#This Row],[Name]],"-","_"))</f>
        <v>WIDE_KANA_HIRAGANA_HE</v>
      </c>
      <c r="K9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HE
pub const WIDE_KANA_HIRAGANA_HE: u32 = 0x3078;</v>
      </c>
      <c r="L917" s="3" t="str">
        <f>定義一覧[[#This Row],[VariableName]]&amp;","</f>
        <v>WIDE_KANA_HIRAGANA_HE,</v>
      </c>
      <c r="M917" s="1" t="str">
        <f>IF(定義一覧[[#This Row],[Sequence]]="○","",IF(I918="",CONCATENATE(定義一覧[[#This Row],[VariableName]], " + 1,"),CONCATENATE(定義一覧[[#This Row],[VariableName]], " - 1,")))</f>
        <v/>
      </c>
    </row>
    <row r="918" spans="2:13" ht="12.75" customHeight="1" x14ac:dyDescent="0.4">
      <c r="B918" s="1" t="s">
        <v>502</v>
      </c>
      <c r="C918" s="1">
        <f>HEX2DEC(定義一覧[[#This Row],[Unicode]])</f>
        <v>12409</v>
      </c>
      <c r="D918" s="1" t="str">
        <f>_xlfn.UNICHAR(HEX2DEC(定義一覧[[#This Row],[Unicode]]))</f>
        <v>べ</v>
      </c>
      <c r="E918" s="1" t="s">
        <v>725</v>
      </c>
      <c r="F918" s="1" t="s">
        <v>727</v>
      </c>
      <c r="G918" s="1" t="s">
        <v>726</v>
      </c>
      <c r="H918" s="2" t="s">
        <v>612</v>
      </c>
      <c r="I918" s="1" t="str">
        <f>IF(AND(定義一覧[[#This Row],[Dec]]-1=C917,定義一覧[[#This Row],[Dec]]+1=C919,定義一覧[[#This Row],[Category]]=F917,定義一覧[[#This Row],[Category]]=F919,定義一覧[[#This Row],[SubCategory]]=G917,定義一覧[[#This Row],[SubCategory]]=G919),"○","")</f>
        <v>○</v>
      </c>
      <c r="J918" s="1" t="str">
        <f>CONCATENATE(定義一覧[[#This Row],[Width]],"_",定義一覧[[#This Row],[Category]],"_",定義一覧[[#This Row],[SubCategory]],"_",SUBSTITUTE(定義一覧[[#This Row],[Name]],"-","_"))</f>
        <v>WIDE_KANA_HIRAGANA_BE</v>
      </c>
      <c r="K9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BE
pub const WIDE_KANA_HIRAGANA_BE: u32 = 0x3079;</v>
      </c>
      <c r="L918" s="3" t="str">
        <f>定義一覧[[#This Row],[VariableName]]&amp;","</f>
        <v>WIDE_KANA_HIRAGANA_BE,</v>
      </c>
      <c r="M918" s="1" t="str">
        <f>IF(定義一覧[[#This Row],[Sequence]]="○","",IF(I919="",CONCATENATE(定義一覧[[#This Row],[VariableName]], " + 1,"),CONCATENATE(定義一覧[[#This Row],[VariableName]], " - 1,")))</f>
        <v/>
      </c>
    </row>
    <row r="919" spans="2:13" ht="12.75" customHeight="1" x14ac:dyDescent="0.4">
      <c r="B919" s="1" t="s">
        <v>452</v>
      </c>
      <c r="C919" s="1">
        <f>HEX2DEC(定義一覧[[#This Row],[Unicode]])</f>
        <v>12410</v>
      </c>
      <c r="D919" s="1" t="str">
        <f>_xlfn.UNICHAR(HEX2DEC(定義一覧[[#This Row],[Unicode]]))</f>
        <v>ぺ</v>
      </c>
      <c r="E919" s="1" t="s">
        <v>725</v>
      </c>
      <c r="F919" s="1" t="s">
        <v>727</v>
      </c>
      <c r="G919" s="1" t="s">
        <v>726</v>
      </c>
      <c r="H919" s="2" t="s">
        <v>613</v>
      </c>
      <c r="I919" s="1" t="str">
        <f>IF(AND(定義一覧[[#This Row],[Dec]]-1=C918,定義一覧[[#This Row],[Dec]]+1=C920,定義一覧[[#This Row],[Category]]=F918,定義一覧[[#This Row],[Category]]=F920,定義一覧[[#This Row],[SubCategory]]=G918,定義一覧[[#This Row],[SubCategory]]=G920),"○","")</f>
        <v>○</v>
      </c>
      <c r="J919" s="1" t="str">
        <f>CONCATENATE(定義一覧[[#This Row],[Width]],"_",定義一覧[[#This Row],[Category]],"_",定義一覧[[#This Row],[SubCategory]],"_",SUBSTITUTE(定義一覧[[#This Row],[Name]],"-","_"))</f>
        <v>WIDE_KANA_HIRAGANA_PE</v>
      </c>
      <c r="K9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PE
pub const WIDE_KANA_HIRAGANA_PE: u32 = 0x307A;</v>
      </c>
      <c r="L919" s="3" t="str">
        <f>定義一覧[[#This Row],[VariableName]]&amp;","</f>
        <v>WIDE_KANA_HIRAGANA_PE,</v>
      </c>
      <c r="M919" s="1" t="str">
        <f>IF(定義一覧[[#This Row],[Sequence]]="○","",IF(I920="",CONCATENATE(定義一覧[[#This Row],[VariableName]], " + 1,"),CONCATENATE(定義一覧[[#This Row],[VariableName]], " - 1,")))</f>
        <v/>
      </c>
    </row>
    <row r="920" spans="2:13" ht="12.75" customHeight="1" x14ac:dyDescent="0.4">
      <c r="B920" s="1" t="s">
        <v>453</v>
      </c>
      <c r="C920" s="1">
        <f>HEX2DEC(定義一覧[[#This Row],[Unicode]])</f>
        <v>12411</v>
      </c>
      <c r="D920" s="1" t="str">
        <f>_xlfn.UNICHAR(HEX2DEC(定義一覧[[#This Row],[Unicode]]))</f>
        <v>ほ</v>
      </c>
      <c r="E920" s="1" t="s">
        <v>725</v>
      </c>
      <c r="F920" s="1" t="s">
        <v>727</v>
      </c>
      <c r="G920" s="1" t="s">
        <v>726</v>
      </c>
      <c r="H920" s="2" t="s">
        <v>614</v>
      </c>
      <c r="I920" s="1" t="str">
        <f>IF(AND(定義一覧[[#This Row],[Dec]]-1=C919,定義一覧[[#This Row],[Dec]]+1=C921,定義一覧[[#This Row],[Category]]=F919,定義一覧[[#This Row],[Category]]=F921,定義一覧[[#This Row],[SubCategory]]=G919,定義一覧[[#This Row],[SubCategory]]=G921),"○","")</f>
        <v>○</v>
      </c>
      <c r="J920" s="1" t="str">
        <f>CONCATENATE(定義一覧[[#This Row],[Width]],"_",定義一覧[[#This Row],[Category]],"_",定義一覧[[#This Row],[SubCategory]],"_",SUBSTITUTE(定義一覧[[#This Row],[Name]],"-","_"))</f>
        <v>WIDE_KANA_HIRAGANA_HO</v>
      </c>
      <c r="K9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HO
pub const WIDE_KANA_HIRAGANA_HO: u32 = 0x307B;</v>
      </c>
      <c r="L920" s="3" t="str">
        <f>定義一覧[[#This Row],[VariableName]]&amp;","</f>
        <v>WIDE_KANA_HIRAGANA_HO,</v>
      </c>
      <c r="M920" s="1" t="str">
        <f>IF(定義一覧[[#This Row],[Sequence]]="○","",IF(I921="",CONCATENATE(定義一覧[[#This Row],[VariableName]], " + 1,"),CONCATENATE(定義一覧[[#This Row],[VariableName]], " - 1,")))</f>
        <v/>
      </c>
    </row>
    <row r="921" spans="2:13" ht="12.75" customHeight="1" x14ac:dyDescent="0.4">
      <c r="B921" s="1" t="s">
        <v>454</v>
      </c>
      <c r="C921" s="1">
        <f>HEX2DEC(定義一覧[[#This Row],[Unicode]])</f>
        <v>12412</v>
      </c>
      <c r="D921" s="1" t="str">
        <f>_xlfn.UNICHAR(HEX2DEC(定義一覧[[#This Row],[Unicode]]))</f>
        <v>ぼ</v>
      </c>
      <c r="E921" s="1" t="s">
        <v>725</v>
      </c>
      <c r="F921" s="1" t="s">
        <v>727</v>
      </c>
      <c r="G921" s="1" t="s">
        <v>726</v>
      </c>
      <c r="H921" s="2" t="s">
        <v>615</v>
      </c>
      <c r="I921" s="1" t="str">
        <f>IF(AND(定義一覧[[#This Row],[Dec]]-1=C920,定義一覧[[#This Row],[Dec]]+1=C922,定義一覧[[#This Row],[Category]]=F920,定義一覧[[#This Row],[Category]]=F922,定義一覧[[#This Row],[SubCategory]]=G920,定義一覧[[#This Row],[SubCategory]]=G922),"○","")</f>
        <v>○</v>
      </c>
      <c r="J921" s="1" t="str">
        <f>CONCATENATE(定義一覧[[#This Row],[Width]],"_",定義一覧[[#This Row],[Category]],"_",定義一覧[[#This Row],[SubCategory]],"_",SUBSTITUTE(定義一覧[[#This Row],[Name]],"-","_"))</f>
        <v>WIDE_KANA_HIRAGANA_BO</v>
      </c>
      <c r="K9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BO
pub const WIDE_KANA_HIRAGANA_BO: u32 = 0x307C;</v>
      </c>
      <c r="L921" s="3" t="str">
        <f>定義一覧[[#This Row],[VariableName]]&amp;","</f>
        <v>WIDE_KANA_HIRAGANA_BO,</v>
      </c>
      <c r="M921" s="1" t="str">
        <f>IF(定義一覧[[#This Row],[Sequence]]="○","",IF(I922="",CONCATENATE(定義一覧[[#This Row],[VariableName]], " + 1,"),CONCATENATE(定義一覧[[#This Row],[VariableName]], " - 1,")))</f>
        <v/>
      </c>
    </row>
    <row r="922" spans="2:13" ht="12.75" customHeight="1" x14ac:dyDescent="0.4">
      <c r="B922" s="1" t="s">
        <v>455</v>
      </c>
      <c r="C922" s="1">
        <f>HEX2DEC(定義一覧[[#This Row],[Unicode]])</f>
        <v>12413</v>
      </c>
      <c r="D922" s="1" t="str">
        <f>_xlfn.UNICHAR(HEX2DEC(定義一覧[[#This Row],[Unicode]]))</f>
        <v>ぽ</v>
      </c>
      <c r="E922" s="1" t="s">
        <v>725</v>
      </c>
      <c r="F922" s="1" t="s">
        <v>727</v>
      </c>
      <c r="G922" s="1" t="s">
        <v>726</v>
      </c>
      <c r="H922" s="2" t="s">
        <v>616</v>
      </c>
      <c r="I922" s="1" t="str">
        <f>IF(AND(定義一覧[[#This Row],[Dec]]-1=C921,定義一覧[[#This Row],[Dec]]+1=C923,定義一覧[[#This Row],[Category]]=F921,定義一覧[[#This Row],[Category]]=F923,定義一覧[[#This Row],[SubCategory]]=G921,定義一覧[[#This Row],[SubCategory]]=G923),"○","")</f>
        <v>○</v>
      </c>
      <c r="J922" s="1" t="str">
        <f>CONCATENATE(定義一覧[[#This Row],[Width]],"_",定義一覧[[#This Row],[Category]],"_",定義一覧[[#This Row],[SubCategory]],"_",SUBSTITUTE(定義一覧[[#This Row],[Name]],"-","_"))</f>
        <v>WIDE_KANA_HIRAGANA_PO</v>
      </c>
      <c r="K9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PO
pub const WIDE_KANA_HIRAGANA_PO: u32 = 0x307D;</v>
      </c>
      <c r="L922" s="3" t="str">
        <f>定義一覧[[#This Row],[VariableName]]&amp;","</f>
        <v>WIDE_KANA_HIRAGANA_PO,</v>
      </c>
      <c r="M922" s="1" t="str">
        <f>IF(定義一覧[[#This Row],[Sequence]]="○","",IF(I923="",CONCATENATE(定義一覧[[#This Row],[VariableName]], " + 1,"),CONCATENATE(定義一覧[[#This Row],[VariableName]], " - 1,")))</f>
        <v/>
      </c>
    </row>
    <row r="923" spans="2:13" ht="12.75" customHeight="1" x14ac:dyDescent="0.4">
      <c r="B923" s="1" t="s">
        <v>456</v>
      </c>
      <c r="C923" s="1">
        <f>HEX2DEC(定義一覧[[#This Row],[Unicode]])</f>
        <v>12414</v>
      </c>
      <c r="D923" s="1" t="str">
        <f>_xlfn.UNICHAR(HEX2DEC(定義一覧[[#This Row],[Unicode]]))</f>
        <v>ま</v>
      </c>
      <c r="E923" s="1" t="s">
        <v>725</v>
      </c>
      <c r="F923" s="1" t="s">
        <v>727</v>
      </c>
      <c r="G923" s="1" t="s">
        <v>726</v>
      </c>
      <c r="H923" s="2" t="s">
        <v>617</v>
      </c>
      <c r="I923" s="1" t="str">
        <f>IF(AND(定義一覧[[#This Row],[Dec]]-1=C922,定義一覧[[#This Row],[Dec]]+1=C924,定義一覧[[#This Row],[Category]]=F922,定義一覧[[#This Row],[Category]]=F924,定義一覧[[#This Row],[SubCategory]]=G922,定義一覧[[#This Row],[SubCategory]]=G924),"○","")</f>
        <v>○</v>
      </c>
      <c r="J923" s="1" t="str">
        <f>CONCATENATE(定義一覧[[#This Row],[Width]],"_",定義一覧[[#This Row],[Category]],"_",定義一覧[[#This Row],[SubCategory]],"_",SUBSTITUTE(定義一覧[[#This Row],[Name]],"-","_"))</f>
        <v>WIDE_KANA_HIRAGANA_MA</v>
      </c>
      <c r="K9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MA
pub const WIDE_KANA_HIRAGANA_MA: u32 = 0x307E;</v>
      </c>
      <c r="L923" s="3" t="str">
        <f>定義一覧[[#This Row],[VariableName]]&amp;","</f>
        <v>WIDE_KANA_HIRAGANA_MA,</v>
      </c>
      <c r="M923" s="1" t="str">
        <f>IF(定義一覧[[#This Row],[Sequence]]="○","",IF(I924="",CONCATENATE(定義一覧[[#This Row],[VariableName]], " + 1,"),CONCATENATE(定義一覧[[#This Row],[VariableName]], " - 1,")))</f>
        <v/>
      </c>
    </row>
    <row r="924" spans="2:13" ht="12.75" customHeight="1" x14ac:dyDescent="0.4">
      <c r="B924" s="1" t="s">
        <v>457</v>
      </c>
      <c r="C924" s="1">
        <f>HEX2DEC(定義一覧[[#This Row],[Unicode]])</f>
        <v>12415</v>
      </c>
      <c r="D924" s="1" t="str">
        <f>_xlfn.UNICHAR(HEX2DEC(定義一覧[[#This Row],[Unicode]]))</f>
        <v>み</v>
      </c>
      <c r="E924" s="1" t="s">
        <v>725</v>
      </c>
      <c r="F924" s="1" t="s">
        <v>727</v>
      </c>
      <c r="G924" s="1" t="s">
        <v>726</v>
      </c>
      <c r="H924" s="2" t="s">
        <v>618</v>
      </c>
      <c r="I924" s="1" t="str">
        <f>IF(AND(定義一覧[[#This Row],[Dec]]-1=C923,定義一覧[[#This Row],[Dec]]+1=C925,定義一覧[[#This Row],[Category]]=F923,定義一覧[[#This Row],[Category]]=F925,定義一覧[[#This Row],[SubCategory]]=G923,定義一覧[[#This Row],[SubCategory]]=G925),"○","")</f>
        <v>○</v>
      </c>
      <c r="J924" s="1" t="str">
        <f>CONCATENATE(定義一覧[[#This Row],[Width]],"_",定義一覧[[#This Row],[Category]],"_",定義一覧[[#This Row],[SubCategory]],"_",SUBSTITUTE(定義一覧[[#This Row],[Name]],"-","_"))</f>
        <v>WIDE_KANA_HIRAGANA_MI</v>
      </c>
      <c r="K9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MI
pub const WIDE_KANA_HIRAGANA_MI: u32 = 0x307F;</v>
      </c>
      <c r="L924" s="3" t="str">
        <f>定義一覧[[#This Row],[VariableName]]&amp;","</f>
        <v>WIDE_KANA_HIRAGANA_MI,</v>
      </c>
      <c r="M924" s="1" t="str">
        <f>IF(定義一覧[[#This Row],[Sequence]]="○","",IF(I925="",CONCATENATE(定義一覧[[#This Row],[VariableName]], " + 1,"),CONCATENATE(定義一覧[[#This Row],[VariableName]], " - 1,")))</f>
        <v/>
      </c>
    </row>
    <row r="925" spans="2:13" ht="12.75" customHeight="1" x14ac:dyDescent="0.4">
      <c r="B925" s="1" t="s">
        <v>503</v>
      </c>
      <c r="C925" s="1">
        <f>HEX2DEC(定義一覧[[#This Row],[Unicode]])</f>
        <v>12416</v>
      </c>
      <c r="D925" s="1" t="str">
        <f>_xlfn.UNICHAR(HEX2DEC(定義一覧[[#This Row],[Unicode]]))</f>
        <v>む</v>
      </c>
      <c r="E925" s="1" t="s">
        <v>725</v>
      </c>
      <c r="F925" s="1" t="s">
        <v>727</v>
      </c>
      <c r="G925" s="1" t="s">
        <v>726</v>
      </c>
      <c r="H925" s="2" t="s">
        <v>619</v>
      </c>
      <c r="I925" s="1" t="str">
        <f>IF(AND(定義一覧[[#This Row],[Dec]]-1=C924,定義一覧[[#This Row],[Dec]]+1=C926,定義一覧[[#This Row],[Category]]=F924,定義一覧[[#This Row],[Category]]=F926,定義一覧[[#This Row],[SubCategory]]=G924,定義一覧[[#This Row],[SubCategory]]=G926),"○","")</f>
        <v>○</v>
      </c>
      <c r="J925" s="1" t="str">
        <f>CONCATENATE(定義一覧[[#This Row],[Width]],"_",定義一覧[[#This Row],[Category]],"_",定義一覧[[#This Row],[SubCategory]],"_",SUBSTITUTE(定義一覧[[#This Row],[Name]],"-","_"))</f>
        <v>WIDE_KANA_HIRAGANA_MU</v>
      </c>
      <c r="K9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MU
pub const WIDE_KANA_HIRAGANA_MU: u32 = 0x3080;</v>
      </c>
      <c r="L925" s="3" t="str">
        <f>定義一覧[[#This Row],[VariableName]]&amp;","</f>
        <v>WIDE_KANA_HIRAGANA_MU,</v>
      </c>
      <c r="M925" s="1" t="str">
        <f>IF(定義一覧[[#This Row],[Sequence]]="○","",IF(I926="",CONCATENATE(定義一覧[[#This Row],[VariableName]], " + 1,"),CONCATENATE(定義一覧[[#This Row],[VariableName]], " - 1,")))</f>
        <v/>
      </c>
    </row>
    <row r="926" spans="2:13" ht="12.75" customHeight="1" x14ac:dyDescent="0.4">
      <c r="B926" s="1" t="s">
        <v>504</v>
      </c>
      <c r="C926" s="1">
        <f>HEX2DEC(定義一覧[[#This Row],[Unicode]])</f>
        <v>12417</v>
      </c>
      <c r="D926" s="1" t="str">
        <f>_xlfn.UNICHAR(HEX2DEC(定義一覧[[#This Row],[Unicode]]))</f>
        <v>め</v>
      </c>
      <c r="E926" s="1" t="s">
        <v>725</v>
      </c>
      <c r="F926" s="1" t="s">
        <v>727</v>
      </c>
      <c r="G926" s="1" t="s">
        <v>726</v>
      </c>
      <c r="H926" s="2" t="s">
        <v>620</v>
      </c>
      <c r="I926" s="1" t="str">
        <f>IF(AND(定義一覧[[#This Row],[Dec]]-1=C925,定義一覧[[#This Row],[Dec]]+1=C927,定義一覧[[#This Row],[Category]]=F925,定義一覧[[#This Row],[Category]]=F927,定義一覧[[#This Row],[SubCategory]]=G925,定義一覧[[#This Row],[SubCategory]]=G927),"○","")</f>
        <v>○</v>
      </c>
      <c r="J926" s="1" t="str">
        <f>CONCATENATE(定義一覧[[#This Row],[Width]],"_",定義一覧[[#This Row],[Category]],"_",定義一覧[[#This Row],[SubCategory]],"_",SUBSTITUTE(定義一覧[[#This Row],[Name]],"-","_"))</f>
        <v>WIDE_KANA_HIRAGANA_ME</v>
      </c>
      <c r="K9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ME
pub const WIDE_KANA_HIRAGANA_ME: u32 = 0x3081;</v>
      </c>
      <c r="L926" s="3" t="str">
        <f>定義一覧[[#This Row],[VariableName]]&amp;","</f>
        <v>WIDE_KANA_HIRAGANA_ME,</v>
      </c>
      <c r="M926" s="1" t="str">
        <f>IF(定義一覧[[#This Row],[Sequence]]="○","",IF(I927="",CONCATENATE(定義一覧[[#This Row],[VariableName]], " + 1,"),CONCATENATE(定義一覧[[#This Row],[VariableName]], " - 1,")))</f>
        <v/>
      </c>
    </row>
    <row r="927" spans="2:13" ht="12.75" customHeight="1" x14ac:dyDescent="0.4">
      <c r="B927" s="1" t="s">
        <v>505</v>
      </c>
      <c r="C927" s="1">
        <f>HEX2DEC(定義一覧[[#This Row],[Unicode]])</f>
        <v>12418</v>
      </c>
      <c r="D927" s="1" t="str">
        <f>_xlfn.UNICHAR(HEX2DEC(定義一覧[[#This Row],[Unicode]]))</f>
        <v>も</v>
      </c>
      <c r="E927" s="1" t="s">
        <v>725</v>
      </c>
      <c r="F927" s="1" t="s">
        <v>727</v>
      </c>
      <c r="G927" s="1" t="s">
        <v>726</v>
      </c>
      <c r="H927" s="2" t="s">
        <v>621</v>
      </c>
      <c r="I927" s="1" t="str">
        <f>IF(AND(定義一覧[[#This Row],[Dec]]-1=C926,定義一覧[[#This Row],[Dec]]+1=C928,定義一覧[[#This Row],[Category]]=F926,定義一覧[[#This Row],[Category]]=F928,定義一覧[[#This Row],[SubCategory]]=G926,定義一覧[[#This Row],[SubCategory]]=G928),"○","")</f>
        <v>○</v>
      </c>
      <c r="J927" s="1" t="str">
        <f>CONCATENATE(定義一覧[[#This Row],[Width]],"_",定義一覧[[#This Row],[Category]],"_",定義一覧[[#This Row],[SubCategory]],"_",SUBSTITUTE(定義一覧[[#This Row],[Name]],"-","_"))</f>
        <v>WIDE_KANA_HIRAGANA_MO</v>
      </c>
      <c r="K9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MO
pub const WIDE_KANA_HIRAGANA_MO: u32 = 0x3082;</v>
      </c>
      <c r="L927" s="3" t="str">
        <f>定義一覧[[#This Row],[VariableName]]&amp;","</f>
        <v>WIDE_KANA_HIRAGANA_MO,</v>
      </c>
      <c r="M927" s="1" t="str">
        <f>IF(定義一覧[[#This Row],[Sequence]]="○","",IF(I928="",CONCATENATE(定義一覧[[#This Row],[VariableName]], " + 1,"),CONCATENATE(定義一覧[[#This Row],[VariableName]], " - 1,")))</f>
        <v/>
      </c>
    </row>
    <row r="928" spans="2:13" ht="12.75" customHeight="1" x14ac:dyDescent="0.4">
      <c r="B928" s="1" t="s">
        <v>506</v>
      </c>
      <c r="C928" s="1">
        <f>HEX2DEC(定義一覧[[#This Row],[Unicode]])</f>
        <v>12419</v>
      </c>
      <c r="D928" s="1" t="str">
        <f>_xlfn.UNICHAR(HEX2DEC(定義一覧[[#This Row],[Unicode]]))</f>
        <v>ゃ</v>
      </c>
      <c r="E928" s="1" t="s">
        <v>725</v>
      </c>
      <c r="F928" s="1" t="s">
        <v>727</v>
      </c>
      <c r="G928" s="1" t="s">
        <v>726</v>
      </c>
      <c r="H928" s="2" t="s">
        <v>622</v>
      </c>
      <c r="I928" s="1" t="str">
        <f>IF(AND(定義一覧[[#This Row],[Dec]]-1=C927,定義一覧[[#This Row],[Dec]]+1=C929,定義一覧[[#This Row],[Category]]=F927,定義一覧[[#This Row],[Category]]=F929,定義一覧[[#This Row],[SubCategory]]=G927,定義一覧[[#This Row],[SubCategory]]=G929),"○","")</f>
        <v>○</v>
      </c>
      <c r="J928" s="1" t="str">
        <f>CONCATENATE(定義一覧[[#This Row],[Width]],"_",定義一覧[[#This Row],[Category]],"_",定義一覧[[#This Row],[SubCategory]],"_",SUBSTITUTE(定義一覧[[#This Row],[Name]],"-","_"))</f>
        <v>WIDE_KANA_HIRAGANA_SMALL_YA</v>
      </c>
      <c r="K9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SMALL_YA
pub const WIDE_KANA_HIRAGANA_SMALL_YA: u32 = 0x3083;</v>
      </c>
      <c r="L928" s="3" t="str">
        <f>定義一覧[[#This Row],[VariableName]]&amp;","</f>
        <v>WIDE_KANA_HIRAGANA_SMALL_YA,</v>
      </c>
      <c r="M928" s="1" t="str">
        <f>IF(定義一覧[[#This Row],[Sequence]]="○","",IF(I929="",CONCATENATE(定義一覧[[#This Row],[VariableName]], " + 1,"),CONCATENATE(定義一覧[[#This Row],[VariableName]], " - 1,")))</f>
        <v/>
      </c>
    </row>
    <row r="929" spans="2:13" ht="12.75" customHeight="1" x14ac:dyDescent="0.4">
      <c r="B929" s="1" t="s">
        <v>507</v>
      </c>
      <c r="C929" s="1">
        <f>HEX2DEC(定義一覧[[#This Row],[Unicode]])</f>
        <v>12420</v>
      </c>
      <c r="D929" s="1" t="str">
        <f>_xlfn.UNICHAR(HEX2DEC(定義一覧[[#This Row],[Unicode]]))</f>
        <v>や</v>
      </c>
      <c r="E929" s="1" t="s">
        <v>725</v>
      </c>
      <c r="F929" s="1" t="s">
        <v>727</v>
      </c>
      <c r="G929" s="1" t="s">
        <v>726</v>
      </c>
      <c r="H929" s="2" t="s">
        <v>623</v>
      </c>
      <c r="I929" s="1" t="str">
        <f>IF(AND(定義一覧[[#This Row],[Dec]]-1=C928,定義一覧[[#This Row],[Dec]]+1=C930,定義一覧[[#This Row],[Category]]=F928,定義一覧[[#This Row],[Category]]=F930,定義一覧[[#This Row],[SubCategory]]=G928,定義一覧[[#This Row],[SubCategory]]=G930),"○","")</f>
        <v>○</v>
      </c>
      <c r="J929" s="1" t="str">
        <f>CONCATENATE(定義一覧[[#This Row],[Width]],"_",定義一覧[[#This Row],[Category]],"_",定義一覧[[#This Row],[SubCategory]],"_",SUBSTITUTE(定義一覧[[#This Row],[Name]],"-","_"))</f>
        <v>WIDE_KANA_HIRAGANA_YA</v>
      </c>
      <c r="K9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YA
pub const WIDE_KANA_HIRAGANA_YA: u32 = 0x3084;</v>
      </c>
      <c r="L929" s="3" t="str">
        <f>定義一覧[[#This Row],[VariableName]]&amp;","</f>
        <v>WIDE_KANA_HIRAGANA_YA,</v>
      </c>
      <c r="M929" s="1" t="str">
        <f>IF(定義一覧[[#This Row],[Sequence]]="○","",IF(I930="",CONCATENATE(定義一覧[[#This Row],[VariableName]], " + 1,"),CONCATENATE(定義一覧[[#This Row],[VariableName]], " - 1,")))</f>
        <v/>
      </c>
    </row>
    <row r="930" spans="2:13" ht="12.75" customHeight="1" x14ac:dyDescent="0.4">
      <c r="B930" s="1" t="s">
        <v>508</v>
      </c>
      <c r="C930" s="1">
        <f>HEX2DEC(定義一覧[[#This Row],[Unicode]])</f>
        <v>12421</v>
      </c>
      <c r="D930" s="1" t="str">
        <f>_xlfn.UNICHAR(HEX2DEC(定義一覧[[#This Row],[Unicode]]))</f>
        <v>ゅ</v>
      </c>
      <c r="E930" s="1" t="s">
        <v>725</v>
      </c>
      <c r="F930" s="1" t="s">
        <v>727</v>
      </c>
      <c r="G930" s="1" t="s">
        <v>726</v>
      </c>
      <c r="H930" s="2" t="s">
        <v>624</v>
      </c>
      <c r="I930" s="1" t="str">
        <f>IF(AND(定義一覧[[#This Row],[Dec]]-1=C929,定義一覧[[#This Row],[Dec]]+1=C931,定義一覧[[#This Row],[Category]]=F929,定義一覧[[#This Row],[Category]]=F931,定義一覧[[#This Row],[SubCategory]]=G929,定義一覧[[#This Row],[SubCategory]]=G931),"○","")</f>
        <v>○</v>
      </c>
      <c r="J930" s="1" t="str">
        <f>CONCATENATE(定義一覧[[#This Row],[Width]],"_",定義一覧[[#This Row],[Category]],"_",定義一覧[[#This Row],[SubCategory]],"_",SUBSTITUTE(定義一覧[[#This Row],[Name]],"-","_"))</f>
        <v>WIDE_KANA_HIRAGANA_SMALL_YU</v>
      </c>
      <c r="K9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SMALL_YU
pub const WIDE_KANA_HIRAGANA_SMALL_YU: u32 = 0x3085;</v>
      </c>
      <c r="L930" s="3" t="str">
        <f>定義一覧[[#This Row],[VariableName]]&amp;","</f>
        <v>WIDE_KANA_HIRAGANA_SMALL_YU,</v>
      </c>
      <c r="M930" s="1" t="str">
        <f>IF(定義一覧[[#This Row],[Sequence]]="○","",IF(I931="",CONCATENATE(定義一覧[[#This Row],[VariableName]], " + 1,"),CONCATENATE(定義一覧[[#This Row],[VariableName]], " - 1,")))</f>
        <v/>
      </c>
    </row>
    <row r="931" spans="2:13" ht="12.75" customHeight="1" x14ac:dyDescent="0.4">
      <c r="B931" s="1" t="s">
        <v>509</v>
      </c>
      <c r="C931" s="1">
        <f>HEX2DEC(定義一覧[[#This Row],[Unicode]])</f>
        <v>12422</v>
      </c>
      <c r="D931" s="1" t="str">
        <f>_xlfn.UNICHAR(HEX2DEC(定義一覧[[#This Row],[Unicode]]))</f>
        <v>ゆ</v>
      </c>
      <c r="E931" s="1" t="s">
        <v>725</v>
      </c>
      <c r="F931" s="1" t="s">
        <v>727</v>
      </c>
      <c r="G931" s="1" t="s">
        <v>726</v>
      </c>
      <c r="H931" s="2" t="s">
        <v>625</v>
      </c>
      <c r="I931" s="1" t="str">
        <f>IF(AND(定義一覧[[#This Row],[Dec]]-1=C930,定義一覧[[#This Row],[Dec]]+1=C932,定義一覧[[#This Row],[Category]]=F930,定義一覧[[#This Row],[Category]]=F932,定義一覧[[#This Row],[SubCategory]]=G930,定義一覧[[#This Row],[SubCategory]]=G932),"○","")</f>
        <v>○</v>
      </c>
      <c r="J931" s="1" t="str">
        <f>CONCATENATE(定義一覧[[#This Row],[Width]],"_",定義一覧[[#This Row],[Category]],"_",定義一覧[[#This Row],[SubCategory]],"_",SUBSTITUTE(定義一覧[[#This Row],[Name]],"-","_"))</f>
        <v>WIDE_KANA_HIRAGANA_YU</v>
      </c>
      <c r="K9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YU
pub const WIDE_KANA_HIRAGANA_YU: u32 = 0x3086;</v>
      </c>
      <c r="L931" s="3" t="str">
        <f>定義一覧[[#This Row],[VariableName]]&amp;","</f>
        <v>WIDE_KANA_HIRAGANA_YU,</v>
      </c>
      <c r="M931" s="1" t="str">
        <f>IF(定義一覧[[#This Row],[Sequence]]="○","",IF(I932="",CONCATENATE(定義一覧[[#This Row],[VariableName]], " + 1,"),CONCATENATE(定義一覧[[#This Row],[VariableName]], " - 1,")))</f>
        <v/>
      </c>
    </row>
    <row r="932" spans="2:13" ht="12.75" customHeight="1" x14ac:dyDescent="0.4">
      <c r="B932" s="1" t="s">
        <v>510</v>
      </c>
      <c r="C932" s="1">
        <f>HEX2DEC(定義一覧[[#This Row],[Unicode]])</f>
        <v>12423</v>
      </c>
      <c r="D932" s="1" t="str">
        <f>_xlfn.UNICHAR(HEX2DEC(定義一覧[[#This Row],[Unicode]]))</f>
        <v>ょ</v>
      </c>
      <c r="E932" s="1" t="s">
        <v>725</v>
      </c>
      <c r="F932" s="1" t="s">
        <v>727</v>
      </c>
      <c r="G932" s="1" t="s">
        <v>726</v>
      </c>
      <c r="H932" s="2" t="s">
        <v>626</v>
      </c>
      <c r="I932" s="1" t="str">
        <f>IF(AND(定義一覧[[#This Row],[Dec]]-1=C931,定義一覧[[#This Row],[Dec]]+1=C933,定義一覧[[#This Row],[Category]]=F931,定義一覧[[#This Row],[Category]]=F933,定義一覧[[#This Row],[SubCategory]]=G931,定義一覧[[#This Row],[SubCategory]]=G933),"○","")</f>
        <v>○</v>
      </c>
      <c r="J932" s="1" t="str">
        <f>CONCATENATE(定義一覧[[#This Row],[Width]],"_",定義一覧[[#This Row],[Category]],"_",定義一覧[[#This Row],[SubCategory]],"_",SUBSTITUTE(定義一覧[[#This Row],[Name]],"-","_"))</f>
        <v>WIDE_KANA_HIRAGANA_SMALL_YO</v>
      </c>
      <c r="K9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SMALL_YO
pub const WIDE_KANA_HIRAGANA_SMALL_YO: u32 = 0x3087;</v>
      </c>
      <c r="L932" s="3" t="str">
        <f>定義一覧[[#This Row],[VariableName]]&amp;","</f>
        <v>WIDE_KANA_HIRAGANA_SMALL_YO,</v>
      </c>
      <c r="M932" s="1" t="str">
        <f>IF(定義一覧[[#This Row],[Sequence]]="○","",IF(I933="",CONCATENATE(定義一覧[[#This Row],[VariableName]], " + 1,"),CONCATENATE(定義一覧[[#This Row],[VariableName]], " - 1,")))</f>
        <v/>
      </c>
    </row>
    <row r="933" spans="2:13" ht="12.75" customHeight="1" x14ac:dyDescent="0.4">
      <c r="B933" s="1" t="s">
        <v>511</v>
      </c>
      <c r="C933" s="1">
        <f>HEX2DEC(定義一覧[[#This Row],[Unicode]])</f>
        <v>12424</v>
      </c>
      <c r="D933" s="1" t="str">
        <f>_xlfn.UNICHAR(HEX2DEC(定義一覧[[#This Row],[Unicode]]))</f>
        <v>よ</v>
      </c>
      <c r="E933" s="1" t="s">
        <v>725</v>
      </c>
      <c r="F933" s="1" t="s">
        <v>727</v>
      </c>
      <c r="G933" s="1" t="s">
        <v>726</v>
      </c>
      <c r="H933" s="2" t="s">
        <v>627</v>
      </c>
      <c r="I933" s="1" t="str">
        <f>IF(AND(定義一覧[[#This Row],[Dec]]-1=C932,定義一覧[[#This Row],[Dec]]+1=C934,定義一覧[[#This Row],[Category]]=F932,定義一覧[[#This Row],[Category]]=F934,定義一覧[[#This Row],[SubCategory]]=G932,定義一覧[[#This Row],[SubCategory]]=G934),"○","")</f>
        <v>○</v>
      </c>
      <c r="J933" s="1" t="str">
        <f>CONCATENATE(定義一覧[[#This Row],[Width]],"_",定義一覧[[#This Row],[Category]],"_",定義一覧[[#This Row],[SubCategory]],"_",SUBSTITUTE(定義一覧[[#This Row],[Name]],"-","_"))</f>
        <v>WIDE_KANA_HIRAGANA_YO</v>
      </c>
      <c r="K9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YO
pub const WIDE_KANA_HIRAGANA_YO: u32 = 0x3088;</v>
      </c>
      <c r="L933" s="3" t="str">
        <f>定義一覧[[#This Row],[VariableName]]&amp;","</f>
        <v>WIDE_KANA_HIRAGANA_YO,</v>
      </c>
      <c r="M933" s="1" t="str">
        <f>IF(定義一覧[[#This Row],[Sequence]]="○","",IF(I934="",CONCATENATE(定義一覧[[#This Row],[VariableName]], " + 1,"),CONCATENATE(定義一覧[[#This Row],[VariableName]], " - 1,")))</f>
        <v/>
      </c>
    </row>
    <row r="934" spans="2:13" ht="12.75" customHeight="1" x14ac:dyDescent="0.4">
      <c r="B934" s="1" t="s">
        <v>512</v>
      </c>
      <c r="C934" s="1">
        <f>HEX2DEC(定義一覧[[#This Row],[Unicode]])</f>
        <v>12425</v>
      </c>
      <c r="D934" s="1" t="str">
        <f>_xlfn.UNICHAR(HEX2DEC(定義一覧[[#This Row],[Unicode]]))</f>
        <v>ら</v>
      </c>
      <c r="E934" s="1" t="s">
        <v>725</v>
      </c>
      <c r="F934" s="1" t="s">
        <v>727</v>
      </c>
      <c r="G934" s="1" t="s">
        <v>726</v>
      </c>
      <c r="H934" s="2" t="s">
        <v>628</v>
      </c>
      <c r="I934" s="1" t="str">
        <f>IF(AND(定義一覧[[#This Row],[Dec]]-1=C933,定義一覧[[#This Row],[Dec]]+1=C935,定義一覧[[#This Row],[Category]]=F933,定義一覧[[#This Row],[Category]]=F935,定義一覧[[#This Row],[SubCategory]]=G933,定義一覧[[#This Row],[SubCategory]]=G935),"○","")</f>
        <v>○</v>
      </c>
      <c r="J934" s="1" t="str">
        <f>CONCATENATE(定義一覧[[#This Row],[Width]],"_",定義一覧[[#This Row],[Category]],"_",定義一覧[[#This Row],[SubCategory]],"_",SUBSTITUTE(定義一覧[[#This Row],[Name]],"-","_"))</f>
        <v>WIDE_KANA_HIRAGANA_RA</v>
      </c>
      <c r="K9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RA
pub const WIDE_KANA_HIRAGANA_RA: u32 = 0x3089;</v>
      </c>
      <c r="L934" s="3" t="str">
        <f>定義一覧[[#This Row],[VariableName]]&amp;","</f>
        <v>WIDE_KANA_HIRAGANA_RA,</v>
      </c>
      <c r="M934" s="1" t="str">
        <f>IF(定義一覧[[#This Row],[Sequence]]="○","",IF(I935="",CONCATENATE(定義一覧[[#This Row],[VariableName]], " + 1,"),CONCATENATE(定義一覧[[#This Row],[VariableName]], " - 1,")))</f>
        <v/>
      </c>
    </row>
    <row r="935" spans="2:13" ht="12.75" customHeight="1" x14ac:dyDescent="0.4">
      <c r="B935" s="1" t="s">
        <v>458</v>
      </c>
      <c r="C935" s="1">
        <f>HEX2DEC(定義一覧[[#This Row],[Unicode]])</f>
        <v>12426</v>
      </c>
      <c r="D935" s="1" t="str">
        <f>_xlfn.UNICHAR(HEX2DEC(定義一覧[[#This Row],[Unicode]]))</f>
        <v>り</v>
      </c>
      <c r="E935" s="1" t="s">
        <v>725</v>
      </c>
      <c r="F935" s="1" t="s">
        <v>727</v>
      </c>
      <c r="G935" s="1" t="s">
        <v>726</v>
      </c>
      <c r="H935" s="2" t="s">
        <v>629</v>
      </c>
      <c r="I935" s="1" t="str">
        <f>IF(AND(定義一覧[[#This Row],[Dec]]-1=C934,定義一覧[[#This Row],[Dec]]+1=C936,定義一覧[[#This Row],[Category]]=F934,定義一覧[[#This Row],[Category]]=F936,定義一覧[[#This Row],[SubCategory]]=G934,定義一覧[[#This Row],[SubCategory]]=G936),"○","")</f>
        <v>○</v>
      </c>
      <c r="J935" s="1" t="str">
        <f>CONCATENATE(定義一覧[[#This Row],[Width]],"_",定義一覧[[#This Row],[Category]],"_",定義一覧[[#This Row],[SubCategory]],"_",SUBSTITUTE(定義一覧[[#This Row],[Name]],"-","_"))</f>
        <v>WIDE_KANA_HIRAGANA_RI</v>
      </c>
      <c r="K9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RI
pub const WIDE_KANA_HIRAGANA_RI: u32 = 0x308A;</v>
      </c>
      <c r="L935" s="3" t="str">
        <f>定義一覧[[#This Row],[VariableName]]&amp;","</f>
        <v>WIDE_KANA_HIRAGANA_RI,</v>
      </c>
      <c r="M935" s="1" t="str">
        <f>IF(定義一覧[[#This Row],[Sequence]]="○","",IF(I936="",CONCATENATE(定義一覧[[#This Row],[VariableName]], " + 1,"),CONCATENATE(定義一覧[[#This Row],[VariableName]], " - 1,")))</f>
        <v/>
      </c>
    </row>
    <row r="936" spans="2:13" ht="12.75" customHeight="1" x14ac:dyDescent="0.4">
      <c r="B936" s="1" t="s">
        <v>459</v>
      </c>
      <c r="C936" s="1">
        <f>HEX2DEC(定義一覧[[#This Row],[Unicode]])</f>
        <v>12427</v>
      </c>
      <c r="D936" s="1" t="str">
        <f>_xlfn.UNICHAR(HEX2DEC(定義一覧[[#This Row],[Unicode]]))</f>
        <v>る</v>
      </c>
      <c r="E936" s="1" t="s">
        <v>725</v>
      </c>
      <c r="F936" s="1" t="s">
        <v>727</v>
      </c>
      <c r="G936" s="1" t="s">
        <v>726</v>
      </c>
      <c r="H936" s="2" t="s">
        <v>630</v>
      </c>
      <c r="I936" s="1" t="str">
        <f>IF(AND(定義一覧[[#This Row],[Dec]]-1=C935,定義一覧[[#This Row],[Dec]]+1=C937,定義一覧[[#This Row],[Category]]=F935,定義一覧[[#This Row],[Category]]=F937,定義一覧[[#This Row],[SubCategory]]=G935,定義一覧[[#This Row],[SubCategory]]=G937),"○","")</f>
        <v>○</v>
      </c>
      <c r="J936" s="1" t="str">
        <f>CONCATENATE(定義一覧[[#This Row],[Width]],"_",定義一覧[[#This Row],[Category]],"_",定義一覧[[#This Row],[SubCategory]],"_",SUBSTITUTE(定義一覧[[#This Row],[Name]],"-","_"))</f>
        <v>WIDE_KANA_HIRAGANA_RU</v>
      </c>
      <c r="K9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RU
pub const WIDE_KANA_HIRAGANA_RU: u32 = 0x308B;</v>
      </c>
      <c r="L936" s="3" t="str">
        <f>定義一覧[[#This Row],[VariableName]]&amp;","</f>
        <v>WIDE_KANA_HIRAGANA_RU,</v>
      </c>
      <c r="M936" s="1" t="str">
        <f>IF(定義一覧[[#This Row],[Sequence]]="○","",IF(I937="",CONCATENATE(定義一覧[[#This Row],[VariableName]], " + 1,"),CONCATENATE(定義一覧[[#This Row],[VariableName]], " - 1,")))</f>
        <v/>
      </c>
    </row>
    <row r="937" spans="2:13" ht="12.75" customHeight="1" x14ac:dyDescent="0.4">
      <c r="B937" s="1" t="s">
        <v>460</v>
      </c>
      <c r="C937" s="1">
        <f>HEX2DEC(定義一覧[[#This Row],[Unicode]])</f>
        <v>12428</v>
      </c>
      <c r="D937" s="1" t="str">
        <f>_xlfn.UNICHAR(HEX2DEC(定義一覧[[#This Row],[Unicode]]))</f>
        <v>れ</v>
      </c>
      <c r="E937" s="1" t="s">
        <v>725</v>
      </c>
      <c r="F937" s="1" t="s">
        <v>727</v>
      </c>
      <c r="G937" s="1" t="s">
        <v>726</v>
      </c>
      <c r="H937" s="2" t="s">
        <v>631</v>
      </c>
      <c r="I937" s="1" t="str">
        <f>IF(AND(定義一覧[[#This Row],[Dec]]-1=C936,定義一覧[[#This Row],[Dec]]+1=C938,定義一覧[[#This Row],[Category]]=F936,定義一覧[[#This Row],[Category]]=F938,定義一覧[[#This Row],[SubCategory]]=G936,定義一覧[[#This Row],[SubCategory]]=G938),"○","")</f>
        <v>○</v>
      </c>
      <c r="J937" s="1" t="str">
        <f>CONCATENATE(定義一覧[[#This Row],[Width]],"_",定義一覧[[#This Row],[Category]],"_",定義一覧[[#This Row],[SubCategory]],"_",SUBSTITUTE(定義一覧[[#This Row],[Name]],"-","_"))</f>
        <v>WIDE_KANA_HIRAGANA_RE</v>
      </c>
      <c r="K9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RE
pub const WIDE_KANA_HIRAGANA_RE: u32 = 0x308C;</v>
      </c>
      <c r="L937" s="3" t="str">
        <f>定義一覧[[#This Row],[VariableName]]&amp;","</f>
        <v>WIDE_KANA_HIRAGANA_RE,</v>
      </c>
      <c r="M937" s="1" t="str">
        <f>IF(定義一覧[[#This Row],[Sequence]]="○","",IF(I938="",CONCATENATE(定義一覧[[#This Row],[VariableName]], " + 1,"),CONCATENATE(定義一覧[[#This Row],[VariableName]], " - 1,")))</f>
        <v/>
      </c>
    </row>
    <row r="938" spans="2:13" ht="12.75" customHeight="1" x14ac:dyDescent="0.4">
      <c r="B938" s="1" t="s">
        <v>461</v>
      </c>
      <c r="C938" s="1">
        <f>HEX2DEC(定義一覧[[#This Row],[Unicode]])</f>
        <v>12429</v>
      </c>
      <c r="D938" s="1" t="str">
        <f>_xlfn.UNICHAR(HEX2DEC(定義一覧[[#This Row],[Unicode]]))</f>
        <v>ろ</v>
      </c>
      <c r="E938" s="1" t="s">
        <v>725</v>
      </c>
      <c r="F938" s="1" t="s">
        <v>727</v>
      </c>
      <c r="G938" s="1" t="s">
        <v>726</v>
      </c>
      <c r="H938" s="2" t="s">
        <v>632</v>
      </c>
      <c r="I938" s="1" t="str">
        <f>IF(AND(定義一覧[[#This Row],[Dec]]-1=C937,定義一覧[[#This Row],[Dec]]+1=C939,定義一覧[[#This Row],[Category]]=F937,定義一覧[[#This Row],[Category]]=F939,定義一覧[[#This Row],[SubCategory]]=G937,定義一覧[[#This Row],[SubCategory]]=G939),"○","")</f>
        <v>○</v>
      </c>
      <c r="J938" s="1" t="str">
        <f>CONCATENATE(定義一覧[[#This Row],[Width]],"_",定義一覧[[#This Row],[Category]],"_",定義一覧[[#This Row],[SubCategory]],"_",SUBSTITUTE(定義一覧[[#This Row],[Name]],"-","_"))</f>
        <v>WIDE_KANA_HIRAGANA_RO</v>
      </c>
      <c r="K9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RO
pub const WIDE_KANA_HIRAGANA_RO: u32 = 0x308D;</v>
      </c>
      <c r="L938" s="3" t="str">
        <f>定義一覧[[#This Row],[VariableName]]&amp;","</f>
        <v>WIDE_KANA_HIRAGANA_RO,</v>
      </c>
      <c r="M938" s="1" t="str">
        <f>IF(定義一覧[[#This Row],[Sequence]]="○","",IF(I939="",CONCATENATE(定義一覧[[#This Row],[VariableName]], " + 1,"),CONCATENATE(定義一覧[[#This Row],[VariableName]], " - 1,")))</f>
        <v/>
      </c>
    </row>
    <row r="939" spans="2:13" ht="12.75" customHeight="1" x14ac:dyDescent="0.4">
      <c r="B939" s="1" t="s">
        <v>462</v>
      </c>
      <c r="C939" s="1">
        <f>HEX2DEC(定義一覧[[#This Row],[Unicode]])</f>
        <v>12430</v>
      </c>
      <c r="D939" s="1" t="str">
        <f>_xlfn.UNICHAR(HEX2DEC(定義一覧[[#This Row],[Unicode]]))</f>
        <v>ゎ</v>
      </c>
      <c r="E939" s="1" t="s">
        <v>725</v>
      </c>
      <c r="F939" s="1" t="s">
        <v>727</v>
      </c>
      <c r="G939" s="1" t="s">
        <v>726</v>
      </c>
      <c r="H939" s="2" t="s">
        <v>633</v>
      </c>
      <c r="I939" s="1" t="str">
        <f>IF(AND(定義一覧[[#This Row],[Dec]]-1=C938,定義一覧[[#This Row],[Dec]]+1=C940,定義一覧[[#This Row],[Category]]=F938,定義一覧[[#This Row],[Category]]=F940,定義一覧[[#This Row],[SubCategory]]=G938,定義一覧[[#This Row],[SubCategory]]=G940),"○","")</f>
        <v>○</v>
      </c>
      <c r="J939" s="1" t="str">
        <f>CONCATENATE(定義一覧[[#This Row],[Width]],"_",定義一覧[[#This Row],[Category]],"_",定義一覧[[#This Row],[SubCategory]],"_",SUBSTITUTE(定義一覧[[#This Row],[Name]],"-","_"))</f>
        <v>WIDE_KANA_HIRAGANA_SMALL_WA</v>
      </c>
      <c r="K9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SMALL_WA
pub const WIDE_KANA_HIRAGANA_SMALL_WA: u32 = 0x308E;</v>
      </c>
      <c r="L939" s="3" t="str">
        <f>定義一覧[[#This Row],[VariableName]]&amp;","</f>
        <v>WIDE_KANA_HIRAGANA_SMALL_WA,</v>
      </c>
      <c r="M939" s="1" t="str">
        <f>IF(定義一覧[[#This Row],[Sequence]]="○","",IF(I940="",CONCATENATE(定義一覧[[#This Row],[VariableName]], " + 1,"),CONCATENATE(定義一覧[[#This Row],[VariableName]], " - 1,")))</f>
        <v/>
      </c>
    </row>
    <row r="940" spans="2:13" ht="12.75" customHeight="1" x14ac:dyDescent="0.4">
      <c r="B940" s="1" t="s">
        <v>463</v>
      </c>
      <c r="C940" s="1">
        <f>HEX2DEC(定義一覧[[#This Row],[Unicode]])</f>
        <v>12431</v>
      </c>
      <c r="D940" s="1" t="str">
        <f>_xlfn.UNICHAR(HEX2DEC(定義一覧[[#This Row],[Unicode]]))</f>
        <v>わ</v>
      </c>
      <c r="E940" s="1" t="s">
        <v>725</v>
      </c>
      <c r="F940" s="1" t="s">
        <v>727</v>
      </c>
      <c r="G940" s="1" t="s">
        <v>726</v>
      </c>
      <c r="H940" s="2" t="s">
        <v>634</v>
      </c>
      <c r="I940" s="1" t="str">
        <f>IF(AND(定義一覧[[#This Row],[Dec]]-1=C939,定義一覧[[#This Row],[Dec]]+1=C941,定義一覧[[#This Row],[Category]]=F939,定義一覧[[#This Row],[Category]]=F941,定義一覧[[#This Row],[SubCategory]]=G939,定義一覧[[#This Row],[SubCategory]]=G941),"○","")</f>
        <v>○</v>
      </c>
      <c r="J940" s="1" t="str">
        <f>CONCATENATE(定義一覧[[#This Row],[Width]],"_",定義一覧[[#This Row],[Category]],"_",定義一覧[[#This Row],[SubCategory]],"_",SUBSTITUTE(定義一覧[[#This Row],[Name]],"-","_"))</f>
        <v>WIDE_KANA_HIRAGANA_WA</v>
      </c>
      <c r="K9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WA
pub const WIDE_KANA_HIRAGANA_WA: u32 = 0x308F;</v>
      </c>
      <c r="L940" s="3" t="str">
        <f>定義一覧[[#This Row],[VariableName]]&amp;","</f>
        <v>WIDE_KANA_HIRAGANA_WA,</v>
      </c>
      <c r="M940" s="1" t="str">
        <f>IF(定義一覧[[#This Row],[Sequence]]="○","",IF(I941="",CONCATENATE(定義一覧[[#This Row],[VariableName]], " + 1,"),CONCATENATE(定義一覧[[#This Row],[VariableName]], " - 1,")))</f>
        <v/>
      </c>
    </row>
    <row r="941" spans="2:13" ht="12.75" customHeight="1" x14ac:dyDescent="0.4">
      <c r="B941" s="1" t="s">
        <v>513</v>
      </c>
      <c r="C941" s="1">
        <f>HEX2DEC(定義一覧[[#This Row],[Unicode]])</f>
        <v>12432</v>
      </c>
      <c r="D941" s="1" t="str">
        <f>_xlfn.UNICHAR(HEX2DEC(定義一覧[[#This Row],[Unicode]]))</f>
        <v>ゐ</v>
      </c>
      <c r="E941" s="1" t="s">
        <v>725</v>
      </c>
      <c r="F941" s="1" t="s">
        <v>727</v>
      </c>
      <c r="G941" s="1" t="s">
        <v>726</v>
      </c>
      <c r="H941" s="2" t="s">
        <v>635</v>
      </c>
      <c r="I941" s="1" t="str">
        <f>IF(AND(定義一覧[[#This Row],[Dec]]-1=C940,定義一覧[[#This Row],[Dec]]+1=C942,定義一覧[[#This Row],[Category]]=F940,定義一覧[[#This Row],[Category]]=F942,定義一覧[[#This Row],[SubCategory]]=G940,定義一覧[[#This Row],[SubCategory]]=G942),"○","")</f>
        <v>○</v>
      </c>
      <c r="J941" s="1" t="str">
        <f>CONCATENATE(定義一覧[[#This Row],[Width]],"_",定義一覧[[#This Row],[Category]],"_",定義一覧[[#This Row],[SubCategory]],"_",SUBSTITUTE(定義一覧[[#This Row],[Name]],"-","_"))</f>
        <v>WIDE_KANA_HIRAGANA_WI</v>
      </c>
      <c r="K9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WI
pub const WIDE_KANA_HIRAGANA_WI: u32 = 0x3090;</v>
      </c>
      <c r="L941" s="3" t="str">
        <f>定義一覧[[#This Row],[VariableName]]&amp;","</f>
        <v>WIDE_KANA_HIRAGANA_WI,</v>
      </c>
      <c r="M941" s="1" t="str">
        <f>IF(定義一覧[[#This Row],[Sequence]]="○","",IF(I942="",CONCATENATE(定義一覧[[#This Row],[VariableName]], " + 1,"),CONCATENATE(定義一覧[[#This Row],[VariableName]], " - 1,")))</f>
        <v/>
      </c>
    </row>
    <row r="942" spans="2:13" ht="12.75" customHeight="1" x14ac:dyDescent="0.4">
      <c r="B942" s="1" t="s">
        <v>514</v>
      </c>
      <c r="C942" s="1">
        <f>HEX2DEC(定義一覧[[#This Row],[Unicode]])</f>
        <v>12433</v>
      </c>
      <c r="D942" s="1" t="str">
        <f>_xlfn.UNICHAR(HEX2DEC(定義一覧[[#This Row],[Unicode]]))</f>
        <v>ゑ</v>
      </c>
      <c r="E942" s="1" t="s">
        <v>725</v>
      </c>
      <c r="F942" s="1" t="s">
        <v>727</v>
      </c>
      <c r="G942" s="1" t="s">
        <v>726</v>
      </c>
      <c r="H942" s="2" t="s">
        <v>636</v>
      </c>
      <c r="I942" s="1" t="str">
        <f>IF(AND(定義一覧[[#This Row],[Dec]]-1=C941,定義一覧[[#This Row],[Dec]]+1=C943,定義一覧[[#This Row],[Category]]=F941,定義一覧[[#This Row],[Category]]=F943,定義一覧[[#This Row],[SubCategory]]=G941,定義一覧[[#This Row],[SubCategory]]=G943),"○","")</f>
        <v>○</v>
      </c>
      <c r="J942" s="1" t="str">
        <f>CONCATENATE(定義一覧[[#This Row],[Width]],"_",定義一覧[[#This Row],[Category]],"_",定義一覧[[#This Row],[SubCategory]],"_",SUBSTITUTE(定義一覧[[#This Row],[Name]],"-","_"))</f>
        <v>WIDE_KANA_HIRAGANA_WE</v>
      </c>
      <c r="K9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WE
pub const WIDE_KANA_HIRAGANA_WE: u32 = 0x3091;</v>
      </c>
      <c r="L942" s="3" t="str">
        <f>定義一覧[[#This Row],[VariableName]]&amp;","</f>
        <v>WIDE_KANA_HIRAGANA_WE,</v>
      </c>
      <c r="M942" s="1" t="str">
        <f>IF(定義一覧[[#This Row],[Sequence]]="○","",IF(I943="",CONCATENATE(定義一覧[[#This Row],[VariableName]], " + 1,"),CONCATENATE(定義一覧[[#This Row],[VariableName]], " - 1,")))</f>
        <v/>
      </c>
    </row>
    <row r="943" spans="2:13" ht="12.75" customHeight="1" x14ac:dyDescent="0.4">
      <c r="B943" s="1" t="s">
        <v>515</v>
      </c>
      <c r="C943" s="1">
        <f>HEX2DEC(定義一覧[[#This Row],[Unicode]])</f>
        <v>12434</v>
      </c>
      <c r="D943" s="1" t="str">
        <f>_xlfn.UNICHAR(HEX2DEC(定義一覧[[#This Row],[Unicode]]))</f>
        <v>を</v>
      </c>
      <c r="E943" s="1" t="s">
        <v>725</v>
      </c>
      <c r="F943" s="1" t="s">
        <v>727</v>
      </c>
      <c r="G943" s="1" t="s">
        <v>726</v>
      </c>
      <c r="H943" s="2" t="s">
        <v>637</v>
      </c>
      <c r="I943" s="1" t="str">
        <f>IF(AND(定義一覧[[#This Row],[Dec]]-1=C942,定義一覧[[#This Row],[Dec]]+1=C944,定義一覧[[#This Row],[Category]]=F942,定義一覧[[#This Row],[Category]]=F944,定義一覧[[#This Row],[SubCategory]]=G942,定義一覧[[#This Row],[SubCategory]]=G944),"○","")</f>
        <v>○</v>
      </c>
      <c r="J943" s="1" t="str">
        <f>CONCATENATE(定義一覧[[#This Row],[Width]],"_",定義一覧[[#This Row],[Category]],"_",定義一覧[[#This Row],[SubCategory]],"_",SUBSTITUTE(定義一覧[[#This Row],[Name]],"-","_"))</f>
        <v>WIDE_KANA_HIRAGANA_WO</v>
      </c>
      <c r="K9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WO
pub const WIDE_KANA_HIRAGANA_WO: u32 = 0x3092;</v>
      </c>
      <c r="L943" s="3" t="str">
        <f>定義一覧[[#This Row],[VariableName]]&amp;","</f>
        <v>WIDE_KANA_HIRAGANA_WO,</v>
      </c>
      <c r="M943" s="1" t="str">
        <f>IF(定義一覧[[#This Row],[Sequence]]="○","",IF(I944="",CONCATENATE(定義一覧[[#This Row],[VariableName]], " + 1,"),CONCATENATE(定義一覧[[#This Row],[VariableName]], " - 1,")))</f>
        <v/>
      </c>
    </row>
    <row r="944" spans="2:13" ht="12.75" customHeight="1" x14ac:dyDescent="0.4">
      <c r="B944" s="1" t="s">
        <v>516</v>
      </c>
      <c r="C944" s="1">
        <f>HEX2DEC(定義一覧[[#This Row],[Unicode]])</f>
        <v>12435</v>
      </c>
      <c r="D944" s="1" t="str">
        <f>_xlfn.UNICHAR(HEX2DEC(定義一覧[[#This Row],[Unicode]]))</f>
        <v>ん</v>
      </c>
      <c r="E944" s="1" t="s">
        <v>725</v>
      </c>
      <c r="F944" s="1" t="s">
        <v>727</v>
      </c>
      <c r="G944" s="1" t="s">
        <v>726</v>
      </c>
      <c r="H944" s="2" t="s">
        <v>14</v>
      </c>
      <c r="I944" s="1" t="str">
        <f>IF(AND(定義一覧[[#This Row],[Dec]]-1=C943,定義一覧[[#This Row],[Dec]]+1=C945,定義一覧[[#This Row],[Category]]=F943,定義一覧[[#This Row],[Category]]=F945,定義一覧[[#This Row],[SubCategory]]=G943,定義一覧[[#This Row],[SubCategory]]=G945),"○","")</f>
        <v>○</v>
      </c>
      <c r="J944" s="1" t="str">
        <f>CONCATENATE(定義一覧[[#This Row],[Width]],"_",定義一覧[[#This Row],[Category]],"_",定義一覧[[#This Row],[SubCategory]],"_",SUBSTITUTE(定義一覧[[#This Row],[Name]],"-","_"))</f>
        <v>WIDE_KANA_HIRAGANA_N</v>
      </c>
      <c r="K9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N
pub const WIDE_KANA_HIRAGANA_N: u32 = 0x3093;</v>
      </c>
      <c r="L944" s="3" t="str">
        <f>定義一覧[[#This Row],[VariableName]]&amp;","</f>
        <v>WIDE_KANA_HIRAGANA_N,</v>
      </c>
      <c r="M944" s="1" t="str">
        <f>IF(定義一覧[[#This Row],[Sequence]]="○","",IF(I945="",CONCATENATE(定義一覧[[#This Row],[VariableName]], " + 1,"),CONCATENATE(定義一覧[[#This Row],[VariableName]], " - 1,")))</f>
        <v/>
      </c>
    </row>
    <row r="945" spans="2:13" ht="12.75" customHeight="1" x14ac:dyDescent="0.4">
      <c r="B945" s="1" t="s">
        <v>517</v>
      </c>
      <c r="C945" s="1">
        <f>HEX2DEC(定義一覧[[#This Row],[Unicode]])</f>
        <v>12436</v>
      </c>
      <c r="D945" s="1" t="str">
        <f>_xlfn.UNICHAR(HEX2DEC(定義一覧[[#This Row],[Unicode]]))</f>
        <v>ゔ</v>
      </c>
      <c r="E945" s="1" t="s">
        <v>725</v>
      </c>
      <c r="F945" s="1" t="s">
        <v>727</v>
      </c>
      <c r="G945" s="1" t="s">
        <v>726</v>
      </c>
      <c r="H945" s="2" t="s">
        <v>638</v>
      </c>
      <c r="I945" s="1" t="str">
        <f>IF(AND(定義一覧[[#This Row],[Dec]]-1=C944,定義一覧[[#This Row],[Dec]]+1=C946,定義一覧[[#This Row],[Category]]=F944,定義一覧[[#This Row],[Category]]=F946,定義一覧[[#This Row],[SubCategory]]=G944,定義一覧[[#This Row],[SubCategory]]=G946),"○","")</f>
        <v>○</v>
      </c>
      <c r="J945" s="1" t="str">
        <f>CONCATENATE(定義一覧[[#This Row],[Width]],"_",定義一覧[[#This Row],[Category]],"_",定義一覧[[#This Row],[SubCategory]],"_",SUBSTITUTE(定義一覧[[#This Row],[Name]],"-","_"))</f>
        <v>WIDE_KANA_HIRAGANA_VU</v>
      </c>
      <c r="K9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VU
pub const WIDE_KANA_HIRAGANA_VU: u32 = 0x3094;</v>
      </c>
      <c r="L945" s="3" t="str">
        <f>定義一覧[[#This Row],[VariableName]]&amp;","</f>
        <v>WIDE_KANA_HIRAGANA_VU,</v>
      </c>
      <c r="M945" s="1" t="str">
        <f>IF(定義一覧[[#This Row],[Sequence]]="○","",IF(I946="",CONCATENATE(定義一覧[[#This Row],[VariableName]], " + 1,"),CONCATENATE(定義一覧[[#This Row],[VariableName]], " - 1,")))</f>
        <v/>
      </c>
    </row>
    <row r="946" spans="2:13" ht="12.75" customHeight="1" x14ac:dyDescent="0.4">
      <c r="B946" s="1" t="s">
        <v>518</v>
      </c>
      <c r="C946" s="1">
        <f>HEX2DEC(定義一覧[[#This Row],[Unicode]])</f>
        <v>12437</v>
      </c>
      <c r="D946" s="1" t="str">
        <f>_xlfn.UNICHAR(HEX2DEC(定義一覧[[#This Row],[Unicode]]))</f>
        <v>ゕ</v>
      </c>
      <c r="E946" s="1" t="s">
        <v>725</v>
      </c>
      <c r="F946" s="1" t="s">
        <v>727</v>
      </c>
      <c r="G946" s="1" t="s">
        <v>726</v>
      </c>
      <c r="H946" s="2" t="s">
        <v>639</v>
      </c>
      <c r="I946" s="1" t="str">
        <f>IF(AND(定義一覧[[#This Row],[Dec]]-1=C945,定義一覧[[#This Row],[Dec]]+1=C947,定義一覧[[#This Row],[Category]]=F945,定義一覧[[#This Row],[Category]]=F947,定義一覧[[#This Row],[SubCategory]]=G945,定義一覧[[#This Row],[SubCategory]]=G947),"○","")</f>
        <v>○</v>
      </c>
      <c r="J946" s="1" t="str">
        <f>CONCATENATE(定義一覧[[#This Row],[Width]],"_",定義一覧[[#This Row],[Category]],"_",定義一覧[[#This Row],[SubCategory]],"_",SUBSTITUTE(定義一覧[[#This Row],[Name]],"-","_"))</f>
        <v>WIDE_KANA_HIRAGANA_SMALL_KA</v>
      </c>
      <c r="K9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SMALL_KA
pub const WIDE_KANA_HIRAGANA_SMALL_KA: u32 = 0x3095;</v>
      </c>
      <c r="L946" s="3" t="str">
        <f>定義一覧[[#This Row],[VariableName]]&amp;","</f>
        <v>WIDE_KANA_HIRAGANA_SMALL_KA,</v>
      </c>
      <c r="M946" s="1" t="str">
        <f>IF(定義一覧[[#This Row],[Sequence]]="○","",IF(I947="",CONCATENATE(定義一覧[[#This Row],[VariableName]], " + 1,"),CONCATENATE(定義一覧[[#This Row],[VariableName]], " - 1,")))</f>
        <v/>
      </c>
    </row>
    <row r="947" spans="2:13" ht="12.75" customHeight="1" x14ac:dyDescent="0.4">
      <c r="B947" s="1" t="s">
        <v>519</v>
      </c>
      <c r="C947" s="1">
        <f>HEX2DEC(定義一覧[[#This Row],[Unicode]])</f>
        <v>12438</v>
      </c>
      <c r="D947" s="1" t="str">
        <f>_xlfn.UNICHAR(HEX2DEC(定義一覧[[#This Row],[Unicode]]))</f>
        <v>ゖ</v>
      </c>
      <c r="E947" s="1" t="s">
        <v>725</v>
      </c>
      <c r="F947" s="1" t="s">
        <v>727</v>
      </c>
      <c r="G947" s="1" t="s">
        <v>726</v>
      </c>
      <c r="H947" s="2" t="s">
        <v>640</v>
      </c>
      <c r="I947" s="1" t="str">
        <f>IF(AND(定義一覧[[#This Row],[Dec]]-1=C946,定義一覧[[#This Row],[Dec]]+1=C948,定義一覧[[#This Row],[Category]]=F946,定義一覧[[#This Row],[Category]]=F948,定義一覧[[#This Row],[SubCategory]]=G946,定義一覧[[#This Row],[SubCategory]]=G948),"○","")</f>
        <v/>
      </c>
      <c r="J947" s="1" t="str">
        <f>CONCATENATE(定義一覧[[#This Row],[Width]],"_",定義一覧[[#This Row],[Category]],"_",定義一覧[[#This Row],[SubCategory]],"_",SUBSTITUTE(定義一覧[[#This Row],[Name]],"-","_"))</f>
        <v>WIDE_KANA_HIRAGANA_SMALL_KE</v>
      </c>
      <c r="K9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SMALL_KE
pub const WIDE_KANA_HIRAGANA_SMALL_KE: u32 = 0x3096;</v>
      </c>
      <c r="L947" s="3" t="str">
        <f>定義一覧[[#This Row],[VariableName]]&amp;","</f>
        <v>WIDE_KANA_HIRAGANA_SMALL_KE,</v>
      </c>
      <c r="M947" s="1" t="str">
        <f>IF(定義一覧[[#This Row],[Sequence]]="○","",IF(I948="",CONCATENATE(定義一覧[[#This Row],[VariableName]], " + 1,"),CONCATENATE(定義一覧[[#This Row],[VariableName]], " - 1,")))</f>
        <v>WIDE_KANA_HIRAGANA_SMALL_KE + 1,</v>
      </c>
    </row>
    <row r="948" spans="2:13" ht="12.75" customHeight="1" x14ac:dyDescent="0.4">
      <c r="B948" s="1" t="s">
        <v>181</v>
      </c>
      <c r="C948" s="1">
        <f>HEX2DEC(定義一覧[[#This Row],[Unicode]])</f>
        <v>12441</v>
      </c>
      <c r="D948" s="1" t="str">
        <f>_xlfn.UNICHAR(HEX2DEC(定義一覧[[#This Row],[Unicode]]))</f>
        <v>゙</v>
      </c>
      <c r="E948" s="1" t="s">
        <v>725</v>
      </c>
      <c r="F948" s="1" t="s">
        <v>1623</v>
      </c>
      <c r="G948" s="1" t="s">
        <v>729</v>
      </c>
      <c r="H948" s="2" t="s">
        <v>188</v>
      </c>
      <c r="I948" s="1" t="str">
        <f>IF(AND(定義一覧[[#This Row],[Dec]]-1=C947,定義一覧[[#This Row],[Dec]]+1=C949,定義一覧[[#This Row],[Category]]=F947,定義一覧[[#This Row],[Category]]=F949,定義一覧[[#This Row],[SubCategory]]=G947,定義一覧[[#This Row],[SubCategory]]=G949),"○","")</f>
        <v/>
      </c>
      <c r="J948" s="1" t="str">
        <f>CONCATENATE(定義一覧[[#This Row],[Width]],"_",定義一覧[[#This Row],[Category]],"_",定義一覧[[#This Row],[SubCategory]],"_",SUBSTITUTE(定義一覧[[#This Row],[Name]],"-","_"))</f>
        <v>WIDE_JIS_SYMBOL_KATAKANA_VOICED_SOUND_MARK</v>
      </c>
      <c r="K9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KATAKANA_VOICED_SOUND_MARK
pub const WIDE_JIS_SYMBOL_KATAKANA_VOICED_SOUND_MARK: u32 = 0x3099;</v>
      </c>
      <c r="L948" s="3" t="str">
        <f>定義一覧[[#This Row],[VariableName]]&amp;","</f>
        <v>WIDE_JIS_SYMBOL_KATAKANA_VOICED_SOUND_MARK,</v>
      </c>
      <c r="M948" s="1" t="str">
        <f>IF(定義一覧[[#This Row],[Sequence]]="○","",IF(I949="",CONCATENATE(定義一覧[[#This Row],[VariableName]], " + 1,"),CONCATENATE(定義一覧[[#This Row],[VariableName]], " - 1,")))</f>
        <v>WIDE_JIS_SYMBOL_KATAKANA_VOICED_SOUND_MARK - 1,</v>
      </c>
    </row>
    <row r="949" spans="2:13" ht="12.75" customHeight="1" x14ac:dyDescent="0.4">
      <c r="B949" s="1" t="s">
        <v>182</v>
      </c>
      <c r="C949" s="1">
        <f>HEX2DEC(定義一覧[[#This Row],[Unicode]])</f>
        <v>12442</v>
      </c>
      <c r="D949" s="1" t="str">
        <f>_xlfn.UNICHAR(HEX2DEC(定義一覧[[#This Row],[Unicode]]))</f>
        <v>゚</v>
      </c>
      <c r="E949" s="1" t="s">
        <v>725</v>
      </c>
      <c r="F949" s="1" t="s">
        <v>1623</v>
      </c>
      <c r="G949" s="1" t="s">
        <v>729</v>
      </c>
      <c r="H949" s="2" t="s">
        <v>189</v>
      </c>
      <c r="I949" s="1" t="str">
        <f>IF(AND(定義一覧[[#This Row],[Dec]]-1=C948,定義一覧[[#This Row],[Dec]]+1=C950,定義一覧[[#This Row],[Category]]=F948,定義一覧[[#This Row],[Category]]=F950,定義一覧[[#This Row],[SubCategory]]=G948,定義一覧[[#This Row],[SubCategory]]=G950),"○","")</f>
        <v>○</v>
      </c>
      <c r="J949" s="1" t="str">
        <f>CONCATENATE(定義一覧[[#This Row],[Width]],"_",定義一覧[[#This Row],[Category]],"_",定義一覧[[#This Row],[SubCategory]],"_",SUBSTITUTE(定義一覧[[#This Row],[Name]],"-","_"))</f>
        <v>WIDE_JIS_SYMBOL_KATAKANA_SEMI_VOICED_SOUND_MARK</v>
      </c>
      <c r="K9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KATAKANA_SEMI-VOICED_SOUND_MARK
pub const WIDE_JIS_SYMBOL_KATAKANA_SEMI_VOICED_SOUND_MARK: u32 = 0x309A;</v>
      </c>
      <c r="L949" s="3" t="str">
        <f>定義一覧[[#This Row],[VariableName]]&amp;","</f>
        <v>WIDE_JIS_SYMBOL_KATAKANA_SEMI_VOICED_SOUND_MARK,</v>
      </c>
      <c r="M949" s="1" t="str">
        <f>IF(定義一覧[[#This Row],[Sequence]]="○","",IF(I950="",CONCATENATE(定義一覧[[#This Row],[VariableName]], " + 1,"),CONCATENATE(定義一覧[[#This Row],[VariableName]], " - 1,")))</f>
        <v/>
      </c>
    </row>
    <row r="950" spans="2:13" ht="12.75" customHeight="1" x14ac:dyDescent="0.4">
      <c r="B950" s="1" t="s">
        <v>745</v>
      </c>
      <c r="C950" s="1">
        <f>HEX2DEC(定義一覧[[#This Row],[Unicode]])</f>
        <v>12443</v>
      </c>
      <c r="D950" s="1" t="str">
        <f>_xlfn.UNICHAR(HEX2DEC(定義一覧[[#This Row],[Unicode]]))</f>
        <v>゛</v>
      </c>
      <c r="E950" s="1" t="s">
        <v>104</v>
      </c>
      <c r="F950" s="1" t="s">
        <v>1622</v>
      </c>
      <c r="G950" s="1" t="s">
        <v>729</v>
      </c>
      <c r="H950" s="2" t="s">
        <v>2672</v>
      </c>
      <c r="I950" s="1" t="str">
        <f>IF(AND(定義一覧[[#This Row],[Dec]]-1=C949,定義一覧[[#This Row],[Dec]]+1=C951,定義一覧[[#This Row],[Category]]=F949,定義一覧[[#This Row],[Category]]=F951,定義一覧[[#This Row],[SubCategory]]=G949,定義一覧[[#This Row],[SubCategory]]=G951),"○","")</f>
        <v>○</v>
      </c>
      <c r="J950" s="1" t="str">
        <f>CONCATENATE(定義一覧[[#This Row],[Width]],"_",定義一覧[[#This Row],[Category]],"_",定義一覧[[#This Row],[SubCategory]],"_",SUBSTITUTE(定義一覧[[#This Row],[Name]],"-","_"))</f>
        <v>WIDE_JIS_SYMBOL_KATAKANA_HIRAGANA_VOICED_SOUND_MARK</v>
      </c>
      <c r="K9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KATAKANA_HIRAGANA_VOICED_SOUND_MARK
pub const WIDE_JIS_SYMBOL_KATAKANA_HIRAGANA_VOICED_SOUND_MARK: u32 = 0x309b;</v>
      </c>
      <c r="L950" s="3" t="str">
        <f>定義一覧[[#This Row],[VariableName]]&amp;","</f>
        <v>WIDE_JIS_SYMBOL_KATAKANA_HIRAGANA_VOICED_SOUND_MARK,</v>
      </c>
      <c r="M950" s="1" t="str">
        <f>IF(定義一覧[[#This Row],[Sequence]]="○","",IF(I951="",CONCATENATE(定義一覧[[#This Row],[VariableName]], " + 1,"),CONCATENATE(定義一覧[[#This Row],[VariableName]], " - 1,")))</f>
        <v/>
      </c>
    </row>
    <row r="951" spans="2:13" ht="12.75" customHeight="1" x14ac:dyDescent="0.4">
      <c r="B951" s="1" t="s">
        <v>746</v>
      </c>
      <c r="C951" s="1">
        <f>HEX2DEC(定義一覧[[#This Row],[Unicode]])</f>
        <v>12444</v>
      </c>
      <c r="D951" s="1" t="str">
        <f>_xlfn.UNICHAR(HEX2DEC(定義一覧[[#This Row],[Unicode]]))</f>
        <v>゜</v>
      </c>
      <c r="E951" s="1" t="s">
        <v>104</v>
      </c>
      <c r="F951" s="1" t="s">
        <v>1622</v>
      </c>
      <c r="G951" s="1" t="s">
        <v>729</v>
      </c>
      <c r="H951" s="2" t="s">
        <v>2673</v>
      </c>
      <c r="I951" s="1" t="str">
        <f>IF(AND(定義一覧[[#This Row],[Dec]]-1=C950,定義一覧[[#This Row],[Dec]]+1=C952,定義一覧[[#This Row],[Category]]=F950,定義一覧[[#This Row],[Category]]=F952,定義一覧[[#This Row],[SubCategory]]=G950,定義一覧[[#This Row],[SubCategory]]=G952),"○","")</f>
        <v/>
      </c>
      <c r="J951" s="1" t="str">
        <f>CONCATENATE(定義一覧[[#This Row],[Width]],"_",定義一覧[[#This Row],[Category]],"_",定義一覧[[#This Row],[SubCategory]],"_",SUBSTITUTE(定義一覧[[#This Row],[Name]],"-","_"))</f>
        <v>WIDE_JIS_SYMBOL_KATAKANA_HIRAGANA_SEMI_VOICED_SOUND_MARK</v>
      </c>
      <c r="K9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KATAKANA_HIRAGANA_SEMI_VOICED_SOUND_MARK
pub const WIDE_JIS_SYMBOL_KATAKANA_HIRAGANA_SEMI_VOICED_SOUND_MARK: u32 = 0x309c;</v>
      </c>
      <c r="L951" s="3" t="str">
        <f>定義一覧[[#This Row],[VariableName]]&amp;","</f>
        <v>WIDE_JIS_SYMBOL_KATAKANA_HIRAGANA_SEMI_VOICED_SOUND_MARK,</v>
      </c>
      <c r="M951" s="1" t="str">
        <f>IF(定義一覧[[#This Row],[Sequence]]="○","",IF(I952="",CONCATENATE(定義一覧[[#This Row],[VariableName]], " + 1,"),CONCATENATE(定義一覧[[#This Row],[VariableName]], " - 1,")))</f>
        <v>WIDE_JIS_SYMBOL_KATAKANA_HIRAGANA_SEMI_VOICED_SOUND_MARK + 1,</v>
      </c>
    </row>
    <row r="952" spans="2:13" ht="12.75" customHeight="1" x14ac:dyDescent="0.4">
      <c r="B952" s="1" t="s">
        <v>520</v>
      </c>
      <c r="C952" s="1">
        <f>HEX2DEC(定義一覧[[#This Row],[Unicode]])</f>
        <v>12445</v>
      </c>
      <c r="D952" s="1" t="str">
        <f>_xlfn.UNICHAR(HEX2DEC(定義一覧[[#This Row],[Unicode]]))</f>
        <v>ゝ</v>
      </c>
      <c r="E952" s="1" t="s">
        <v>725</v>
      </c>
      <c r="F952" s="1" t="s">
        <v>727</v>
      </c>
      <c r="G952" s="1" t="s">
        <v>726</v>
      </c>
      <c r="H952" s="2" t="s">
        <v>731</v>
      </c>
      <c r="I952" s="1" t="str">
        <f>IF(AND(定義一覧[[#This Row],[Dec]]-1=C951,定義一覧[[#This Row],[Dec]]+1=C953,定義一覧[[#This Row],[Category]]=F951,定義一覧[[#This Row],[Category]]=F953,定義一覧[[#This Row],[SubCategory]]=G951,定義一覧[[#This Row],[SubCategory]]=G953),"○","")</f>
        <v/>
      </c>
      <c r="J952" s="1" t="str">
        <f>CONCATENATE(定義一覧[[#This Row],[Width]],"_",定義一覧[[#This Row],[Category]],"_",定義一覧[[#This Row],[SubCategory]],"_",SUBSTITUTE(定義一覧[[#This Row],[Name]],"-","_"))</f>
        <v>WIDE_KANA_HIRAGANA_ITERATION_MARK</v>
      </c>
      <c r="K9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ITERATION_MARK
pub const WIDE_KANA_HIRAGANA_ITERATION_MARK: u32 = 0x309D;</v>
      </c>
      <c r="L952" s="3" t="str">
        <f>定義一覧[[#This Row],[VariableName]]&amp;","</f>
        <v>WIDE_KANA_HIRAGANA_ITERATION_MARK,</v>
      </c>
      <c r="M952" s="1" t="str">
        <f>IF(定義一覧[[#This Row],[Sequence]]="○","",IF(I953="",CONCATENATE(定義一覧[[#This Row],[VariableName]], " + 1,"),CONCATENATE(定義一覧[[#This Row],[VariableName]], " - 1,")))</f>
        <v>WIDE_KANA_HIRAGANA_ITERATION_MARK - 1,</v>
      </c>
    </row>
    <row r="953" spans="2:13" ht="12.75" customHeight="1" x14ac:dyDescent="0.4">
      <c r="B953" s="1" t="s">
        <v>521</v>
      </c>
      <c r="C953" s="1">
        <f>HEX2DEC(定義一覧[[#This Row],[Unicode]])</f>
        <v>12446</v>
      </c>
      <c r="D953" s="1" t="str">
        <f>_xlfn.UNICHAR(HEX2DEC(定義一覧[[#This Row],[Unicode]]))</f>
        <v>ゞ</v>
      </c>
      <c r="E953" s="1" t="s">
        <v>725</v>
      </c>
      <c r="F953" s="1" t="s">
        <v>727</v>
      </c>
      <c r="G953" s="1" t="s">
        <v>726</v>
      </c>
      <c r="H953" s="2" t="s">
        <v>732</v>
      </c>
      <c r="I953" s="1" t="str">
        <f>IF(AND(定義一覧[[#This Row],[Dec]]-1=C952,定義一覧[[#This Row],[Dec]]+1=C954,定義一覧[[#This Row],[Category]]=F952,定義一覧[[#This Row],[Category]]=F954,定義一覧[[#This Row],[SubCategory]]=G952,定義一覧[[#This Row],[SubCategory]]=G954),"○","")</f>
        <v>○</v>
      </c>
      <c r="J953" s="1" t="str">
        <f>CONCATENATE(定義一覧[[#This Row],[Width]],"_",定義一覧[[#This Row],[Category]],"_",定義一覧[[#This Row],[SubCategory]],"_",SUBSTITUTE(定義一覧[[#This Row],[Name]],"-","_"))</f>
        <v>WIDE_KANA_HIRAGANA_VOICED_ITERATION_MARK</v>
      </c>
      <c r="K9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VOICED_ITERATION_MARK
pub const WIDE_KANA_HIRAGANA_VOICED_ITERATION_MARK: u32 = 0x309E;</v>
      </c>
      <c r="L953" s="3" t="str">
        <f>定義一覧[[#This Row],[VariableName]]&amp;","</f>
        <v>WIDE_KANA_HIRAGANA_VOICED_ITERATION_MARK,</v>
      </c>
      <c r="M953" s="1" t="str">
        <f>IF(定義一覧[[#This Row],[Sequence]]="○","",IF(I954="",CONCATENATE(定義一覧[[#This Row],[VariableName]], " + 1,"),CONCATENATE(定義一覧[[#This Row],[VariableName]], " - 1,")))</f>
        <v/>
      </c>
    </row>
    <row r="954" spans="2:13" ht="12.75" customHeight="1" x14ac:dyDescent="0.4">
      <c r="B954" s="1" t="s">
        <v>522</v>
      </c>
      <c r="C954" s="1">
        <f>HEX2DEC(定義一覧[[#This Row],[Unicode]])</f>
        <v>12447</v>
      </c>
      <c r="D954" s="1" t="str">
        <f>_xlfn.UNICHAR(HEX2DEC(定義一覧[[#This Row],[Unicode]]))</f>
        <v>ゟ</v>
      </c>
      <c r="E954" s="1" t="s">
        <v>725</v>
      </c>
      <c r="F954" s="1" t="s">
        <v>727</v>
      </c>
      <c r="G954" s="1" t="s">
        <v>726</v>
      </c>
      <c r="H954" s="2" t="s">
        <v>733</v>
      </c>
      <c r="I954" s="1" t="str">
        <f>IF(AND(定義一覧[[#This Row],[Dec]]-1=C953,定義一覧[[#This Row],[Dec]]+1=C955,定義一覧[[#This Row],[Category]]=F953,定義一覧[[#This Row],[Category]]=F955,定義一覧[[#This Row],[SubCategory]]=G953,定義一覧[[#This Row],[SubCategory]]=G955),"○","")</f>
        <v/>
      </c>
      <c r="J954" s="1" t="str">
        <f>CONCATENATE(定義一覧[[#This Row],[Width]],"_",定義一覧[[#This Row],[Category]],"_",定義一覧[[#This Row],[SubCategory]],"_",SUBSTITUTE(定義一覧[[#This Row],[Name]],"-","_"))</f>
        <v>WIDE_KANA_HIRAGANA_DIGRAPH_YORI</v>
      </c>
      <c r="K9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DIGRAPH_YORI
pub const WIDE_KANA_HIRAGANA_DIGRAPH_YORI: u32 = 0x309F;</v>
      </c>
      <c r="L954" s="3" t="str">
        <f>定義一覧[[#This Row],[VariableName]]&amp;","</f>
        <v>WIDE_KANA_HIRAGANA_DIGRAPH_YORI,</v>
      </c>
      <c r="M954" s="1" t="str">
        <f>IF(定義一覧[[#This Row],[Sequence]]="○","",IF(I955="",CONCATENATE(定義一覧[[#This Row],[VariableName]], " + 1,"),CONCATENATE(定義一覧[[#This Row],[VariableName]], " - 1,")))</f>
        <v>WIDE_KANA_HIRAGANA_DIGRAPH_YORI + 1,</v>
      </c>
    </row>
    <row r="955" spans="2:13" ht="12.75" customHeight="1" x14ac:dyDescent="0.4">
      <c r="B955" s="1" t="s">
        <v>842</v>
      </c>
      <c r="C955" s="1">
        <f>HEX2DEC(定義一覧[[#This Row],[Unicode]])</f>
        <v>12448</v>
      </c>
      <c r="D955" s="1" t="str">
        <f>_xlfn.UNICHAR(HEX2DEC(定義一覧[[#This Row],[Unicode]]))</f>
        <v>゠</v>
      </c>
      <c r="E955" s="1" t="s">
        <v>724</v>
      </c>
      <c r="F955" s="1" t="s">
        <v>1622</v>
      </c>
      <c r="G955" s="1" t="s">
        <v>729</v>
      </c>
      <c r="H955" s="2" t="s">
        <v>2677</v>
      </c>
      <c r="I955" s="1" t="str">
        <f>IF(AND(定義一覧[[#This Row],[Dec]]-1=C954,定義一覧[[#This Row],[Dec]]+1=C956,定義一覧[[#This Row],[Category]]=F954,定義一覧[[#This Row],[Category]]=F956,定義一覧[[#This Row],[SubCategory]]=G954,定義一覧[[#This Row],[SubCategory]]=G956),"○","")</f>
        <v/>
      </c>
      <c r="J955" s="1" t="str">
        <f>CONCATENATE(定義一覧[[#This Row],[Width]],"_",定義一覧[[#This Row],[Category]],"_",定義一覧[[#This Row],[SubCategory]],"_",SUBSTITUTE(定義一覧[[#This Row],[Name]],"-","_"))</f>
        <v>NARROW_JIS_SYMBOL_KATAKANA_HIRAGANA_DOUBLE_HYPHEN</v>
      </c>
      <c r="K9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KATAKANA_HIRAGANA_DOUBLE_HYPHEN
pub const NARROW_JIS_SYMBOL_KATAKANA_HIRAGANA_DOUBLE_HYPHEN: u32 = 0x30a0;</v>
      </c>
      <c r="L955" s="3" t="str">
        <f>定義一覧[[#This Row],[VariableName]]&amp;","</f>
        <v>NARROW_JIS_SYMBOL_KATAKANA_HIRAGANA_DOUBLE_HYPHEN,</v>
      </c>
      <c r="M955" s="1" t="str">
        <f>IF(定義一覧[[#This Row],[Sequence]]="○","",IF(I956="",CONCATENATE(定義一覧[[#This Row],[VariableName]], " + 1,"),CONCATENATE(定義一覧[[#This Row],[VariableName]], " - 1,")))</f>
        <v>NARROW_JIS_SYMBOL_KATAKANA_HIRAGANA_DOUBLE_HYPHEN + 1,</v>
      </c>
    </row>
    <row r="956" spans="2:13" ht="12.75" customHeight="1" x14ac:dyDescent="0.4">
      <c r="B956" s="1" t="s">
        <v>126</v>
      </c>
      <c r="C956" s="1">
        <f>HEX2DEC(定義一覧[[#This Row],[Unicode]])</f>
        <v>12449</v>
      </c>
      <c r="D956" s="1" t="str">
        <f>_xlfn.UNICHAR(HEX2DEC(定義一覧[[#This Row],[Unicode]]))</f>
        <v>ァ</v>
      </c>
      <c r="E956" s="1" t="s">
        <v>725</v>
      </c>
      <c r="F956" s="1" t="s">
        <v>727</v>
      </c>
      <c r="G956" s="1" t="s">
        <v>648</v>
      </c>
      <c r="H956" s="2" t="s">
        <v>561</v>
      </c>
      <c r="I956" s="1" t="str">
        <f>IF(AND(定義一覧[[#This Row],[Dec]]-1=C955,定義一覧[[#This Row],[Dec]]+1=C957,定義一覧[[#This Row],[Category]]=F955,定義一覧[[#This Row],[Category]]=F957,定義一覧[[#This Row],[SubCategory]]=G955,定義一覧[[#This Row],[SubCategory]]=G957),"○","")</f>
        <v/>
      </c>
      <c r="J956" s="1" t="str">
        <f>CONCATENATE(定義一覧[[#This Row],[Width]],"_",定義一覧[[#This Row],[Category]],"_",定義一覧[[#This Row],[SubCategory]],"_",SUBSTITUTE(定義一覧[[#This Row],[Name]],"-","_"))</f>
        <v>WIDE_KANA_KATAKANA_SMALL_A</v>
      </c>
      <c r="K9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SMALL_A
pub const WIDE_KANA_KATAKANA_SMALL_A: u32 = 0x30A1;</v>
      </c>
      <c r="L956" s="3" t="str">
        <f>定義一覧[[#This Row],[VariableName]]&amp;","</f>
        <v>WIDE_KANA_KATAKANA_SMALL_A,</v>
      </c>
      <c r="M956" s="1" t="str">
        <f>IF(定義一覧[[#This Row],[Sequence]]="○","",IF(I957="",CONCATENATE(定義一覧[[#This Row],[VariableName]], " + 1,"),CONCATENATE(定義一覧[[#This Row],[VariableName]], " - 1,")))</f>
        <v>WIDE_KANA_KATAKANA_SMALL_A - 1,</v>
      </c>
    </row>
    <row r="957" spans="2:13" ht="12.75" customHeight="1" x14ac:dyDescent="0.4">
      <c r="B957" s="1" t="s">
        <v>136</v>
      </c>
      <c r="C957" s="1">
        <f>HEX2DEC(定義一覧[[#This Row],[Unicode]])</f>
        <v>12450</v>
      </c>
      <c r="D957" s="1" t="str">
        <f>_xlfn.UNICHAR(HEX2DEC(定義一覧[[#This Row],[Unicode]]))</f>
        <v>ア</v>
      </c>
      <c r="E957" s="1" t="s">
        <v>725</v>
      </c>
      <c r="F957" s="1" t="s">
        <v>727</v>
      </c>
      <c r="G957" s="1" t="s">
        <v>648</v>
      </c>
      <c r="H957" s="2" t="s">
        <v>1</v>
      </c>
      <c r="I957" s="1" t="str">
        <f>IF(AND(定義一覧[[#This Row],[Dec]]-1=C956,定義一覧[[#This Row],[Dec]]+1=C958,定義一覧[[#This Row],[Category]]=F956,定義一覧[[#This Row],[Category]]=F958,定義一覧[[#This Row],[SubCategory]]=G956,定義一覧[[#This Row],[SubCategory]]=G958),"○","")</f>
        <v>○</v>
      </c>
      <c r="J957" s="1" t="str">
        <f>CONCATENATE(定義一覧[[#This Row],[Width]],"_",定義一覧[[#This Row],[Category]],"_",定義一覧[[#This Row],[SubCategory]],"_",SUBSTITUTE(定義一覧[[#This Row],[Name]],"-","_"))</f>
        <v>WIDE_KANA_KATAKANA_A</v>
      </c>
      <c r="K9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A
pub const WIDE_KANA_KATAKANA_A: u32 = 0x30A2;</v>
      </c>
      <c r="L957" s="3" t="str">
        <f>定義一覧[[#This Row],[VariableName]]&amp;","</f>
        <v>WIDE_KANA_KATAKANA_A,</v>
      </c>
      <c r="M957" s="1" t="str">
        <f>IF(定義一覧[[#This Row],[Sequence]]="○","",IF(I958="",CONCATENATE(定義一覧[[#This Row],[VariableName]], " + 1,"),CONCATENATE(定義一覧[[#This Row],[VariableName]], " - 1,")))</f>
        <v/>
      </c>
    </row>
    <row r="958" spans="2:13" ht="12.75" customHeight="1" x14ac:dyDescent="0.4">
      <c r="B958" s="1" t="s">
        <v>127</v>
      </c>
      <c r="C958" s="1">
        <f>HEX2DEC(定義一覧[[#This Row],[Unicode]])</f>
        <v>12451</v>
      </c>
      <c r="D958" s="1" t="str">
        <f>_xlfn.UNICHAR(HEX2DEC(定義一覧[[#This Row],[Unicode]]))</f>
        <v>ィ</v>
      </c>
      <c r="E958" s="1" t="s">
        <v>725</v>
      </c>
      <c r="F958" s="1" t="s">
        <v>727</v>
      </c>
      <c r="G958" s="1" t="s">
        <v>648</v>
      </c>
      <c r="H958" s="2" t="s">
        <v>562</v>
      </c>
      <c r="I958" s="1" t="str">
        <f>IF(AND(定義一覧[[#This Row],[Dec]]-1=C957,定義一覧[[#This Row],[Dec]]+1=C959,定義一覧[[#This Row],[Category]]=F957,定義一覧[[#This Row],[Category]]=F959,定義一覧[[#This Row],[SubCategory]]=G957,定義一覧[[#This Row],[SubCategory]]=G959),"○","")</f>
        <v>○</v>
      </c>
      <c r="J958" s="1" t="str">
        <f>CONCATENATE(定義一覧[[#This Row],[Width]],"_",定義一覧[[#This Row],[Category]],"_",定義一覧[[#This Row],[SubCategory]],"_",SUBSTITUTE(定義一覧[[#This Row],[Name]],"-","_"))</f>
        <v>WIDE_KANA_KATAKANA_SMALL_I</v>
      </c>
      <c r="K9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SMALL_I
pub const WIDE_KANA_KATAKANA_SMALL_I: u32 = 0x30A3;</v>
      </c>
      <c r="L958" s="3" t="str">
        <f>定義一覧[[#This Row],[VariableName]]&amp;","</f>
        <v>WIDE_KANA_KATAKANA_SMALL_I,</v>
      </c>
      <c r="M958" s="1" t="str">
        <f>IF(定義一覧[[#This Row],[Sequence]]="○","",IF(I959="",CONCATENATE(定義一覧[[#This Row],[VariableName]], " + 1,"),CONCATENATE(定義一覧[[#This Row],[VariableName]], " - 1,")))</f>
        <v/>
      </c>
    </row>
    <row r="959" spans="2:13" ht="12.75" customHeight="1" x14ac:dyDescent="0.4">
      <c r="B959" s="1" t="s">
        <v>137</v>
      </c>
      <c r="C959" s="1">
        <f>HEX2DEC(定義一覧[[#This Row],[Unicode]])</f>
        <v>12452</v>
      </c>
      <c r="D959" s="1" t="str">
        <f>_xlfn.UNICHAR(HEX2DEC(定義一覧[[#This Row],[Unicode]]))</f>
        <v>イ</v>
      </c>
      <c r="E959" s="1" t="s">
        <v>725</v>
      </c>
      <c r="F959" s="1" t="s">
        <v>727</v>
      </c>
      <c r="G959" s="1" t="s">
        <v>648</v>
      </c>
      <c r="H959" s="2" t="s">
        <v>9</v>
      </c>
      <c r="I959" s="1" t="str">
        <f>IF(AND(定義一覧[[#This Row],[Dec]]-1=C958,定義一覧[[#This Row],[Dec]]+1=C960,定義一覧[[#This Row],[Category]]=F958,定義一覧[[#This Row],[Category]]=F960,定義一覧[[#This Row],[SubCategory]]=G958,定義一覧[[#This Row],[SubCategory]]=G960),"○","")</f>
        <v>○</v>
      </c>
      <c r="J959" s="1" t="str">
        <f>CONCATENATE(定義一覧[[#This Row],[Width]],"_",定義一覧[[#This Row],[Category]],"_",定義一覧[[#This Row],[SubCategory]],"_",SUBSTITUTE(定義一覧[[#This Row],[Name]],"-","_"))</f>
        <v>WIDE_KANA_KATAKANA_I</v>
      </c>
      <c r="K9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I
pub const WIDE_KANA_KATAKANA_I: u32 = 0x30A4;</v>
      </c>
      <c r="L959" s="3" t="str">
        <f>定義一覧[[#This Row],[VariableName]]&amp;","</f>
        <v>WIDE_KANA_KATAKANA_I,</v>
      </c>
      <c r="M959" s="1" t="str">
        <f>IF(定義一覧[[#This Row],[Sequence]]="○","",IF(I960="",CONCATENATE(定義一覧[[#This Row],[VariableName]], " + 1,"),CONCATENATE(定義一覧[[#This Row],[VariableName]], " - 1,")))</f>
        <v/>
      </c>
    </row>
    <row r="960" spans="2:13" ht="12.75" customHeight="1" x14ac:dyDescent="0.4">
      <c r="B960" s="1" t="s">
        <v>128</v>
      </c>
      <c r="C960" s="1">
        <f>HEX2DEC(定義一覧[[#This Row],[Unicode]])</f>
        <v>12453</v>
      </c>
      <c r="D960" s="1" t="str">
        <f>_xlfn.UNICHAR(HEX2DEC(定義一覧[[#This Row],[Unicode]]))</f>
        <v>ゥ</v>
      </c>
      <c r="E960" s="1" t="s">
        <v>725</v>
      </c>
      <c r="F960" s="1" t="s">
        <v>727</v>
      </c>
      <c r="G960" s="1" t="s">
        <v>648</v>
      </c>
      <c r="H960" s="2" t="s">
        <v>563</v>
      </c>
      <c r="I960" s="1" t="str">
        <f>IF(AND(定義一覧[[#This Row],[Dec]]-1=C959,定義一覧[[#This Row],[Dec]]+1=C961,定義一覧[[#This Row],[Category]]=F959,定義一覧[[#This Row],[Category]]=F961,定義一覧[[#This Row],[SubCategory]]=G959,定義一覧[[#This Row],[SubCategory]]=G961),"○","")</f>
        <v>○</v>
      </c>
      <c r="J960" s="1" t="str">
        <f>CONCATENATE(定義一覧[[#This Row],[Width]],"_",定義一覧[[#This Row],[Category]],"_",定義一覧[[#This Row],[SubCategory]],"_",SUBSTITUTE(定義一覧[[#This Row],[Name]],"-","_"))</f>
        <v>WIDE_KANA_KATAKANA_SMALL_U</v>
      </c>
      <c r="K9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SMALL_U
pub const WIDE_KANA_KATAKANA_SMALL_U: u32 = 0x30A5;</v>
      </c>
      <c r="L960" s="3" t="str">
        <f>定義一覧[[#This Row],[VariableName]]&amp;","</f>
        <v>WIDE_KANA_KATAKANA_SMALL_U,</v>
      </c>
      <c r="M960" s="1" t="str">
        <f>IF(定義一覧[[#This Row],[Sequence]]="○","",IF(I961="",CONCATENATE(定義一覧[[#This Row],[VariableName]], " + 1,"),CONCATENATE(定義一覧[[#This Row],[VariableName]], " - 1,")))</f>
        <v/>
      </c>
    </row>
    <row r="961" spans="2:13" ht="12.75" customHeight="1" x14ac:dyDescent="0.4">
      <c r="B961" s="1" t="s">
        <v>138</v>
      </c>
      <c r="C961" s="1">
        <f>HEX2DEC(定義一覧[[#This Row],[Unicode]])</f>
        <v>12454</v>
      </c>
      <c r="D961" s="1" t="str">
        <f>_xlfn.UNICHAR(HEX2DEC(定義一覧[[#This Row],[Unicode]]))</f>
        <v>ウ</v>
      </c>
      <c r="E961" s="1" t="s">
        <v>725</v>
      </c>
      <c r="F961" s="1" t="s">
        <v>727</v>
      </c>
      <c r="G961" s="1" t="s">
        <v>648</v>
      </c>
      <c r="H961" s="2" t="s">
        <v>21</v>
      </c>
      <c r="I961" s="1" t="str">
        <f>IF(AND(定義一覧[[#This Row],[Dec]]-1=C960,定義一覧[[#This Row],[Dec]]+1=C962,定義一覧[[#This Row],[Category]]=F960,定義一覧[[#This Row],[Category]]=F962,定義一覧[[#This Row],[SubCategory]]=G960,定義一覧[[#This Row],[SubCategory]]=G962),"○","")</f>
        <v>○</v>
      </c>
      <c r="J961" s="1" t="str">
        <f>CONCATENATE(定義一覧[[#This Row],[Width]],"_",定義一覧[[#This Row],[Category]],"_",定義一覧[[#This Row],[SubCategory]],"_",SUBSTITUTE(定義一覧[[#This Row],[Name]],"-","_"))</f>
        <v>WIDE_KANA_KATAKANA_U</v>
      </c>
      <c r="K9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U
pub const WIDE_KANA_KATAKANA_U: u32 = 0x30A6;</v>
      </c>
      <c r="L961" s="3" t="str">
        <f>定義一覧[[#This Row],[VariableName]]&amp;","</f>
        <v>WIDE_KANA_KATAKANA_U,</v>
      </c>
      <c r="M961" s="1" t="str">
        <f>IF(定義一覧[[#This Row],[Sequence]]="○","",IF(I962="",CONCATENATE(定義一覧[[#This Row],[VariableName]], " + 1,"),CONCATENATE(定義一覧[[#This Row],[VariableName]], " - 1,")))</f>
        <v/>
      </c>
    </row>
    <row r="962" spans="2:13" ht="12.75" customHeight="1" x14ac:dyDescent="0.4">
      <c r="B962" s="1" t="s">
        <v>129</v>
      </c>
      <c r="C962" s="1">
        <f>HEX2DEC(定義一覧[[#This Row],[Unicode]])</f>
        <v>12455</v>
      </c>
      <c r="D962" s="1" t="str">
        <f>_xlfn.UNICHAR(HEX2DEC(定義一覧[[#This Row],[Unicode]]))</f>
        <v>ェ</v>
      </c>
      <c r="E962" s="1" t="s">
        <v>725</v>
      </c>
      <c r="F962" s="1" t="s">
        <v>727</v>
      </c>
      <c r="G962" s="1" t="s">
        <v>648</v>
      </c>
      <c r="H962" s="2" t="s">
        <v>564</v>
      </c>
      <c r="I962" s="1" t="str">
        <f>IF(AND(定義一覧[[#This Row],[Dec]]-1=C961,定義一覧[[#This Row],[Dec]]+1=C963,定義一覧[[#This Row],[Category]]=F961,定義一覧[[#This Row],[Category]]=F963,定義一覧[[#This Row],[SubCategory]]=G961,定義一覧[[#This Row],[SubCategory]]=G963),"○","")</f>
        <v>○</v>
      </c>
      <c r="J962" s="1" t="str">
        <f>CONCATENATE(定義一覧[[#This Row],[Width]],"_",定義一覧[[#This Row],[Category]],"_",定義一覧[[#This Row],[SubCategory]],"_",SUBSTITUTE(定義一覧[[#This Row],[Name]],"-","_"))</f>
        <v>WIDE_KANA_KATAKANA_SMALL_E</v>
      </c>
      <c r="K9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SMALL_E
pub const WIDE_KANA_KATAKANA_SMALL_E: u32 = 0x30A7;</v>
      </c>
      <c r="L962" s="3" t="str">
        <f>定義一覧[[#This Row],[VariableName]]&amp;","</f>
        <v>WIDE_KANA_KATAKANA_SMALL_E,</v>
      </c>
      <c r="M962" s="1" t="str">
        <f>IF(定義一覧[[#This Row],[Sequence]]="○","",IF(I963="",CONCATENATE(定義一覧[[#This Row],[VariableName]], " + 1,"),CONCATENATE(定義一覧[[#This Row],[VariableName]], " - 1,")))</f>
        <v/>
      </c>
    </row>
    <row r="963" spans="2:13" ht="12.75" customHeight="1" x14ac:dyDescent="0.4">
      <c r="B963" s="1" t="s">
        <v>139</v>
      </c>
      <c r="C963" s="1">
        <f>HEX2DEC(定義一覧[[#This Row],[Unicode]])</f>
        <v>12456</v>
      </c>
      <c r="D963" s="1" t="str">
        <f>_xlfn.UNICHAR(HEX2DEC(定義一覧[[#This Row],[Unicode]]))</f>
        <v>エ</v>
      </c>
      <c r="E963" s="1" t="s">
        <v>725</v>
      </c>
      <c r="F963" s="1" t="s">
        <v>727</v>
      </c>
      <c r="G963" s="1" t="s">
        <v>648</v>
      </c>
      <c r="H963" s="2" t="s">
        <v>5</v>
      </c>
      <c r="I963" s="1" t="str">
        <f>IF(AND(定義一覧[[#This Row],[Dec]]-1=C962,定義一覧[[#This Row],[Dec]]+1=C964,定義一覧[[#This Row],[Category]]=F962,定義一覧[[#This Row],[Category]]=F964,定義一覧[[#This Row],[SubCategory]]=G962,定義一覧[[#This Row],[SubCategory]]=G964),"○","")</f>
        <v>○</v>
      </c>
      <c r="J963" s="1" t="str">
        <f>CONCATENATE(定義一覧[[#This Row],[Width]],"_",定義一覧[[#This Row],[Category]],"_",定義一覧[[#This Row],[SubCategory]],"_",SUBSTITUTE(定義一覧[[#This Row],[Name]],"-","_"))</f>
        <v>WIDE_KANA_KATAKANA_E</v>
      </c>
      <c r="K9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E
pub const WIDE_KANA_KATAKANA_E: u32 = 0x30A8;</v>
      </c>
      <c r="L963" s="3" t="str">
        <f>定義一覧[[#This Row],[VariableName]]&amp;","</f>
        <v>WIDE_KANA_KATAKANA_E,</v>
      </c>
      <c r="M963" s="1" t="str">
        <f>IF(定義一覧[[#This Row],[Sequence]]="○","",IF(I964="",CONCATENATE(定義一覧[[#This Row],[VariableName]], " + 1,"),CONCATENATE(定義一覧[[#This Row],[VariableName]], " - 1,")))</f>
        <v/>
      </c>
    </row>
    <row r="964" spans="2:13" ht="12.75" customHeight="1" x14ac:dyDescent="0.4">
      <c r="B964" s="1" t="s">
        <v>130</v>
      </c>
      <c r="C964" s="1">
        <f>HEX2DEC(定義一覧[[#This Row],[Unicode]])</f>
        <v>12457</v>
      </c>
      <c r="D964" s="1" t="str">
        <f>_xlfn.UNICHAR(HEX2DEC(定義一覧[[#This Row],[Unicode]]))</f>
        <v>ォ</v>
      </c>
      <c r="E964" s="1" t="s">
        <v>725</v>
      </c>
      <c r="F964" s="1" t="s">
        <v>727</v>
      </c>
      <c r="G964" s="1" t="s">
        <v>648</v>
      </c>
      <c r="H964" s="2" t="s">
        <v>565</v>
      </c>
      <c r="I964" s="1" t="str">
        <f>IF(AND(定義一覧[[#This Row],[Dec]]-1=C963,定義一覧[[#This Row],[Dec]]+1=C965,定義一覧[[#This Row],[Category]]=F963,定義一覧[[#This Row],[Category]]=F965,定義一覧[[#This Row],[SubCategory]]=G963,定義一覧[[#This Row],[SubCategory]]=G965),"○","")</f>
        <v>○</v>
      </c>
      <c r="J964" s="1" t="str">
        <f>CONCATENATE(定義一覧[[#This Row],[Width]],"_",定義一覧[[#This Row],[Category]],"_",定義一覧[[#This Row],[SubCategory]],"_",SUBSTITUTE(定義一覧[[#This Row],[Name]],"-","_"))</f>
        <v>WIDE_KANA_KATAKANA_SMALL_O</v>
      </c>
      <c r="K9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SMALL_O
pub const WIDE_KANA_KATAKANA_SMALL_O: u32 = 0x30A9;</v>
      </c>
      <c r="L964" s="3" t="str">
        <f>定義一覧[[#This Row],[VariableName]]&amp;","</f>
        <v>WIDE_KANA_KATAKANA_SMALL_O,</v>
      </c>
      <c r="M964" s="1" t="str">
        <f>IF(定義一覧[[#This Row],[Sequence]]="○","",IF(I965="",CONCATENATE(定義一覧[[#This Row],[VariableName]], " + 1,"),CONCATENATE(定義一覧[[#This Row],[VariableName]], " - 1,")))</f>
        <v/>
      </c>
    </row>
    <row r="965" spans="2:13" ht="12.75" customHeight="1" x14ac:dyDescent="0.4">
      <c r="B965" s="1" t="s">
        <v>140</v>
      </c>
      <c r="C965" s="1">
        <f>HEX2DEC(定義一覧[[#This Row],[Unicode]])</f>
        <v>12458</v>
      </c>
      <c r="D965" s="1" t="str">
        <f>_xlfn.UNICHAR(HEX2DEC(定義一覧[[#This Row],[Unicode]]))</f>
        <v>オ</v>
      </c>
      <c r="E965" s="1" t="s">
        <v>725</v>
      </c>
      <c r="F965" s="1" t="s">
        <v>727</v>
      </c>
      <c r="G965" s="1" t="s">
        <v>648</v>
      </c>
      <c r="H965" s="2" t="s">
        <v>15</v>
      </c>
      <c r="I965" s="1" t="str">
        <f>IF(AND(定義一覧[[#This Row],[Dec]]-1=C964,定義一覧[[#This Row],[Dec]]+1=C966,定義一覧[[#This Row],[Category]]=F964,定義一覧[[#This Row],[Category]]=F966,定義一覧[[#This Row],[SubCategory]]=G964,定義一覧[[#This Row],[SubCategory]]=G966),"○","")</f>
        <v>○</v>
      </c>
      <c r="J965" s="1" t="str">
        <f>CONCATENATE(定義一覧[[#This Row],[Width]],"_",定義一覧[[#This Row],[Category]],"_",定義一覧[[#This Row],[SubCategory]],"_",SUBSTITUTE(定義一覧[[#This Row],[Name]],"-","_"))</f>
        <v>WIDE_KANA_KATAKANA_O</v>
      </c>
      <c r="K9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O
pub const WIDE_KANA_KATAKANA_O: u32 = 0x30AA;</v>
      </c>
      <c r="L965" s="3" t="str">
        <f>定義一覧[[#This Row],[VariableName]]&amp;","</f>
        <v>WIDE_KANA_KATAKANA_O,</v>
      </c>
      <c r="M965" s="1" t="str">
        <f>IF(定義一覧[[#This Row],[Sequence]]="○","",IF(I966="",CONCATENATE(定義一覧[[#This Row],[VariableName]], " + 1,"),CONCATENATE(定義一覧[[#This Row],[VariableName]], " - 1,")))</f>
        <v/>
      </c>
    </row>
    <row r="966" spans="2:13" ht="12.75" customHeight="1" x14ac:dyDescent="0.4">
      <c r="B966" s="1" t="s">
        <v>141</v>
      </c>
      <c r="C966" s="1">
        <f>HEX2DEC(定義一覧[[#This Row],[Unicode]])</f>
        <v>12459</v>
      </c>
      <c r="D966" s="1" t="str">
        <f>_xlfn.UNICHAR(HEX2DEC(定義一覧[[#This Row],[Unicode]]))</f>
        <v>カ</v>
      </c>
      <c r="E966" s="1" t="s">
        <v>725</v>
      </c>
      <c r="F966" s="1" t="s">
        <v>727</v>
      </c>
      <c r="G966" s="1" t="s">
        <v>648</v>
      </c>
      <c r="H966" s="2" t="s">
        <v>566</v>
      </c>
      <c r="I966" s="1" t="str">
        <f>IF(AND(定義一覧[[#This Row],[Dec]]-1=C965,定義一覧[[#This Row],[Dec]]+1=C967,定義一覧[[#This Row],[Category]]=F965,定義一覧[[#This Row],[Category]]=F967,定義一覧[[#This Row],[SubCategory]]=G965,定義一覧[[#This Row],[SubCategory]]=G967),"○","")</f>
        <v>○</v>
      </c>
      <c r="J966" s="1" t="str">
        <f>CONCATENATE(定義一覧[[#This Row],[Width]],"_",定義一覧[[#This Row],[Category]],"_",定義一覧[[#This Row],[SubCategory]],"_",SUBSTITUTE(定義一覧[[#This Row],[Name]],"-","_"))</f>
        <v>WIDE_KANA_KATAKANA_KA</v>
      </c>
      <c r="K9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KA
pub const WIDE_KANA_KATAKANA_KA: u32 = 0x30AB;</v>
      </c>
      <c r="L966" s="3" t="str">
        <f>定義一覧[[#This Row],[VariableName]]&amp;","</f>
        <v>WIDE_KANA_KATAKANA_KA,</v>
      </c>
      <c r="M966" s="1" t="str">
        <f>IF(定義一覧[[#This Row],[Sequence]]="○","",IF(I967="",CONCATENATE(定義一覧[[#This Row],[VariableName]], " + 1,"),CONCATENATE(定義一覧[[#This Row],[VariableName]], " - 1,")))</f>
        <v/>
      </c>
    </row>
    <row r="967" spans="2:13" ht="12.75" customHeight="1" x14ac:dyDescent="0.4">
      <c r="B967" s="1" t="s">
        <v>523</v>
      </c>
      <c r="C967" s="1">
        <f>HEX2DEC(定義一覧[[#This Row],[Unicode]])</f>
        <v>12460</v>
      </c>
      <c r="D967" s="1" t="str">
        <f>_xlfn.UNICHAR(HEX2DEC(定義一覧[[#This Row],[Unicode]]))</f>
        <v>ガ</v>
      </c>
      <c r="E967" s="1" t="s">
        <v>725</v>
      </c>
      <c r="F967" s="1" t="s">
        <v>727</v>
      </c>
      <c r="G967" s="1" t="s">
        <v>648</v>
      </c>
      <c r="H967" s="2" t="s">
        <v>567</v>
      </c>
      <c r="I967" s="1" t="str">
        <f>IF(AND(定義一覧[[#This Row],[Dec]]-1=C966,定義一覧[[#This Row],[Dec]]+1=C968,定義一覧[[#This Row],[Category]]=F966,定義一覧[[#This Row],[Category]]=F968,定義一覧[[#This Row],[SubCategory]]=G966,定義一覧[[#This Row],[SubCategory]]=G968),"○","")</f>
        <v>○</v>
      </c>
      <c r="J967" s="1" t="str">
        <f>CONCATENATE(定義一覧[[#This Row],[Width]],"_",定義一覧[[#This Row],[Category]],"_",定義一覧[[#This Row],[SubCategory]],"_",SUBSTITUTE(定義一覧[[#This Row],[Name]],"-","_"))</f>
        <v>WIDE_KANA_KATAKANA_GA</v>
      </c>
      <c r="K9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GA
pub const WIDE_KANA_KATAKANA_GA: u32 = 0x30AC;</v>
      </c>
      <c r="L967" s="3" t="str">
        <f>定義一覧[[#This Row],[VariableName]]&amp;","</f>
        <v>WIDE_KANA_KATAKANA_GA,</v>
      </c>
      <c r="M967" s="1" t="str">
        <f>IF(定義一覧[[#This Row],[Sequence]]="○","",IF(I968="",CONCATENATE(定義一覧[[#This Row],[VariableName]], " + 1,"),CONCATENATE(定義一覧[[#This Row],[VariableName]], " - 1,")))</f>
        <v/>
      </c>
    </row>
    <row r="968" spans="2:13" ht="12.75" customHeight="1" x14ac:dyDescent="0.4">
      <c r="B968" s="1" t="s">
        <v>142</v>
      </c>
      <c r="C968" s="1">
        <f>HEX2DEC(定義一覧[[#This Row],[Unicode]])</f>
        <v>12461</v>
      </c>
      <c r="D968" s="1" t="str">
        <f>_xlfn.UNICHAR(HEX2DEC(定義一覧[[#This Row],[Unicode]]))</f>
        <v>キ</v>
      </c>
      <c r="E968" s="1" t="s">
        <v>725</v>
      </c>
      <c r="F968" s="1" t="s">
        <v>727</v>
      </c>
      <c r="G968" s="1" t="s">
        <v>648</v>
      </c>
      <c r="H968" s="2" t="s">
        <v>568</v>
      </c>
      <c r="I968" s="1" t="str">
        <f>IF(AND(定義一覧[[#This Row],[Dec]]-1=C967,定義一覧[[#This Row],[Dec]]+1=C969,定義一覧[[#This Row],[Category]]=F967,定義一覧[[#This Row],[Category]]=F969,定義一覧[[#This Row],[SubCategory]]=G967,定義一覧[[#This Row],[SubCategory]]=G969),"○","")</f>
        <v>○</v>
      </c>
      <c r="J968" s="1" t="str">
        <f>CONCATENATE(定義一覧[[#This Row],[Width]],"_",定義一覧[[#This Row],[Category]],"_",定義一覧[[#This Row],[SubCategory]],"_",SUBSTITUTE(定義一覧[[#This Row],[Name]],"-","_"))</f>
        <v>WIDE_KANA_KATAKANA_KI</v>
      </c>
      <c r="K9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KI
pub const WIDE_KANA_KATAKANA_KI: u32 = 0x30AD;</v>
      </c>
      <c r="L968" s="3" t="str">
        <f>定義一覧[[#This Row],[VariableName]]&amp;","</f>
        <v>WIDE_KANA_KATAKANA_KI,</v>
      </c>
      <c r="M968" s="1" t="str">
        <f>IF(定義一覧[[#This Row],[Sequence]]="○","",IF(I969="",CONCATENATE(定義一覧[[#This Row],[VariableName]], " + 1,"),CONCATENATE(定義一覧[[#This Row],[VariableName]], " - 1,")))</f>
        <v/>
      </c>
    </row>
    <row r="969" spans="2:13" ht="12.75" customHeight="1" x14ac:dyDescent="0.4">
      <c r="B969" s="1" t="s">
        <v>524</v>
      </c>
      <c r="C969" s="1">
        <f>HEX2DEC(定義一覧[[#This Row],[Unicode]])</f>
        <v>12462</v>
      </c>
      <c r="D969" s="1" t="str">
        <f>_xlfn.UNICHAR(HEX2DEC(定義一覧[[#This Row],[Unicode]]))</f>
        <v>ギ</v>
      </c>
      <c r="E969" s="1" t="s">
        <v>725</v>
      </c>
      <c r="F969" s="1" t="s">
        <v>727</v>
      </c>
      <c r="G969" s="1" t="s">
        <v>648</v>
      </c>
      <c r="H969" s="2" t="s">
        <v>569</v>
      </c>
      <c r="I969" s="1" t="str">
        <f>IF(AND(定義一覧[[#This Row],[Dec]]-1=C968,定義一覧[[#This Row],[Dec]]+1=C970,定義一覧[[#This Row],[Category]]=F968,定義一覧[[#This Row],[Category]]=F970,定義一覧[[#This Row],[SubCategory]]=G968,定義一覧[[#This Row],[SubCategory]]=G970),"○","")</f>
        <v>○</v>
      </c>
      <c r="J969" s="1" t="str">
        <f>CONCATENATE(定義一覧[[#This Row],[Width]],"_",定義一覧[[#This Row],[Category]],"_",定義一覧[[#This Row],[SubCategory]],"_",SUBSTITUTE(定義一覧[[#This Row],[Name]],"-","_"))</f>
        <v>WIDE_KANA_KATAKANA_GI</v>
      </c>
      <c r="K9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GI
pub const WIDE_KANA_KATAKANA_GI: u32 = 0x30AE;</v>
      </c>
      <c r="L969" s="3" t="str">
        <f>定義一覧[[#This Row],[VariableName]]&amp;","</f>
        <v>WIDE_KANA_KATAKANA_GI,</v>
      </c>
      <c r="M969" s="1" t="str">
        <f>IF(定義一覧[[#This Row],[Sequence]]="○","",IF(I970="",CONCATENATE(定義一覧[[#This Row],[VariableName]], " + 1,"),CONCATENATE(定義一覧[[#This Row],[VariableName]], " - 1,")))</f>
        <v/>
      </c>
    </row>
    <row r="970" spans="2:13" ht="12.75" customHeight="1" x14ac:dyDescent="0.4">
      <c r="B970" s="1" t="s">
        <v>143</v>
      </c>
      <c r="C970" s="1">
        <f>HEX2DEC(定義一覧[[#This Row],[Unicode]])</f>
        <v>12463</v>
      </c>
      <c r="D970" s="1" t="str">
        <f>_xlfn.UNICHAR(HEX2DEC(定義一覧[[#This Row],[Unicode]]))</f>
        <v>ク</v>
      </c>
      <c r="E970" s="1" t="s">
        <v>725</v>
      </c>
      <c r="F970" s="1" t="s">
        <v>727</v>
      </c>
      <c r="G970" s="1" t="s">
        <v>648</v>
      </c>
      <c r="H970" s="2" t="s">
        <v>570</v>
      </c>
      <c r="I970" s="1" t="str">
        <f>IF(AND(定義一覧[[#This Row],[Dec]]-1=C969,定義一覧[[#This Row],[Dec]]+1=C971,定義一覧[[#This Row],[Category]]=F969,定義一覧[[#This Row],[Category]]=F971,定義一覧[[#This Row],[SubCategory]]=G969,定義一覧[[#This Row],[SubCategory]]=G971),"○","")</f>
        <v>○</v>
      </c>
      <c r="J970" s="1" t="str">
        <f>CONCATENATE(定義一覧[[#This Row],[Width]],"_",定義一覧[[#This Row],[Category]],"_",定義一覧[[#This Row],[SubCategory]],"_",SUBSTITUTE(定義一覧[[#This Row],[Name]],"-","_"))</f>
        <v>WIDE_KANA_KATAKANA_KU</v>
      </c>
      <c r="K9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KU
pub const WIDE_KANA_KATAKANA_KU: u32 = 0x30AF;</v>
      </c>
      <c r="L970" s="3" t="str">
        <f>定義一覧[[#This Row],[VariableName]]&amp;","</f>
        <v>WIDE_KANA_KATAKANA_KU,</v>
      </c>
      <c r="M970" s="1" t="str">
        <f>IF(定義一覧[[#This Row],[Sequence]]="○","",IF(I971="",CONCATENATE(定義一覧[[#This Row],[VariableName]], " + 1,"),CONCATENATE(定義一覧[[#This Row],[VariableName]], " - 1,")))</f>
        <v/>
      </c>
    </row>
    <row r="971" spans="2:13" ht="12.75" customHeight="1" x14ac:dyDescent="0.4">
      <c r="B971" s="1" t="s">
        <v>525</v>
      </c>
      <c r="C971" s="1">
        <f>HEX2DEC(定義一覧[[#This Row],[Unicode]])</f>
        <v>12464</v>
      </c>
      <c r="D971" s="1" t="str">
        <f>_xlfn.UNICHAR(HEX2DEC(定義一覧[[#This Row],[Unicode]]))</f>
        <v>グ</v>
      </c>
      <c r="E971" s="1" t="s">
        <v>725</v>
      </c>
      <c r="F971" s="1" t="s">
        <v>727</v>
      </c>
      <c r="G971" s="1" t="s">
        <v>648</v>
      </c>
      <c r="H971" s="2" t="s">
        <v>571</v>
      </c>
      <c r="I971" s="1" t="str">
        <f>IF(AND(定義一覧[[#This Row],[Dec]]-1=C970,定義一覧[[#This Row],[Dec]]+1=C972,定義一覧[[#This Row],[Category]]=F970,定義一覧[[#This Row],[Category]]=F972,定義一覧[[#This Row],[SubCategory]]=G970,定義一覧[[#This Row],[SubCategory]]=G972),"○","")</f>
        <v>○</v>
      </c>
      <c r="J971" s="1" t="str">
        <f>CONCATENATE(定義一覧[[#This Row],[Width]],"_",定義一覧[[#This Row],[Category]],"_",定義一覧[[#This Row],[SubCategory]],"_",SUBSTITUTE(定義一覧[[#This Row],[Name]],"-","_"))</f>
        <v>WIDE_KANA_KATAKANA_GU</v>
      </c>
      <c r="K9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GU
pub const WIDE_KANA_KATAKANA_GU: u32 = 0x30B0;</v>
      </c>
      <c r="L971" s="3" t="str">
        <f>定義一覧[[#This Row],[VariableName]]&amp;","</f>
        <v>WIDE_KANA_KATAKANA_GU,</v>
      </c>
      <c r="M971" s="1" t="str">
        <f>IF(定義一覧[[#This Row],[Sequence]]="○","",IF(I972="",CONCATENATE(定義一覧[[#This Row],[VariableName]], " + 1,"),CONCATENATE(定義一覧[[#This Row],[VariableName]], " - 1,")))</f>
        <v/>
      </c>
    </row>
    <row r="972" spans="2:13" ht="12.75" customHeight="1" x14ac:dyDescent="0.4">
      <c r="B972" s="1" t="s">
        <v>144</v>
      </c>
      <c r="C972" s="1">
        <f>HEX2DEC(定義一覧[[#This Row],[Unicode]])</f>
        <v>12465</v>
      </c>
      <c r="D972" s="1" t="str">
        <f>_xlfn.UNICHAR(HEX2DEC(定義一覧[[#This Row],[Unicode]]))</f>
        <v>ケ</v>
      </c>
      <c r="E972" s="1" t="s">
        <v>725</v>
      </c>
      <c r="F972" s="1" t="s">
        <v>727</v>
      </c>
      <c r="G972" s="1" t="s">
        <v>648</v>
      </c>
      <c r="H972" s="2" t="s">
        <v>572</v>
      </c>
      <c r="I972" s="1" t="str">
        <f>IF(AND(定義一覧[[#This Row],[Dec]]-1=C971,定義一覧[[#This Row],[Dec]]+1=C973,定義一覧[[#This Row],[Category]]=F971,定義一覧[[#This Row],[Category]]=F973,定義一覧[[#This Row],[SubCategory]]=G971,定義一覧[[#This Row],[SubCategory]]=G973),"○","")</f>
        <v>○</v>
      </c>
      <c r="J972" s="1" t="str">
        <f>CONCATENATE(定義一覧[[#This Row],[Width]],"_",定義一覧[[#This Row],[Category]],"_",定義一覧[[#This Row],[SubCategory]],"_",SUBSTITUTE(定義一覧[[#This Row],[Name]],"-","_"))</f>
        <v>WIDE_KANA_KATAKANA_KE</v>
      </c>
      <c r="K9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KE
pub const WIDE_KANA_KATAKANA_KE: u32 = 0x30B1;</v>
      </c>
      <c r="L972" s="3" t="str">
        <f>定義一覧[[#This Row],[VariableName]]&amp;","</f>
        <v>WIDE_KANA_KATAKANA_KE,</v>
      </c>
      <c r="M972" s="1" t="str">
        <f>IF(定義一覧[[#This Row],[Sequence]]="○","",IF(I973="",CONCATENATE(定義一覧[[#This Row],[VariableName]], " + 1,"),CONCATENATE(定義一覧[[#This Row],[VariableName]], " - 1,")))</f>
        <v/>
      </c>
    </row>
    <row r="973" spans="2:13" ht="12.75" customHeight="1" x14ac:dyDescent="0.4">
      <c r="B973" s="1" t="s">
        <v>526</v>
      </c>
      <c r="C973" s="1">
        <f>HEX2DEC(定義一覧[[#This Row],[Unicode]])</f>
        <v>12466</v>
      </c>
      <c r="D973" s="1" t="str">
        <f>_xlfn.UNICHAR(HEX2DEC(定義一覧[[#This Row],[Unicode]]))</f>
        <v>ゲ</v>
      </c>
      <c r="E973" s="1" t="s">
        <v>725</v>
      </c>
      <c r="F973" s="1" t="s">
        <v>727</v>
      </c>
      <c r="G973" s="1" t="s">
        <v>648</v>
      </c>
      <c r="H973" s="2" t="s">
        <v>573</v>
      </c>
      <c r="I973" s="1" t="str">
        <f>IF(AND(定義一覧[[#This Row],[Dec]]-1=C972,定義一覧[[#This Row],[Dec]]+1=C974,定義一覧[[#This Row],[Category]]=F972,定義一覧[[#This Row],[Category]]=F974,定義一覧[[#This Row],[SubCategory]]=G972,定義一覧[[#This Row],[SubCategory]]=G974),"○","")</f>
        <v>○</v>
      </c>
      <c r="J973" s="1" t="str">
        <f>CONCATENATE(定義一覧[[#This Row],[Width]],"_",定義一覧[[#This Row],[Category]],"_",定義一覧[[#This Row],[SubCategory]],"_",SUBSTITUTE(定義一覧[[#This Row],[Name]],"-","_"))</f>
        <v>WIDE_KANA_KATAKANA_GE</v>
      </c>
      <c r="K9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GE
pub const WIDE_KANA_KATAKANA_GE: u32 = 0x30B2;</v>
      </c>
      <c r="L973" s="3" t="str">
        <f>定義一覧[[#This Row],[VariableName]]&amp;","</f>
        <v>WIDE_KANA_KATAKANA_GE,</v>
      </c>
      <c r="M973" s="1" t="str">
        <f>IF(定義一覧[[#This Row],[Sequence]]="○","",IF(I974="",CONCATENATE(定義一覧[[#This Row],[VariableName]], " + 1,"),CONCATENATE(定義一覧[[#This Row],[VariableName]], " - 1,")))</f>
        <v/>
      </c>
    </row>
    <row r="974" spans="2:13" ht="12.75" customHeight="1" x14ac:dyDescent="0.4">
      <c r="B974" s="1" t="s">
        <v>145</v>
      </c>
      <c r="C974" s="1">
        <f>HEX2DEC(定義一覧[[#This Row],[Unicode]])</f>
        <v>12467</v>
      </c>
      <c r="D974" s="1" t="str">
        <f>_xlfn.UNICHAR(HEX2DEC(定義一覧[[#This Row],[Unicode]]))</f>
        <v>コ</v>
      </c>
      <c r="E974" s="1" t="s">
        <v>725</v>
      </c>
      <c r="F974" s="1" t="s">
        <v>727</v>
      </c>
      <c r="G974" s="1" t="s">
        <v>648</v>
      </c>
      <c r="H974" s="2" t="s">
        <v>574</v>
      </c>
      <c r="I974" s="1" t="str">
        <f>IF(AND(定義一覧[[#This Row],[Dec]]-1=C973,定義一覧[[#This Row],[Dec]]+1=C975,定義一覧[[#This Row],[Category]]=F973,定義一覧[[#This Row],[Category]]=F975,定義一覧[[#This Row],[SubCategory]]=G973,定義一覧[[#This Row],[SubCategory]]=G975),"○","")</f>
        <v>○</v>
      </c>
      <c r="J974" s="1" t="str">
        <f>CONCATENATE(定義一覧[[#This Row],[Width]],"_",定義一覧[[#This Row],[Category]],"_",定義一覧[[#This Row],[SubCategory]],"_",SUBSTITUTE(定義一覧[[#This Row],[Name]],"-","_"))</f>
        <v>WIDE_KANA_KATAKANA_KO</v>
      </c>
      <c r="K9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KO
pub const WIDE_KANA_KATAKANA_KO: u32 = 0x30B3;</v>
      </c>
      <c r="L974" s="3" t="str">
        <f>定義一覧[[#This Row],[VariableName]]&amp;","</f>
        <v>WIDE_KANA_KATAKANA_KO,</v>
      </c>
      <c r="M974" s="1" t="str">
        <f>IF(定義一覧[[#This Row],[Sequence]]="○","",IF(I975="",CONCATENATE(定義一覧[[#This Row],[VariableName]], " + 1,"),CONCATENATE(定義一覧[[#This Row],[VariableName]], " - 1,")))</f>
        <v/>
      </c>
    </row>
    <row r="975" spans="2:13" ht="12.75" customHeight="1" x14ac:dyDescent="0.4">
      <c r="B975" s="1" t="s">
        <v>527</v>
      </c>
      <c r="C975" s="1">
        <f>HEX2DEC(定義一覧[[#This Row],[Unicode]])</f>
        <v>12468</v>
      </c>
      <c r="D975" s="1" t="str">
        <f>_xlfn.UNICHAR(HEX2DEC(定義一覧[[#This Row],[Unicode]]))</f>
        <v>ゴ</v>
      </c>
      <c r="E975" s="1" t="s">
        <v>725</v>
      </c>
      <c r="F975" s="1" t="s">
        <v>727</v>
      </c>
      <c r="G975" s="1" t="s">
        <v>648</v>
      </c>
      <c r="H975" s="2" t="s">
        <v>575</v>
      </c>
      <c r="I975" s="1" t="str">
        <f>IF(AND(定義一覧[[#This Row],[Dec]]-1=C974,定義一覧[[#This Row],[Dec]]+1=C976,定義一覧[[#This Row],[Category]]=F974,定義一覧[[#This Row],[Category]]=F976,定義一覧[[#This Row],[SubCategory]]=G974,定義一覧[[#This Row],[SubCategory]]=G976),"○","")</f>
        <v>○</v>
      </c>
      <c r="J975" s="1" t="str">
        <f>CONCATENATE(定義一覧[[#This Row],[Width]],"_",定義一覧[[#This Row],[Category]],"_",定義一覧[[#This Row],[SubCategory]],"_",SUBSTITUTE(定義一覧[[#This Row],[Name]],"-","_"))</f>
        <v>WIDE_KANA_KATAKANA_GO</v>
      </c>
      <c r="K9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GO
pub const WIDE_KANA_KATAKANA_GO: u32 = 0x30B4;</v>
      </c>
      <c r="L975" s="3" t="str">
        <f>定義一覧[[#This Row],[VariableName]]&amp;","</f>
        <v>WIDE_KANA_KATAKANA_GO,</v>
      </c>
      <c r="M975" s="1" t="str">
        <f>IF(定義一覧[[#This Row],[Sequence]]="○","",IF(I976="",CONCATENATE(定義一覧[[#This Row],[VariableName]], " + 1,"),CONCATENATE(定義一覧[[#This Row],[VariableName]], " - 1,")))</f>
        <v/>
      </c>
    </row>
    <row r="976" spans="2:13" ht="12.75" customHeight="1" x14ac:dyDescent="0.4">
      <c r="B976" s="1" t="s">
        <v>146</v>
      </c>
      <c r="C976" s="1">
        <f>HEX2DEC(定義一覧[[#This Row],[Unicode]])</f>
        <v>12469</v>
      </c>
      <c r="D976" s="1" t="str">
        <f>_xlfn.UNICHAR(HEX2DEC(定義一覧[[#This Row],[Unicode]]))</f>
        <v>サ</v>
      </c>
      <c r="E976" s="1" t="s">
        <v>725</v>
      </c>
      <c r="F976" s="1" t="s">
        <v>727</v>
      </c>
      <c r="G976" s="1" t="s">
        <v>648</v>
      </c>
      <c r="H976" s="2" t="s">
        <v>576</v>
      </c>
      <c r="I976" s="1" t="str">
        <f>IF(AND(定義一覧[[#This Row],[Dec]]-1=C975,定義一覧[[#This Row],[Dec]]+1=C977,定義一覧[[#This Row],[Category]]=F975,定義一覧[[#This Row],[Category]]=F977,定義一覧[[#This Row],[SubCategory]]=G975,定義一覧[[#This Row],[SubCategory]]=G977),"○","")</f>
        <v>○</v>
      </c>
      <c r="J976" s="1" t="str">
        <f>CONCATENATE(定義一覧[[#This Row],[Width]],"_",定義一覧[[#This Row],[Category]],"_",定義一覧[[#This Row],[SubCategory]],"_",SUBSTITUTE(定義一覧[[#This Row],[Name]],"-","_"))</f>
        <v>WIDE_KANA_KATAKANA_SA</v>
      </c>
      <c r="K9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SA
pub const WIDE_KANA_KATAKANA_SA: u32 = 0x30B5;</v>
      </c>
      <c r="L976" s="3" t="str">
        <f>定義一覧[[#This Row],[VariableName]]&amp;","</f>
        <v>WIDE_KANA_KATAKANA_SA,</v>
      </c>
      <c r="M976" s="1" t="str">
        <f>IF(定義一覧[[#This Row],[Sequence]]="○","",IF(I977="",CONCATENATE(定義一覧[[#This Row],[VariableName]], " + 1,"),CONCATENATE(定義一覧[[#This Row],[VariableName]], " - 1,")))</f>
        <v/>
      </c>
    </row>
    <row r="977" spans="2:13" ht="12.75" customHeight="1" x14ac:dyDescent="0.4">
      <c r="B977" s="1" t="s">
        <v>528</v>
      </c>
      <c r="C977" s="1">
        <f>HEX2DEC(定義一覧[[#This Row],[Unicode]])</f>
        <v>12470</v>
      </c>
      <c r="D977" s="1" t="str">
        <f>_xlfn.UNICHAR(HEX2DEC(定義一覧[[#This Row],[Unicode]]))</f>
        <v>ザ</v>
      </c>
      <c r="E977" s="1" t="s">
        <v>725</v>
      </c>
      <c r="F977" s="1" t="s">
        <v>727</v>
      </c>
      <c r="G977" s="1" t="s">
        <v>648</v>
      </c>
      <c r="H977" s="2" t="s">
        <v>577</v>
      </c>
      <c r="I977" s="1" t="str">
        <f>IF(AND(定義一覧[[#This Row],[Dec]]-1=C976,定義一覧[[#This Row],[Dec]]+1=C978,定義一覧[[#This Row],[Category]]=F976,定義一覧[[#This Row],[Category]]=F978,定義一覧[[#This Row],[SubCategory]]=G976,定義一覧[[#This Row],[SubCategory]]=G978),"○","")</f>
        <v>○</v>
      </c>
      <c r="J977" s="1" t="str">
        <f>CONCATENATE(定義一覧[[#This Row],[Width]],"_",定義一覧[[#This Row],[Category]],"_",定義一覧[[#This Row],[SubCategory]],"_",SUBSTITUTE(定義一覧[[#This Row],[Name]],"-","_"))</f>
        <v>WIDE_KANA_KATAKANA_ZA</v>
      </c>
      <c r="K9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ZA
pub const WIDE_KANA_KATAKANA_ZA: u32 = 0x30B6;</v>
      </c>
      <c r="L977" s="3" t="str">
        <f>定義一覧[[#This Row],[VariableName]]&amp;","</f>
        <v>WIDE_KANA_KATAKANA_ZA,</v>
      </c>
      <c r="M977" s="1" t="str">
        <f>IF(定義一覧[[#This Row],[Sequence]]="○","",IF(I978="",CONCATENATE(定義一覧[[#This Row],[VariableName]], " + 1,"),CONCATENATE(定義一覧[[#This Row],[VariableName]], " - 1,")))</f>
        <v/>
      </c>
    </row>
    <row r="978" spans="2:13" ht="12.75" customHeight="1" x14ac:dyDescent="0.4">
      <c r="B978" s="1" t="s">
        <v>147</v>
      </c>
      <c r="C978" s="1">
        <f>HEX2DEC(定義一覧[[#This Row],[Unicode]])</f>
        <v>12471</v>
      </c>
      <c r="D978" s="1" t="str">
        <f>_xlfn.UNICHAR(HEX2DEC(定義一覧[[#This Row],[Unicode]]))</f>
        <v>シ</v>
      </c>
      <c r="E978" s="1" t="s">
        <v>725</v>
      </c>
      <c r="F978" s="1" t="s">
        <v>727</v>
      </c>
      <c r="G978" s="1" t="s">
        <v>648</v>
      </c>
      <c r="H978" s="2" t="s">
        <v>578</v>
      </c>
      <c r="I978" s="1" t="str">
        <f>IF(AND(定義一覧[[#This Row],[Dec]]-1=C977,定義一覧[[#This Row],[Dec]]+1=C979,定義一覧[[#This Row],[Category]]=F977,定義一覧[[#This Row],[Category]]=F979,定義一覧[[#This Row],[SubCategory]]=G977,定義一覧[[#This Row],[SubCategory]]=G979),"○","")</f>
        <v>○</v>
      </c>
      <c r="J978" s="1" t="str">
        <f>CONCATENATE(定義一覧[[#This Row],[Width]],"_",定義一覧[[#This Row],[Category]],"_",定義一覧[[#This Row],[SubCategory]],"_",SUBSTITUTE(定義一覧[[#This Row],[Name]],"-","_"))</f>
        <v>WIDE_KANA_KATAKANA_SI</v>
      </c>
      <c r="K9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SI
pub const WIDE_KANA_KATAKANA_SI: u32 = 0x30B7;</v>
      </c>
      <c r="L978" s="3" t="str">
        <f>定義一覧[[#This Row],[VariableName]]&amp;","</f>
        <v>WIDE_KANA_KATAKANA_SI,</v>
      </c>
      <c r="M978" s="1" t="str">
        <f>IF(定義一覧[[#This Row],[Sequence]]="○","",IF(I979="",CONCATENATE(定義一覧[[#This Row],[VariableName]], " + 1,"),CONCATENATE(定義一覧[[#This Row],[VariableName]], " - 1,")))</f>
        <v/>
      </c>
    </row>
    <row r="979" spans="2:13" ht="12.75" customHeight="1" x14ac:dyDescent="0.4">
      <c r="B979" s="1" t="s">
        <v>529</v>
      </c>
      <c r="C979" s="1">
        <f>HEX2DEC(定義一覧[[#This Row],[Unicode]])</f>
        <v>12472</v>
      </c>
      <c r="D979" s="1" t="str">
        <f>_xlfn.UNICHAR(HEX2DEC(定義一覧[[#This Row],[Unicode]]))</f>
        <v>ジ</v>
      </c>
      <c r="E979" s="1" t="s">
        <v>725</v>
      </c>
      <c r="F979" s="1" t="s">
        <v>727</v>
      </c>
      <c r="G979" s="1" t="s">
        <v>648</v>
      </c>
      <c r="H979" s="2" t="s">
        <v>579</v>
      </c>
      <c r="I979" s="1" t="str">
        <f>IF(AND(定義一覧[[#This Row],[Dec]]-1=C978,定義一覧[[#This Row],[Dec]]+1=C980,定義一覧[[#This Row],[Category]]=F978,定義一覧[[#This Row],[Category]]=F980,定義一覧[[#This Row],[SubCategory]]=G978,定義一覧[[#This Row],[SubCategory]]=G980),"○","")</f>
        <v>○</v>
      </c>
      <c r="J979" s="1" t="str">
        <f>CONCATENATE(定義一覧[[#This Row],[Width]],"_",定義一覧[[#This Row],[Category]],"_",定義一覧[[#This Row],[SubCategory]],"_",SUBSTITUTE(定義一覧[[#This Row],[Name]],"-","_"))</f>
        <v>WIDE_KANA_KATAKANA_ZI</v>
      </c>
      <c r="K9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ZI
pub const WIDE_KANA_KATAKANA_ZI: u32 = 0x30B8;</v>
      </c>
      <c r="L979" s="3" t="str">
        <f>定義一覧[[#This Row],[VariableName]]&amp;","</f>
        <v>WIDE_KANA_KATAKANA_ZI,</v>
      </c>
      <c r="M979" s="1" t="str">
        <f>IF(定義一覧[[#This Row],[Sequence]]="○","",IF(I980="",CONCATENATE(定義一覧[[#This Row],[VariableName]], " + 1,"),CONCATENATE(定義一覧[[#This Row],[VariableName]], " - 1,")))</f>
        <v/>
      </c>
    </row>
    <row r="980" spans="2:13" ht="12.75" customHeight="1" x14ac:dyDescent="0.4">
      <c r="B980" s="1" t="s">
        <v>148</v>
      </c>
      <c r="C980" s="1">
        <f>HEX2DEC(定義一覧[[#This Row],[Unicode]])</f>
        <v>12473</v>
      </c>
      <c r="D980" s="1" t="str">
        <f>_xlfn.UNICHAR(HEX2DEC(定義一覧[[#This Row],[Unicode]]))</f>
        <v>ス</v>
      </c>
      <c r="E980" s="1" t="s">
        <v>725</v>
      </c>
      <c r="F980" s="1" t="s">
        <v>727</v>
      </c>
      <c r="G980" s="1" t="s">
        <v>648</v>
      </c>
      <c r="H980" s="2" t="s">
        <v>580</v>
      </c>
      <c r="I980" s="1" t="str">
        <f>IF(AND(定義一覧[[#This Row],[Dec]]-1=C979,定義一覧[[#This Row],[Dec]]+1=C981,定義一覧[[#This Row],[Category]]=F979,定義一覧[[#This Row],[Category]]=F981,定義一覧[[#This Row],[SubCategory]]=G979,定義一覧[[#This Row],[SubCategory]]=G981),"○","")</f>
        <v>○</v>
      </c>
      <c r="J980" s="1" t="str">
        <f>CONCATENATE(定義一覧[[#This Row],[Width]],"_",定義一覧[[#This Row],[Category]],"_",定義一覧[[#This Row],[SubCategory]],"_",SUBSTITUTE(定義一覧[[#This Row],[Name]],"-","_"))</f>
        <v>WIDE_KANA_KATAKANA_SU</v>
      </c>
      <c r="K9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SU
pub const WIDE_KANA_KATAKANA_SU: u32 = 0x30B9;</v>
      </c>
      <c r="L980" s="3" t="str">
        <f>定義一覧[[#This Row],[VariableName]]&amp;","</f>
        <v>WIDE_KANA_KATAKANA_SU,</v>
      </c>
      <c r="M980" s="1" t="str">
        <f>IF(定義一覧[[#This Row],[Sequence]]="○","",IF(I981="",CONCATENATE(定義一覧[[#This Row],[VariableName]], " + 1,"),CONCATENATE(定義一覧[[#This Row],[VariableName]], " - 1,")))</f>
        <v/>
      </c>
    </row>
    <row r="981" spans="2:13" ht="12.75" customHeight="1" x14ac:dyDescent="0.4">
      <c r="B981" s="1" t="s">
        <v>530</v>
      </c>
      <c r="C981" s="1">
        <f>HEX2DEC(定義一覧[[#This Row],[Unicode]])</f>
        <v>12474</v>
      </c>
      <c r="D981" s="1" t="str">
        <f>_xlfn.UNICHAR(HEX2DEC(定義一覧[[#This Row],[Unicode]]))</f>
        <v>ズ</v>
      </c>
      <c r="E981" s="1" t="s">
        <v>725</v>
      </c>
      <c r="F981" s="1" t="s">
        <v>727</v>
      </c>
      <c r="G981" s="1" t="s">
        <v>648</v>
      </c>
      <c r="H981" s="2" t="s">
        <v>581</v>
      </c>
      <c r="I981" s="1" t="str">
        <f>IF(AND(定義一覧[[#This Row],[Dec]]-1=C980,定義一覧[[#This Row],[Dec]]+1=C982,定義一覧[[#This Row],[Category]]=F980,定義一覧[[#This Row],[Category]]=F982,定義一覧[[#This Row],[SubCategory]]=G980,定義一覧[[#This Row],[SubCategory]]=G982),"○","")</f>
        <v>○</v>
      </c>
      <c r="J981" s="1" t="str">
        <f>CONCATENATE(定義一覧[[#This Row],[Width]],"_",定義一覧[[#This Row],[Category]],"_",定義一覧[[#This Row],[SubCategory]],"_",SUBSTITUTE(定義一覧[[#This Row],[Name]],"-","_"))</f>
        <v>WIDE_KANA_KATAKANA_ZU</v>
      </c>
      <c r="K9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ZU
pub const WIDE_KANA_KATAKANA_ZU: u32 = 0x30BA;</v>
      </c>
      <c r="L981" s="3" t="str">
        <f>定義一覧[[#This Row],[VariableName]]&amp;","</f>
        <v>WIDE_KANA_KATAKANA_ZU,</v>
      </c>
      <c r="M981" s="1" t="str">
        <f>IF(定義一覧[[#This Row],[Sequence]]="○","",IF(I982="",CONCATENATE(定義一覧[[#This Row],[VariableName]], " + 1,"),CONCATENATE(定義一覧[[#This Row],[VariableName]], " - 1,")))</f>
        <v/>
      </c>
    </row>
    <row r="982" spans="2:13" ht="12.75" customHeight="1" x14ac:dyDescent="0.4">
      <c r="B982" s="1" t="s">
        <v>149</v>
      </c>
      <c r="C982" s="1">
        <f>HEX2DEC(定義一覧[[#This Row],[Unicode]])</f>
        <v>12475</v>
      </c>
      <c r="D982" s="1" t="str">
        <f>_xlfn.UNICHAR(HEX2DEC(定義一覧[[#This Row],[Unicode]]))</f>
        <v>セ</v>
      </c>
      <c r="E982" s="1" t="s">
        <v>725</v>
      </c>
      <c r="F982" s="1" t="s">
        <v>727</v>
      </c>
      <c r="G982" s="1" t="s">
        <v>648</v>
      </c>
      <c r="H982" s="2" t="s">
        <v>582</v>
      </c>
      <c r="I982" s="1" t="str">
        <f>IF(AND(定義一覧[[#This Row],[Dec]]-1=C981,定義一覧[[#This Row],[Dec]]+1=C983,定義一覧[[#This Row],[Category]]=F981,定義一覧[[#This Row],[Category]]=F983,定義一覧[[#This Row],[SubCategory]]=G981,定義一覧[[#This Row],[SubCategory]]=G983),"○","")</f>
        <v>○</v>
      </c>
      <c r="J982" s="1" t="str">
        <f>CONCATENATE(定義一覧[[#This Row],[Width]],"_",定義一覧[[#This Row],[Category]],"_",定義一覧[[#This Row],[SubCategory]],"_",SUBSTITUTE(定義一覧[[#This Row],[Name]],"-","_"))</f>
        <v>WIDE_KANA_KATAKANA_SE</v>
      </c>
      <c r="K9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SE
pub const WIDE_KANA_KATAKANA_SE: u32 = 0x30BB;</v>
      </c>
      <c r="L982" s="3" t="str">
        <f>定義一覧[[#This Row],[VariableName]]&amp;","</f>
        <v>WIDE_KANA_KATAKANA_SE,</v>
      </c>
      <c r="M982" s="1" t="str">
        <f>IF(定義一覧[[#This Row],[Sequence]]="○","",IF(I983="",CONCATENATE(定義一覧[[#This Row],[VariableName]], " + 1,"),CONCATENATE(定義一覧[[#This Row],[VariableName]], " - 1,")))</f>
        <v/>
      </c>
    </row>
    <row r="983" spans="2:13" ht="12.75" customHeight="1" x14ac:dyDescent="0.4">
      <c r="B983" s="1" t="s">
        <v>531</v>
      </c>
      <c r="C983" s="1">
        <f>HEX2DEC(定義一覧[[#This Row],[Unicode]])</f>
        <v>12476</v>
      </c>
      <c r="D983" s="1" t="str">
        <f>_xlfn.UNICHAR(HEX2DEC(定義一覧[[#This Row],[Unicode]]))</f>
        <v>ゼ</v>
      </c>
      <c r="E983" s="1" t="s">
        <v>725</v>
      </c>
      <c r="F983" s="1" t="s">
        <v>727</v>
      </c>
      <c r="G983" s="1" t="s">
        <v>648</v>
      </c>
      <c r="H983" s="2" t="s">
        <v>583</v>
      </c>
      <c r="I983" s="1" t="str">
        <f>IF(AND(定義一覧[[#This Row],[Dec]]-1=C982,定義一覧[[#This Row],[Dec]]+1=C984,定義一覧[[#This Row],[Category]]=F982,定義一覧[[#This Row],[Category]]=F984,定義一覧[[#This Row],[SubCategory]]=G982,定義一覧[[#This Row],[SubCategory]]=G984),"○","")</f>
        <v>○</v>
      </c>
      <c r="J983" s="1" t="str">
        <f>CONCATENATE(定義一覧[[#This Row],[Width]],"_",定義一覧[[#This Row],[Category]],"_",定義一覧[[#This Row],[SubCategory]],"_",SUBSTITUTE(定義一覧[[#This Row],[Name]],"-","_"))</f>
        <v>WIDE_KANA_KATAKANA_ZE</v>
      </c>
      <c r="K9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ZE
pub const WIDE_KANA_KATAKANA_ZE: u32 = 0x30BC;</v>
      </c>
      <c r="L983" s="3" t="str">
        <f>定義一覧[[#This Row],[VariableName]]&amp;","</f>
        <v>WIDE_KANA_KATAKANA_ZE,</v>
      </c>
      <c r="M983" s="1" t="str">
        <f>IF(定義一覧[[#This Row],[Sequence]]="○","",IF(I984="",CONCATENATE(定義一覧[[#This Row],[VariableName]], " + 1,"),CONCATENATE(定義一覧[[#This Row],[VariableName]], " - 1,")))</f>
        <v/>
      </c>
    </row>
    <row r="984" spans="2:13" ht="12.75" customHeight="1" x14ac:dyDescent="0.4">
      <c r="B984" s="1" t="s">
        <v>150</v>
      </c>
      <c r="C984" s="1">
        <f>HEX2DEC(定義一覧[[#This Row],[Unicode]])</f>
        <v>12477</v>
      </c>
      <c r="D984" s="1" t="str">
        <f>_xlfn.UNICHAR(HEX2DEC(定義一覧[[#This Row],[Unicode]]))</f>
        <v>ソ</v>
      </c>
      <c r="E984" s="1" t="s">
        <v>725</v>
      </c>
      <c r="F984" s="1" t="s">
        <v>727</v>
      </c>
      <c r="G984" s="1" t="s">
        <v>648</v>
      </c>
      <c r="H984" s="2" t="s">
        <v>584</v>
      </c>
      <c r="I984" s="1" t="str">
        <f>IF(AND(定義一覧[[#This Row],[Dec]]-1=C983,定義一覧[[#This Row],[Dec]]+1=C985,定義一覧[[#This Row],[Category]]=F983,定義一覧[[#This Row],[Category]]=F985,定義一覧[[#This Row],[SubCategory]]=G983,定義一覧[[#This Row],[SubCategory]]=G985),"○","")</f>
        <v>○</v>
      </c>
      <c r="J984" s="1" t="str">
        <f>CONCATENATE(定義一覧[[#This Row],[Width]],"_",定義一覧[[#This Row],[Category]],"_",定義一覧[[#This Row],[SubCategory]],"_",SUBSTITUTE(定義一覧[[#This Row],[Name]],"-","_"))</f>
        <v>WIDE_KANA_KATAKANA_SO</v>
      </c>
      <c r="K9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SO
pub const WIDE_KANA_KATAKANA_SO: u32 = 0x30BD;</v>
      </c>
      <c r="L984" s="3" t="str">
        <f>定義一覧[[#This Row],[VariableName]]&amp;","</f>
        <v>WIDE_KANA_KATAKANA_SO,</v>
      </c>
      <c r="M984" s="1" t="str">
        <f>IF(定義一覧[[#This Row],[Sequence]]="○","",IF(I985="",CONCATENATE(定義一覧[[#This Row],[VariableName]], " + 1,"),CONCATENATE(定義一覧[[#This Row],[VariableName]], " - 1,")))</f>
        <v/>
      </c>
    </row>
    <row r="985" spans="2:13" ht="12.75" customHeight="1" x14ac:dyDescent="0.4">
      <c r="B985" s="1" t="s">
        <v>532</v>
      </c>
      <c r="C985" s="1">
        <f>HEX2DEC(定義一覧[[#This Row],[Unicode]])</f>
        <v>12478</v>
      </c>
      <c r="D985" s="1" t="str">
        <f>_xlfn.UNICHAR(HEX2DEC(定義一覧[[#This Row],[Unicode]]))</f>
        <v>ゾ</v>
      </c>
      <c r="E985" s="1" t="s">
        <v>725</v>
      </c>
      <c r="F985" s="1" t="s">
        <v>727</v>
      </c>
      <c r="G985" s="1" t="s">
        <v>648</v>
      </c>
      <c r="H985" s="2" t="s">
        <v>585</v>
      </c>
      <c r="I985" s="1" t="str">
        <f>IF(AND(定義一覧[[#This Row],[Dec]]-1=C984,定義一覧[[#This Row],[Dec]]+1=C986,定義一覧[[#This Row],[Category]]=F984,定義一覧[[#This Row],[Category]]=F986,定義一覧[[#This Row],[SubCategory]]=G984,定義一覧[[#This Row],[SubCategory]]=G986),"○","")</f>
        <v>○</v>
      </c>
      <c r="J985" s="1" t="str">
        <f>CONCATENATE(定義一覧[[#This Row],[Width]],"_",定義一覧[[#This Row],[Category]],"_",定義一覧[[#This Row],[SubCategory]],"_",SUBSTITUTE(定義一覧[[#This Row],[Name]],"-","_"))</f>
        <v>WIDE_KANA_KATAKANA_ZO</v>
      </c>
      <c r="K9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ZO
pub const WIDE_KANA_KATAKANA_ZO: u32 = 0x30BE;</v>
      </c>
      <c r="L985" s="3" t="str">
        <f>定義一覧[[#This Row],[VariableName]]&amp;","</f>
        <v>WIDE_KANA_KATAKANA_ZO,</v>
      </c>
      <c r="M985" s="1" t="str">
        <f>IF(定義一覧[[#This Row],[Sequence]]="○","",IF(I986="",CONCATENATE(定義一覧[[#This Row],[VariableName]], " + 1,"),CONCATENATE(定義一覧[[#This Row],[VariableName]], " - 1,")))</f>
        <v/>
      </c>
    </row>
    <row r="986" spans="2:13" ht="12.75" customHeight="1" x14ac:dyDescent="0.4">
      <c r="B986" s="1" t="s">
        <v>151</v>
      </c>
      <c r="C986" s="1">
        <f>HEX2DEC(定義一覧[[#This Row],[Unicode]])</f>
        <v>12479</v>
      </c>
      <c r="D986" s="1" t="str">
        <f>_xlfn.UNICHAR(HEX2DEC(定義一覧[[#This Row],[Unicode]]))</f>
        <v>タ</v>
      </c>
      <c r="E986" s="1" t="s">
        <v>725</v>
      </c>
      <c r="F986" s="1" t="s">
        <v>727</v>
      </c>
      <c r="G986" s="1" t="s">
        <v>648</v>
      </c>
      <c r="H986" s="2" t="s">
        <v>586</v>
      </c>
      <c r="I986" s="1" t="str">
        <f>IF(AND(定義一覧[[#This Row],[Dec]]-1=C985,定義一覧[[#This Row],[Dec]]+1=C987,定義一覧[[#This Row],[Category]]=F985,定義一覧[[#This Row],[Category]]=F987,定義一覧[[#This Row],[SubCategory]]=G985,定義一覧[[#This Row],[SubCategory]]=G987),"○","")</f>
        <v>○</v>
      </c>
      <c r="J986" s="1" t="str">
        <f>CONCATENATE(定義一覧[[#This Row],[Width]],"_",定義一覧[[#This Row],[Category]],"_",定義一覧[[#This Row],[SubCategory]],"_",SUBSTITUTE(定義一覧[[#This Row],[Name]],"-","_"))</f>
        <v>WIDE_KANA_KATAKANA_TA</v>
      </c>
      <c r="K9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TA
pub const WIDE_KANA_KATAKANA_TA: u32 = 0x30BF;</v>
      </c>
      <c r="L986" s="3" t="str">
        <f>定義一覧[[#This Row],[VariableName]]&amp;","</f>
        <v>WIDE_KANA_KATAKANA_TA,</v>
      </c>
      <c r="M986" s="1" t="str">
        <f>IF(定義一覧[[#This Row],[Sequence]]="○","",IF(I987="",CONCATENATE(定義一覧[[#This Row],[VariableName]], " + 1,"),CONCATENATE(定義一覧[[#This Row],[VariableName]], " - 1,")))</f>
        <v/>
      </c>
    </row>
    <row r="987" spans="2:13" ht="12.75" customHeight="1" x14ac:dyDescent="0.4">
      <c r="B987" s="1" t="s">
        <v>533</v>
      </c>
      <c r="C987" s="1">
        <f>HEX2DEC(定義一覧[[#This Row],[Unicode]])</f>
        <v>12480</v>
      </c>
      <c r="D987" s="1" t="str">
        <f>_xlfn.UNICHAR(HEX2DEC(定義一覧[[#This Row],[Unicode]]))</f>
        <v>ダ</v>
      </c>
      <c r="E987" s="1" t="s">
        <v>725</v>
      </c>
      <c r="F987" s="1" t="s">
        <v>727</v>
      </c>
      <c r="G987" s="1" t="s">
        <v>648</v>
      </c>
      <c r="H987" s="2" t="s">
        <v>587</v>
      </c>
      <c r="I987" s="1" t="str">
        <f>IF(AND(定義一覧[[#This Row],[Dec]]-1=C986,定義一覧[[#This Row],[Dec]]+1=C988,定義一覧[[#This Row],[Category]]=F986,定義一覧[[#This Row],[Category]]=F988,定義一覧[[#This Row],[SubCategory]]=G986,定義一覧[[#This Row],[SubCategory]]=G988),"○","")</f>
        <v>○</v>
      </c>
      <c r="J987" s="1" t="str">
        <f>CONCATENATE(定義一覧[[#This Row],[Width]],"_",定義一覧[[#This Row],[Category]],"_",定義一覧[[#This Row],[SubCategory]],"_",SUBSTITUTE(定義一覧[[#This Row],[Name]],"-","_"))</f>
        <v>WIDE_KANA_KATAKANA_DA</v>
      </c>
      <c r="K9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DA
pub const WIDE_KANA_KATAKANA_DA: u32 = 0x30C0;</v>
      </c>
      <c r="L987" s="3" t="str">
        <f>定義一覧[[#This Row],[VariableName]]&amp;","</f>
        <v>WIDE_KANA_KATAKANA_DA,</v>
      </c>
      <c r="M987" s="1" t="str">
        <f>IF(定義一覧[[#This Row],[Sequence]]="○","",IF(I988="",CONCATENATE(定義一覧[[#This Row],[VariableName]], " + 1,"),CONCATENATE(定義一覧[[#This Row],[VariableName]], " - 1,")))</f>
        <v/>
      </c>
    </row>
    <row r="988" spans="2:13" ht="12.75" customHeight="1" x14ac:dyDescent="0.4">
      <c r="B988" s="1" t="s">
        <v>152</v>
      </c>
      <c r="C988" s="1">
        <f>HEX2DEC(定義一覧[[#This Row],[Unicode]])</f>
        <v>12481</v>
      </c>
      <c r="D988" s="1" t="str">
        <f>_xlfn.UNICHAR(HEX2DEC(定義一覧[[#This Row],[Unicode]]))</f>
        <v>チ</v>
      </c>
      <c r="E988" s="1" t="s">
        <v>725</v>
      </c>
      <c r="F988" s="1" t="s">
        <v>727</v>
      </c>
      <c r="G988" s="1" t="s">
        <v>648</v>
      </c>
      <c r="H988" s="2" t="s">
        <v>588</v>
      </c>
      <c r="I988" s="1" t="str">
        <f>IF(AND(定義一覧[[#This Row],[Dec]]-1=C987,定義一覧[[#This Row],[Dec]]+1=C989,定義一覧[[#This Row],[Category]]=F987,定義一覧[[#This Row],[Category]]=F989,定義一覧[[#This Row],[SubCategory]]=G987,定義一覧[[#This Row],[SubCategory]]=G989),"○","")</f>
        <v>○</v>
      </c>
      <c r="J988" s="1" t="str">
        <f>CONCATENATE(定義一覧[[#This Row],[Width]],"_",定義一覧[[#This Row],[Category]],"_",定義一覧[[#This Row],[SubCategory]],"_",SUBSTITUTE(定義一覧[[#This Row],[Name]],"-","_"))</f>
        <v>WIDE_KANA_KATAKANA_TI</v>
      </c>
      <c r="K9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TI
pub const WIDE_KANA_KATAKANA_TI: u32 = 0x30C1;</v>
      </c>
      <c r="L988" s="3" t="str">
        <f>定義一覧[[#This Row],[VariableName]]&amp;","</f>
        <v>WIDE_KANA_KATAKANA_TI,</v>
      </c>
      <c r="M988" s="1" t="str">
        <f>IF(定義一覧[[#This Row],[Sequence]]="○","",IF(I989="",CONCATENATE(定義一覧[[#This Row],[VariableName]], " + 1,"),CONCATENATE(定義一覧[[#This Row],[VariableName]], " - 1,")))</f>
        <v/>
      </c>
    </row>
    <row r="989" spans="2:13" ht="12.75" customHeight="1" x14ac:dyDescent="0.4">
      <c r="B989" s="1" t="s">
        <v>534</v>
      </c>
      <c r="C989" s="1">
        <f>HEX2DEC(定義一覧[[#This Row],[Unicode]])</f>
        <v>12482</v>
      </c>
      <c r="D989" s="1" t="str">
        <f>_xlfn.UNICHAR(HEX2DEC(定義一覧[[#This Row],[Unicode]]))</f>
        <v>ヂ</v>
      </c>
      <c r="E989" s="1" t="s">
        <v>725</v>
      </c>
      <c r="F989" s="1" t="s">
        <v>727</v>
      </c>
      <c r="G989" s="1" t="s">
        <v>648</v>
      </c>
      <c r="H989" s="2" t="s">
        <v>589</v>
      </c>
      <c r="I989" s="1" t="str">
        <f>IF(AND(定義一覧[[#This Row],[Dec]]-1=C988,定義一覧[[#This Row],[Dec]]+1=C990,定義一覧[[#This Row],[Category]]=F988,定義一覧[[#This Row],[Category]]=F990,定義一覧[[#This Row],[SubCategory]]=G988,定義一覧[[#This Row],[SubCategory]]=G990),"○","")</f>
        <v>○</v>
      </c>
      <c r="J989" s="1" t="str">
        <f>CONCATENATE(定義一覧[[#This Row],[Width]],"_",定義一覧[[#This Row],[Category]],"_",定義一覧[[#This Row],[SubCategory]],"_",SUBSTITUTE(定義一覧[[#This Row],[Name]],"-","_"))</f>
        <v>WIDE_KANA_KATAKANA_DI</v>
      </c>
      <c r="K9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DI
pub const WIDE_KANA_KATAKANA_DI: u32 = 0x30C2;</v>
      </c>
      <c r="L989" s="3" t="str">
        <f>定義一覧[[#This Row],[VariableName]]&amp;","</f>
        <v>WIDE_KANA_KATAKANA_DI,</v>
      </c>
      <c r="M989" s="1" t="str">
        <f>IF(定義一覧[[#This Row],[Sequence]]="○","",IF(I990="",CONCATENATE(定義一覧[[#This Row],[VariableName]], " + 1,"),CONCATENATE(定義一覧[[#This Row],[VariableName]], " - 1,")))</f>
        <v/>
      </c>
    </row>
    <row r="990" spans="2:13" ht="12.75" customHeight="1" x14ac:dyDescent="0.4">
      <c r="B990" s="1" t="s">
        <v>134</v>
      </c>
      <c r="C990" s="1">
        <f>HEX2DEC(定義一覧[[#This Row],[Unicode]])</f>
        <v>12483</v>
      </c>
      <c r="D990" s="1" t="str">
        <f>_xlfn.UNICHAR(HEX2DEC(定義一覧[[#This Row],[Unicode]]))</f>
        <v>ッ</v>
      </c>
      <c r="E990" s="1" t="s">
        <v>725</v>
      </c>
      <c r="F990" s="1" t="s">
        <v>727</v>
      </c>
      <c r="G990" s="1" t="s">
        <v>648</v>
      </c>
      <c r="H990" s="2" t="s">
        <v>590</v>
      </c>
      <c r="I990" s="1" t="str">
        <f>IF(AND(定義一覧[[#This Row],[Dec]]-1=C989,定義一覧[[#This Row],[Dec]]+1=C991,定義一覧[[#This Row],[Category]]=F989,定義一覧[[#This Row],[Category]]=F991,定義一覧[[#This Row],[SubCategory]]=G989,定義一覧[[#This Row],[SubCategory]]=G991),"○","")</f>
        <v>○</v>
      </c>
      <c r="J990" s="1" t="str">
        <f>CONCATENATE(定義一覧[[#This Row],[Width]],"_",定義一覧[[#This Row],[Category]],"_",定義一覧[[#This Row],[SubCategory]],"_",SUBSTITUTE(定義一覧[[#This Row],[Name]],"-","_"))</f>
        <v>WIDE_KANA_KATAKANA_SMALL_TU</v>
      </c>
      <c r="K9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SMALL_TU
pub const WIDE_KANA_KATAKANA_SMALL_TU: u32 = 0x30C3;</v>
      </c>
      <c r="L990" s="3" t="str">
        <f>定義一覧[[#This Row],[VariableName]]&amp;","</f>
        <v>WIDE_KANA_KATAKANA_SMALL_TU,</v>
      </c>
      <c r="M990" s="1" t="str">
        <f>IF(定義一覧[[#This Row],[Sequence]]="○","",IF(I991="",CONCATENATE(定義一覧[[#This Row],[VariableName]], " + 1,"),CONCATENATE(定義一覧[[#This Row],[VariableName]], " - 1,")))</f>
        <v/>
      </c>
    </row>
    <row r="991" spans="2:13" ht="12.75" customHeight="1" x14ac:dyDescent="0.4">
      <c r="B991" s="1" t="s">
        <v>153</v>
      </c>
      <c r="C991" s="1">
        <f>HEX2DEC(定義一覧[[#This Row],[Unicode]])</f>
        <v>12484</v>
      </c>
      <c r="D991" s="1" t="str">
        <f>_xlfn.UNICHAR(HEX2DEC(定義一覧[[#This Row],[Unicode]]))</f>
        <v>ツ</v>
      </c>
      <c r="E991" s="1" t="s">
        <v>725</v>
      </c>
      <c r="F991" s="1" t="s">
        <v>727</v>
      </c>
      <c r="G991" s="1" t="s">
        <v>648</v>
      </c>
      <c r="H991" s="2" t="s">
        <v>591</v>
      </c>
      <c r="I991" s="1" t="str">
        <f>IF(AND(定義一覧[[#This Row],[Dec]]-1=C990,定義一覧[[#This Row],[Dec]]+1=C992,定義一覧[[#This Row],[Category]]=F990,定義一覧[[#This Row],[Category]]=F992,定義一覧[[#This Row],[SubCategory]]=G990,定義一覧[[#This Row],[SubCategory]]=G992),"○","")</f>
        <v>○</v>
      </c>
      <c r="J991" s="1" t="str">
        <f>CONCATENATE(定義一覧[[#This Row],[Width]],"_",定義一覧[[#This Row],[Category]],"_",定義一覧[[#This Row],[SubCategory]],"_",SUBSTITUTE(定義一覧[[#This Row],[Name]],"-","_"))</f>
        <v>WIDE_KANA_KATAKANA_TU</v>
      </c>
      <c r="K9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TU
pub const WIDE_KANA_KATAKANA_TU: u32 = 0x30C4;</v>
      </c>
      <c r="L991" s="3" t="str">
        <f>定義一覧[[#This Row],[VariableName]]&amp;","</f>
        <v>WIDE_KANA_KATAKANA_TU,</v>
      </c>
      <c r="M991" s="1" t="str">
        <f>IF(定義一覧[[#This Row],[Sequence]]="○","",IF(I992="",CONCATENATE(定義一覧[[#This Row],[VariableName]], " + 1,"),CONCATENATE(定義一覧[[#This Row],[VariableName]], " - 1,")))</f>
        <v/>
      </c>
    </row>
    <row r="992" spans="2:13" ht="12.75" customHeight="1" x14ac:dyDescent="0.4">
      <c r="B992" s="1" t="s">
        <v>535</v>
      </c>
      <c r="C992" s="1">
        <f>HEX2DEC(定義一覧[[#This Row],[Unicode]])</f>
        <v>12485</v>
      </c>
      <c r="D992" s="1" t="str">
        <f>_xlfn.UNICHAR(HEX2DEC(定義一覧[[#This Row],[Unicode]]))</f>
        <v>ヅ</v>
      </c>
      <c r="E992" s="1" t="s">
        <v>725</v>
      </c>
      <c r="F992" s="1" t="s">
        <v>727</v>
      </c>
      <c r="G992" s="1" t="s">
        <v>648</v>
      </c>
      <c r="H992" s="2" t="s">
        <v>592</v>
      </c>
      <c r="I992" s="1" t="str">
        <f>IF(AND(定義一覧[[#This Row],[Dec]]-1=C991,定義一覧[[#This Row],[Dec]]+1=C993,定義一覧[[#This Row],[Category]]=F991,定義一覧[[#This Row],[Category]]=F993,定義一覧[[#This Row],[SubCategory]]=G991,定義一覧[[#This Row],[SubCategory]]=G993),"○","")</f>
        <v>○</v>
      </c>
      <c r="J992" s="1" t="str">
        <f>CONCATENATE(定義一覧[[#This Row],[Width]],"_",定義一覧[[#This Row],[Category]],"_",定義一覧[[#This Row],[SubCategory]],"_",SUBSTITUTE(定義一覧[[#This Row],[Name]],"-","_"))</f>
        <v>WIDE_KANA_KATAKANA_DU</v>
      </c>
      <c r="K9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DU
pub const WIDE_KANA_KATAKANA_DU: u32 = 0x30C5;</v>
      </c>
      <c r="L992" s="3" t="str">
        <f>定義一覧[[#This Row],[VariableName]]&amp;","</f>
        <v>WIDE_KANA_KATAKANA_DU,</v>
      </c>
      <c r="M992" s="1" t="str">
        <f>IF(定義一覧[[#This Row],[Sequence]]="○","",IF(I993="",CONCATENATE(定義一覧[[#This Row],[VariableName]], " + 1,"),CONCATENATE(定義一覧[[#This Row],[VariableName]], " - 1,")))</f>
        <v/>
      </c>
    </row>
    <row r="993" spans="2:13" ht="12.75" customHeight="1" x14ac:dyDescent="0.4">
      <c r="B993" s="1" t="s">
        <v>154</v>
      </c>
      <c r="C993" s="1">
        <f>HEX2DEC(定義一覧[[#This Row],[Unicode]])</f>
        <v>12486</v>
      </c>
      <c r="D993" s="1" t="str">
        <f>_xlfn.UNICHAR(HEX2DEC(定義一覧[[#This Row],[Unicode]]))</f>
        <v>テ</v>
      </c>
      <c r="E993" s="1" t="s">
        <v>725</v>
      </c>
      <c r="F993" s="1" t="s">
        <v>727</v>
      </c>
      <c r="G993" s="1" t="s">
        <v>648</v>
      </c>
      <c r="H993" s="2" t="s">
        <v>593</v>
      </c>
      <c r="I993" s="1" t="str">
        <f>IF(AND(定義一覧[[#This Row],[Dec]]-1=C992,定義一覧[[#This Row],[Dec]]+1=C994,定義一覧[[#This Row],[Category]]=F992,定義一覧[[#This Row],[Category]]=F994,定義一覧[[#This Row],[SubCategory]]=G992,定義一覧[[#This Row],[SubCategory]]=G994),"○","")</f>
        <v>○</v>
      </c>
      <c r="J993" s="1" t="str">
        <f>CONCATENATE(定義一覧[[#This Row],[Width]],"_",定義一覧[[#This Row],[Category]],"_",定義一覧[[#This Row],[SubCategory]],"_",SUBSTITUTE(定義一覧[[#This Row],[Name]],"-","_"))</f>
        <v>WIDE_KANA_KATAKANA_TE</v>
      </c>
      <c r="K9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TE
pub const WIDE_KANA_KATAKANA_TE: u32 = 0x30C6;</v>
      </c>
      <c r="L993" s="3" t="str">
        <f>定義一覧[[#This Row],[VariableName]]&amp;","</f>
        <v>WIDE_KANA_KATAKANA_TE,</v>
      </c>
      <c r="M993" s="1" t="str">
        <f>IF(定義一覧[[#This Row],[Sequence]]="○","",IF(I994="",CONCATENATE(定義一覧[[#This Row],[VariableName]], " + 1,"),CONCATENATE(定義一覧[[#This Row],[VariableName]], " - 1,")))</f>
        <v/>
      </c>
    </row>
    <row r="994" spans="2:13" ht="12.75" customHeight="1" x14ac:dyDescent="0.4">
      <c r="B994" s="1" t="s">
        <v>536</v>
      </c>
      <c r="C994" s="1">
        <f>HEX2DEC(定義一覧[[#This Row],[Unicode]])</f>
        <v>12487</v>
      </c>
      <c r="D994" s="1" t="str">
        <f>_xlfn.UNICHAR(HEX2DEC(定義一覧[[#This Row],[Unicode]]))</f>
        <v>デ</v>
      </c>
      <c r="E994" s="1" t="s">
        <v>725</v>
      </c>
      <c r="F994" s="1" t="s">
        <v>727</v>
      </c>
      <c r="G994" s="1" t="s">
        <v>648</v>
      </c>
      <c r="H994" s="2" t="s">
        <v>594</v>
      </c>
      <c r="I994" s="1" t="str">
        <f>IF(AND(定義一覧[[#This Row],[Dec]]-1=C993,定義一覧[[#This Row],[Dec]]+1=C995,定義一覧[[#This Row],[Category]]=F993,定義一覧[[#This Row],[Category]]=F995,定義一覧[[#This Row],[SubCategory]]=G993,定義一覧[[#This Row],[SubCategory]]=G995),"○","")</f>
        <v>○</v>
      </c>
      <c r="J994" s="1" t="str">
        <f>CONCATENATE(定義一覧[[#This Row],[Width]],"_",定義一覧[[#This Row],[Category]],"_",定義一覧[[#This Row],[SubCategory]],"_",SUBSTITUTE(定義一覧[[#This Row],[Name]],"-","_"))</f>
        <v>WIDE_KANA_KATAKANA_DE</v>
      </c>
      <c r="K9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DE
pub const WIDE_KANA_KATAKANA_DE: u32 = 0x30C7;</v>
      </c>
      <c r="L994" s="3" t="str">
        <f>定義一覧[[#This Row],[VariableName]]&amp;","</f>
        <v>WIDE_KANA_KATAKANA_DE,</v>
      </c>
      <c r="M994" s="1" t="str">
        <f>IF(定義一覧[[#This Row],[Sequence]]="○","",IF(I995="",CONCATENATE(定義一覧[[#This Row],[VariableName]], " + 1,"),CONCATENATE(定義一覧[[#This Row],[VariableName]], " - 1,")))</f>
        <v/>
      </c>
    </row>
    <row r="995" spans="2:13" ht="12.75" customHeight="1" x14ac:dyDescent="0.4">
      <c r="B995" s="1" t="s">
        <v>155</v>
      </c>
      <c r="C995" s="1">
        <f>HEX2DEC(定義一覧[[#This Row],[Unicode]])</f>
        <v>12488</v>
      </c>
      <c r="D995" s="1" t="str">
        <f>_xlfn.UNICHAR(HEX2DEC(定義一覧[[#This Row],[Unicode]]))</f>
        <v>ト</v>
      </c>
      <c r="E995" s="1" t="s">
        <v>725</v>
      </c>
      <c r="F995" s="1" t="s">
        <v>727</v>
      </c>
      <c r="G995" s="1" t="s">
        <v>648</v>
      </c>
      <c r="H995" s="2" t="s">
        <v>595</v>
      </c>
      <c r="I995" s="1" t="str">
        <f>IF(AND(定義一覧[[#This Row],[Dec]]-1=C994,定義一覧[[#This Row],[Dec]]+1=C996,定義一覧[[#This Row],[Category]]=F994,定義一覧[[#This Row],[Category]]=F996,定義一覧[[#This Row],[SubCategory]]=G994,定義一覧[[#This Row],[SubCategory]]=G996),"○","")</f>
        <v>○</v>
      </c>
      <c r="J995" s="1" t="str">
        <f>CONCATENATE(定義一覧[[#This Row],[Width]],"_",定義一覧[[#This Row],[Category]],"_",定義一覧[[#This Row],[SubCategory]],"_",SUBSTITUTE(定義一覧[[#This Row],[Name]],"-","_"))</f>
        <v>WIDE_KANA_KATAKANA_TO</v>
      </c>
      <c r="K9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TO
pub const WIDE_KANA_KATAKANA_TO: u32 = 0x30C8;</v>
      </c>
      <c r="L995" s="3" t="str">
        <f>定義一覧[[#This Row],[VariableName]]&amp;","</f>
        <v>WIDE_KANA_KATAKANA_TO,</v>
      </c>
      <c r="M995" s="1" t="str">
        <f>IF(定義一覧[[#This Row],[Sequence]]="○","",IF(I996="",CONCATENATE(定義一覧[[#This Row],[VariableName]], " + 1,"),CONCATENATE(定義一覧[[#This Row],[VariableName]], " - 1,")))</f>
        <v/>
      </c>
    </row>
    <row r="996" spans="2:13" ht="12.75" customHeight="1" x14ac:dyDescent="0.4">
      <c r="B996" s="1" t="s">
        <v>537</v>
      </c>
      <c r="C996" s="1">
        <f>HEX2DEC(定義一覧[[#This Row],[Unicode]])</f>
        <v>12489</v>
      </c>
      <c r="D996" s="1" t="str">
        <f>_xlfn.UNICHAR(HEX2DEC(定義一覧[[#This Row],[Unicode]]))</f>
        <v>ド</v>
      </c>
      <c r="E996" s="1" t="s">
        <v>725</v>
      </c>
      <c r="F996" s="1" t="s">
        <v>727</v>
      </c>
      <c r="G996" s="1" t="s">
        <v>648</v>
      </c>
      <c r="H996" s="2" t="s">
        <v>596</v>
      </c>
      <c r="I996" s="1" t="str">
        <f>IF(AND(定義一覧[[#This Row],[Dec]]-1=C995,定義一覧[[#This Row],[Dec]]+1=C997,定義一覧[[#This Row],[Category]]=F995,定義一覧[[#This Row],[Category]]=F997,定義一覧[[#This Row],[SubCategory]]=G995,定義一覧[[#This Row],[SubCategory]]=G997),"○","")</f>
        <v>○</v>
      </c>
      <c r="J996" s="1" t="str">
        <f>CONCATENATE(定義一覧[[#This Row],[Width]],"_",定義一覧[[#This Row],[Category]],"_",定義一覧[[#This Row],[SubCategory]],"_",SUBSTITUTE(定義一覧[[#This Row],[Name]],"-","_"))</f>
        <v>WIDE_KANA_KATAKANA_DO</v>
      </c>
      <c r="K9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DO
pub const WIDE_KANA_KATAKANA_DO: u32 = 0x30C9;</v>
      </c>
      <c r="L996" s="3" t="str">
        <f>定義一覧[[#This Row],[VariableName]]&amp;","</f>
        <v>WIDE_KANA_KATAKANA_DO,</v>
      </c>
      <c r="M996" s="1" t="str">
        <f>IF(定義一覧[[#This Row],[Sequence]]="○","",IF(I997="",CONCATENATE(定義一覧[[#This Row],[VariableName]], " + 1,"),CONCATENATE(定義一覧[[#This Row],[VariableName]], " - 1,")))</f>
        <v/>
      </c>
    </row>
    <row r="997" spans="2:13" ht="12.75" customHeight="1" x14ac:dyDescent="0.4">
      <c r="B997" s="1" t="s">
        <v>156</v>
      </c>
      <c r="C997" s="1">
        <f>HEX2DEC(定義一覧[[#This Row],[Unicode]])</f>
        <v>12490</v>
      </c>
      <c r="D997" s="1" t="str">
        <f>_xlfn.UNICHAR(HEX2DEC(定義一覧[[#This Row],[Unicode]]))</f>
        <v>ナ</v>
      </c>
      <c r="E997" s="1" t="s">
        <v>725</v>
      </c>
      <c r="F997" s="1" t="s">
        <v>727</v>
      </c>
      <c r="G997" s="1" t="s">
        <v>648</v>
      </c>
      <c r="H997" s="2" t="s">
        <v>597</v>
      </c>
      <c r="I997" s="1" t="str">
        <f>IF(AND(定義一覧[[#This Row],[Dec]]-1=C996,定義一覧[[#This Row],[Dec]]+1=C998,定義一覧[[#This Row],[Category]]=F996,定義一覧[[#This Row],[Category]]=F998,定義一覧[[#This Row],[SubCategory]]=G996,定義一覧[[#This Row],[SubCategory]]=G998),"○","")</f>
        <v>○</v>
      </c>
      <c r="J997" s="1" t="str">
        <f>CONCATENATE(定義一覧[[#This Row],[Width]],"_",定義一覧[[#This Row],[Category]],"_",定義一覧[[#This Row],[SubCategory]],"_",SUBSTITUTE(定義一覧[[#This Row],[Name]],"-","_"))</f>
        <v>WIDE_KANA_KATAKANA_NA</v>
      </c>
      <c r="K9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NA
pub const WIDE_KANA_KATAKANA_NA: u32 = 0x30CA;</v>
      </c>
      <c r="L997" s="3" t="str">
        <f>定義一覧[[#This Row],[VariableName]]&amp;","</f>
        <v>WIDE_KANA_KATAKANA_NA,</v>
      </c>
      <c r="M997" s="1" t="str">
        <f>IF(定義一覧[[#This Row],[Sequence]]="○","",IF(I998="",CONCATENATE(定義一覧[[#This Row],[VariableName]], " + 1,"),CONCATENATE(定義一覧[[#This Row],[VariableName]], " - 1,")))</f>
        <v/>
      </c>
    </row>
    <row r="998" spans="2:13" ht="12.75" customHeight="1" x14ac:dyDescent="0.4">
      <c r="B998" s="1" t="s">
        <v>157</v>
      </c>
      <c r="C998" s="1">
        <f>HEX2DEC(定義一覧[[#This Row],[Unicode]])</f>
        <v>12491</v>
      </c>
      <c r="D998" s="1" t="str">
        <f>_xlfn.UNICHAR(HEX2DEC(定義一覧[[#This Row],[Unicode]]))</f>
        <v>ニ</v>
      </c>
      <c r="E998" s="1" t="s">
        <v>725</v>
      </c>
      <c r="F998" s="1" t="s">
        <v>727</v>
      </c>
      <c r="G998" s="1" t="s">
        <v>648</v>
      </c>
      <c r="H998" s="2" t="s">
        <v>598</v>
      </c>
      <c r="I998" s="1" t="str">
        <f>IF(AND(定義一覧[[#This Row],[Dec]]-1=C997,定義一覧[[#This Row],[Dec]]+1=C999,定義一覧[[#This Row],[Category]]=F997,定義一覧[[#This Row],[Category]]=F999,定義一覧[[#This Row],[SubCategory]]=G997,定義一覧[[#This Row],[SubCategory]]=G999),"○","")</f>
        <v>○</v>
      </c>
      <c r="J998" s="1" t="str">
        <f>CONCATENATE(定義一覧[[#This Row],[Width]],"_",定義一覧[[#This Row],[Category]],"_",定義一覧[[#This Row],[SubCategory]],"_",SUBSTITUTE(定義一覧[[#This Row],[Name]],"-","_"))</f>
        <v>WIDE_KANA_KATAKANA_NI</v>
      </c>
      <c r="K9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NI
pub const WIDE_KANA_KATAKANA_NI: u32 = 0x30CB;</v>
      </c>
      <c r="L998" s="3" t="str">
        <f>定義一覧[[#This Row],[VariableName]]&amp;","</f>
        <v>WIDE_KANA_KATAKANA_NI,</v>
      </c>
      <c r="M998" s="1" t="str">
        <f>IF(定義一覧[[#This Row],[Sequence]]="○","",IF(I999="",CONCATENATE(定義一覧[[#This Row],[VariableName]], " + 1,"),CONCATENATE(定義一覧[[#This Row],[VariableName]], " - 1,")))</f>
        <v/>
      </c>
    </row>
    <row r="999" spans="2:13" ht="12.75" customHeight="1" x14ac:dyDescent="0.4">
      <c r="B999" s="1" t="s">
        <v>158</v>
      </c>
      <c r="C999" s="1">
        <f>HEX2DEC(定義一覧[[#This Row],[Unicode]])</f>
        <v>12492</v>
      </c>
      <c r="D999" s="1" t="str">
        <f>_xlfn.UNICHAR(HEX2DEC(定義一覧[[#This Row],[Unicode]]))</f>
        <v>ヌ</v>
      </c>
      <c r="E999" s="1" t="s">
        <v>725</v>
      </c>
      <c r="F999" s="1" t="s">
        <v>727</v>
      </c>
      <c r="G999" s="1" t="s">
        <v>648</v>
      </c>
      <c r="H999" s="2" t="s">
        <v>599</v>
      </c>
      <c r="I999" s="1" t="str">
        <f>IF(AND(定義一覧[[#This Row],[Dec]]-1=C998,定義一覧[[#This Row],[Dec]]+1=C1000,定義一覧[[#This Row],[Category]]=F998,定義一覧[[#This Row],[Category]]=F1000,定義一覧[[#This Row],[SubCategory]]=G998,定義一覧[[#This Row],[SubCategory]]=G1000),"○","")</f>
        <v>○</v>
      </c>
      <c r="J999" s="1" t="str">
        <f>CONCATENATE(定義一覧[[#This Row],[Width]],"_",定義一覧[[#This Row],[Category]],"_",定義一覧[[#This Row],[SubCategory]],"_",SUBSTITUTE(定義一覧[[#This Row],[Name]],"-","_"))</f>
        <v>WIDE_KANA_KATAKANA_NU</v>
      </c>
      <c r="K9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NU
pub const WIDE_KANA_KATAKANA_NU: u32 = 0x30CC;</v>
      </c>
      <c r="L999" s="3" t="str">
        <f>定義一覧[[#This Row],[VariableName]]&amp;","</f>
        <v>WIDE_KANA_KATAKANA_NU,</v>
      </c>
      <c r="M999" s="1" t="str">
        <f>IF(定義一覧[[#This Row],[Sequence]]="○","",IF(I1000="",CONCATENATE(定義一覧[[#This Row],[VariableName]], " + 1,"),CONCATENATE(定義一覧[[#This Row],[VariableName]], " - 1,")))</f>
        <v/>
      </c>
    </row>
    <row r="1000" spans="2:13" ht="12.75" customHeight="1" x14ac:dyDescent="0.4">
      <c r="B1000" s="1" t="s">
        <v>159</v>
      </c>
      <c r="C1000" s="1">
        <f>HEX2DEC(定義一覧[[#This Row],[Unicode]])</f>
        <v>12493</v>
      </c>
      <c r="D1000" s="1" t="str">
        <f>_xlfn.UNICHAR(HEX2DEC(定義一覧[[#This Row],[Unicode]]))</f>
        <v>ネ</v>
      </c>
      <c r="E1000" s="1" t="s">
        <v>725</v>
      </c>
      <c r="F1000" s="1" t="s">
        <v>727</v>
      </c>
      <c r="G1000" s="1" t="s">
        <v>648</v>
      </c>
      <c r="H1000" s="2" t="s">
        <v>600</v>
      </c>
      <c r="I1000" s="1" t="str">
        <f>IF(AND(定義一覧[[#This Row],[Dec]]-1=C999,定義一覧[[#This Row],[Dec]]+1=C1001,定義一覧[[#This Row],[Category]]=F999,定義一覧[[#This Row],[Category]]=F1001,定義一覧[[#This Row],[SubCategory]]=G999,定義一覧[[#This Row],[SubCategory]]=G1001),"○","")</f>
        <v>○</v>
      </c>
      <c r="J1000" s="1" t="str">
        <f>CONCATENATE(定義一覧[[#This Row],[Width]],"_",定義一覧[[#This Row],[Category]],"_",定義一覧[[#This Row],[SubCategory]],"_",SUBSTITUTE(定義一覧[[#This Row],[Name]],"-","_"))</f>
        <v>WIDE_KANA_KATAKANA_NE</v>
      </c>
      <c r="K10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NE
pub const WIDE_KANA_KATAKANA_NE: u32 = 0x30CD;</v>
      </c>
      <c r="L1000" s="3" t="str">
        <f>定義一覧[[#This Row],[VariableName]]&amp;","</f>
        <v>WIDE_KANA_KATAKANA_NE,</v>
      </c>
      <c r="M1000" s="1" t="str">
        <f>IF(定義一覧[[#This Row],[Sequence]]="○","",IF(I1001="",CONCATENATE(定義一覧[[#This Row],[VariableName]], " + 1,"),CONCATENATE(定義一覧[[#This Row],[VariableName]], " - 1,")))</f>
        <v/>
      </c>
    </row>
    <row r="1001" spans="2:13" ht="12.75" customHeight="1" x14ac:dyDescent="0.4">
      <c r="B1001" s="1" t="s">
        <v>160</v>
      </c>
      <c r="C1001" s="1">
        <f>HEX2DEC(定義一覧[[#This Row],[Unicode]])</f>
        <v>12494</v>
      </c>
      <c r="D1001" s="1" t="str">
        <f>_xlfn.UNICHAR(HEX2DEC(定義一覧[[#This Row],[Unicode]]))</f>
        <v>ノ</v>
      </c>
      <c r="E1001" s="1" t="s">
        <v>725</v>
      </c>
      <c r="F1001" s="1" t="s">
        <v>727</v>
      </c>
      <c r="G1001" s="1" t="s">
        <v>648</v>
      </c>
      <c r="H1001" s="2" t="s">
        <v>601</v>
      </c>
      <c r="I1001" s="1" t="str">
        <f>IF(AND(定義一覧[[#This Row],[Dec]]-1=C1000,定義一覧[[#This Row],[Dec]]+1=C1002,定義一覧[[#This Row],[Category]]=F1000,定義一覧[[#This Row],[Category]]=F1002,定義一覧[[#This Row],[SubCategory]]=G1000,定義一覧[[#This Row],[SubCategory]]=G1002),"○","")</f>
        <v>○</v>
      </c>
      <c r="J1001" s="1" t="str">
        <f>CONCATENATE(定義一覧[[#This Row],[Width]],"_",定義一覧[[#This Row],[Category]],"_",定義一覧[[#This Row],[SubCategory]],"_",SUBSTITUTE(定義一覧[[#This Row],[Name]],"-","_"))</f>
        <v>WIDE_KANA_KATAKANA_NO</v>
      </c>
      <c r="K10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NO
pub const WIDE_KANA_KATAKANA_NO: u32 = 0x30CE;</v>
      </c>
      <c r="L1001" s="3" t="str">
        <f>定義一覧[[#This Row],[VariableName]]&amp;","</f>
        <v>WIDE_KANA_KATAKANA_NO,</v>
      </c>
      <c r="M1001" s="1" t="str">
        <f>IF(定義一覧[[#This Row],[Sequence]]="○","",IF(I1002="",CONCATENATE(定義一覧[[#This Row],[VariableName]], " + 1,"),CONCATENATE(定義一覧[[#This Row],[VariableName]], " - 1,")))</f>
        <v/>
      </c>
    </row>
    <row r="1002" spans="2:13" ht="12.75" customHeight="1" x14ac:dyDescent="0.4">
      <c r="B1002" s="1" t="s">
        <v>161</v>
      </c>
      <c r="C1002" s="1">
        <f>HEX2DEC(定義一覧[[#This Row],[Unicode]])</f>
        <v>12495</v>
      </c>
      <c r="D1002" s="1" t="str">
        <f>_xlfn.UNICHAR(HEX2DEC(定義一覧[[#This Row],[Unicode]]))</f>
        <v>ハ</v>
      </c>
      <c r="E1002" s="1" t="s">
        <v>725</v>
      </c>
      <c r="F1002" s="1" t="s">
        <v>727</v>
      </c>
      <c r="G1002" s="1" t="s">
        <v>648</v>
      </c>
      <c r="H1002" s="2" t="s">
        <v>602</v>
      </c>
      <c r="I1002" s="1" t="str">
        <f>IF(AND(定義一覧[[#This Row],[Dec]]-1=C1001,定義一覧[[#This Row],[Dec]]+1=C1003,定義一覧[[#This Row],[Category]]=F1001,定義一覧[[#This Row],[Category]]=F1003,定義一覧[[#This Row],[SubCategory]]=G1001,定義一覧[[#This Row],[SubCategory]]=G1003),"○","")</f>
        <v>○</v>
      </c>
      <c r="J1002" s="1" t="str">
        <f>CONCATENATE(定義一覧[[#This Row],[Width]],"_",定義一覧[[#This Row],[Category]],"_",定義一覧[[#This Row],[SubCategory]],"_",SUBSTITUTE(定義一覧[[#This Row],[Name]],"-","_"))</f>
        <v>WIDE_KANA_KATAKANA_HA</v>
      </c>
      <c r="K10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HA
pub const WIDE_KANA_KATAKANA_HA: u32 = 0x30CF;</v>
      </c>
      <c r="L1002" s="3" t="str">
        <f>定義一覧[[#This Row],[VariableName]]&amp;","</f>
        <v>WIDE_KANA_KATAKANA_HA,</v>
      </c>
      <c r="M1002" s="1" t="str">
        <f>IF(定義一覧[[#This Row],[Sequence]]="○","",IF(I1003="",CONCATENATE(定義一覧[[#This Row],[VariableName]], " + 1,"),CONCATENATE(定義一覧[[#This Row],[VariableName]], " - 1,")))</f>
        <v/>
      </c>
    </row>
    <row r="1003" spans="2:13" ht="12.75" customHeight="1" x14ac:dyDescent="0.4">
      <c r="B1003" s="1" t="s">
        <v>538</v>
      </c>
      <c r="C1003" s="1">
        <f>HEX2DEC(定義一覧[[#This Row],[Unicode]])</f>
        <v>12496</v>
      </c>
      <c r="D1003" s="1" t="str">
        <f>_xlfn.UNICHAR(HEX2DEC(定義一覧[[#This Row],[Unicode]]))</f>
        <v>バ</v>
      </c>
      <c r="E1003" s="1" t="s">
        <v>725</v>
      </c>
      <c r="F1003" s="1" t="s">
        <v>727</v>
      </c>
      <c r="G1003" s="1" t="s">
        <v>648</v>
      </c>
      <c r="H1003" s="2" t="s">
        <v>603</v>
      </c>
      <c r="I1003" s="1" t="str">
        <f>IF(AND(定義一覧[[#This Row],[Dec]]-1=C1002,定義一覧[[#This Row],[Dec]]+1=C1004,定義一覧[[#This Row],[Category]]=F1002,定義一覧[[#This Row],[Category]]=F1004,定義一覧[[#This Row],[SubCategory]]=G1002,定義一覧[[#This Row],[SubCategory]]=G1004),"○","")</f>
        <v>○</v>
      </c>
      <c r="J1003" s="1" t="str">
        <f>CONCATENATE(定義一覧[[#This Row],[Width]],"_",定義一覧[[#This Row],[Category]],"_",定義一覧[[#This Row],[SubCategory]],"_",SUBSTITUTE(定義一覧[[#This Row],[Name]],"-","_"))</f>
        <v>WIDE_KANA_KATAKANA_BA</v>
      </c>
      <c r="K10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BA
pub const WIDE_KANA_KATAKANA_BA: u32 = 0x30D0;</v>
      </c>
      <c r="L1003" s="3" t="str">
        <f>定義一覧[[#This Row],[VariableName]]&amp;","</f>
        <v>WIDE_KANA_KATAKANA_BA,</v>
      </c>
      <c r="M1003" s="1" t="str">
        <f>IF(定義一覧[[#This Row],[Sequence]]="○","",IF(I1004="",CONCATENATE(定義一覧[[#This Row],[VariableName]], " + 1,"),CONCATENATE(定義一覧[[#This Row],[VariableName]], " - 1,")))</f>
        <v/>
      </c>
    </row>
    <row r="1004" spans="2:13" ht="12.75" customHeight="1" x14ac:dyDescent="0.4">
      <c r="B1004" s="1" t="s">
        <v>539</v>
      </c>
      <c r="C1004" s="1">
        <f>HEX2DEC(定義一覧[[#This Row],[Unicode]])</f>
        <v>12497</v>
      </c>
      <c r="D1004" s="1" t="str">
        <f>_xlfn.UNICHAR(HEX2DEC(定義一覧[[#This Row],[Unicode]]))</f>
        <v>パ</v>
      </c>
      <c r="E1004" s="1" t="s">
        <v>725</v>
      </c>
      <c r="F1004" s="1" t="s">
        <v>727</v>
      </c>
      <c r="G1004" s="1" t="s">
        <v>648</v>
      </c>
      <c r="H1004" s="2" t="s">
        <v>604</v>
      </c>
      <c r="I1004" s="1" t="str">
        <f>IF(AND(定義一覧[[#This Row],[Dec]]-1=C1003,定義一覧[[#This Row],[Dec]]+1=C1005,定義一覧[[#This Row],[Category]]=F1003,定義一覧[[#This Row],[Category]]=F1005,定義一覧[[#This Row],[SubCategory]]=G1003,定義一覧[[#This Row],[SubCategory]]=G1005),"○","")</f>
        <v>○</v>
      </c>
      <c r="J1004" s="1" t="str">
        <f>CONCATENATE(定義一覧[[#This Row],[Width]],"_",定義一覧[[#This Row],[Category]],"_",定義一覧[[#This Row],[SubCategory]],"_",SUBSTITUTE(定義一覧[[#This Row],[Name]],"-","_"))</f>
        <v>WIDE_KANA_KATAKANA_PA</v>
      </c>
      <c r="K10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PA
pub const WIDE_KANA_KATAKANA_PA: u32 = 0x30D1;</v>
      </c>
      <c r="L1004" s="3" t="str">
        <f>定義一覧[[#This Row],[VariableName]]&amp;","</f>
        <v>WIDE_KANA_KATAKANA_PA,</v>
      </c>
      <c r="M1004" s="1" t="str">
        <f>IF(定義一覧[[#This Row],[Sequence]]="○","",IF(I1005="",CONCATENATE(定義一覧[[#This Row],[VariableName]], " + 1,"),CONCATENATE(定義一覧[[#This Row],[VariableName]], " - 1,")))</f>
        <v/>
      </c>
    </row>
    <row r="1005" spans="2:13" ht="12.75" customHeight="1" x14ac:dyDescent="0.4">
      <c r="B1005" s="1" t="s">
        <v>162</v>
      </c>
      <c r="C1005" s="1">
        <f>HEX2DEC(定義一覧[[#This Row],[Unicode]])</f>
        <v>12498</v>
      </c>
      <c r="D1005" s="1" t="str">
        <f>_xlfn.UNICHAR(HEX2DEC(定義一覧[[#This Row],[Unicode]]))</f>
        <v>ヒ</v>
      </c>
      <c r="E1005" s="1" t="s">
        <v>725</v>
      </c>
      <c r="F1005" s="1" t="s">
        <v>727</v>
      </c>
      <c r="G1005" s="1" t="s">
        <v>648</v>
      </c>
      <c r="H1005" s="2" t="s">
        <v>605</v>
      </c>
      <c r="I1005" s="1" t="str">
        <f>IF(AND(定義一覧[[#This Row],[Dec]]-1=C1004,定義一覧[[#This Row],[Dec]]+1=C1006,定義一覧[[#This Row],[Category]]=F1004,定義一覧[[#This Row],[Category]]=F1006,定義一覧[[#This Row],[SubCategory]]=G1004,定義一覧[[#This Row],[SubCategory]]=G1006),"○","")</f>
        <v>○</v>
      </c>
      <c r="J1005" s="1" t="str">
        <f>CONCATENATE(定義一覧[[#This Row],[Width]],"_",定義一覧[[#This Row],[Category]],"_",定義一覧[[#This Row],[SubCategory]],"_",SUBSTITUTE(定義一覧[[#This Row],[Name]],"-","_"))</f>
        <v>WIDE_KANA_KATAKANA_HI</v>
      </c>
      <c r="K10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HI
pub const WIDE_KANA_KATAKANA_HI: u32 = 0x30D2;</v>
      </c>
      <c r="L1005" s="3" t="str">
        <f>定義一覧[[#This Row],[VariableName]]&amp;","</f>
        <v>WIDE_KANA_KATAKANA_HI,</v>
      </c>
      <c r="M1005" s="1" t="str">
        <f>IF(定義一覧[[#This Row],[Sequence]]="○","",IF(I1006="",CONCATENATE(定義一覧[[#This Row],[VariableName]], " + 1,"),CONCATENATE(定義一覧[[#This Row],[VariableName]], " - 1,")))</f>
        <v/>
      </c>
    </row>
    <row r="1006" spans="2:13" ht="12.75" customHeight="1" x14ac:dyDescent="0.4">
      <c r="B1006" s="1" t="s">
        <v>540</v>
      </c>
      <c r="C1006" s="1">
        <f>HEX2DEC(定義一覧[[#This Row],[Unicode]])</f>
        <v>12499</v>
      </c>
      <c r="D1006" s="1" t="str">
        <f>_xlfn.UNICHAR(HEX2DEC(定義一覧[[#This Row],[Unicode]]))</f>
        <v>ビ</v>
      </c>
      <c r="E1006" s="1" t="s">
        <v>725</v>
      </c>
      <c r="F1006" s="1" t="s">
        <v>727</v>
      </c>
      <c r="G1006" s="1" t="s">
        <v>648</v>
      </c>
      <c r="H1006" s="2" t="s">
        <v>606</v>
      </c>
      <c r="I1006" s="1" t="str">
        <f>IF(AND(定義一覧[[#This Row],[Dec]]-1=C1005,定義一覧[[#This Row],[Dec]]+1=C1007,定義一覧[[#This Row],[Category]]=F1005,定義一覧[[#This Row],[Category]]=F1007,定義一覧[[#This Row],[SubCategory]]=G1005,定義一覧[[#This Row],[SubCategory]]=G1007),"○","")</f>
        <v>○</v>
      </c>
      <c r="J1006" s="1" t="str">
        <f>CONCATENATE(定義一覧[[#This Row],[Width]],"_",定義一覧[[#This Row],[Category]],"_",定義一覧[[#This Row],[SubCategory]],"_",SUBSTITUTE(定義一覧[[#This Row],[Name]],"-","_"))</f>
        <v>WIDE_KANA_KATAKANA_BI</v>
      </c>
      <c r="K10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BI
pub const WIDE_KANA_KATAKANA_BI: u32 = 0x30D3;</v>
      </c>
      <c r="L1006" s="3" t="str">
        <f>定義一覧[[#This Row],[VariableName]]&amp;","</f>
        <v>WIDE_KANA_KATAKANA_BI,</v>
      </c>
      <c r="M1006" s="1" t="str">
        <f>IF(定義一覧[[#This Row],[Sequence]]="○","",IF(I1007="",CONCATENATE(定義一覧[[#This Row],[VariableName]], " + 1,"),CONCATENATE(定義一覧[[#This Row],[VariableName]], " - 1,")))</f>
        <v/>
      </c>
    </row>
    <row r="1007" spans="2:13" ht="12.75" customHeight="1" x14ac:dyDescent="0.4">
      <c r="B1007" s="1" t="s">
        <v>541</v>
      </c>
      <c r="C1007" s="1">
        <f>HEX2DEC(定義一覧[[#This Row],[Unicode]])</f>
        <v>12500</v>
      </c>
      <c r="D1007" s="1" t="str">
        <f>_xlfn.UNICHAR(HEX2DEC(定義一覧[[#This Row],[Unicode]]))</f>
        <v>ピ</v>
      </c>
      <c r="E1007" s="1" t="s">
        <v>725</v>
      </c>
      <c r="F1007" s="1" t="s">
        <v>727</v>
      </c>
      <c r="G1007" s="1" t="s">
        <v>648</v>
      </c>
      <c r="H1007" s="2" t="s">
        <v>607</v>
      </c>
      <c r="I1007" s="1" t="str">
        <f>IF(AND(定義一覧[[#This Row],[Dec]]-1=C1006,定義一覧[[#This Row],[Dec]]+1=C1008,定義一覧[[#This Row],[Category]]=F1006,定義一覧[[#This Row],[Category]]=F1008,定義一覧[[#This Row],[SubCategory]]=G1006,定義一覧[[#This Row],[SubCategory]]=G1008),"○","")</f>
        <v>○</v>
      </c>
      <c r="J1007" s="1" t="str">
        <f>CONCATENATE(定義一覧[[#This Row],[Width]],"_",定義一覧[[#This Row],[Category]],"_",定義一覧[[#This Row],[SubCategory]],"_",SUBSTITUTE(定義一覧[[#This Row],[Name]],"-","_"))</f>
        <v>WIDE_KANA_KATAKANA_PI</v>
      </c>
      <c r="K10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PI
pub const WIDE_KANA_KATAKANA_PI: u32 = 0x30D4;</v>
      </c>
      <c r="L1007" s="3" t="str">
        <f>定義一覧[[#This Row],[VariableName]]&amp;","</f>
        <v>WIDE_KANA_KATAKANA_PI,</v>
      </c>
      <c r="M1007" s="1" t="str">
        <f>IF(定義一覧[[#This Row],[Sequence]]="○","",IF(I1008="",CONCATENATE(定義一覧[[#This Row],[VariableName]], " + 1,"),CONCATENATE(定義一覧[[#This Row],[VariableName]], " - 1,")))</f>
        <v/>
      </c>
    </row>
    <row r="1008" spans="2:13" ht="12.75" customHeight="1" x14ac:dyDescent="0.4">
      <c r="B1008" s="1" t="s">
        <v>163</v>
      </c>
      <c r="C1008" s="1">
        <f>HEX2DEC(定義一覧[[#This Row],[Unicode]])</f>
        <v>12501</v>
      </c>
      <c r="D1008" s="1" t="str">
        <f>_xlfn.UNICHAR(HEX2DEC(定義一覧[[#This Row],[Unicode]]))</f>
        <v>フ</v>
      </c>
      <c r="E1008" s="1" t="s">
        <v>725</v>
      </c>
      <c r="F1008" s="1" t="s">
        <v>727</v>
      </c>
      <c r="G1008" s="1" t="s">
        <v>648</v>
      </c>
      <c r="H1008" s="2" t="s">
        <v>608</v>
      </c>
      <c r="I1008" s="1" t="str">
        <f>IF(AND(定義一覧[[#This Row],[Dec]]-1=C1007,定義一覧[[#This Row],[Dec]]+1=C1009,定義一覧[[#This Row],[Category]]=F1007,定義一覧[[#This Row],[Category]]=F1009,定義一覧[[#This Row],[SubCategory]]=G1007,定義一覧[[#This Row],[SubCategory]]=G1009),"○","")</f>
        <v>○</v>
      </c>
      <c r="J1008" s="1" t="str">
        <f>CONCATENATE(定義一覧[[#This Row],[Width]],"_",定義一覧[[#This Row],[Category]],"_",定義一覧[[#This Row],[SubCategory]],"_",SUBSTITUTE(定義一覧[[#This Row],[Name]],"-","_"))</f>
        <v>WIDE_KANA_KATAKANA_HU</v>
      </c>
      <c r="K10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HU
pub const WIDE_KANA_KATAKANA_HU: u32 = 0x30D5;</v>
      </c>
      <c r="L1008" s="3" t="str">
        <f>定義一覧[[#This Row],[VariableName]]&amp;","</f>
        <v>WIDE_KANA_KATAKANA_HU,</v>
      </c>
      <c r="M1008" s="1" t="str">
        <f>IF(定義一覧[[#This Row],[Sequence]]="○","",IF(I1009="",CONCATENATE(定義一覧[[#This Row],[VariableName]], " + 1,"),CONCATENATE(定義一覧[[#This Row],[VariableName]], " - 1,")))</f>
        <v/>
      </c>
    </row>
    <row r="1009" spans="2:13" ht="12.75" customHeight="1" x14ac:dyDescent="0.4">
      <c r="B1009" s="1" t="s">
        <v>542</v>
      </c>
      <c r="C1009" s="1">
        <f>HEX2DEC(定義一覧[[#This Row],[Unicode]])</f>
        <v>12502</v>
      </c>
      <c r="D1009" s="1" t="str">
        <f>_xlfn.UNICHAR(HEX2DEC(定義一覧[[#This Row],[Unicode]]))</f>
        <v>ブ</v>
      </c>
      <c r="E1009" s="1" t="s">
        <v>725</v>
      </c>
      <c r="F1009" s="1" t="s">
        <v>727</v>
      </c>
      <c r="G1009" s="1" t="s">
        <v>648</v>
      </c>
      <c r="H1009" s="2" t="s">
        <v>609</v>
      </c>
      <c r="I1009" s="1" t="str">
        <f>IF(AND(定義一覧[[#This Row],[Dec]]-1=C1008,定義一覧[[#This Row],[Dec]]+1=C1010,定義一覧[[#This Row],[Category]]=F1008,定義一覧[[#This Row],[Category]]=F1010,定義一覧[[#This Row],[SubCategory]]=G1008,定義一覧[[#This Row],[SubCategory]]=G1010),"○","")</f>
        <v>○</v>
      </c>
      <c r="J1009" s="1" t="str">
        <f>CONCATENATE(定義一覧[[#This Row],[Width]],"_",定義一覧[[#This Row],[Category]],"_",定義一覧[[#This Row],[SubCategory]],"_",SUBSTITUTE(定義一覧[[#This Row],[Name]],"-","_"))</f>
        <v>WIDE_KANA_KATAKANA_BU</v>
      </c>
      <c r="K10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BU
pub const WIDE_KANA_KATAKANA_BU: u32 = 0x30D6;</v>
      </c>
      <c r="L1009" s="3" t="str">
        <f>定義一覧[[#This Row],[VariableName]]&amp;","</f>
        <v>WIDE_KANA_KATAKANA_BU,</v>
      </c>
      <c r="M1009" s="1" t="str">
        <f>IF(定義一覧[[#This Row],[Sequence]]="○","",IF(I1010="",CONCATENATE(定義一覧[[#This Row],[VariableName]], " + 1,"),CONCATENATE(定義一覧[[#This Row],[VariableName]], " - 1,")))</f>
        <v/>
      </c>
    </row>
    <row r="1010" spans="2:13" ht="12.75" customHeight="1" x14ac:dyDescent="0.4">
      <c r="B1010" s="1" t="s">
        <v>543</v>
      </c>
      <c r="C1010" s="1">
        <f>HEX2DEC(定義一覧[[#This Row],[Unicode]])</f>
        <v>12503</v>
      </c>
      <c r="D1010" s="1" t="str">
        <f>_xlfn.UNICHAR(HEX2DEC(定義一覧[[#This Row],[Unicode]]))</f>
        <v>プ</v>
      </c>
      <c r="E1010" s="1" t="s">
        <v>725</v>
      </c>
      <c r="F1010" s="1" t="s">
        <v>727</v>
      </c>
      <c r="G1010" s="1" t="s">
        <v>648</v>
      </c>
      <c r="H1010" s="2" t="s">
        <v>610</v>
      </c>
      <c r="I1010" s="1" t="str">
        <f>IF(AND(定義一覧[[#This Row],[Dec]]-1=C1009,定義一覧[[#This Row],[Dec]]+1=C1011,定義一覧[[#This Row],[Category]]=F1009,定義一覧[[#This Row],[Category]]=F1011,定義一覧[[#This Row],[SubCategory]]=G1009,定義一覧[[#This Row],[SubCategory]]=G1011),"○","")</f>
        <v>○</v>
      </c>
      <c r="J1010" s="1" t="str">
        <f>CONCATENATE(定義一覧[[#This Row],[Width]],"_",定義一覧[[#This Row],[Category]],"_",定義一覧[[#This Row],[SubCategory]],"_",SUBSTITUTE(定義一覧[[#This Row],[Name]],"-","_"))</f>
        <v>WIDE_KANA_KATAKANA_PU</v>
      </c>
      <c r="K10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PU
pub const WIDE_KANA_KATAKANA_PU: u32 = 0x30D7;</v>
      </c>
      <c r="L1010" s="3" t="str">
        <f>定義一覧[[#This Row],[VariableName]]&amp;","</f>
        <v>WIDE_KANA_KATAKANA_PU,</v>
      </c>
      <c r="M1010" s="1" t="str">
        <f>IF(定義一覧[[#This Row],[Sequence]]="○","",IF(I1011="",CONCATENATE(定義一覧[[#This Row],[VariableName]], " + 1,"),CONCATENATE(定義一覧[[#This Row],[VariableName]], " - 1,")))</f>
        <v/>
      </c>
    </row>
    <row r="1011" spans="2:13" ht="12.75" customHeight="1" x14ac:dyDescent="0.4">
      <c r="B1011" s="1" t="s">
        <v>164</v>
      </c>
      <c r="C1011" s="1">
        <f>HEX2DEC(定義一覧[[#This Row],[Unicode]])</f>
        <v>12504</v>
      </c>
      <c r="D1011" s="1" t="str">
        <f>_xlfn.UNICHAR(HEX2DEC(定義一覧[[#This Row],[Unicode]]))</f>
        <v>ヘ</v>
      </c>
      <c r="E1011" s="1" t="s">
        <v>725</v>
      </c>
      <c r="F1011" s="1" t="s">
        <v>727</v>
      </c>
      <c r="G1011" s="1" t="s">
        <v>648</v>
      </c>
      <c r="H1011" s="2" t="s">
        <v>611</v>
      </c>
      <c r="I1011" s="1" t="str">
        <f>IF(AND(定義一覧[[#This Row],[Dec]]-1=C1010,定義一覧[[#This Row],[Dec]]+1=C1012,定義一覧[[#This Row],[Category]]=F1010,定義一覧[[#This Row],[Category]]=F1012,定義一覧[[#This Row],[SubCategory]]=G1010,定義一覧[[#This Row],[SubCategory]]=G1012),"○","")</f>
        <v>○</v>
      </c>
      <c r="J1011" s="1" t="str">
        <f>CONCATENATE(定義一覧[[#This Row],[Width]],"_",定義一覧[[#This Row],[Category]],"_",定義一覧[[#This Row],[SubCategory]],"_",SUBSTITUTE(定義一覧[[#This Row],[Name]],"-","_"))</f>
        <v>WIDE_KANA_KATAKANA_HE</v>
      </c>
      <c r="K10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HE
pub const WIDE_KANA_KATAKANA_HE: u32 = 0x30D8;</v>
      </c>
      <c r="L1011" s="3" t="str">
        <f>定義一覧[[#This Row],[VariableName]]&amp;","</f>
        <v>WIDE_KANA_KATAKANA_HE,</v>
      </c>
      <c r="M1011" s="1" t="str">
        <f>IF(定義一覧[[#This Row],[Sequence]]="○","",IF(I1012="",CONCATENATE(定義一覧[[#This Row],[VariableName]], " + 1,"),CONCATENATE(定義一覧[[#This Row],[VariableName]], " - 1,")))</f>
        <v/>
      </c>
    </row>
    <row r="1012" spans="2:13" ht="12.75" customHeight="1" x14ac:dyDescent="0.4">
      <c r="B1012" s="1" t="s">
        <v>544</v>
      </c>
      <c r="C1012" s="1">
        <f>HEX2DEC(定義一覧[[#This Row],[Unicode]])</f>
        <v>12505</v>
      </c>
      <c r="D1012" s="1" t="str">
        <f>_xlfn.UNICHAR(HEX2DEC(定義一覧[[#This Row],[Unicode]]))</f>
        <v>ベ</v>
      </c>
      <c r="E1012" s="1" t="s">
        <v>725</v>
      </c>
      <c r="F1012" s="1" t="s">
        <v>727</v>
      </c>
      <c r="G1012" s="1" t="s">
        <v>648</v>
      </c>
      <c r="H1012" s="2" t="s">
        <v>612</v>
      </c>
      <c r="I1012" s="1" t="str">
        <f>IF(AND(定義一覧[[#This Row],[Dec]]-1=C1011,定義一覧[[#This Row],[Dec]]+1=C1013,定義一覧[[#This Row],[Category]]=F1011,定義一覧[[#This Row],[Category]]=F1013,定義一覧[[#This Row],[SubCategory]]=G1011,定義一覧[[#This Row],[SubCategory]]=G1013),"○","")</f>
        <v>○</v>
      </c>
      <c r="J1012" s="1" t="str">
        <f>CONCATENATE(定義一覧[[#This Row],[Width]],"_",定義一覧[[#This Row],[Category]],"_",定義一覧[[#This Row],[SubCategory]],"_",SUBSTITUTE(定義一覧[[#This Row],[Name]],"-","_"))</f>
        <v>WIDE_KANA_KATAKANA_BE</v>
      </c>
      <c r="K10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BE
pub const WIDE_KANA_KATAKANA_BE: u32 = 0x30D9;</v>
      </c>
      <c r="L1012" s="3" t="str">
        <f>定義一覧[[#This Row],[VariableName]]&amp;","</f>
        <v>WIDE_KANA_KATAKANA_BE,</v>
      </c>
      <c r="M1012" s="1" t="str">
        <f>IF(定義一覧[[#This Row],[Sequence]]="○","",IF(I1013="",CONCATENATE(定義一覧[[#This Row],[VariableName]], " + 1,"),CONCATENATE(定義一覧[[#This Row],[VariableName]], " - 1,")))</f>
        <v/>
      </c>
    </row>
    <row r="1013" spans="2:13" ht="12.75" customHeight="1" x14ac:dyDescent="0.4">
      <c r="B1013" s="1" t="s">
        <v>545</v>
      </c>
      <c r="C1013" s="1">
        <f>HEX2DEC(定義一覧[[#This Row],[Unicode]])</f>
        <v>12506</v>
      </c>
      <c r="D1013" s="1" t="str">
        <f>_xlfn.UNICHAR(HEX2DEC(定義一覧[[#This Row],[Unicode]]))</f>
        <v>ペ</v>
      </c>
      <c r="E1013" s="1" t="s">
        <v>725</v>
      </c>
      <c r="F1013" s="1" t="s">
        <v>727</v>
      </c>
      <c r="G1013" s="1" t="s">
        <v>648</v>
      </c>
      <c r="H1013" s="2" t="s">
        <v>613</v>
      </c>
      <c r="I1013" s="1" t="str">
        <f>IF(AND(定義一覧[[#This Row],[Dec]]-1=C1012,定義一覧[[#This Row],[Dec]]+1=C1014,定義一覧[[#This Row],[Category]]=F1012,定義一覧[[#This Row],[Category]]=F1014,定義一覧[[#This Row],[SubCategory]]=G1012,定義一覧[[#This Row],[SubCategory]]=G1014),"○","")</f>
        <v>○</v>
      </c>
      <c r="J1013" s="1" t="str">
        <f>CONCATENATE(定義一覧[[#This Row],[Width]],"_",定義一覧[[#This Row],[Category]],"_",定義一覧[[#This Row],[SubCategory]],"_",SUBSTITUTE(定義一覧[[#This Row],[Name]],"-","_"))</f>
        <v>WIDE_KANA_KATAKANA_PE</v>
      </c>
      <c r="K10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PE
pub const WIDE_KANA_KATAKANA_PE: u32 = 0x30DA;</v>
      </c>
      <c r="L1013" s="3" t="str">
        <f>定義一覧[[#This Row],[VariableName]]&amp;","</f>
        <v>WIDE_KANA_KATAKANA_PE,</v>
      </c>
      <c r="M1013" s="1" t="str">
        <f>IF(定義一覧[[#This Row],[Sequence]]="○","",IF(I1014="",CONCATENATE(定義一覧[[#This Row],[VariableName]], " + 1,"),CONCATENATE(定義一覧[[#This Row],[VariableName]], " - 1,")))</f>
        <v/>
      </c>
    </row>
    <row r="1014" spans="2:13" ht="12.75" customHeight="1" x14ac:dyDescent="0.4">
      <c r="B1014" s="1" t="s">
        <v>165</v>
      </c>
      <c r="C1014" s="1">
        <f>HEX2DEC(定義一覧[[#This Row],[Unicode]])</f>
        <v>12507</v>
      </c>
      <c r="D1014" s="1" t="str">
        <f>_xlfn.UNICHAR(HEX2DEC(定義一覧[[#This Row],[Unicode]]))</f>
        <v>ホ</v>
      </c>
      <c r="E1014" s="1" t="s">
        <v>725</v>
      </c>
      <c r="F1014" s="1" t="s">
        <v>727</v>
      </c>
      <c r="G1014" s="1" t="s">
        <v>648</v>
      </c>
      <c r="H1014" s="2" t="s">
        <v>614</v>
      </c>
      <c r="I1014" s="1" t="str">
        <f>IF(AND(定義一覧[[#This Row],[Dec]]-1=C1013,定義一覧[[#This Row],[Dec]]+1=C1015,定義一覧[[#This Row],[Category]]=F1013,定義一覧[[#This Row],[Category]]=F1015,定義一覧[[#This Row],[SubCategory]]=G1013,定義一覧[[#This Row],[SubCategory]]=G1015),"○","")</f>
        <v>○</v>
      </c>
      <c r="J1014" s="1" t="str">
        <f>CONCATENATE(定義一覧[[#This Row],[Width]],"_",定義一覧[[#This Row],[Category]],"_",定義一覧[[#This Row],[SubCategory]],"_",SUBSTITUTE(定義一覧[[#This Row],[Name]],"-","_"))</f>
        <v>WIDE_KANA_KATAKANA_HO</v>
      </c>
      <c r="K10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HO
pub const WIDE_KANA_KATAKANA_HO: u32 = 0x30DB;</v>
      </c>
      <c r="L1014" s="3" t="str">
        <f>定義一覧[[#This Row],[VariableName]]&amp;","</f>
        <v>WIDE_KANA_KATAKANA_HO,</v>
      </c>
      <c r="M1014" s="1" t="str">
        <f>IF(定義一覧[[#This Row],[Sequence]]="○","",IF(I1015="",CONCATENATE(定義一覧[[#This Row],[VariableName]], " + 1,"),CONCATENATE(定義一覧[[#This Row],[VariableName]], " - 1,")))</f>
        <v/>
      </c>
    </row>
    <row r="1015" spans="2:13" ht="12.75" customHeight="1" x14ac:dyDescent="0.4">
      <c r="B1015" s="1" t="s">
        <v>546</v>
      </c>
      <c r="C1015" s="1">
        <f>HEX2DEC(定義一覧[[#This Row],[Unicode]])</f>
        <v>12508</v>
      </c>
      <c r="D1015" s="1" t="str">
        <f>_xlfn.UNICHAR(HEX2DEC(定義一覧[[#This Row],[Unicode]]))</f>
        <v>ボ</v>
      </c>
      <c r="E1015" s="1" t="s">
        <v>725</v>
      </c>
      <c r="F1015" s="1" t="s">
        <v>727</v>
      </c>
      <c r="G1015" s="1" t="s">
        <v>648</v>
      </c>
      <c r="H1015" s="2" t="s">
        <v>615</v>
      </c>
      <c r="I1015" s="1" t="str">
        <f>IF(AND(定義一覧[[#This Row],[Dec]]-1=C1014,定義一覧[[#This Row],[Dec]]+1=C1016,定義一覧[[#This Row],[Category]]=F1014,定義一覧[[#This Row],[Category]]=F1016,定義一覧[[#This Row],[SubCategory]]=G1014,定義一覧[[#This Row],[SubCategory]]=G1016),"○","")</f>
        <v>○</v>
      </c>
      <c r="J1015" s="1" t="str">
        <f>CONCATENATE(定義一覧[[#This Row],[Width]],"_",定義一覧[[#This Row],[Category]],"_",定義一覧[[#This Row],[SubCategory]],"_",SUBSTITUTE(定義一覧[[#This Row],[Name]],"-","_"))</f>
        <v>WIDE_KANA_KATAKANA_BO</v>
      </c>
      <c r="K10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BO
pub const WIDE_KANA_KATAKANA_BO: u32 = 0x30DC;</v>
      </c>
      <c r="L1015" s="3" t="str">
        <f>定義一覧[[#This Row],[VariableName]]&amp;","</f>
        <v>WIDE_KANA_KATAKANA_BO,</v>
      </c>
      <c r="M1015" s="1" t="str">
        <f>IF(定義一覧[[#This Row],[Sequence]]="○","",IF(I1016="",CONCATENATE(定義一覧[[#This Row],[VariableName]], " + 1,"),CONCATENATE(定義一覧[[#This Row],[VariableName]], " - 1,")))</f>
        <v/>
      </c>
    </row>
    <row r="1016" spans="2:13" ht="12.75" customHeight="1" x14ac:dyDescent="0.4">
      <c r="B1016" s="1" t="s">
        <v>547</v>
      </c>
      <c r="C1016" s="1">
        <f>HEX2DEC(定義一覧[[#This Row],[Unicode]])</f>
        <v>12509</v>
      </c>
      <c r="D1016" s="1" t="str">
        <f>_xlfn.UNICHAR(HEX2DEC(定義一覧[[#This Row],[Unicode]]))</f>
        <v>ポ</v>
      </c>
      <c r="E1016" s="1" t="s">
        <v>725</v>
      </c>
      <c r="F1016" s="1" t="s">
        <v>727</v>
      </c>
      <c r="G1016" s="1" t="s">
        <v>648</v>
      </c>
      <c r="H1016" s="2" t="s">
        <v>616</v>
      </c>
      <c r="I1016" s="1" t="str">
        <f>IF(AND(定義一覧[[#This Row],[Dec]]-1=C1015,定義一覧[[#This Row],[Dec]]+1=C1017,定義一覧[[#This Row],[Category]]=F1015,定義一覧[[#This Row],[Category]]=F1017,定義一覧[[#This Row],[SubCategory]]=G1015,定義一覧[[#This Row],[SubCategory]]=G1017),"○","")</f>
        <v>○</v>
      </c>
      <c r="J1016" s="1" t="str">
        <f>CONCATENATE(定義一覧[[#This Row],[Width]],"_",定義一覧[[#This Row],[Category]],"_",定義一覧[[#This Row],[SubCategory]],"_",SUBSTITUTE(定義一覧[[#This Row],[Name]],"-","_"))</f>
        <v>WIDE_KANA_KATAKANA_PO</v>
      </c>
      <c r="K10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PO
pub const WIDE_KANA_KATAKANA_PO: u32 = 0x30DD;</v>
      </c>
      <c r="L1016" s="3" t="str">
        <f>定義一覧[[#This Row],[VariableName]]&amp;","</f>
        <v>WIDE_KANA_KATAKANA_PO,</v>
      </c>
      <c r="M1016" s="1" t="str">
        <f>IF(定義一覧[[#This Row],[Sequence]]="○","",IF(I1017="",CONCATENATE(定義一覧[[#This Row],[VariableName]], " + 1,"),CONCATENATE(定義一覧[[#This Row],[VariableName]], " - 1,")))</f>
        <v/>
      </c>
    </row>
    <row r="1017" spans="2:13" ht="12.75" customHeight="1" x14ac:dyDescent="0.4">
      <c r="B1017" s="1" t="s">
        <v>166</v>
      </c>
      <c r="C1017" s="1">
        <f>HEX2DEC(定義一覧[[#This Row],[Unicode]])</f>
        <v>12510</v>
      </c>
      <c r="D1017" s="1" t="str">
        <f>_xlfn.UNICHAR(HEX2DEC(定義一覧[[#This Row],[Unicode]]))</f>
        <v>マ</v>
      </c>
      <c r="E1017" s="1" t="s">
        <v>725</v>
      </c>
      <c r="F1017" s="1" t="s">
        <v>727</v>
      </c>
      <c r="G1017" s="1" t="s">
        <v>648</v>
      </c>
      <c r="H1017" s="2" t="s">
        <v>617</v>
      </c>
      <c r="I1017" s="1" t="str">
        <f>IF(AND(定義一覧[[#This Row],[Dec]]-1=C1016,定義一覧[[#This Row],[Dec]]+1=C1018,定義一覧[[#This Row],[Category]]=F1016,定義一覧[[#This Row],[Category]]=F1018,定義一覧[[#This Row],[SubCategory]]=G1016,定義一覧[[#This Row],[SubCategory]]=G1018),"○","")</f>
        <v>○</v>
      </c>
      <c r="J1017" s="1" t="str">
        <f>CONCATENATE(定義一覧[[#This Row],[Width]],"_",定義一覧[[#This Row],[Category]],"_",定義一覧[[#This Row],[SubCategory]],"_",SUBSTITUTE(定義一覧[[#This Row],[Name]],"-","_"))</f>
        <v>WIDE_KANA_KATAKANA_MA</v>
      </c>
      <c r="K10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MA
pub const WIDE_KANA_KATAKANA_MA: u32 = 0x30DE;</v>
      </c>
      <c r="L1017" s="3" t="str">
        <f>定義一覧[[#This Row],[VariableName]]&amp;","</f>
        <v>WIDE_KANA_KATAKANA_MA,</v>
      </c>
      <c r="M1017" s="1" t="str">
        <f>IF(定義一覧[[#This Row],[Sequence]]="○","",IF(I1018="",CONCATENATE(定義一覧[[#This Row],[VariableName]], " + 1,"),CONCATENATE(定義一覧[[#This Row],[VariableName]], " - 1,")))</f>
        <v/>
      </c>
    </row>
    <row r="1018" spans="2:13" ht="12.75" customHeight="1" x14ac:dyDescent="0.4">
      <c r="B1018" s="1" t="s">
        <v>167</v>
      </c>
      <c r="C1018" s="1">
        <f>HEX2DEC(定義一覧[[#This Row],[Unicode]])</f>
        <v>12511</v>
      </c>
      <c r="D1018" s="1" t="str">
        <f>_xlfn.UNICHAR(HEX2DEC(定義一覧[[#This Row],[Unicode]]))</f>
        <v>ミ</v>
      </c>
      <c r="E1018" s="1" t="s">
        <v>725</v>
      </c>
      <c r="F1018" s="1" t="s">
        <v>727</v>
      </c>
      <c r="G1018" s="1" t="s">
        <v>648</v>
      </c>
      <c r="H1018" s="2" t="s">
        <v>618</v>
      </c>
      <c r="I1018" s="1" t="str">
        <f>IF(AND(定義一覧[[#This Row],[Dec]]-1=C1017,定義一覧[[#This Row],[Dec]]+1=C1019,定義一覧[[#This Row],[Category]]=F1017,定義一覧[[#This Row],[Category]]=F1019,定義一覧[[#This Row],[SubCategory]]=G1017,定義一覧[[#This Row],[SubCategory]]=G1019),"○","")</f>
        <v>○</v>
      </c>
      <c r="J1018" s="1" t="str">
        <f>CONCATENATE(定義一覧[[#This Row],[Width]],"_",定義一覧[[#This Row],[Category]],"_",定義一覧[[#This Row],[SubCategory]],"_",SUBSTITUTE(定義一覧[[#This Row],[Name]],"-","_"))</f>
        <v>WIDE_KANA_KATAKANA_MI</v>
      </c>
      <c r="K10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MI
pub const WIDE_KANA_KATAKANA_MI: u32 = 0x30DF;</v>
      </c>
      <c r="L1018" s="3" t="str">
        <f>定義一覧[[#This Row],[VariableName]]&amp;","</f>
        <v>WIDE_KANA_KATAKANA_MI,</v>
      </c>
      <c r="M1018" s="1" t="str">
        <f>IF(定義一覧[[#This Row],[Sequence]]="○","",IF(I1019="",CONCATENATE(定義一覧[[#This Row],[VariableName]], " + 1,"),CONCATENATE(定義一覧[[#This Row],[VariableName]], " - 1,")))</f>
        <v/>
      </c>
    </row>
    <row r="1019" spans="2:13" ht="12.75" customHeight="1" x14ac:dyDescent="0.4">
      <c r="B1019" s="1" t="s">
        <v>168</v>
      </c>
      <c r="C1019" s="1">
        <f>HEX2DEC(定義一覧[[#This Row],[Unicode]])</f>
        <v>12512</v>
      </c>
      <c r="D1019" s="1" t="str">
        <f>_xlfn.UNICHAR(HEX2DEC(定義一覧[[#This Row],[Unicode]]))</f>
        <v>ム</v>
      </c>
      <c r="E1019" s="1" t="s">
        <v>725</v>
      </c>
      <c r="F1019" s="1" t="s">
        <v>727</v>
      </c>
      <c r="G1019" s="1" t="s">
        <v>648</v>
      </c>
      <c r="H1019" s="2" t="s">
        <v>619</v>
      </c>
      <c r="I1019" s="1" t="str">
        <f>IF(AND(定義一覧[[#This Row],[Dec]]-1=C1018,定義一覧[[#This Row],[Dec]]+1=C1020,定義一覧[[#This Row],[Category]]=F1018,定義一覧[[#This Row],[Category]]=F1020,定義一覧[[#This Row],[SubCategory]]=G1018,定義一覧[[#This Row],[SubCategory]]=G1020),"○","")</f>
        <v>○</v>
      </c>
      <c r="J1019" s="1" t="str">
        <f>CONCATENATE(定義一覧[[#This Row],[Width]],"_",定義一覧[[#This Row],[Category]],"_",定義一覧[[#This Row],[SubCategory]],"_",SUBSTITUTE(定義一覧[[#This Row],[Name]],"-","_"))</f>
        <v>WIDE_KANA_KATAKANA_MU</v>
      </c>
      <c r="K10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MU
pub const WIDE_KANA_KATAKANA_MU: u32 = 0x30E0;</v>
      </c>
      <c r="L1019" s="3" t="str">
        <f>定義一覧[[#This Row],[VariableName]]&amp;","</f>
        <v>WIDE_KANA_KATAKANA_MU,</v>
      </c>
      <c r="M1019" s="1" t="str">
        <f>IF(定義一覧[[#This Row],[Sequence]]="○","",IF(I1020="",CONCATENATE(定義一覧[[#This Row],[VariableName]], " + 1,"),CONCATENATE(定義一覧[[#This Row],[VariableName]], " - 1,")))</f>
        <v/>
      </c>
    </row>
    <row r="1020" spans="2:13" ht="12.75" customHeight="1" x14ac:dyDescent="0.4">
      <c r="B1020" s="1" t="s">
        <v>169</v>
      </c>
      <c r="C1020" s="1">
        <f>HEX2DEC(定義一覧[[#This Row],[Unicode]])</f>
        <v>12513</v>
      </c>
      <c r="D1020" s="1" t="str">
        <f>_xlfn.UNICHAR(HEX2DEC(定義一覧[[#This Row],[Unicode]]))</f>
        <v>メ</v>
      </c>
      <c r="E1020" s="1" t="s">
        <v>725</v>
      </c>
      <c r="F1020" s="1" t="s">
        <v>727</v>
      </c>
      <c r="G1020" s="1" t="s">
        <v>648</v>
      </c>
      <c r="H1020" s="2" t="s">
        <v>620</v>
      </c>
      <c r="I1020" s="1" t="str">
        <f>IF(AND(定義一覧[[#This Row],[Dec]]-1=C1019,定義一覧[[#This Row],[Dec]]+1=C1021,定義一覧[[#This Row],[Category]]=F1019,定義一覧[[#This Row],[Category]]=F1021,定義一覧[[#This Row],[SubCategory]]=G1019,定義一覧[[#This Row],[SubCategory]]=G1021),"○","")</f>
        <v>○</v>
      </c>
      <c r="J1020" s="1" t="str">
        <f>CONCATENATE(定義一覧[[#This Row],[Width]],"_",定義一覧[[#This Row],[Category]],"_",定義一覧[[#This Row],[SubCategory]],"_",SUBSTITUTE(定義一覧[[#This Row],[Name]],"-","_"))</f>
        <v>WIDE_KANA_KATAKANA_ME</v>
      </c>
      <c r="K10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ME
pub const WIDE_KANA_KATAKANA_ME: u32 = 0x30E1;</v>
      </c>
      <c r="L1020" s="3" t="str">
        <f>定義一覧[[#This Row],[VariableName]]&amp;","</f>
        <v>WIDE_KANA_KATAKANA_ME,</v>
      </c>
      <c r="M1020" s="1" t="str">
        <f>IF(定義一覧[[#This Row],[Sequence]]="○","",IF(I1021="",CONCATENATE(定義一覧[[#This Row],[VariableName]], " + 1,"),CONCATENATE(定義一覧[[#This Row],[VariableName]], " - 1,")))</f>
        <v/>
      </c>
    </row>
    <row r="1021" spans="2:13" ht="12.75" customHeight="1" x14ac:dyDescent="0.4">
      <c r="B1021" s="1" t="s">
        <v>170</v>
      </c>
      <c r="C1021" s="1">
        <f>HEX2DEC(定義一覧[[#This Row],[Unicode]])</f>
        <v>12514</v>
      </c>
      <c r="D1021" s="1" t="str">
        <f>_xlfn.UNICHAR(HEX2DEC(定義一覧[[#This Row],[Unicode]]))</f>
        <v>モ</v>
      </c>
      <c r="E1021" s="1" t="s">
        <v>725</v>
      </c>
      <c r="F1021" s="1" t="s">
        <v>727</v>
      </c>
      <c r="G1021" s="1" t="s">
        <v>648</v>
      </c>
      <c r="H1021" s="2" t="s">
        <v>621</v>
      </c>
      <c r="I1021" s="1" t="str">
        <f>IF(AND(定義一覧[[#This Row],[Dec]]-1=C1020,定義一覧[[#This Row],[Dec]]+1=C1022,定義一覧[[#This Row],[Category]]=F1020,定義一覧[[#This Row],[Category]]=F1022,定義一覧[[#This Row],[SubCategory]]=G1020,定義一覧[[#This Row],[SubCategory]]=G1022),"○","")</f>
        <v>○</v>
      </c>
      <c r="J1021" s="1" t="str">
        <f>CONCATENATE(定義一覧[[#This Row],[Width]],"_",定義一覧[[#This Row],[Category]],"_",定義一覧[[#This Row],[SubCategory]],"_",SUBSTITUTE(定義一覧[[#This Row],[Name]],"-","_"))</f>
        <v>WIDE_KANA_KATAKANA_MO</v>
      </c>
      <c r="K10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MO
pub const WIDE_KANA_KATAKANA_MO: u32 = 0x30E2;</v>
      </c>
      <c r="L1021" s="3" t="str">
        <f>定義一覧[[#This Row],[VariableName]]&amp;","</f>
        <v>WIDE_KANA_KATAKANA_MO,</v>
      </c>
      <c r="M1021" s="1" t="str">
        <f>IF(定義一覧[[#This Row],[Sequence]]="○","",IF(I1022="",CONCATENATE(定義一覧[[#This Row],[VariableName]], " + 1,"),CONCATENATE(定義一覧[[#This Row],[VariableName]], " - 1,")))</f>
        <v/>
      </c>
    </row>
    <row r="1022" spans="2:13" ht="12.75" customHeight="1" x14ac:dyDescent="0.4">
      <c r="B1022" s="1" t="s">
        <v>131</v>
      </c>
      <c r="C1022" s="1">
        <f>HEX2DEC(定義一覧[[#This Row],[Unicode]])</f>
        <v>12515</v>
      </c>
      <c r="D1022" s="1" t="str">
        <f>_xlfn.UNICHAR(HEX2DEC(定義一覧[[#This Row],[Unicode]]))</f>
        <v>ャ</v>
      </c>
      <c r="E1022" s="1" t="s">
        <v>725</v>
      </c>
      <c r="F1022" s="1" t="s">
        <v>727</v>
      </c>
      <c r="G1022" s="1" t="s">
        <v>648</v>
      </c>
      <c r="H1022" s="2" t="s">
        <v>622</v>
      </c>
      <c r="I1022" s="1" t="str">
        <f>IF(AND(定義一覧[[#This Row],[Dec]]-1=C1021,定義一覧[[#This Row],[Dec]]+1=C1023,定義一覧[[#This Row],[Category]]=F1021,定義一覧[[#This Row],[Category]]=F1023,定義一覧[[#This Row],[SubCategory]]=G1021,定義一覧[[#This Row],[SubCategory]]=G1023),"○","")</f>
        <v>○</v>
      </c>
      <c r="J1022" s="1" t="str">
        <f>CONCATENATE(定義一覧[[#This Row],[Width]],"_",定義一覧[[#This Row],[Category]],"_",定義一覧[[#This Row],[SubCategory]],"_",SUBSTITUTE(定義一覧[[#This Row],[Name]],"-","_"))</f>
        <v>WIDE_KANA_KATAKANA_SMALL_YA</v>
      </c>
      <c r="K10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SMALL_YA
pub const WIDE_KANA_KATAKANA_SMALL_YA: u32 = 0x30E3;</v>
      </c>
      <c r="L1022" s="3" t="str">
        <f>定義一覧[[#This Row],[VariableName]]&amp;","</f>
        <v>WIDE_KANA_KATAKANA_SMALL_YA,</v>
      </c>
      <c r="M1022" s="1" t="str">
        <f>IF(定義一覧[[#This Row],[Sequence]]="○","",IF(I1023="",CONCATENATE(定義一覧[[#This Row],[VariableName]], " + 1,"),CONCATENATE(定義一覧[[#This Row],[VariableName]], " - 1,")))</f>
        <v/>
      </c>
    </row>
    <row r="1023" spans="2:13" ht="12.75" customHeight="1" x14ac:dyDescent="0.4">
      <c r="B1023" s="1" t="s">
        <v>171</v>
      </c>
      <c r="C1023" s="1">
        <f>HEX2DEC(定義一覧[[#This Row],[Unicode]])</f>
        <v>12516</v>
      </c>
      <c r="D1023" s="1" t="str">
        <f>_xlfn.UNICHAR(HEX2DEC(定義一覧[[#This Row],[Unicode]]))</f>
        <v>ヤ</v>
      </c>
      <c r="E1023" s="1" t="s">
        <v>725</v>
      </c>
      <c r="F1023" s="1" t="s">
        <v>727</v>
      </c>
      <c r="G1023" s="1" t="s">
        <v>648</v>
      </c>
      <c r="H1023" s="2" t="s">
        <v>623</v>
      </c>
      <c r="I1023" s="1" t="str">
        <f>IF(AND(定義一覧[[#This Row],[Dec]]-1=C1022,定義一覧[[#This Row],[Dec]]+1=C1024,定義一覧[[#This Row],[Category]]=F1022,定義一覧[[#This Row],[Category]]=F1024,定義一覧[[#This Row],[SubCategory]]=G1022,定義一覧[[#This Row],[SubCategory]]=G1024),"○","")</f>
        <v>○</v>
      </c>
      <c r="J1023" s="1" t="str">
        <f>CONCATENATE(定義一覧[[#This Row],[Width]],"_",定義一覧[[#This Row],[Category]],"_",定義一覧[[#This Row],[SubCategory]],"_",SUBSTITUTE(定義一覧[[#This Row],[Name]],"-","_"))</f>
        <v>WIDE_KANA_KATAKANA_YA</v>
      </c>
      <c r="K10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YA
pub const WIDE_KANA_KATAKANA_YA: u32 = 0x30E4;</v>
      </c>
      <c r="L1023" s="3" t="str">
        <f>定義一覧[[#This Row],[VariableName]]&amp;","</f>
        <v>WIDE_KANA_KATAKANA_YA,</v>
      </c>
      <c r="M1023" s="1" t="str">
        <f>IF(定義一覧[[#This Row],[Sequence]]="○","",IF(I1024="",CONCATENATE(定義一覧[[#This Row],[VariableName]], " + 1,"),CONCATENATE(定義一覧[[#This Row],[VariableName]], " - 1,")))</f>
        <v/>
      </c>
    </row>
    <row r="1024" spans="2:13" ht="12.75" customHeight="1" x14ac:dyDescent="0.4">
      <c r="B1024" s="1" t="s">
        <v>132</v>
      </c>
      <c r="C1024" s="1">
        <f>HEX2DEC(定義一覧[[#This Row],[Unicode]])</f>
        <v>12517</v>
      </c>
      <c r="D1024" s="1" t="str">
        <f>_xlfn.UNICHAR(HEX2DEC(定義一覧[[#This Row],[Unicode]]))</f>
        <v>ュ</v>
      </c>
      <c r="E1024" s="1" t="s">
        <v>725</v>
      </c>
      <c r="F1024" s="1" t="s">
        <v>727</v>
      </c>
      <c r="G1024" s="1" t="s">
        <v>648</v>
      </c>
      <c r="H1024" s="2" t="s">
        <v>624</v>
      </c>
      <c r="I1024" s="1" t="str">
        <f>IF(AND(定義一覧[[#This Row],[Dec]]-1=C1023,定義一覧[[#This Row],[Dec]]+1=C1025,定義一覧[[#This Row],[Category]]=F1023,定義一覧[[#This Row],[Category]]=F1025,定義一覧[[#This Row],[SubCategory]]=G1023,定義一覧[[#This Row],[SubCategory]]=G1025),"○","")</f>
        <v>○</v>
      </c>
      <c r="J1024" s="1" t="str">
        <f>CONCATENATE(定義一覧[[#This Row],[Width]],"_",定義一覧[[#This Row],[Category]],"_",定義一覧[[#This Row],[SubCategory]],"_",SUBSTITUTE(定義一覧[[#This Row],[Name]],"-","_"))</f>
        <v>WIDE_KANA_KATAKANA_SMALL_YU</v>
      </c>
      <c r="K10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SMALL_YU
pub const WIDE_KANA_KATAKANA_SMALL_YU: u32 = 0x30E5;</v>
      </c>
      <c r="L1024" s="3" t="str">
        <f>定義一覧[[#This Row],[VariableName]]&amp;","</f>
        <v>WIDE_KANA_KATAKANA_SMALL_YU,</v>
      </c>
      <c r="M1024" s="1" t="str">
        <f>IF(定義一覧[[#This Row],[Sequence]]="○","",IF(I1025="",CONCATENATE(定義一覧[[#This Row],[VariableName]], " + 1,"),CONCATENATE(定義一覧[[#This Row],[VariableName]], " - 1,")))</f>
        <v/>
      </c>
    </row>
    <row r="1025" spans="2:13" ht="12.75" customHeight="1" x14ac:dyDescent="0.4">
      <c r="B1025" s="1" t="s">
        <v>172</v>
      </c>
      <c r="C1025" s="1">
        <f>HEX2DEC(定義一覧[[#This Row],[Unicode]])</f>
        <v>12518</v>
      </c>
      <c r="D1025" s="1" t="str">
        <f>_xlfn.UNICHAR(HEX2DEC(定義一覧[[#This Row],[Unicode]]))</f>
        <v>ユ</v>
      </c>
      <c r="E1025" s="1" t="s">
        <v>725</v>
      </c>
      <c r="F1025" s="1" t="s">
        <v>727</v>
      </c>
      <c r="G1025" s="1" t="s">
        <v>648</v>
      </c>
      <c r="H1025" s="2" t="s">
        <v>625</v>
      </c>
      <c r="I1025" s="1" t="str">
        <f>IF(AND(定義一覧[[#This Row],[Dec]]-1=C1024,定義一覧[[#This Row],[Dec]]+1=C1026,定義一覧[[#This Row],[Category]]=F1024,定義一覧[[#This Row],[Category]]=F1026,定義一覧[[#This Row],[SubCategory]]=G1024,定義一覧[[#This Row],[SubCategory]]=G1026),"○","")</f>
        <v>○</v>
      </c>
      <c r="J1025" s="1" t="str">
        <f>CONCATENATE(定義一覧[[#This Row],[Width]],"_",定義一覧[[#This Row],[Category]],"_",定義一覧[[#This Row],[SubCategory]],"_",SUBSTITUTE(定義一覧[[#This Row],[Name]],"-","_"))</f>
        <v>WIDE_KANA_KATAKANA_YU</v>
      </c>
      <c r="K10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YU
pub const WIDE_KANA_KATAKANA_YU: u32 = 0x30E6;</v>
      </c>
      <c r="L1025" s="3" t="str">
        <f>定義一覧[[#This Row],[VariableName]]&amp;","</f>
        <v>WIDE_KANA_KATAKANA_YU,</v>
      </c>
      <c r="M1025" s="1" t="str">
        <f>IF(定義一覧[[#This Row],[Sequence]]="○","",IF(I1026="",CONCATENATE(定義一覧[[#This Row],[VariableName]], " + 1,"),CONCATENATE(定義一覧[[#This Row],[VariableName]], " - 1,")))</f>
        <v/>
      </c>
    </row>
    <row r="1026" spans="2:13" ht="12.75" customHeight="1" x14ac:dyDescent="0.4">
      <c r="B1026" s="1" t="s">
        <v>133</v>
      </c>
      <c r="C1026" s="1">
        <f>HEX2DEC(定義一覧[[#This Row],[Unicode]])</f>
        <v>12519</v>
      </c>
      <c r="D1026" s="1" t="str">
        <f>_xlfn.UNICHAR(HEX2DEC(定義一覧[[#This Row],[Unicode]]))</f>
        <v>ョ</v>
      </c>
      <c r="E1026" s="1" t="s">
        <v>725</v>
      </c>
      <c r="F1026" s="1" t="s">
        <v>727</v>
      </c>
      <c r="G1026" s="1" t="s">
        <v>648</v>
      </c>
      <c r="H1026" s="2" t="s">
        <v>626</v>
      </c>
      <c r="I1026" s="1" t="str">
        <f>IF(AND(定義一覧[[#This Row],[Dec]]-1=C1025,定義一覧[[#This Row],[Dec]]+1=C1027,定義一覧[[#This Row],[Category]]=F1025,定義一覧[[#This Row],[Category]]=F1027,定義一覧[[#This Row],[SubCategory]]=G1025,定義一覧[[#This Row],[SubCategory]]=G1027),"○","")</f>
        <v>○</v>
      </c>
      <c r="J1026" s="1" t="str">
        <f>CONCATENATE(定義一覧[[#This Row],[Width]],"_",定義一覧[[#This Row],[Category]],"_",定義一覧[[#This Row],[SubCategory]],"_",SUBSTITUTE(定義一覧[[#This Row],[Name]],"-","_"))</f>
        <v>WIDE_KANA_KATAKANA_SMALL_YO</v>
      </c>
      <c r="K10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SMALL_YO
pub const WIDE_KANA_KATAKANA_SMALL_YO: u32 = 0x30E7;</v>
      </c>
      <c r="L1026" s="3" t="str">
        <f>定義一覧[[#This Row],[VariableName]]&amp;","</f>
        <v>WIDE_KANA_KATAKANA_SMALL_YO,</v>
      </c>
      <c r="M1026" s="1" t="str">
        <f>IF(定義一覧[[#This Row],[Sequence]]="○","",IF(I1027="",CONCATENATE(定義一覧[[#This Row],[VariableName]], " + 1,"),CONCATENATE(定義一覧[[#This Row],[VariableName]], " - 1,")))</f>
        <v/>
      </c>
    </row>
    <row r="1027" spans="2:13" ht="12.75" customHeight="1" x14ac:dyDescent="0.4">
      <c r="B1027" s="1" t="s">
        <v>173</v>
      </c>
      <c r="C1027" s="1">
        <f>HEX2DEC(定義一覧[[#This Row],[Unicode]])</f>
        <v>12520</v>
      </c>
      <c r="D1027" s="1" t="str">
        <f>_xlfn.UNICHAR(HEX2DEC(定義一覧[[#This Row],[Unicode]]))</f>
        <v>ヨ</v>
      </c>
      <c r="E1027" s="1" t="s">
        <v>725</v>
      </c>
      <c r="F1027" s="1" t="s">
        <v>727</v>
      </c>
      <c r="G1027" s="1" t="s">
        <v>648</v>
      </c>
      <c r="H1027" s="2" t="s">
        <v>627</v>
      </c>
      <c r="I1027" s="1" t="str">
        <f>IF(AND(定義一覧[[#This Row],[Dec]]-1=C1026,定義一覧[[#This Row],[Dec]]+1=C1028,定義一覧[[#This Row],[Category]]=F1026,定義一覧[[#This Row],[Category]]=F1028,定義一覧[[#This Row],[SubCategory]]=G1026,定義一覧[[#This Row],[SubCategory]]=G1028),"○","")</f>
        <v>○</v>
      </c>
      <c r="J1027" s="1" t="str">
        <f>CONCATENATE(定義一覧[[#This Row],[Width]],"_",定義一覧[[#This Row],[Category]],"_",定義一覧[[#This Row],[SubCategory]],"_",SUBSTITUTE(定義一覧[[#This Row],[Name]],"-","_"))</f>
        <v>WIDE_KANA_KATAKANA_YO</v>
      </c>
      <c r="K10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YO
pub const WIDE_KANA_KATAKANA_YO: u32 = 0x30E8;</v>
      </c>
      <c r="L1027" s="3" t="str">
        <f>定義一覧[[#This Row],[VariableName]]&amp;","</f>
        <v>WIDE_KANA_KATAKANA_YO,</v>
      </c>
      <c r="M1027" s="1" t="str">
        <f>IF(定義一覧[[#This Row],[Sequence]]="○","",IF(I1028="",CONCATENATE(定義一覧[[#This Row],[VariableName]], " + 1,"),CONCATENATE(定義一覧[[#This Row],[VariableName]], " - 1,")))</f>
        <v/>
      </c>
    </row>
    <row r="1028" spans="2:13" ht="12.75" customHeight="1" x14ac:dyDescent="0.4">
      <c r="B1028" s="1" t="s">
        <v>174</v>
      </c>
      <c r="C1028" s="1">
        <f>HEX2DEC(定義一覧[[#This Row],[Unicode]])</f>
        <v>12521</v>
      </c>
      <c r="D1028" s="1" t="str">
        <f>_xlfn.UNICHAR(HEX2DEC(定義一覧[[#This Row],[Unicode]]))</f>
        <v>ラ</v>
      </c>
      <c r="E1028" s="1" t="s">
        <v>725</v>
      </c>
      <c r="F1028" s="1" t="s">
        <v>727</v>
      </c>
      <c r="G1028" s="1" t="s">
        <v>648</v>
      </c>
      <c r="H1028" s="2" t="s">
        <v>628</v>
      </c>
      <c r="I1028" s="1" t="str">
        <f>IF(AND(定義一覧[[#This Row],[Dec]]-1=C1027,定義一覧[[#This Row],[Dec]]+1=C1029,定義一覧[[#This Row],[Category]]=F1027,定義一覧[[#This Row],[Category]]=F1029,定義一覧[[#This Row],[SubCategory]]=G1027,定義一覧[[#This Row],[SubCategory]]=G1029),"○","")</f>
        <v>○</v>
      </c>
      <c r="J1028" s="1" t="str">
        <f>CONCATENATE(定義一覧[[#This Row],[Width]],"_",定義一覧[[#This Row],[Category]],"_",定義一覧[[#This Row],[SubCategory]],"_",SUBSTITUTE(定義一覧[[#This Row],[Name]],"-","_"))</f>
        <v>WIDE_KANA_KATAKANA_RA</v>
      </c>
      <c r="K10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RA
pub const WIDE_KANA_KATAKANA_RA: u32 = 0x30E9;</v>
      </c>
      <c r="L1028" s="3" t="str">
        <f>定義一覧[[#This Row],[VariableName]]&amp;","</f>
        <v>WIDE_KANA_KATAKANA_RA,</v>
      </c>
      <c r="M1028" s="1" t="str">
        <f>IF(定義一覧[[#This Row],[Sequence]]="○","",IF(I1029="",CONCATENATE(定義一覧[[#This Row],[VariableName]], " + 1,"),CONCATENATE(定義一覧[[#This Row],[VariableName]], " - 1,")))</f>
        <v/>
      </c>
    </row>
    <row r="1029" spans="2:13" ht="12.75" customHeight="1" x14ac:dyDescent="0.4">
      <c r="B1029" s="1" t="s">
        <v>175</v>
      </c>
      <c r="C1029" s="1">
        <f>HEX2DEC(定義一覧[[#This Row],[Unicode]])</f>
        <v>12522</v>
      </c>
      <c r="D1029" s="1" t="str">
        <f>_xlfn.UNICHAR(HEX2DEC(定義一覧[[#This Row],[Unicode]]))</f>
        <v>リ</v>
      </c>
      <c r="E1029" s="1" t="s">
        <v>725</v>
      </c>
      <c r="F1029" s="1" t="s">
        <v>727</v>
      </c>
      <c r="G1029" s="1" t="s">
        <v>648</v>
      </c>
      <c r="H1029" s="2" t="s">
        <v>629</v>
      </c>
      <c r="I1029" s="1" t="str">
        <f>IF(AND(定義一覧[[#This Row],[Dec]]-1=C1028,定義一覧[[#This Row],[Dec]]+1=C1030,定義一覧[[#This Row],[Category]]=F1028,定義一覧[[#This Row],[Category]]=F1030,定義一覧[[#This Row],[SubCategory]]=G1028,定義一覧[[#This Row],[SubCategory]]=G1030),"○","")</f>
        <v>○</v>
      </c>
      <c r="J1029" s="1" t="str">
        <f>CONCATENATE(定義一覧[[#This Row],[Width]],"_",定義一覧[[#This Row],[Category]],"_",定義一覧[[#This Row],[SubCategory]],"_",SUBSTITUTE(定義一覧[[#This Row],[Name]],"-","_"))</f>
        <v>WIDE_KANA_KATAKANA_RI</v>
      </c>
      <c r="K10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RI
pub const WIDE_KANA_KATAKANA_RI: u32 = 0x30EA;</v>
      </c>
      <c r="L1029" s="3" t="str">
        <f>定義一覧[[#This Row],[VariableName]]&amp;","</f>
        <v>WIDE_KANA_KATAKANA_RI,</v>
      </c>
      <c r="M1029" s="1" t="str">
        <f>IF(定義一覧[[#This Row],[Sequence]]="○","",IF(I1030="",CONCATENATE(定義一覧[[#This Row],[VariableName]], " + 1,"),CONCATENATE(定義一覧[[#This Row],[VariableName]], " - 1,")))</f>
        <v/>
      </c>
    </row>
    <row r="1030" spans="2:13" ht="12.75" customHeight="1" x14ac:dyDescent="0.4">
      <c r="B1030" s="1" t="s">
        <v>176</v>
      </c>
      <c r="C1030" s="1">
        <f>HEX2DEC(定義一覧[[#This Row],[Unicode]])</f>
        <v>12523</v>
      </c>
      <c r="D1030" s="1" t="str">
        <f>_xlfn.UNICHAR(HEX2DEC(定義一覧[[#This Row],[Unicode]]))</f>
        <v>ル</v>
      </c>
      <c r="E1030" s="1" t="s">
        <v>725</v>
      </c>
      <c r="F1030" s="1" t="s">
        <v>727</v>
      </c>
      <c r="G1030" s="1" t="s">
        <v>648</v>
      </c>
      <c r="H1030" s="2" t="s">
        <v>630</v>
      </c>
      <c r="I1030" s="1" t="str">
        <f>IF(AND(定義一覧[[#This Row],[Dec]]-1=C1029,定義一覧[[#This Row],[Dec]]+1=C1031,定義一覧[[#This Row],[Category]]=F1029,定義一覧[[#This Row],[Category]]=F1031,定義一覧[[#This Row],[SubCategory]]=G1029,定義一覧[[#This Row],[SubCategory]]=G1031),"○","")</f>
        <v>○</v>
      </c>
      <c r="J1030" s="1" t="str">
        <f>CONCATENATE(定義一覧[[#This Row],[Width]],"_",定義一覧[[#This Row],[Category]],"_",定義一覧[[#This Row],[SubCategory]],"_",SUBSTITUTE(定義一覧[[#This Row],[Name]],"-","_"))</f>
        <v>WIDE_KANA_KATAKANA_RU</v>
      </c>
      <c r="K10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RU
pub const WIDE_KANA_KATAKANA_RU: u32 = 0x30EB;</v>
      </c>
      <c r="L1030" s="3" t="str">
        <f>定義一覧[[#This Row],[VariableName]]&amp;","</f>
        <v>WIDE_KANA_KATAKANA_RU,</v>
      </c>
      <c r="M1030" s="1" t="str">
        <f>IF(定義一覧[[#This Row],[Sequence]]="○","",IF(I1031="",CONCATENATE(定義一覧[[#This Row],[VariableName]], " + 1,"),CONCATENATE(定義一覧[[#This Row],[VariableName]], " - 1,")))</f>
        <v/>
      </c>
    </row>
    <row r="1031" spans="2:13" ht="12.75" customHeight="1" x14ac:dyDescent="0.4">
      <c r="B1031" s="1" t="s">
        <v>177</v>
      </c>
      <c r="C1031" s="1">
        <f>HEX2DEC(定義一覧[[#This Row],[Unicode]])</f>
        <v>12524</v>
      </c>
      <c r="D1031" s="1" t="str">
        <f>_xlfn.UNICHAR(HEX2DEC(定義一覧[[#This Row],[Unicode]]))</f>
        <v>レ</v>
      </c>
      <c r="E1031" s="1" t="s">
        <v>725</v>
      </c>
      <c r="F1031" s="1" t="s">
        <v>727</v>
      </c>
      <c r="G1031" s="1" t="s">
        <v>648</v>
      </c>
      <c r="H1031" s="2" t="s">
        <v>631</v>
      </c>
      <c r="I1031" s="1" t="str">
        <f>IF(AND(定義一覧[[#This Row],[Dec]]-1=C1030,定義一覧[[#This Row],[Dec]]+1=C1032,定義一覧[[#This Row],[Category]]=F1030,定義一覧[[#This Row],[Category]]=F1032,定義一覧[[#This Row],[SubCategory]]=G1030,定義一覧[[#This Row],[SubCategory]]=G1032),"○","")</f>
        <v>○</v>
      </c>
      <c r="J1031" s="1" t="str">
        <f>CONCATENATE(定義一覧[[#This Row],[Width]],"_",定義一覧[[#This Row],[Category]],"_",定義一覧[[#This Row],[SubCategory]],"_",SUBSTITUTE(定義一覧[[#This Row],[Name]],"-","_"))</f>
        <v>WIDE_KANA_KATAKANA_RE</v>
      </c>
      <c r="K10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RE
pub const WIDE_KANA_KATAKANA_RE: u32 = 0x30EC;</v>
      </c>
      <c r="L1031" s="3" t="str">
        <f>定義一覧[[#This Row],[VariableName]]&amp;","</f>
        <v>WIDE_KANA_KATAKANA_RE,</v>
      </c>
      <c r="M1031" s="1" t="str">
        <f>IF(定義一覧[[#This Row],[Sequence]]="○","",IF(I1032="",CONCATENATE(定義一覧[[#This Row],[VariableName]], " + 1,"),CONCATENATE(定義一覧[[#This Row],[VariableName]], " - 1,")))</f>
        <v/>
      </c>
    </row>
    <row r="1032" spans="2:13" ht="12.75" customHeight="1" x14ac:dyDescent="0.4">
      <c r="B1032" s="1" t="s">
        <v>178</v>
      </c>
      <c r="C1032" s="1">
        <f>HEX2DEC(定義一覧[[#This Row],[Unicode]])</f>
        <v>12525</v>
      </c>
      <c r="D1032" s="1" t="str">
        <f>_xlfn.UNICHAR(HEX2DEC(定義一覧[[#This Row],[Unicode]]))</f>
        <v>ロ</v>
      </c>
      <c r="E1032" s="1" t="s">
        <v>725</v>
      </c>
      <c r="F1032" s="1" t="s">
        <v>727</v>
      </c>
      <c r="G1032" s="1" t="s">
        <v>648</v>
      </c>
      <c r="H1032" s="2" t="s">
        <v>632</v>
      </c>
      <c r="I1032" s="1" t="str">
        <f>IF(AND(定義一覧[[#This Row],[Dec]]-1=C1031,定義一覧[[#This Row],[Dec]]+1=C1033,定義一覧[[#This Row],[Category]]=F1031,定義一覧[[#This Row],[Category]]=F1033,定義一覧[[#This Row],[SubCategory]]=G1031,定義一覧[[#This Row],[SubCategory]]=G1033),"○","")</f>
        <v>○</v>
      </c>
      <c r="J1032" s="1" t="str">
        <f>CONCATENATE(定義一覧[[#This Row],[Width]],"_",定義一覧[[#This Row],[Category]],"_",定義一覧[[#This Row],[SubCategory]],"_",SUBSTITUTE(定義一覧[[#This Row],[Name]],"-","_"))</f>
        <v>WIDE_KANA_KATAKANA_RO</v>
      </c>
      <c r="K10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RO
pub const WIDE_KANA_KATAKANA_RO: u32 = 0x30ED;</v>
      </c>
      <c r="L1032" s="3" t="str">
        <f>定義一覧[[#This Row],[VariableName]]&amp;","</f>
        <v>WIDE_KANA_KATAKANA_RO,</v>
      </c>
      <c r="M1032" s="1" t="str">
        <f>IF(定義一覧[[#This Row],[Sequence]]="○","",IF(I1033="",CONCATENATE(定義一覧[[#This Row],[VariableName]], " + 1,"),CONCATENATE(定義一覧[[#This Row],[VariableName]], " - 1,")))</f>
        <v/>
      </c>
    </row>
    <row r="1033" spans="2:13" ht="12.75" customHeight="1" x14ac:dyDescent="0.4">
      <c r="B1033" s="1" t="s">
        <v>548</v>
      </c>
      <c r="C1033" s="1">
        <f>HEX2DEC(定義一覧[[#This Row],[Unicode]])</f>
        <v>12526</v>
      </c>
      <c r="D1033" s="1" t="str">
        <f>_xlfn.UNICHAR(HEX2DEC(定義一覧[[#This Row],[Unicode]]))</f>
        <v>ヮ</v>
      </c>
      <c r="E1033" s="1" t="s">
        <v>725</v>
      </c>
      <c r="F1033" s="1" t="s">
        <v>727</v>
      </c>
      <c r="G1033" s="1" t="s">
        <v>648</v>
      </c>
      <c r="H1033" s="2" t="s">
        <v>633</v>
      </c>
      <c r="I1033" s="1" t="str">
        <f>IF(AND(定義一覧[[#This Row],[Dec]]-1=C1032,定義一覧[[#This Row],[Dec]]+1=C1034,定義一覧[[#This Row],[Category]]=F1032,定義一覧[[#This Row],[Category]]=F1034,定義一覧[[#This Row],[SubCategory]]=G1032,定義一覧[[#This Row],[SubCategory]]=G1034),"○","")</f>
        <v>○</v>
      </c>
      <c r="J1033" s="1" t="str">
        <f>CONCATENATE(定義一覧[[#This Row],[Width]],"_",定義一覧[[#This Row],[Category]],"_",定義一覧[[#This Row],[SubCategory]],"_",SUBSTITUTE(定義一覧[[#This Row],[Name]],"-","_"))</f>
        <v>WIDE_KANA_KATAKANA_SMALL_WA</v>
      </c>
      <c r="K10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SMALL_WA
pub const WIDE_KANA_KATAKANA_SMALL_WA: u32 = 0x30EE;</v>
      </c>
      <c r="L1033" s="3" t="str">
        <f>定義一覧[[#This Row],[VariableName]]&amp;","</f>
        <v>WIDE_KANA_KATAKANA_SMALL_WA,</v>
      </c>
      <c r="M1033" s="1" t="str">
        <f>IF(定義一覧[[#This Row],[Sequence]]="○","",IF(I1034="",CONCATENATE(定義一覧[[#This Row],[VariableName]], " + 1,"),CONCATENATE(定義一覧[[#This Row],[VariableName]], " - 1,")))</f>
        <v/>
      </c>
    </row>
    <row r="1034" spans="2:13" ht="12.75" customHeight="1" x14ac:dyDescent="0.4">
      <c r="B1034" s="1" t="s">
        <v>179</v>
      </c>
      <c r="C1034" s="1">
        <f>HEX2DEC(定義一覧[[#This Row],[Unicode]])</f>
        <v>12527</v>
      </c>
      <c r="D1034" s="1" t="str">
        <f>_xlfn.UNICHAR(HEX2DEC(定義一覧[[#This Row],[Unicode]]))</f>
        <v>ワ</v>
      </c>
      <c r="E1034" s="1" t="s">
        <v>725</v>
      </c>
      <c r="F1034" s="1" t="s">
        <v>727</v>
      </c>
      <c r="G1034" s="1" t="s">
        <v>648</v>
      </c>
      <c r="H1034" s="2" t="s">
        <v>634</v>
      </c>
      <c r="I1034" s="1" t="str">
        <f>IF(AND(定義一覧[[#This Row],[Dec]]-1=C1033,定義一覧[[#This Row],[Dec]]+1=C1035,定義一覧[[#This Row],[Category]]=F1033,定義一覧[[#This Row],[Category]]=F1035,定義一覧[[#This Row],[SubCategory]]=G1033,定義一覧[[#This Row],[SubCategory]]=G1035),"○","")</f>
        <v>○</v>
      </c>
      <c r="J1034" s="1" t="str">
        <f>CONCATENATE(定義一覧[[#This Row],[Width]],"_",定義一覧[[#This Row],[Category]],"_",定義一覧[[#This Row],[SubCategory]],"_",SUBSTITUTE(定義一覧[[#This Row],[Name]],"-","_"))</f>
        <v>WIDE_KANA_KATAKANA_WA</v>
      </c>
      <c r="K10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WA
pub const WIDE_KANA_KATAKANA_WA: u32 = 0x30EF;</v>
      </c>
      <c r="L1034" s="3" t="str">
        <f>定義一覧[[#This Row],[VariableName]]&amp;","</f>
        <v>WIDE_KANA_KATAKANA_WA,</v>
      </c>
      <c r="M1034" s="1" t="str">
        <f>IF(定義一覧[[#This Row],[Sequence]]="○","",IF(I1035="",CONCATENATE(定義一覧[[#This Row],[VariableName]], " + 1,"),CONCATENATE(定義一覧[[#This Row],[VariableName]], " - 1,")))</f>
        <v/>
      </c>
    </row>
    <row r="1035" spans="2:13" ht="12.75" customHeight="1" x14ac:dyDescent="0.4">
      <c r="B1035" s="1" t="s">
        <v>549</v>
      </c>
      <c r="C1035" s="1">
        <f>HEX2DEC(定義一覧[[#This Row],[Unicode]])</f>
        <v>12528</v>
      </c>
      <c r="D1035" s="1" t="str">
        <f>_xlfn.UNICHAR(HEX2DEC(定義一覧[[#This Row],[Unicode]]))</f>
        <v>ヰ</v>
      </c>
      <c r="E1035" s="1" t="s">
        <v>725</v>
      </c>
      <c r="F1035" s="1" t="s">
        <v>727</v>
      </c>
      <c r="G1035" s="1" t="s">
        <v>648</v>
      </c>
      <c r="H1035" s="2" t="s">
        <v>635</v>
      </c>
      <c r="I1035" s="1" t="str">
        <f>IF(AND(定義一覧[[#This Row],[Dec]]-1=C1034,定義一覧[[#This Row],[Dec]]+1=C1036,定義一覧[[#This Row],[Category]]=F1034,定義一覧[[#This Row],[Category]]=F1036,定義一覧[[#This Row],[SubCategory]]=G1034,定義一覧[[#This Row],[SubCategory]]=G1036),"○","")</f>
        <v>○</v>
      </c>
      <c r="J1035" s="1" t="str">
        <f>CONCATENATE(定義一覧[[#This Row],[Width]],"_",定義一覧[[#This Row],[Category]],"_",定義一覧[[#This Row],[SubCategory]],"_",SUBSTITUTE(定義一覧[[#This Row],[Name]],"-","_"))</f>
        <v>WIDE_KANA_KATAKANA_WI</v>
      </c>
      <c r="K10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WI
pub const WIDE_KANA_KATAKANA_WI: u32 = 0x30F0;</v>
      </c>
      <c r="L1035" s="3" t="str">
        <f>定義一覧[[#This Row],[VariableName]]&amp;","</f>
        <v>WIDE_KANA_KATAKANA_WI,</v>
      </c>
      <c r="M1035" s="1" t="str">
        <f>IF(定義一覧[[#This Row],[Sequence]]="○","",IF(I1036="",CONCATENATE(定義一覧[[#This Row],[VariableName]], " + 1,"),CONCATENATE(定義一覧[[#This Row],[VariableName]], " - 1,")))</f>
        <v/>
      </c>
    </row>
    <row r="1036" spans="2:13" ht="12.75" customHeight="1" x14ac:dyDescent="0.4">
      <c r="B1036" s="1" t="s">
        <v>550</v>
      </c>
      <c r="C1036" s="1">
        <f>HEX2DEC(定義一覧[[#This Row],[Unicode]])</f>
        <v>12529</v>
      </c>
      <c r="D1036" s="1" t="str">
        <f>_xlfn.UNICHAR(HEX2DEC(定義一覧[[#This Row],[Unicode]]))</f>
        <v>ヱ</v>
      </c>
      <c r="E1036" s="1" t="s">
        <v>725</v>
      </c>
      <c r="F1036" s="1" t="s">
        <v>727</v>
      </c>
      <c r="G1036" s="1" t="s">
        <v>648</v>
      </c>
      <c r="H1036" s="2" t="s">
        <v>636</v>
      </c>
      <c r="I1036" s="1" t="str">
        <f>IF(AND(定義一覧[[#This Row],[Dec]]-1=C1035,定義一覧[[#This Row],[Dec]]+1=C1037,定義一覧[[#This Row],[Category]]=F1035,定義一覧[[#This Row],[Category]]=F1037,定義一覧[[#This Row],[SubCategory]]=G1035,定義一覧[[#This Row],[SubCategory]]=G1037),"○","")</f>
        <v>○</v>
      </c>
      <c r="J1036" s="1" t="str">
        <f>CONCATENATE(定義一覧[[#This Row],[Width]],"_",定義一覧[[#This Row],[Category]],"_",定義一覧[[#This Row],[SubCategory]],"_",SUBSTITUTE(定義一覧[[#This Row],[Name]],"-","_"))</f>
        <v>WIDE_KANA_KATAKANA_WE</v>
      </c>
      <c r="K10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WE
pub const WIDE_KANA_KATAKANA_WE: u32 = 0x30F1;</v>
      </c>
      <c r="L1036" s="3" t="str">
        <f>定義一覧[[#This Row],[VariableName]]&amp;","</f>
        <v>WIDE_KANA_KATAKANA_WE,</v>
      </c>
      <c r="M1036" s="1" t="str">
        <f>IF(定義一覧[[#This Row],[Sequence]]="○","",IF(I1037="",CONCATENATE(定義一覧[[#This Row],[VariableName]], " + 1,"),CONCATENATE(定義一覧[[#This Row],[VariableName]], " - 1,")))</f>
        <v/>
      </c>
    </row>
    <row r="1037" spans="2:13" ht="12.75" customHeight="1" x14ac:dyDescent="0.4">
      <c r="B1037" s="1" t="s">
        <v>125</v>
      </c>
      <c r="C1037" s="1">
        <f>HEX2DEC(定義一覧[[#This Row],[Unicode]])</f>
        <v>12530</v>
      </c>
      <c r="D1037" s="1" t="str">
        <f>_xlfn.UNICHAR(HEX2DEC(定義一覧[[#This Row],[Unicode]]))</f>
        <v>ヲ</v>
      </c>
      <c r="E1037" s="1" t="s">
        <v>725</v>
      </c>
      <c r="F1037" s="1" t="s">
        <v>727</v>
      </c>
      <c r="G1037" s="1" t="s">
        <v>648</v>
      </c>
      <c r="H1037" s="2" t="s">
        <v>637</v>
      </c>
      <c r="I1037" s="1" t="str">
        <f>IF(AND(定義一覧[[#This Row],[Dec]]-1=C1036,定義一覧[[#This Row],[Dec]]+1=C1038,定義一覧[[#This Row],[Category]]=F1036,定義一覧[[#This Row],[Category]]=F1038,定義一覧[[#This Row],[SubCategory]]=G1036,定義一覧[[#This Row],[SubCategory]]=G1038),"○","")</f>
        <v>○</v>
      </c>
      <c r="J1037" s="1" t="str">
        <f>CONCATENATE(定義一覧[[#This Row],[Width]],"_",定義一覧[[#This Row],[Category]],"_",定義一覧[[#This Row],[SubCategory]],"_",SUBSTITUTE(定義一覧[[#This Row],[Name]],"-","_"))</f>
        <v>WIDE_KANA_KATAKANA_WO</v>
      </c>
      <c r="K10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WO
pub const WIDE_KANA_KATAKANA_WO: u32 = 0x30F2;</v>
      </c>
      <c r="L1037" s="3" t="str">
        <f>定義一覧[[#This Row],[VariableName]]&amp;","</f>
        <v>WIDE_KANA_KATAKANA_WO,</v>
      </c>
      <c r="M1037" s="1" t="str">
        <f>IF(定義一覧[[#This Row],[Sequence]]="○","",IF(I1038="",CONCATENATE(定義一覧[[#This Row],[VariableName]], " + 1,"),CONCATENATE(定義一覧[[#This Row],[VariableName]], " - 1,")))</f>
        <v/>
      </c>
    </row>
    <row r="1038" spans="2:13" ht="12.75" customHeight="1" x14ac:dyDescent="0.4">
      <c r="B1038" s="1" t="s">
        <v>180</v>
      </c>
      <c r="C1038" s="1">
        <f>HEX2DEC(定義一覧[[#This Row],[Unicode]])</f>
        <v>12531</v>
      </c>
      <c r="D1038" s="1" t="str">
        <f>_xlfn.UNICHAR(HEX2DEC(定義一覧[[#This Row],[Unicode]]))</f>
        <v>ン</v>
      </c>
      <c r="E1038" s="1" t="s">
        <v>725</v>
      </c>
      <c r="F1038" s="1" t="s">
        <v>727</v>
      </c>
      <c r="G1038" s="1" t="s">
        <v>648</v>
      </c>
      <c r="H1038" s="2" t="s">
        <v>14</v>
      </c>
      <c r="I1038" s="1" t="str">
        <f>IF(AND(定義一覧[[#This Row],[Dec]]-1=C1037,定義一覧[[#This Row],[Dec]]+1=C1039,定義一覧[[#This Row],[Category]]=F1037,定義一覧[[#This Row],[Category]]=F1039,定義一覧[[#This Row],[SubCategory]]=G1037,定義一覧[[#This Row],[SubCategory]]=G1039),"○","")</f>
        <v>○</v>
      </c>
      <c r="J1038" s="1" t="str">
        <f>CONCATENATE(定義一覧[[#This Row],[Width]],"_",定義一覧[[#This Row],[Category]],"_",定義一覧[[#This Row],[SubCategory]],"_",SUBSTITUTE(定義一覧[[#This Row],[Name]],"-","_"))</f>
        <v>WIDE_KANA_KATAKANA_N</v>
      </c>
      <c r="K10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N
pub const WIDE_KANA_KATAKANA_N: u32 = 0x30F3;</v>
      </c>
      <c r="L1038" s="3" t="str">
        <f>定義一覧[[#This Row],[VariableName]]&amp;","</f>
        <v>WIDE_KANA_KATAKANA_N,</v>
      </c>
      <c r="M1038" s="1" t="str">
        <f>IF(定義一覧[[#This Row],[Sequence]]="○","",IF(I1039="",CONCATENATE(定義一覧[[#This Row],[VariableName]], " + 1,"),CONCATENATE(定義一覧[[#This Row],[VariableName]], " - 1,")))</f>
        <v/>
      </c>
    </row>
    <row r="1039" spans="2:13" ht="12.75" customHeight="1" x14ac:dyDescent="0.4">
      <c r="B1039" s="1" t="s">
        <v>551</v>
      </c>
      <c r="C1039" s="1">
        <f>HEX2DEC(定義一覧[[#This Row],[Unicode]])</f>
        <v>12532</v>
      </c>
      <c r="D1039" s="1" t="str">
        <f>_xlfn.UNICHAR(HEX2DEC(定義一覧[[#This Row],[Unicode]]))</f>
        <v>ヴ</v>
      </c>
      <c r="E1039" s="1" t="s">
        <v>725</v>
      </c>
      <c r="F1039" s="1" t="s">
        <v>727</v>
      </c>
      <c r="G1039" s="1" t="s">
        <v>648</v>
      </c>
      <c r="H1039" s="2" t="s">
        <v>638</v>
      </c>
      <c r="I1039" s="1" t="str">
        <f>IF(AND(定義一覧[[#This Row],[Dec]]-1=C1038,定義一覧[[#This Row],[Dec]]+1=C1040,定義一覧[[#This Row],[Category]]=F1038,定義一覧[[#This Row],[Category]]=F1040,定義一覧[[#This Row],[SubCategory]]=G1038,定義一覧[[#This Row],[SubCategory]]=G1040),"○","")</f>
        <v>○</v>
      </c>
      <c r="J1039" s="1" t="str">
        <f>CONCATENATE(定義一覧[[#This Row],[Width]],"_",定義一覧[[#This Row],[Category]],"_",定義一覧[[#This Row],[SubCategory]],"_",SUBSTITUTE(定義一覧[[#This Row],[Name]],"-","_"))</f>
        <v>WIDE_KANA_KATAKANA_VU</v>
      </c>
      <c r="K10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VU
pub const WIDE_KANA_KATAKANA_VU: u32 = 0x30F4;</v>
      </c>
      <c r="L1039" s="3" t="str">
        <f>定義一覧[[#This Row],[VariableName]]&amp;","</f>
        <v>WIDE_KANA_KATAKANA_VU,</v>
      </c>
      <c r="M1039" s="1" t="str">
        <f>IF(定義一覧[[#This Row],[Sequence]]="○","",IF(I1040="",CONCATENATE(定義一覧[[#This Row],[VariableName]], " + 1,"),CONCATENATE(定義一覧[[#This Row],[VariableName]], " - 1,")))</f>
        <v/>
      </c>
    </row>
    <row r="1040" spans="2:13" ht="12.75" customHeight="1" x14ac:dyDescent="0.4">
      <c r="B1040" s="1" t="s">
        <v>552</v>
      </c>
      <c r="C1040" s="1">
        <f>HEX2DEC(定義一覧[[#This Row],[Unicode]])</f>
        <v>12533</v>
      </c>
      <c r="D1040" s="1" t="str">
        <f>_xlfn.UNICHAR(HEX2DEC(定義一覧[[#This Row],[Unicode]]))</f>
        <v>ヵ</v>
      </c>
      <c r="E1040" s="1" t="s">
        <v>725</v>
      </c>
      <c r="F1040" s="1" t="s">
        <v>727</v>
      </c>
      <c r="G1040" s="1" t="s">
        <v>648</v>
      </c>
      <c r="H1040" s="2" t="s">
        <v>639</v>
      </c>
      <c r="I1040" s="1" t="str">
        <f>IF(AND(定義一覧[[#This Row],[Dec]]-1=C1039,定義一覧[[#This Row],[Dec]]+1=C1041,定義一覧[[#This Row],[Category]]=F1039,定義一覧[[#This Row],[Category]]=F1041,定義一覧[[#This Row],[SubCategory]]=G1039,定義一覧[[#This Row],[SubCategory]]=G1041),"○","")</f>
        <v>○</v>
      </c>
      <c r="J1040" s="1" t="str">
        <f>CONCATENATE(定義一覧[[#This Row],[Width]],"_",定義一覧[[#This Row],[Category]],"_",定義一覧[[#This Row],[SubCategory]],"_",SUBSTITUTE(定義一覧[[#This Row],[Name]],"-","_"))</f>
        <v>WIDE_KANA_KATAKANA_SMALL_KA</v>
      </c>
      <c r="K10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SMALL_KA
pub const WIDE_KANA_KATAKANA_SMALL_KA: u32 = 0x30F5;</v>
      </c>
      <c r="L1040" s="3" t="str">
        <f>定義一覧[[#This Row],[VariableName]]&amp;","</f>
        <v>WIDE_KANA_KATAKANA_SMALL_KA,</v>
      </c>
      <c r="M1040" s="1" t="str">
        <f>IF(定義一覧[[#This Row],[Sequence]]="○","",IF(I1041="",CONCATENATE(定義一覧[[#This Row],[VariableName]], " + 1,"),CONCATENATE(定義一覧[[#This Row],[VariableName]], " - 1,")))</f>
        <v/>
      </c>
    </row>
    <row r="1041" spans="2:13" ht="12.75" customHeight="1" x14ac:dyDescent="0.4">
      <c r="B1041" s="1" t="s">
        <v>553</v>
      </c>
      <c r="C1041" s="1">
        <f>HEX2DEC(定義一覧[[#This Row],[Unicode]])</f>
        <v>12534</v>
      </c>
      <c r="D1041" s="1" t="str">
        <f>_xlfn.UNICHAR(HEX2DEC(定義一覧[[#This Row],[Unicode]]))</f>
        <v>ヶ</v>
      </c>
      <c r="E1041" s="1" t="s">
        <v>725</v>
      </c>
      <c r="F1041" s="1" t="s">
        <v>727</v>
      </c>
      <c r="G1041" s="1" t="s">
        <v>648</v>
      </c>
      <c r="H1041" s="2" t="s">
        <v>640</v>
      </c>
      <c r="I1041" s="1" t="str">
        <f>IF(AND(定義一覧[[#This Row],[Dec]]-1=C1040,定義一覧[[#This Row],[Dec]]+1=C1042,定義一覧[[#This Row],[Category]]=F1040,定義一覧[[#This Row],[Category]]=F1042,定義一覧[[#This Row],[SubCategory]]=G1040,定義一覧[[#This Row],[SubCategory]]=G1042),"○","")</f>
        <v>○</v>
      </c>
      <c r="J1041" s="1" t="str">
        <f>CONCATENATE(定義一覧[[#This Row],[Width]],"_",定義一覧[[#This Row],[Category]],"_",定義一覧[[#This Row],[SubCategory]],"_",SUBSTITUTE(定義一覧[[#This Row],[Name]],"-","_"))</f>
        <v>WIDE_KANA_KATAKANA_SMALL_KE</v>
      </c>
      <c r="K10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SMALL_KE
pub const WIDE_KANA_KATAKANA_SMALL_KE: u32 = 0x30F6;</v>
      </c>
      <c r="L1041" s="3" t="str">
        <f>定義一覧[[#This Row],[VariableName]]&amp;","</f>
        <v>WIDE_KANA_KATAKANA_SMALL_KE,</v>
      </c>
      <c r="M1041" s="1" t="str">
        <f>IF(定義一覧[[#This Row],[Sequence]]="○","",IF(I1042="",CONCATENATE(定義一覧[[#This Row],[VariableName]], " + 1,"),CONCATENATE(定義一覧[[#This Row],[VariableName]], " - 1,")))</f>
        <v/>
      </c>
    </row>
    <row r="1042" spans="2:13" ht="12.75" customHeight="1" x14ac:dyDescent="0.4">
      <c r="B1042" s="1" t="s">
        <v>554</v>
      </c>
      <c r="C1042" s="1">
        <f>HEX2DEC(定義一覧[[#This Row],[Unicode]])</f>
        <v>12535</v>
      </c>
      <c r="D1042" s="1" t="str">
        <f>_xlfn.UNICHAR(HEX2DEC(定義一覧[[#This Row],[Unicode]]))</f>
        <v>ヷ</v>
      </c>
      <c r="E1042" s="1" t="s">
        <v>725</v>
      </c>
      <c r="F1042" s="1" t="s">
        <v>727</v>
      </c>
      <c r="G1042" s="1" t="s">
        <v>648</v>
      </c>
      <c r="H1042" s="2" t="s">
        <v>653</v>
      </c>
      <c r="I1042" s="1" t="str">
        <f>IF(AND(定義一覧[[#This Row],[Dec]]-1=C1041,定義一覧[[#This Row],[Dec]]+1=C1043,定義一覧[[#This Row],[Category]]=F1041,定義一覧[[#This Row],[Category]]=F1043,定義一覧[[#This Row],[SubCategory]]=G1041,定義一覧[[#This Row],[SubCategory]]=G1043),"○","")</f>
        <v>○</v>
      </c>
      <c r="J1042" s="1" t="str">
        <f>CONCATENATE(定義一覧[[#This Row],[Width]],"_",定義一覧[[#This Row],[Category]],"_",定義一覧[[#This Row],[SubCategory]],"_",SUBSTITUTE(定義一覧[[#This Row],[Name]],"-","_"))</f>
        <v>WIDE_KANA_KATAKANA_VA</v>
      </c>
      <c r="K10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VA
pub const WIDE_KANA_KATAKANA_VA: u32 = 0x30F7;</v>
      </c>
      <c r="L1042" s="3" t="str">
        <f>定義一覧[[#This Row],[VariableName]]&amp;","</f>
        <v>WIDE_KANA_KATAKANA_VA,</v>
      </c>
      <c r="M1042" s="1" t="str">
        <f>IF(定義一覧[[#This Row],[Sequence]]="○","",IF(I1043="",CONCATENATE(定義一覧[[#This Row],[VariableName]], " + 1,"),CONCATENATE(定義一覧[[#This Row],[VariableName]], " - 1,")))</f>
        <v/>
      </c>
    </row>
    <row r="1043" spans="2:13" ht="12.75" customHeight="1" x14ac:dyDescent="0.4">
      <c r="B1043" s="1" t="s">
        <v>555</v>
      </c>
      <c r="C1043" s="1">
        <f>HEX2DEC(定義一覧[[#This Row],[Unicode]])</f>
        <v>12536</v>
      </c>
      <c r="D1043" s="1" t="str">
        <f>_xlfn.UNICHAR(HEX2DEC(定義一覧[[#This Row],[Unicode]]))</f>
        <v>ヸ</v>
      </c>
      <c r="E1043" s="1" t="s">
        <v>725</v>
      </c>
      <c r="F1043" s="1" t="s">
        <v>727</v>
      </c>
      <c r="G1043" s="1" t="s">
        <v>648</v>
      </c>
      <c r="H1043" s="2" t="s">
        <v>734</v>
      </c>
      <c r="I1043" s="1" t="str">
        <f>IF(AND(定義一覧[[#This Row],[Dec]]-1=C1042,定義一覧[[#This Row],[Dec]]+1=C1044,定義一覧[[#This Row],[Category]]=F1042,定義一覧[[#This Row],[Category]]=F1044,定義一覧[[#This Row],[SubCategory]]=G1042,定義一覧[[#This Row],[SubCategory]]=G1044),"○","")</f>
        <v>○</v>
      </c>
      <c r="J1043" s="1" t="str">
        <f>CONCATENATE(定義一覧[[#This Row],[Width]],"_",定義一覧[[#This Row],[Category]],"_",定義一覧[[#This Row],[SubCategory]],"_",SUBSTITUTE(定義一覧[[#This Row],[Name]],"-","_"))</f>
        <v>WIDE_KANA_KATAKANA_VI</v>
      </c>
      <c r="K10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VI
pub const WIDE_KANA_KATAKANA_VI: u32 = 0x30F8;</v>
      </c>
      <c r="L1043" s="3" t="str">
        <f>定義一覧[[#This Row],[VariableName]]&amp;","</f>
        <v>WIDE_KANA_KATAKANA_VI,</v>
      </c>
      <c r="M1043" s="1" t="str">
        <f>IF(定義一覧[[#This Row],[Sequence]]="○","",IF(I1044="",CONCATENATE(定義一覧[[#This Row],[VariableName]], " + 1,"),CONCATENATE(定義一覧[[#This Row],[VariableName]], " - 1,")))</f>
        <v/>
      </c>
    </row>
    <row r="1044" spans="2:13" ht="12.75" customHeight="1" x14ac:dyDescent="0.4">
      <c r="B1044" s="1" t="s">
        <v>556</v>
      </c>
      <c r="C1044" s="1">
        <f>HEX2DEC(定義一覧[[#This Row],[Unicode]])</f>
        <v>12537</v>
      </c>
      <c r="D1044" s="1" t="str">
        <f>_xlfn.UNICHAR(HEX2DEC(定義一覧[[#This Row],[Unicode]]))</f>
        <v>ヹ</v>
      </c>
      <c r="E1044" s="1" t="s">
        <v>725</v>
      </c>
      <c r="F1044" s="1" t="s">
        <v>727</v>
      </c>
      <c r="G1044" s="1" t="s">
        <v>648</v>
      </c>
      <c r="H1044" s="2" t="s">
        <v>735</v>
      </c>
      <c r="I1044" s="1" t="str">
        <f>IF(AND(定義一覧[[#This Row],[Dec]]-1=C1043,定義一覧[[#This Row],[Dec]]+1=C1045,定義一覧[[#This Row],[Category]]=F1043,定義一覧[[#This Row],[Category]]=F1045,定義一覧[[#This Row],[SubCategory]]=G1043,定義一覧[[#This Row],[SubCategory]]=G1045),"○","")</f>
        <v>○</v>
      </c>
      <c r="J1044" s="1" t="str">
        <f>CONCATENATE(定義一覧[[#This Row],[Width]],"_",定義一覧[[#This Row],[Category]],"_",定義一覧[[#This Row],[SubCategory]],"_",SUBSTITUTE(定義一覧[[#This Row],[Name]],"-","_"))</f>
        <v>WIDE_KANA_KATAKANA_VE</v>
      </c>
      <c r="K10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VE
pub const WIDE_KANA_KATAKANA_VE: u32 = 0x30F9;</v>
      </c>
      <c r="L1044" s="3" t="str">
        <f>定義一覧[[#This Row],[VariableName]]&amp;","</f>
        <v>WIDE_KANA_KATAKANA_VE,</v>
      </c>
      <c r="M1044" s="1" t="str">
        <f>IF(定義一覧[[#This Row],[Sequence]]="○","",IF(I1045="",CONCATENATE(定義一覧[[#This Row],[VariableName]], " + 1,"),CONCATENATE(定義一覧[[#This Row],[VariableName]], " - 1,")))</f>
        <v/>
      </c>
    </row>
    <row r="1045" spans="2:13" ht="12.75" customHeight="1" x14ac:dyDescent="0.4">
      <c r="B1045" s="1" t="s">
        <v>557</v>
      </c>
      <c r="C1045" s="1">
        <f>HEX2DEC(定義一覧[[#This Row],[Unicode]])</f>
        <v>12538</v>
      </c>
      <c r="D1045" s="1" t="str">
        <f>_xlfn.UNICHAR(HEX2DEC(定義一覧[[#This Row],[Unicode]]))</f>
        <v>ヺ</v>
      </c>
      <c r="E1045" s="1" t="s">
        <v>725</v>
      </c>
      <c r="F1045" s="1" t="s">
        <v>727</v>
      </c>
      <c r="G1045" s="1" t="s">
        <v>648</v>
      </c>
      <c r="H1045" s="2" t="s">
        <v>654</v>
      </c>
      <c r="I1045" s="1" t="str">
        <f>IF(AND(定義一覧[[#This Row],[Dec]]-1=C1044,定義一覧[[#This Row],[Dec]]+1=C1046,定義一覧[[#This Row],[Category]]=F1044,定義一覧[[#This Row],[Category]]=F1046,定義一覧[[#This Row],[SubCategory]]=G1044,定義一覧[[#This Row],[SubCategory]]=G1046),"○","")</f>
        <v/>
      </c>
      <c r="J1045" s="1" t="str">
        <f>CONCATENATE(定義一覧[[#This Row],[Width]],"_",定義一覧[[#This Row],[Category]],"_",定義一覧[[#This Row],[SubCategory]],"_",SUBSTITUTE(定義一覧[[#This Row],[Name]],"-","_"))</f>
        <v>WIDE_KANA_KATAKANA_VO</v>
      </c>
      <c r="K10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VO
pub const WIDE_KANA_KATAKANA_VO: u32 = 0x30FA;</v>
      </c>
      <c r="L1045" s="3" t="str">
        <f>定義一覧[[#This Row],[VariableName]]&amp;","</f>
        <v>WIDE_KANA_KATAKANA_VO,</v>
      </c>
      <c r="M1045" s="1" t="str">
        <f>IF(定義一覧[[#This Row],[Sequence]]="○","",IF(I1046="",CONCATENATE(定義一覧[[#This Row],[VariableName]], " + 1,"),CONCATENATE(定義一覧[[#This Row],[VariableName]], " - 1,")))</f>
        <v>WIDE_KANA_KATAKANA_VO + 1,</v>
      </c>
    </row>
    <row r="1046" spans="2:13" ht="12.75" customHeight="1" x14ac:dyDescent="0.4">
      <c r="B1046" s="1" t="s">
        <v>124</v>
      </c>
      <c r="C1046" s="1">
        <f>HEX2DEC(定義一覧[[#This Row],[Unicode]])</f>
        <v>12539</v>
      </c>
      <c r="D1046" s="1" t="str">
        <f>_xlfn.UNICHAR(HEX2DEC(定義一覧[[#This Row],[Unicode]]))</f>
        <v>・</v>
      </c>
      <c r="E1046" s="1" t="s">
        <v>725</v>
      </c>
      <c r="F1046" s="1" t="s">
        <v>1623</v>
      </c>
      <c r="G1046" s="1" t="s">
        <v>729</v>
      </c>
      <c r="H1046" s="2" t="s">
        <v>187</v>
      </c>
      <c r="I1046" s="1" t="str">
        <f>IF(AND(定義一覧[[#This Row],[Dec]]-1=C1045,定義一覧[[#This Row],[Dec]]+1=C1047,定義一覧[[#This Row],[Category]]=F1045,定義一覧[[#This Row],[Category]]=F1047,定義一覧[[#This Row],[SubCategory]]=G1045,定義一覧[[#This Row],[SubCategory]]=G1047),"○","")</f>
        <v/>
      </c>
      <c r="J1046" s="1" t="str">
        <f>CONCATENATE(定義一覧[[#This Row],[Width]],"_",定義一覧[[#This Row],[Category]],"_",定義一覧[[#This Row],[SubCategory]],"_",SUBSTITUTE(定義一覧[[#This Row],[Name]],"-","_"))</f>
        <v>WIDE_JIS_SYMBOL_KATAKANA_MIDDLE_DOT</v>
      </c>
      <c r="K10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KATAKANA_MIDDLE_DOT
pub const WIDE_JIS_SYMBOL_KATAKANA_MIDDLE_DOT: u32 = 0x30FB;</v>
      </c>
      <c r="L1046" s="3" t="str">
        <f>定義一覧[[#This Row],[VariableName]]&amp;","</f>
        <v>WIDE_JIS_SYMBOL_KATAKANA_MIDDLE_DOT,</v>
      </c>
      <c r="M1046" s="1" t="str">
        <f>IF(定義一覧[[#This Row],[Sequence]]="○","",IF(I1047="",CONCATENATE(定義一覧[[#This Row],[VariableName]], " + 1,"),CONCATENATE(定義一覧[[#This Row],[VariableName]], " - 1,")))</f>
        <v>WIDE_JIS_SYMBOL_KATAKANA_MIDDLE_DOT + 1,</v>
      </c>
    </row>
    <row r="1047" spans="2:13" ht="12.75" customHeight="1" x14ac:dyDescent="0.4">
      <c r="B1047" s="1" t="s">
        <v>135</v>
      </c>
      <c r="C1047" s="1">
        <f>HEX2DEC(定義一覧[[#This Row],[Unicode]])</f>
        <v>12540</v>
      </c>
      <c r="D1047" s="1" t="str">
        <f>_xlfn.UNICHAR(HEX2DEC(定義一覧[[#This Row],[Unicode]]))</f>
        <v>ー</v>
      </c>
      <c r="E1047" s="1" t="s">
        <v>725</v>
      </c>
      <c r="F1047" s="1" t="s">
        <v>1623</v>
      </c>
      <c r="G1047" s="1" t="s">
        <v>729</v>
      </c>
      <c r="H1047" s="2" t="s">
        <v>737</v>
      </c>
      <c r="I1047" s="1" t="str">
        <f>IF(AND(定義一覧[[#This Row],[Dec]]-1=C1046,定義一覧[[#This Row],[Dec]]+1=C1048,定義一覧[[#This Row],[Category]]=F1046,定義一覧[[#This Row],[Category]]=F1048,定義一覧[[#This Row],[SubCategory]]=G1046,定義一覧[[#This Row],[SubCategory]]=G1048),"○","")</f>
        <v/>
      </c>
      <c r="J1047" s="1" t="str">
        <f>CONCATENATE(定義一覧[[#This Row],[Width]],"_",定義一覧[[#This Row],[Category]],"_",定義一覧[[#This Row],[SubCategory]],"_",SUBSTITUTE(定義一覧[[#This Row],[Name]],"-","_"))</f>
        <v>WIDE_JIS_SYMBOL_PROLONGED_SOUND_MARK</v>
      </c>
      <c r="K10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PROLONGED_SOUND_MARK
pub const WIDE_JIS_SYMBOL_PROLONGED_SOUND_MARK: u32 = 0x30FC;</v>
      </c>
      <c r="L1047" s="3" t="str">
        <f>定義一覧[[#This Row],[VariableName]]&amp;","</f>
        <v>WIDE_JIS_SYMBOL_PROLONGED_SOUND_MARK,</v>
      </c>
      <c r="M1047" s="1" t="str">
        <f>IF(定義一覧[[#This Row],[Sequence]]="○","",IF(I1048="",CONCATENATE(定義一覧[[#This Row],[VariableName]], " + 1,"),CONCATENATE(定義一覧[[#This Row],[VariableName]], " - 1,")))</f>
        <v>WIDE_JIS_SYMBOL_PROLONGED_SOUND_MARK + 1,</v>
      </c>
    </row>
    <row r="1048" spans="2:13" ht="12.75" customHeight="1" x14ac:dyDescent="0.4">
      <c r="B1048" s="1" t="s">
        <v>558</v>
      </c>
      <c r="C1048" s="1">
        <f>HEX2DEC(定義一覧[[#This Row],[Unicode]])</f>
        <v>12541</v>
      </c>
      <c r="D1048" s="1" t="str">
        <f>_xlfn.UNICHAR(HEX2DEC(定義一覧[[#This Row],[Unicode]]))</f>
        <v>ヽ</v>
      </c>
      <c r="E1048" s="1" t="s">
        <v>725</v>
      </c>
      <c r="F1048" s="1" t="s">
        <v>727</v>
      </c>
      <c r="G1048" s="1" t="s">
        <v>648</v>
      </c>
      <c r="H1048" s="2" t="s">
        <v>731</v>
      </c>
      <c r="I1048" s="1" t="str">
        <f>IF(AND(定義一覧[[#This Row],[Dec]]-1=C1047,定義一覧[[#This Row],[Dec]]+1=C1049,定義一覧[[#This Row],[Category]]=F1047,定義一覧[[#This Row],[Category]]=F1049,定義一覧[[#This Row],[SubCategory]]=G1047,定義一覧[[#This Row],[SubCategory]]=G1049),"○","")</f>
        <v/>
      </c>
      <c r="J1048" s="1" t="str">
        <f>CONCATENATE(定義一覧[[#This Row],[Width]],"_",定義一覧[[#This Row],[Category]],"_",定義一覧[[#This Row],[SubCategory]],"_",SUBSTITUTE(定義一覧[[#This Row],[Name]],"-","_"))</f>
        <v>WIDE_KANA_KATAKANA_ITERATION_MARK</v>
      </c>
      <c r="K10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ITERATION_MARK
pub const WIDE_KANA_KATAKANA_ITERATION_MARK: u32 = 0x30FD;</v>
      </c>
      <c r="L1048" s="3" t="str">
        <f>定義一覧[[#This Row],[VariableName]]&amp;","</f>
        <v>WIDE_KANA_KATAKANA_ITERATION_MARK,</v>
      </c>
      <c r="M1048" s="1" t="str">
        <f>IF(定義一覧[[#This Row],[Sequence]]="○","",IF(I1049="",CONCATENATE(定義一覧[[#This Row],[VariableName]], " + 1,"),CONCATENATE(定義一覧[[#This Row],[VariableName]], " - 1,")))</f>
        <v>WIDE_KANA_KATAKANA_ITERATION_MARK - 1,</v>
      </c>
    </row>
    <row r="1049" spans="2:13" ht="12.75" customHeight="1" x14ac:dyDescent="0.4">
      <c r="B1049" s="1" t="s">
        <v>559</v>
      </c>
      <c r="C1049" s="1">
        <f>HEX2DEC(定義一覧[[#This Row],[Unicode]])</f>
        <v>12542</v>
      </c>
      <c r="D1049" s="1" t="str">
        <f>_xlfn.UNICHAR(HEX2DEC(定義一覧[[#This Row],[Unicode]]))</f>
        <v>ヾ</v>
      </c>
      <c r="E1049" s="1" t="s">
        <v>725</v>
      </c>
      <c r="F1049" s="1" t="s">
        <v>727</v>
      </c>
      <c r="G1049" s="1" t="s">
        <v>648</v>
      </c>
      <c r="H1049" s="2" t="s">
        <v>732</v>
      </c>
      <c r="I1049" s="1" t="str">
        <f>IF(AND(定義一覧[[#This Row],[Dec]]-1=C1048,定義一覧[[#This Row],[Dec]]+1=C1050,定義一覧[[#This Row],[Category]]=F1048,定義一覧[[#This Row],[Category]]=F1050,定義一覧[[#This Row],[SubCategory]]=G1048,定義一覧[[#This Row],[SubCategory]]=G1050),"○","")</f>
        <v>○</v>
      </c>
      <c r="J1049" s="1" t="str">
        <f>CONCATENATE(定義一覧[[#This Row],[Width]],"_",定義一覧[[#This Row],[Category]],"_",定義一覧[[#This Row],[SubCategory]],"_",SUBSTITUTE(定義一覧[[#This Row],[Name]],"-","_"))</f>
        <v>WIDE_KANA_KATAKANA_VOICED_ITERATION_MARK</v>
      </c>
      <c r="K10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VOICED_ITERATION_MARK
pub const WIDE_KANA_KATAKANA_VOICED_ITERATION_MARK: u32 = 0x30FE;</v>
      </c>
      <c r="L1049" s="3" t="str">
        <f>定義一覧[[#This Row],[VariableName]]&amp;","</f>
        <v>WIDE_KANA_KATAKANA_VOICED_ITERATION_MARK,</v>
      </c>
      <c r="M1049" s="1" t="str">
        <f>IF(定義一覧[[#This Row],[Sequence]]="○","",IF(I1050="",CONCATENATE(定義一覧[[#This Row],[VariableName]], " + 1,"),CONCATENATE(定義一覧[[#This Row],[VariableName]], " - 1,")))</f>
        <v/>
      </c>
    </row>
    <row r="1050" spans="2:13" ht="12.75" customHeight="1" x14ac:dyDescent="0.4">
      <c r="B1050" s="1" t="s">
        <v>560</v>
      </c>
      <c r="C1050" s="1">
        <f>HEX2DEC(定義一覧[[#This Row],[Unicode]])</f>
        <v>12543</v>
      </c>
      <c r="D1050" s="1" t="str">
        <f>_xlfn.UNICHAR(HEX2DEC(定義一覧[[#This Row],[Unicode]]))</f>
        <v>ヿ</v>
      </c>
      <c r="E1050" s="1" t="s">
        <v>725</v>
      </c>
      <c r="F1050" s="1" t="s">
        <v>727</v>
      </c>
      <c r="G1050" s="1" t="s">
        <v>648</v>
      </c>
      <c r="H1050" s="2" t="s">
        <v>733</v>
      </c>
      <c r="I1050" s="1" t="str">
        <f>IF(AND(定義一覧[[#This Row],[Dec]]-1=C1049,定義一覧[[#This Row],[Dec]]+1=C1051,定義一覧[[#This Row],[Category]]=F1049,定義一覧[[#This Row],[Category]]=F1051,定義一覧[[#This Row],[SubCategory]]=G1049,定義一覧[[#This Row],[SubCategory]]=G1051),"○","")</f>
        <v/>
      </c>
      <c r="J1050" s="1" t="str">
        <f>CONCATENATE(定義一覧[[#This Row],[Width]],"_",定義一覧[[#This Row],[Category]],"_",定義一覧[[#This Row],[SubCategory]],"_",SUBSTITUTE(定義一覧[[#This Row],[Name]],"-","_"))</f>
        <v>WIDE_KANA_KATAKANA_DIGRAPH_YORI</v>
      </c>
      <c r="K10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DIGRAPH_YORI
pub const WIDE_KANA_KATAKANA_DIGRAPH_YORI: u32 = 0x30FF;</v>
      </c>
      <c r="L1050" s="3" t="str">
        <f>定義一覧[[#This Row],[VariableName]]&amp;","</f>
        <v>WIDE_KANA_KATAKANA_DIGRAPH_YORI,</v>
      </c>
      <c r="M1050" s="1" t="str">
        <f>IF(定義一覧[[#This Row],[Sequence]]="○","",IF(I1051="",CONCATENATE(定義一覧[[#This Row],[VariableName]], " + 1,"),CONCATENATE(定義一覧[[#This Row],[VariableName]], " - 1,")))</f>
        <v>WIDE_KANA_KATAKANA_DIGRAPH_YORI + 1,</v>
      </c>
    </row>
    <row r="1051" spans="2:13" ht="12.75" customHeight="1" x14ac:dyDescent="0.4">
      <c r="B1051" s="1" t="s">
        <v>1755</v>
      </c>
      <c r="C1051" s="1">
        <f>HEX2DEC(定義一覧[[#This Row],[Unicode]])</f>
        <v>12784</v>
      </c>
      <c r="D1051" s="1" t="str">
        <f>_xlfn.UNICHAR(HEX2DEC(定義一覧[[#This Row],[Unicode]]))</f>
        <v>ㇰ</v>
      </c>
      <c r="E1051" s="1" t="s">
        <v>724</v>
      </c>
      <c r="F1051" s="1" t="s">
        <v>1622</v>
      </c>
      <c r="G1051" s="1" t="s">
        <v>729</v>
      </c>
      <c r="H1051" s="2" t="s">
        <v>2772</v>
      </c>
      <c r="I1051" s="1" t="str">
        <f>IF(AND(定義一覧[[#This Row],[Dec]]-1=C1050,定義一覧[[#This Row],[Dec]]+1=C1052,定義一覧[[#This Row],[Category]]=F1050,定義一覧[[#This Row],[Category]]=F1052,定義一覧[[#This Row],[SubCategory]]=G1050,定義一覧[[#This Row],[SubCategory]]=G1052),"○","")</f>
        <v/>
      </c>
      <c r="J1051" s="1" t="str">
        <f>CONCATENATE(定義一覧[[#This Row],[Width]],"_",定義一覧[[#This Row],[Category]],"_",定義一覧[[#This Row],[SubCategory]],"_",SUBSTITUTE(定義一覧[[#This Row],[Name]],"-","_"))</f>
        <v>NARROW_JIS_SYMBOL_KATAKANA_LETTER_SMALL_KU</v>
      </c>
      <c r="K10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KATAKANA_LETTER_SMALL_KU
pub const NARROW_JIS_SYMBOL_KATAKANA_LETTER_SMALL_KU: u32 = 0x31f0;</v>
      </c>
      <c r="L1051" s="3" t="str">
        <f>定義一覧[[#This Row],[VariableName]]&amp;","</f>
        <v>NARROW_JIS_SYMBOL_KATAKANA_LETTER_SMALL_KU,</v>
      </c>
      <c r="M1051" s="1" t="str">
        <f>IF(定義一覧[[#This Row],[Sequence]]="○","",IF(I1052="",CONCATENATE(定義一覧[[#This Row],[VariableName]], " + 1,"),CONCATENATE(定義一覧[[#This Row],[VariableName]], " - 1,")))</f>
        <v>NARROW_JIS_SYMBOL_KATAKANA_LETTER_SMALL_KU - 1,</v>
      </c>
    </row>
    <row r="1052" spans="2:13" ht="12.75" customHeight="1" x14ac:dyDescent="0.4">
      <c r="B1052" s="1" t="s">
        <v>1756</v>
      </c>
      <c r="C1052" s="1">
        <f>HEX2DEC(定義一覧[[#This Row],[Unicode]])</f>
        <v>12785</v>
      </c>
      <c r="D1052" s="1" t="str">
        <f>_xlfn.UNICHAR(HEX2DEC(定義一覧[[#This Row],[Unicode]]))</f>
        <v>ㇱ</v>
      </c>
      <c r="E1052" s="1" t="s">
        <v>724</v>
      </c>
      <c r="F1052" s="1" t="s">
        <v>1622</v>
      </c>
      <c r="G1052" s="1" t="s">
        <v>729</v>
      </c>
      <c r="H1052" s="2" t="s">
        <v>2773</v>
      </c>
      <c r="I1052" s="1" t="str">
        <f>IF(AND(定義一覧[[#This Row],[Dec]]-1=C1051,定義一覧[[#This Row],[Dec]]+1=C1053,定義一覧[[#This Row],[Category]]=F1051,定義一覧[[#This Row],[Category]]=F1053,定義一覧[[#This Row],[SubCategory]]=G1051,定義一覧[[#This Row],[SubCategory]]=G1053),"○","")</f>
        <v>○</v>
      </c>
      <c r="J1052" s="1" t="str">
        <f>CONCATENATE(定義一覧[[#This Row],[Width]],"_",定義一覧[[#This Row],[Category]],"_",定義一覧[[#This Row],[SubCategory]],"_",SUBSTITUTE(定義一覧[[#This Row],[Name]],"-","_"))</f>
        <v>NARROW_JIS_SYMBOL_KATAKANA_LETTER_SMALL_SI</v>
      </c>
      <c r="K10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KATAKANA_LETTER_SMALL_SI
pub const NARROW_JIS_SYMBOL_KATAKANA_LETTER_SMALL_SI: u32 = 0x31f1;</v>
      </c>
      <c r="L1052" s="3" t="str">
        <f>定義一覧[[#This Row],[VariableName]]&amp;","</f>
        <v>NARROW_JIS_SYMBOL_KATAKANA_LETTER_SMALL_SI,</v>
      </c>
      <c r="M1052" s="1" t="str">
        <f>IF(定義一覧[[#This Row],[Sequence]]="○","",IF(I1053="",CONCATENATE(定義一覧[[#This Row],[VariableName]], " + 1,"),CONCATENATE(定義一覧[[#This Row],[VariableName]], " - 1,")))</f>
        <v/>
      </c>
    </row>
    <row r="1053" spans="2:13" ht="12.75" customHeight="1" x14ac:dyDescent="0.4">
      <c r="B1053" s="1" t="s">
        <v>1757</v>
      </c>
      <c r="C1053" s="1">
        <f>HEX2DEC(定義一覧[[#This Row],[Unicode]])</f>
        <v>12786</v>
      </c>
      <c r="D1053" s="1" t="str">
        <f>_xlfn.UNICHAR(HEX2DEC(定義一覧[[#This Row],[Unicode]]))</f>
        <v>ㇲ</v>
      </c>
      <c r="E1053" s="1" t="s">
        <v>724</v>
      </c>
      <c r="F1053" s="1" t="s">
        <v>1622</v>
      </c>
      <c r="G1053" s="1" t="s">
        <v>729</v>
      </c>
      <c r="H1053" s="2" t="s">
        <v>2774</v>
      </c>
      <c r="I1053" s="1" t="str">
        <f>IF(AND(定義一覧[[#This Row],[Dec]]-1=C1052,定義一覧[[#This Row],[Dec]]+1=C1054,定義一覧[[#This Row],[Category]]=F1052,定義一覧[[#This Row],[Category]]=F1054,定義一覧[[#This Row],[SubCategory]]=G1052,定義一覧[[#This Row],[SubCategory]]=G1054),"○","")</f>
        <v>○</v>
      </c>
      <c r="J1053" s="1" t="str">
        <f>CONCATENATE(定義一覧[[#This Row],[Width]],"_",定義一覧[[#This Row],[Category]],"_",定義一覧[[#This Row],[SubCategory]],"_",SUBSTITUTE(定義一覧[[#This Row],[Name]],"-","_"))</f>
        <v>NARROW_JIS_SYMBOL_KATAKANA_LETTER_SMALL_SU</v>
      </c>
      <c r="K10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KATAKANA_LETTER_SMALL_SU
pub const NARROW_JIS_SYMBOL_KATAKANA_LETTER_SMALL_SU: u32 = 0x31f2;</v>
      </c>
      <c r="L1053" s="3" t="str">
        <f>定義一覧[[#This Row],[VariableName]]&amp;","</f>
        <v>NARROW_JIS_SYMBOL_KATAKANA_LETTER_SMALL_SU,</v>
      </c>
      <c r="M1053" s="1" t="str">
        <f>IF(定義一覧[[#This Row],[Sequence]]="○","",IF(I1054="",CONCATENATE(定義一覧[[#This Row],[VariableName]], " + 1,"),CONCATENATE(定義一覧[[#This Row],[VariableName]], " - 1,")))</f>
        <v/>
      </c>
    </row>
    <row r="1054" spans="2:13" ht="12.75" customHeight="1" x14ac:dyDescent="0.4">
      <c r="B1054" s="1" t="s">
        <v>1758</v>
      </c>
      <c r="C1054" s="1">
        <f>HEX2DEC(定義一覧[[#This Row],[Unicode]])</f>
        <v>12787</v>
      </c>
      <c r="D1054" s="1" t="str">
        <f>_xlfn.UNICHAR(HEX2DEC(定義一覧[[#This Row],[Unicode]]))</f>
        <v>ㇳ</v>
      </c>
      <c r="E1054" s="1" t="s">
        <v>724</v>
      </c>
      <c r="F1054" s="1" t="s">
        <v>1622</v>
      </c>
      <c r="G1054" s="1" t="s">
        <v>729</v>
      </c>
      <c r="H1054" s="2" t="s">
        <v>2775</v>
      </c>
      <c r="I1054" s="1" t="str">
        <f>IF(AND(定義一覧[[#This Row],[Dec]]-1=C1053,定義一覧[[#This Row],[Dec]]+1=C1055,定義一覧[[#This Row],[Category]]=F1053,定義一覧[[#This Row],[Category]]=F1055,定義一覧[[#This Row],[SubCategory]]=G1053,定義一覧[[#This Row],[SubCategory]]=G1055),"○","")</f>
        <v>○</v>
      </c>
      <c r="J1054" s="1" t="str">
        <f>CONCATENATE(定義一覧[[#This Row],[Width]],"_",定義一覧[[#This Row],[Category]],"_",定義一覧[[#This Row],[SubCategory]],"_",SUBSTITUTE(定義一覧[[#This Row],[Name]],"-","_"))</f>
        <v>NARROW_JIS_SYMBOL_KATAKANA_LETTER_SMALL_TO</v>
      </c>
      <c r="K10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KATAKANA_LETTER_SMALL_TO
pub const NARROW_JIS_SYMBOL_KATAKANA_LETTER_SMALL_TO: u32 = 0x31f3;</v>
      </c>
      <c r="L1054" s="3" t="str">
        <f>定義一覧[[#This Row],[VariableName]]&amp;","</f>
        <v>NARROW_JIS_SYMBOL_KATAKANA_LETTER_SMALL_TO,</v>
      </c>
      <c r="M1054" s="1" t="str">
        <f>IF(定義一覧[[#This Row],[Sequence]]="○","",IF(I1055="",CONCATENATE(定義一覧[[#This Row],[VariableName]], " + 1,"),CONCATENATE(定義一覧[[#This Row],[VariableName]], " - 1,")))</f>
        <v/>
      </c>
    </row>
    <row r="1055" spans="2:13" ht="12.75" customHeight="1" x14ac:dyDescent="0.4">
      <c r="B1055" s="1" t="s">
        <v>1759</v>
      </c>
      <c r="C1055" s="1">
        <f>HEX2DEC(定義一覧[[#This Row],[Unicode]])</f>
        <v>12788</v>
      </c>
      <c r="D1055" s="1" t="str">
        <f>_xlfn.UNICHAR(HEX2DEC(定義一覧[[#This Row],[Unicode]]))</f>
        <v>ㇴ</v>
      </c>
      <c r="E1055" s="1" t="s">
        <v>724</v>
      </c>
      <c r="F1055" s="1" t="s">
        <v>1622</v>
      </c>
      <c r="G1055" s="1" t="s">
        <v>729</v>
      </c>
      <c r="H1055" s="2" t="s">
        <v>2776</v>
      </c>
      <c r="I1055" s="1" t="str">
        <f>IF(AND(定義一覧[[#This Row],[Dec]]-1=C1054,定義一覧[[#This Row],[Dec]]+1=C1056,定義一覧[[#This Row],[Category]]=F1054,定義一覧[[#This Row],[Category]]=F1056,定義一覧[[#This Row],[SubCategory]]=G1054,定義一覧[[#This Row],[SubCategory]]=G1056),"○","")</f>
        <v>○</v>
      </c>
      <c r="J1055" s="1" t="str">
        <f>CONCATENATE(定義一覧[[#This Row],[Width]],"_",定義一覧[[#This Row],[Category]],"_",定義一覧[[#This Row],[SubCategory]],"_",SUBSTITUTE(定義一覧[[#This Row],[Name]],"-","_"))</f>
        <v>NARROW_JIS_SYMBOL_KATAKANA_LETTER_SMALL_NU</v>
      </c>
      <c r="K10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KATAKANA_LETTER_SMALL_NU
pub const NARROW_JIS_SYMBOL_KATAKANA_LETTER_SMALL_NU: u32 = 0x31f4;</v>
      </c>
      <c r="L1055" s="3" t="str">
        <f>定義一覧[[#This Row],[VariableName]]&amp;","</f>
        <v>NARROW_JIS_SYMBOL_KATAKANA_LETTER_SMALL_NU,</v>
      </c>
      <c r="M1055" s="1" t="str">
        <f>IF(定義一覧[[#This Row],[Sequence]]="○","",IF(I1056="",CONCATENATE(定義一覧[[#This Row],[VariableName]], " + 1,"),CONCATENATE(定義一覧[[#This Row],[VariableName]], " - 1,")))</f>
        <v/>
      </c>
    </row>
    <row r="1056" spans="2:13" ht="12.75" customHeight="1" x14ac:dyDescent="0.4">
      <c r="B1056" s="1" t="s">
        <v>1760</v>
      </c>
      <c r="C1056" s="1">
        <f>HEX2DEC(定義一覧[[#This Row],[Unicode]])</f>
        <v>12789</v>
      </c>
      <c r="D1056" s="1" t="str">
        <f>_xlfn.UNICHAR(HEX2DEC(定義一覧[[#This Row],[Unicode]]))</f>
        <v>ㇵ</v>
      </c>
      <c r="E1056" s="1" t="s">
        <v>724</v>
      </c>
      <c r="F1056" s="1" t="s">
        <v>1622</v>
      </c>
      <c r="G1056" s="1" t="s">
        <v>729</v>
      </c>
      <c r="H1056" s="2" t="s">
        <v>2777</v>
      </c>
      <c r="I1056" s="1" t="str">
        <f>IF(AND(定義一覧[[#This Row],[Dec]]-1=C1055,定義一覧[[#This Row],[Dec]]+1=C1057,定義一覧[[#This Row],[Category]]=F1055,定義一覧[[#This Row],[Category]]=F1057,定義一覧[[#This Row],[SubCategory]]=G1055,定義一覧[[#This Row],[SubCategory]]=G1057),"○","")</f>
        <v>○</v>
      </c>
      <c r="J1056" s="1" t="str">
        <f>CONCATENATE(定義一覧[[#This Row],[Width]],"_",定義一覧[[#This Row],[Category]],"_",定義一覧[[#This Row],[SubCategory]],"_",SUBSTITUTE(定義一覧[[#This Row],[Name]],"-","_"))</f>
        <v>NARROW_JIS_SYMBOL_KATAKANA_LETTER_SMALL_HA</v>
      </c>
      <c r="K10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KATAKANA_LETTER_SMALL_HA
pub const NARROW_JIS_SYMBOL_KATAKANA_LETTER_SMALL_HA: u32 = 0x31f5;</v>
      </c>
      <c r="L1056" s="3" t="str">
        <f>定義一覧[[#This Row],[VariableName]]&amp;","</f>
        <v>NARROW_JIS_SYMBOL_KATAKANA_LETTER_SMALL_HA,</v>
      </c>
      <c r="M1056" s="1" t="str">
        <f>IF(定義一覧[[#This Row],[Sequence]]="○","",IF(I1057="",CONCATENATE(定義一覧[[#This Row],[VariableName]], " + 1,"),CONCATENATE(定義一覧[[#This Row],[VariableName]], " - 1,")))</f>
        <v/>
      </c>
    </row>
    <row r="1057" spans="2:13" ht="12.75" customHeight="1" x14ac:dyDescent="0.4">
      <c r="B1057" s="1" t="s">
        <v>1761</v>
      </c>
      <c r="C1057" s="1">
        <f>HEX2DEC(定義一覧[[#This Row],[Unicode]])</f>
        <v>12790</v>
      </c>
      <c r="D1057" s="1" t="str">
        <f>_xlfn.UNICHAR(HEX2DEC(定義一覧[[#This Row],[Unicode]]))</f>
        <v>ㇶ</v>
      </c>
      <c r="E1057" s="1" t="s">
        <v>724</v>
      </c>
      <c r="F1057" s="1" t="s">
        <v>1622</v>
      </c>
      <c r="G1057" s="1" t="s">
        <v>729</v>
      </c>
      <c r="H1057" s="2" t="s">
        <v>2778</v>
      </c>
      <c r="I1057" s="1" t="str">
        <f>IF(AND(定義一覧[[#This Row],[Dec]]-1=C1056,定義一覧[[#This Row],[Dec]]+1=C1058,定義一覧[[#This Row],[Category]]=F1056,定義一覧[[#This Row],[Category]]=F1058,定義一覧[[#This Row],[SubCategory]]=G1056,定義一覧[[#This Row],[SubCategory]]=G1058),"○","")</f>
        <v>○</v>
      </c>
      <c r="J1057" s="1" t="str">
        <f>CONCATENATE(定義一覧[[#This Row],[Width]],"_",定義一覧[[#This Row],[Category]],"_",定義一覧[[#This Row],[SubCategory]],"_",SUBSTITUTE(定義一覧[[#This Row],[Name]],"-","_"))</f>
        <v>NARROW_JIS_SYMBOL_KATAKANA_LETTER_SMALL_HI</v>
      </c>
      <c r="K10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KATAKANA_LETTER_SMALL_HI
pub const NARROW_JIS_SYMBOL_KATAKANA_LETTER_SMALL_HI: u32 = 0x31f6;</v>
      </c>
      <c r="L1057" s="3" t="str">
        <f>定義一覧[[#This Row],[VariableName]]&amp;","</f>
        <v>NARROW_JIS_SYMBOL_KATAKANA_LETTER_SMALL_HI,</v>
      </c>
      <c r="M1057" s="1" t="str">
        <f>IF(定義一覧[[#This Row],[Sequence]]="○","",IF(I1058="",CONCATENATE(定義一覧[[#This Row],[VariableName]], " + 1,"),CONCATENATE(定義一覧[[#This Row],[VariableName]], " - 1,")))</f>
        <v/>
      </c>
    </row>
    <row r="1058" spans="2:13" ht="12.75" customHeight="1" x14ac:dyDescent="0.4">
      <c r="B1058" s="1" t="s">
        <v>1762</v>
      </c>
      <c r="C1058" s="1">
        <f>HEX2DEC(定義一覧[[#This Row],[Unicode]])</f>
        <v>12791</v>
      </c>
      <c r="D1058" s="1" t="str">
        <f>_xlfn.UNICHAR(HEX2DEC(定義一覧[[#This Row],[Unicode]]))</f>
        <v>ㇷ</v>
      </c>
      <c r="E1058" s="1" t="s">
        <v>724</v>
      </c>
      <c r="F1058" s="1" t="s">
        <v>1622</v>
      </c>
      <c r="G1058" s="1" t="s">
        <v>729</v>
      </c>
      <c r="H1058" s="2" t="s">
        <v>2779</v>
      </c>
      <c r="I1058" s="1" t="str">
        <f>IF(AND(定義一覧[[#This Row],[Dec]]-1=C1057,定義一覧[[#This Row],[Dec]]+1=C1059,定義一覧[[#This Row],[Category]]=F1057,定義一覧[[#This Row],[Category]]=F1059,定義一覧[[#This Row],[SubCategory]]=G1057,定義一覧[[#This Row],[SubCategory]]=G1059),"○","")</f>
        <v>○</v>
      </c>
      <c r="J1058" s="1" t="str">
        <f>CONCATENATE(定義一覧[[#This Row],[Width]],"_",定義一覧[[#This Row],[Category]],"_",定義一覧[[#This Row],[SubCategory]],"_",SUBSTITUTE(定義一覧[[#This Row],[Name]],"-","_"))</f>
        <v>NARROW_JIS_SYMBOL_KATAKANA_LETTER_SMALL_HU</v>
      </c>
      <c r="K10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KATAKANA_LETTER_SMALL_HU
pub const NARROW_JIS_SYMBOL_KATAKANA_LETTER_SMALL_HU: u32 = 0x31f7;</v>
      </c>
      <c r="L1058" s="3" t="str">
        <f>定義一覧[[#This Row],[VariableName]]&amp;","</f>
        <v>NARROW_JIS_SYMBOL_KATAKANA_LETTER_SMALL_HU,</v>
      </c>
      <c r="M1058" s="1" t="str">
        <f>IF(定義一覧[[#This Row],[Sequence]]="○","",IF(I1059="",CONCATENATE(定義一覧[[#This Row],[VariableName]], " + 1,"),CONCATENATE(定義一覧[[#This Row],[VariableName]], " - 1,")))</f>
        <v/>
      </c>
    </row>
    <row r="1059" spans="2:13" ht="12.75" customHeight="1" x14ac:dyDescent="0.4">
      <c r="B1059" s="1" t="s">
        <v>1763</v>
      </c>
      <c r="C1059" s="1">
        <f>HEX2DEC(定義一覧[[#This Row],[Unicode]])</f>
        <v>12792</v>
      </c>
      <c r="D1059" s="1" t="str">
        <f>_xlfn.UNICHAR(HEX2DEC(定義一覧[[#This Row],[Unicode]]))</f>
        <v>ㇸ</v>
      </c>
      <c r="E1059" s="1" t="s">
        <v>724</v>
      </c>
      <c r="F1059" s="1" t="s">
        <v>1622</v>
      </c>
      <c r="G1059" s="1" t="s">
        <v>729</v>
      </c>
      <c r="H1059" s="2" t="s">
        <v>2780</v>
      </c>
      <c r="I1059" s="1" t="str">
        <f>IF(AND(定義一覧[[#This Row],[Dec]]-1=C1058,定義一覧[[#This Row],[Dec]]+1=C1060,定義一覧[[#This Row],[Category]]=F1058,定義一覧[[#This Row],[Category]]=F1060,定義一覧[[#This Row],[SubCategory]]=G1058,定義一覧[[#This Row],[SubCategory]]=G1060),"○","")</f>
        <v>○</v>
      </c>
      <c r="J1059" s="1" t="str">
        <f>CONCATENATE(定義一覧[[#This Row],[Width]],"_",定義一覧[[#This Row],[Category]],"_",定義一覧[[#This Row],[SubCategory]],"_",SUBSTITUTE(定義一覧[[#This Row],[Name]],"-","_"))</f>
        <v>NARROW_JIS_SYMBOL_KATAKANA_LETTER_SMALL_HE</v>
      </c>
      <c r="K10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KATAKANA_LETTER_SMALL_HE
pub const NARROW_JIS_SYMBOL_KATAKANA_LETTER_SMALL_HE: u32 = 0x31f8;</v>
      </c>
      <c r="L1059" s="3" t="str">
        <f>定義一覧[[#This Row],[VariableName]]&amp;","</f>
        <v>NARROW_JIS_SYMBOL_KATAKANA_LETTER_SMALL_HE,</v>
      </c>
      <c r="M1059" s="1" t="str">
        <f>IF(定義一覧[[#This Row],[Sequence]]="○","",IF(I1060="",CONCATENATE(定義一覧[[#This Row],[VariableName]], " + 1,"),CONCATENATE(定義一覧[[#This Row],[VariableName]], " - 1,")))</f>
        <v/>
      </c>
    </row>
    <row r="1060" spans="2:13" ht="12.75" customHeight="1" x14ac:dyDescent="0.4">
      <c r="B1060" s="1" t="s">
        <v>1764</v>
      </c>
      <c r="C1060" s="1">
        <f>HEX2DEC(定義一覧[[#This Row],[Unicode]])</f>
        <v>12793</v>
      </c>
      <c r="D1060" s="1" t="str">
        <f>_xlfn.UNICHAR(HEX2DEC(定義一覧[[#This Row],[Unicode]]))</f>
        <v>ㇹ</v>
      </c>
      <c r="E1060" s="1" t="s">
        <v>724</v>
      </c>
      <c r="F1060" s="1" t="s">
        <v>1622</v>
      </c>
      <c r="G1060" s="1" t="s">
        <v>729</v>
      </c>
      <c r="H1060" s="2" t="s">
        <v>2781</v>
      </c>
      <c r="I1060" s="1" t="str">
        <f>IF(AND(定義一覧[[#This Row],[Dec]]-1=C1059,定義一覧[[#This Row],[Dec]]+1=C1061,定義一覧[[#This Row],[Category]]=F1059,定義一覧[[#This Row],[Category]]=F1061,定義一覧[[#This Row],[SubCategory]]=G1059,定義一覧[[#This Row],[SubCategory]]=G1061),"○","")</f>
        <v>○</v>
      </c>
      <c r="J1060" s="1" t="str">
        <f>CONCATENATE(定義一覧[[#This Row],[Width]],"_",定義一覧[[#This Row],[Category]],"_",定義一覧[[#This Row],[SubCategory]],"_",SUBSTITUTE(定義一覧[[#This Row],[Name]],"-","_"))</f>
        <v>NARROW_JIS_SYMBOL_KATAKANA_LETTER_SMALL_HO</v>
      </c>
      <c r="K10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KATAKANA_LETTER_SMALL_HO
pub const NARROW_JIS_SYMBOL_KATAKANA_LETTER_SMALL_HO: u32 = 0x31f9;</v>
      </c>
      <c r="L1060" s="3" t="str">
        <f>定義一覧[[#This Row],[VariableName]]&amp;","</f>
        <v>NARROW_JIS_SYMBOL_KATAKANA_LETTER_SMALL_HO,</v>
      </c>
      <c r="M1060" s="1" t="str">
        <f>IF(定義一覧[[#This Row],[Sequence]]="○","",IF(I1061="",CONCATENATE(定義一覧[[#This Row],[VariableName]], " + 1,"),CONCATENATE(定義一覧[[#This Row],[VariableName]], " - 1,")))</f>
        <v/>
      </c>
    </row>
    <row r="1061" spans="2:13" ht="12.75" customHeight="1" x14ac:dyDescent="0.4">
      <c r="B1061" s="1" t="s">
        <v>1765</v>
      </c>
      <c r="C1061" s="1">
        <f>HEX2DEC(定義一覧[[#This Row],[Unicode]])</f>
        <v>12794</v>
      </c>
      <c r="D1061" s="1" t="str">
        <f>_xlfn.UNICHAR(HEX2DEC(定義一覧[[#This Row],[Unicode]]))</f>
        <v>ㇺ</v>
      </c>
      <c r="E1061" s="1" t="s">
        <v>724</v>
      </c>
      <c r="F1061" s="1" t="s">
        <v>1622</v>
      </c>
      <c r="G1061" s="1" t="s">
        <v>729</v>
      </c>
      <c r="H1061" s="2" t="s">
        <v>2782</v>
      </c>
      <c r="I1061" s="1" t="str">
        <f>IF(AND(定義一覧[[#This Row],[Dec]]-1=C1060,定義一覧[[#This Row],[Dec]]+1=C1062,定義一覧[[#This Row],[Category]]=F1060,定義一覧[[#This Row],[Category]]=F1062,定義一覧[[#This Row],[SubCategory]]=G1060,定義一覧[[#This Row],[SubCategory]]=G1062),"○","")</f>
        <v>○</v>
      </c>
      <c r="J1061" s="1" t="str">
        <f>CONCATENATE(定義一覧[[#This Row],[Width]],"_",定義一覧[[#This Row],[Category]],"_",定義一覧[[#This Row],[SubCategory]],"_",SUBSTITUTE(定義一覧[[#This Row],[Name]],"-","_"))</f>
        <v>NARROW_JIS_SYMBOL_KATAKANA_LETTER_SMALL_MU</v>
      </c>
      <c r="K10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KATAKANA_LETTER_SMALL_MU
pub const NARROW_JIS_SYMBOL_KATAKANA_LETTER_SMALL_MU: u32 = 0x31fa;</v>
      </c>
      <c r="L1061" s="3" t="str">
        <f>定義一覧[[#This Row],[VariableName]]&amp;","</f>
        <v>NARROW_JIS_SYMBOL_KATAKANA_LETTER_SMALL_MU,</v>
      </c>
      <c r="M1061" s="1" t="str">
        <f>IF(定義一覧[[#This Row],[Sequence]]="○","",IF(I1062="",CONCATENATE(定義一覧[[#This Row],[VariableName]], " + 1,"),CONCATENATE(定義一覧[[#This Row],[VariableName]], " - 1,")))</f>
        <v/>
      </c>
    </row>
    <row r="1062" spans="2:13" ht="12.75" customHeight="1" x14ac:dyDescent="0.4">
      <c r="B1062" s="1" t="s">
        <v>1766</v>
      </c>
      <c r="C1062" s="1">
        <f>HEX2DEC(定義一覧[[#This Row],[Unicode]])</f>
        <v>12795</v>
      </c>
      <c r="D1062" s="1" t="str">
        <f>_xlfn.UNICHAR(HEX2DEC(定義一覧[[#This Row],[Unicode]]))</f>
        <v>ㇻ</v>
      </c>
      <c r="E1062" s="1" t="s">
        <v>724</v>
      </c>
      <c r="F1062" s="1" t="s">
        <v>1622</v>
      </c>
      <c r="G1062" s="1" t="s">
        <v>729</v>
      </c>
      <c r="H1062" s="2" t="s">
        <v>2783</v>
      </c>
      <c r="I1062" s="1" t="str">
        <f>IF(AND(定義一覧[[#This Row],[Dec]]-1=C1061,定義一覧[[#This Row],[Dec]]+1=C1063,定義一覧[[#This Row],[Category]]=F1061,定義一覧[[#This Row],[Category]]=F1063,定義一覧[[#This Row],[SubCategory]]=G1061,定義一覧[[#This Row],[SubCategory]]=G1063),"○","")</f>
        <v>○</v>
      </c>
      <c r="J1062" s="1" t="str">
        <f>CONCATENATE(定義一覧[[#This Row],[Width]],"_",定義一覧[[#This Row],[Category]],"_",定義一覧[[#This Row],[SubCategory]],"_",SUBSTITUTE(定義一覧[[#This Row],[Name]],"-","_"))</f>
        <v>NARROW_JIS_SYMBOL_KATAKANA_LETTER_SMALL_RA</v>
      </c>
      <c r="K10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KATAKANA_LETTER_SMALL_RA
pub const NARROW_JIS_SYMBOL_KATAKANA_LETTER_SMALL_RA: u32 = 0x31fb;</v>
      </c>
      <c r="L1062" s="3" t="str">
        <f>定義一覧[[#This Row],[VariableName]]&amp;","</f>
        <v>NARROW_JIS_SYMBOL_KATAKANA_LETTER_SMALL_RA,</v>
      </c>
      <c r="M1062" s="1" t="str">
        <f>IF(定義一覧[[#This Row],[Sequence]]="○","",IF(I1063="",CONCATENATE(定義一覧[[#This Row],[VariableName]], " + 1,"),CONCATENATE(定義一覧[[#This Row],[VariableName]], " - 1,")))</f>
        <v/>
      </c>
    </row>
    <row r="1063" spans="2:13" ht="12.75" customHeight="1" x14ac:dyDescent="0.4">
      <c r="B1063" s="1" t="s">
        <v>1767</v>
      </c>
      <c r="C1063" s="1">
        <f>HEX2DEC(定義一覧[[#This Row],[Unicode]])</f>
        <v>12796</v>
      </c>
      <c r="D1063" s="1" t="str">
        <f>_xlfn.UNICHAR(HEX2DEC(定義一覧[[#This Row],[Unicode]]))</f>
        <v>ㇼ</v>
      </c>
      <c r="E1063" s="1" t="s">
        <v>724</v>
      </c>
      <c r="F1063" s="1" t="s">
        <v>1622</v>
      </c>
      <c r="G1063" s="1" t="s">
        <v>729</v>
      </c>
      <c r="H1063" s="2" t="s">
        <v>2784</v>
      </c>
      <c r="I1063" s="1" t="str">
        <f>IF(AND(定義一覧[[#This Row],[Dec]]-1=C1062,定義一覧[[#This Row],[Dec]]+1=C1064,定義一覧[[#This Row],[Category]]=F1062,定義一覧[[#This Row],[Category]]=F1064,定義一覧[[#This Row],[SubCategory]]=G1062,定義一覧[[#This Row],[SubCategory]]=G1064),"○","")</f>
        <v>○</v>
      </c>
      <c r="J1063" s="1" t="str">
        <f>CONCATENATE(定義一覧[[#This Row],[Width]],"_",定義一覧[[#This Row],[Category]],"_",定義一覧[[#This Row],[SubCategory]],"_",SUBSTITUTE(定義一覧[[#This Row],[Name]],"-","_"))</f>
        <v>NARROW_JIS_SYMBOL_KATAKANA_LETTER_SMALL_RI</v>
      </c>
      <c r="K10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KATAKANA_LETTER_SMALL_RI
pub const NARROW_JIS_SYMBOL_KATAKANA_LETTER_SMALL_RI: u32 = 0x31fc;</v>
      </c>
      <c r="L1063" s="3" t="str">
        <f>定義一覧[[#This Row],[VariableName]]&amp;","</f>
        <v>NARROW_JIS_SYMBOL_KATAKANA_LETTER_SMALL_RI,</v>
      </c>
      <c r="M1063" s="1" t="str">
        <f>IF(定義一覧[[#This Row],[Sequence]]="○","",IF(I1064="",CONCATENATE(定義一覧[[#This Row],[VariableName]], " + 1,"),CONCATENATE(定義一覧[[#This Row],[VariableName]], " - 1,")))</f>
        <v/>
      </c>
    </row>
    <row r="1064" spans="2:13" ht="12.75" customHeight="1" x14ac:dyDescent="0.4">
      <c r="B1064" s="1" t="s">
        <v>1768</v>
      </c>
      <c r="C1064" s="1">
        <f>HEX2DEC(定義一覧[[#This Row],[Unicode]])</f>
        <v>12797</v>
      </c>
      <c r="D1064" s="1" t="str">
        <f>_xlfn.UNICHAR(HEX2DEC(定義一覧[[#This Row],[Unicode]]))</f>
        <v>ㇽ</v>
      </c>
      <c r="E1064" s="1" t="s">
        <v>724</v>
      </c>
      <c r="F1064" s="1" t="s">
        <v>1622</v>
      </c>
      <c r="G1064" s="1" t="s">
        <v>729</v>
      </c>
      <c r="H1064" s="2" t="s">
        <v>2785</v>
      </c>
      <c r="I1064" s="1" t="str">
        <f>IF(AND(定義一覧[[#This Row],[Dec]]-1=C1063,定義一覧[[#This Row],[Dec]]+1=C1065,定義一覧[[#This Row],[Category]]=F1063,定義一覧[[#This Row],[Category]]=F1065,定義一覧[[#This Row],[SubCategory]]=G1063,定義一覧[[#This Row],[SubCategory]]=G1065),"○","")</f>
        <v>○</v>
      </c>
      <c r="J1064" s="1" t="str">
        <f>CONCATENATE(定義一覧[[#This Row],[Width]],"_",定義一覧[[#This Row],[Category]],"_",定義一覧[[#This Row],[SubCategory]],"_",SUBSTITUTE(定義一覧[[#This Row],[Name]],"-","_"))</f>
        <v>NARROW_JIS_SYMBOL_KATAKANA_LETTER_SMALL_RU</v>
      </c>
      <c r="K10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KATAKANA_LETTER_SMALL_RU
pub const NARROW_JIS_SYMBOL_KATAKANA_LETTER_SMALL_RU: u32 = 0x31fd;</v>
      </c>
      <c r="L1064" s="3" t="str">
        <f>定義一覧[[#This Row],[VariableName]]&amp;","</f>
        <v>NARROW_JIS_SYMBOL_KATAKANA_LETTER_SMALL_RU,</v>
      </c>
      <c r="M1064" s="1" t="str">
        <f>IF(定義一覧[[#This Row],[Sequence]]="○","",IF(I1065="",CONCATENATE(定義一覧[[#This Row],[VariableName]], " + 1,"),CONCATENATE(定義一覧[[#This Row],[VariableName]], " - 1,")))</f>
        <v/>
      </c>
    </row>
    <row r="1065" spans="2:13" ht="12.75" customHeight="1" x14ac:dyDescent="0.4">
      <c r="B1065" s="1" t="s">
        <v>1769</v>
      </c>
      <c r="C1065" s="1">
        <f>HEX2DEC(定義一覧[[#This Row],[Unicode]])</f>
        <v>12798</v>
      </c>
      <c r="D1065" s="1" t="str">
        <f>_xlfn.UNICHAR(HEX2DEC(定義一覧[[#This Row],[Unicode]]))</f>
        <v>ㇾ</v>
      </c>
      <c r="E1065" s="1" t="s">
        <v>724</v>
      </c>
      <c r="F1065" s="1" t="s">
        <v>1622</v>
      </c>
      <c r="G1065" s="1" t="s">
        <v>729</v>
      </c>
      <c r="H1065" s="2" t="s">
        <v>2786</v>
      </c>
      <c r="I1065" s="1" t="str">
        <f>IF(AND(定義一覧[[#This Row],[Dec]]-1=C1064,定義一覧[[#This Row],[Dec]]+1=C1066,定義一覧[[#This Row],[Category]]=F1064,定義一覧[[#This Row],[Category]]=F1066,定義一覧[[#This Row],[SubCategory]]=G1064,定義一覧[[#This Row],[SubCategory]]=G1066),"○","")</f>
        <v>○</v>
      </c>
      <c r="J1065" s="1" t="str">
        <f>CONCATENATE(定義一覧[[#This Row],[Width]],"_",定義一覧[[#This Row],[Category]],"_",定義一覧[[#This Row],[SubCategory]],"_",SUBSTITUTE(定義一覧[[#This Row],[Name]],"-","_"))</f>
        <v>NARROW_JIS_SYMBOL_KATAKANA_LETTER_SMALL_RE</v>
      </c>
      <c r="K10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KATAKANA_LETTER_SMALL_RE
pub const NARROW_JIS_SYMBOL_KATAKANA_LETTER_SMALL_RE: u32 = 0x31fe;</v>
      </c>
      <c r="L1065" s="3" t="str">
        <f>定義一覧[[#This Row],[VariableName]]&amp;","</f>
        <v>NARROW_JIS_SYMBOL_KATAKANA_LETTER_SMALL_RE,</v>
      </c>
      <c r="M1065" s="1" t="str">
        <f>IF(定義一覧[[#This Row],[Sequence]]="○","",IF(I1066="",CONCATENATE(定義一覧[[#This Row],[VariableName]], " + 1,"),CONCATENATE(定義一覧[[#This Row],[VariableName]], " - 1,")))</f>
        <v/>
      </c>
    </row>
    <row r="1066" spans="2:13" ht="12.75" customHeight="1" x14ac:dyDescent="0.4">
      <c r="B1066" s="1" t="s">
        <v>1770</v>
      </c>
      <c r="C1066" s="1">
        <f>HEX2DEC(定義一覧[[#This Row],[Unicode]])</f>
        <v>12799</v>
      </c>
      <c r="D1066" s="1" t="str">
        <f>_xlfn.UNICHAR(HEX2DEC(定義一覧[[#This Row],[Unicode]]))</f>
        <v>ㇿ</v>
      </c>
      <c r="E1066" s="1" t="s">
        <v>724</v>
      </c>
      <c r="F1066" s="1" t="s">
        <v>1622</v>
      </c>
      <c r="G1066" s="1" t="s">
        <v>729</v>
      </c>
      <c r="H1066" s="2" t="s">
        <v>2787</v>
      </c>
      <c r="I1066" s="1" t="str">
        <f>IF(AND(定義一覧[[#This Row],[Dec]]-1=C1065,定義一覧[[#This Row],[Dec]]+1=C1067,定義一覧[[#This Row],[Category]]=F1065,定義一覧[[#This Row],[Category]]=F1067,定義一覧[[#This Row],[SubCategory]]=G1065,定義一覧[[#This Row],[SubCategory]]=G1067),"○","")</f>
        <v/>
      </c>
      <c r="J1066" s="1" t="str">
        <f>CONCATENATE(定義一覧[[#This Row],[Width]],"_",定義一覧[[#This Row],[Category]],"_",定義一覧[[#This Row],[SubCategory]],"_",SUBSTITUTE(定義一覧[[#This Row],[Name]],"-","_"))</f>
        <v>NARROW_JIS_SYMBOL_KATAKANA_LETTER_SMALL_RO</v>
      </c>
      <c r="K10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KATAKANA_LETTER_SMALL_RO
pub const NARROW_JIS_SYMBOL_KATAKANA_LETTER_SMALL_RO: u32 = 0x31ff;</v>
      </c>
      <c r="L1066" s="3" t="str">
        <f>定義一覧[[#This Row],[VariableName]]&amp;","</f>
        <v>NARROW_JIS_SYMBOL_KATAKANA_LETTER_SMALL_RO,</v>
      </c>
      <c r="M1066" s="1" t="str">
        <f>IF(定義一覧[[#This Row],[Sequence]]="○","",IF(I1067="",CONCATENATE(定義一覧[[#This Row],[VariableName]], " + 1,"),CONCATENATE(定義一覧[[#This Row],[VariableName]], " - 1,")))</f>
        <v>NARROW_JIS_SYMBOL_KATAKANA_LETTER_SMALL_RO + 1,</v>
      </c>
    </row>
    <row r="1067" spans="2:13" ht="12.75" customHeight="1" x14ac:dyDescent="0.4">
      <c r="B1067" s="1" t="s">
        <v>1614</v>
      </c>
      <c r="C1067" s="1">
        <f>HEX2DEC(定義一覧[[#This Row],[Unicode]])</f>
        <v>12849</v>
      </c>
      <c r="D1067" s="1" t="str">
        <f>_xlfn.UNICHAR(HEX2DEC(定義一覧[[#This Row],[Unicode]]))</f>
        <v>㈱</v>
      </c>
      <c r="E1067" s="1" t="s">
        <v>104</v>
      </c>
      <c r="F1067" s="1" t="s">
        <v>1622</v>
      </c>
      <c r="G1067" s="1" t="s">
        <v>729</v>
      </c>
      <c r="H1067" s="2" t="s">
        <v>2788</v>
      </c>
      <c r="I1067" s="1" t="str">
        <f>IF(AND(定義一覧[[#This Row],[Dec]]-1=C1066,定義一覧[[#This Row],[Dec]]+1=C1068,定義一覧[[#This Row],[Category]]=F1066,定義一覧[[#This Row],[Category]]=F1068,定義一覧[[#This Row],[SubCategory]]=G1066,定義一覧[[#This Row],[SubCategory]]=G1068),"○","")</f>
        <v/>
      </c>
      <c r="J1067" s="1" t="str">
        <f>CONCATENATE(定義一覧[[#This Row],[Width]],"_",定義一覧[[#This Row],[Category]],"_",定義一覧[[#This Row],[SubCategory]],"_",SUBSTITUTE(定義一覧[[#This Row],[Name]],"-","_"))</f>
        <v>WIDE_JIS_SYMBOL_PARENTHESIZED_IDEOGRAPH_STOCK</v>
      </c>
      <c r="K10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PARENTHESIZED_IDEOGRAPH_STOCK
pub const WIDE_JIS_SYMBOL_PARENTHESIZED_IDEOGRAPH_STOCK: u32 = 0x3231;</v>
      </c>
      <c r="L1067" s="3" t="str">
        <f>定義一覧[[#This Row],[VariableName]]&amp;","</f>
        <v>WIDE_JIS_SYMBOL_PARENTHESIZED_IDEOGRAPH_STOCK,</v>
      </c>
      <c r="M1067" s="1" t="str">
        <f>IF(定義一覧[[#This Row],[Sequence]]="○","",IF(I1068="",CONCATENATE(定義一覧[[#This Row],[VariableName]], " + 1,"),CONCATENATE(定義一覧[[#This Row],[VariableName]], " - 1,")))</f>
        <v>WIDE_JIS_SYMBOL_PARENTHESIZED_IDEOGRAPH_STOCK + 1,</v>
      </c>
    </row>
    <row r="1068" spans="2:13" ht="12.75" customHeight="1" x14ac:dyDescent="0.4">
      <c r="B1068" s="1" t="s">
        <v>1615</v>
      </c>
      <c r="C1068" s="1">
        <f>HEX2DEC(定義一覧[[#This Row],[Unicode]])</f>
        <v>12850</v>
      </c>
      <c r="D1068" s="1" t="str">
        <f>_xlfn.UNICHAR(HEX2DEC(定義一覧[[#This Row],[Unicode]]))</f>
        <v>㈲</v>
      </c>
      <c r="E1068" s="1" t="s">
        <v>104</v>
      </c>
      <c r="F1068" s="1" t="s">
        <v>1622</v>
      </c>
      <c r="G1068" s="1" t="s">
        <v>729</v>
      </c>
      <c r="H1068" s="2" t="s">
        <v>2789</v>
      </c>
      <c r="I1068" s="1" t="str">
        <f>IF(AND(定義一覧[[#This Row],[Dec]]-1=C1067,定義一覧[[#This Row],[Dec]]+1=C1069,定義一覧[[#This Row],[Category]]=F1067,定義一覧[[#This Row],[Category]]=F1069,定義一覧[[#This Row],[SubCategory]]=G1067,定義一覧[[#This Row],[SubCategory]]=G1069),"○","")</f>
        <v/>
      </c>
      <c r="J1068" s="1" t="str">
        <f>CONCATENATE(定義一覧[[#This Row],[Width]],"_",定義一覧[[#This Row],[Category]],"_",定義一覧[[#This Row],[SubCategory]],"_",SUBSTITUTE(定義一覧[[#This Row],[Name]],"-","_"))</f>
        <v>WIDE_JIS_SYMBOL_PARENTHESIZED_IDEOGRAPH_HAVE</v>
      </c>
      <c r="K10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PARENTHESIZED_IDEOGRAPH_HAVE
pub const WIDE_JIS_SYMBOL_PARENTHESIZED_IDEOGRAPH_HAVE: u32 = 0x3232;</v>
      </c>
      <c r="L1068" s="3" t="str">
        <f>定義一覧[[#This Row],[VariableName]]&amp;","</f>
        <v>WIDE_JIS_SYMBOL_PARENTHESIZED_IDEOGRAPH_HAVE,</v>
      </c>
      <c r="M1068" s="1" t="str">
        <f>IF(定義一覧[[#This Row],[Sequence]]="○","",IF(I1069="",CONCATENATE(定義一覧[[#This Row],[VariableName]], " + 1,"),CONCATENATE(定義一覧[[#This Row],[VariableName]], " - 1,")))</f>
        <v>WIDE_JIS_SYMBOL_PARENTHESIZED_IDEOGRAPH_HAVE + 1,</v>
      </c>
    </row>
    <row r="1069" spans="2:13" ht="12.75" customHeight="1" x14ac:dyDescent="0.4">
      <c r="B1069" s="1" t="s">
        <v>1616</v>
      </c>
      <c r="C1069" s="1">
        <f>HEX2DEC(定義一覧[[#This Row],[Unicode]])</f>
        <v>12857</v>
      </c>
      <c r="D1069" s="1" t="str">
        <f>_xlfn.UNICHAR(HEX2DEC(定義一覧[[#This Row],[Unicode]]))</f>
        <v>㈹</v>
      </c>
      <c r="E1069" s="1" t="s">
        <v>104</v>
      </c>
      <c r="F1069" s="1" t="s">
        <v>1622</v>
      </c>
      <c r="G1069" s="1" t="s">
        <v>729</v>
      </c>
      <c r="H1069" s="2" t="s">
        <v>2790</v>
      </c>
      <c r="I1069" s="1" t="str">
        <f>IF(AND(定義一覧[[#This Row],[Dec]]-1=C1068,定義一覧[[#This Row],[Dec]]+1=C1070,定義一覧[[#This Row],[Category]]=F1068,定義一覧[[#This Row],[Category]]=F1070,定義一覧[[#This Row],[SubCategory]]=G1068,定義一覧[[#This Row],[SubCategory]]=G1070),"○","")</f>
        <v/>
      </c>
      <c r="J1069" s="1" t="str">
        <f>CONCATENATE(定義一覧[[#This Row],[Width]],"_",定義一覧[[#This Row],[Category]],"_",定義一覧[[#This Row],[SubCategory]],"_",SUBSTITUTE(定義一覧[[#This Row],[Name]],"-","_"))</f>
        <v>WIDE_JIS_SYMBOL_PARENTHESIZED_IDEOGRAPH_REPRESENT</v>
      </c>
      <c r="K10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PARENTHESIZED_IDEOGRAPH_REPRESENT
pub const WIDE_JIS_SYMBOL_PARENTHESIZED_IDEOGRAPH_REPRESENT: u32 = 0x3239;</v>
      </c>
      <c r="L1069" s="3" t="str">
        <f>定義一覧[[#This Row],[VariableName]]&amp;","</f>
        <v>WIDE_JIS_SYMBOL_PARENTHESIZED_IDEOGRAPH_REPRESENT,</v>
      </c>
      <c r="M1069" s="1" t="str">
        <f>IF(定義一覧[[#This Row],[Sequence]]="○","",IF(I1070="",CONCATENATE(定義一覧[[#This Row],[VariableName]], " + 1,"),CONCATENATE(定義一覧[[#This Row],[VariableName]], " - 1,")))</f>
        <v>WIDE_JIS_SYMBOL_PARENTHESIZED_IDEOGRAPH_REPRESENT + 1,</v>
      </c>
    </row>
    <row r="1070" spans="2:13" ht="12.75" customHeight="1" x14ac:dyDescent="0.4">
      <c r="B1070" s="1" t="s">
        <v>1421</v>
      </c>
      <c r="C1070" s="1">
        <f>HEX2DEC(定義一覧[[#This Row],[Unicode]])</f>
        <v>12881</v>
      </c>
      <c r="D1070" s="1" t="str">
        <f>_xlfn.UNICHAR(HEX2DEC(定義一覧[[#This Row],[Unicode]]))</f>
        <v>㉑</v>
      </c>
      <c r="E1070" s="1" t="s">
        <v>724</v>
      </c>
      <c r="F1070" s="1" t="s">
        <v>1622</v>
      </c>
      <c r="G1070" s="1" t="s">
        <v>729</v>
      </c>
      <c r="H1070" s="2" t="s">
        <v>2791</v>
      </c>
      <c r="I1070" s="1" t="str">
        <f>IF(AND(定義一覧[[#This Row],[Dec]]-1=C1069,定義一覧[[#This Row],[Dec]]+1=C1071,定義一覧[[#This Row],[Category]]=F1069,定義一覧[[#This Row],[Category]]=F1071,定義一覧[[#This Row],[SubCategory]]=G1069,定義一覧[[#This Row],[SubCategory]]=G1071),"○","")</f>
        <v/>
      </c>
      <c r="J1070" s="1" t="str">
        <f>CONCATENATE(定義一覧[[#This Row],[Width]],"_",定義一覧[[#This Row],[Category]],"_",定義一覧[[#This Row],[SubCategory]],"_",SUBSTITUTE(定義一覧[[#This Row],[Name]],"-","_"))</f>
        <v>NARROW_JIS_SYMBOL_CIRCLED_NUMBER_TWENTY_ONE</v>
      </c>
      <c r="K10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CIRCLED_NUMBER_TWENTY_ONE
pub const NARROW_JIS_SYMBOL_CIRCLED_NUMBER_TWENTY_ONE: u32 = 0x3251;</v>
      </c>
      <c r="L1070" s="3" t="str">
        <f>定義一覧[[#This Row],[VariableName]]&amp;","</f>
        <v>NARROW_JIS_SYMBOL_CIRCLED_NUMBER_TWENTY_ONE,</v>
      </c>
      <c r="M1070" s="1" t="str">
        <f>IF(定義一覧[[#This Row],[Sequence]]="○","",IF(I1071="",CONCATENATE(定義一覧[[#This Row],[VariableName]], " + 1,"),CONCATENATE(定義一覧[[#This Row],[VariableName]], " - 1,")))</f>
        <v>NARROW_JIS_SYMBOL_CIRCLED_NUMBER_TWENTY_ONE - 1,</v>
      </c>
    </row>
    <row r="1071" spans="2:13" ht="12.75" customHeight="1" x14ac:dyDescent="0.4">
      <c r="B1071" s="1" t="s">
        <v>1422</v>
      </c>
      <c r="C1071" s="1">
        <f>HEX2DEC(定義一覧[[#This Row],[Unicode]])</f>
        <v>12882</v>
      </c>
      <c r="D1071" s="1" t="str">
        <f>_xlfn.UNICHAR(HEX2DEC(定義一覧[[#This Row],[Unicode]]))</f>
        <v>㉒</v>
      </c>
      <c r="E1071" s="1" t="s">
        <v>724</v>
      </c>
      <c r="F1071" s="1" t="s">
        <v>1622</v>
      </c>
      <c r="G1071" s="1" t="s">
        <v>729</v>
      </c>
      <c r="H1071" s="2" t="s">
        <v>2792</v>
      </c>
      <c r="I1071" s="1" t="str">
        <f>IF(AND(定義一覧[[#This Row],[Dec]]-1=C1070,定義一覧[[#This Row],[Dec]]+1=C1072,定義一覧[[#This Row],[Category]]=F1070,定義一覧[[#This Row],[Category]]=F1072,定義一覧[[#This Row],[SubCategory]]=G1070,定義一覧[[#This Row],[SubCategory]]=G1072),"○","")</f>
        <v>○</v>
      </c>
      <c r="J1071" s="1" t="str">
        <f>CONCATENATE(定義一覧[[#This Row],[Width]],"_",定義一覧[[#This Row],[Category]],"_",定義一覧[[#This Row],[SubCategory]],"_",SUBSTITUTE(定義一覧[[#This Row],[Name]],"-","_"))</f>
        <v>NARROW_JIS_SYMBOL_CIRCLED_NUMBER_TWENTY_TWO</v>
      </c>
      <c r="K10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CIRCLED_NUMBER_TWENTY_TWO
pub const NARROW_JIS_SYMBOL_CIRCLED_NUMBER_TWENTY_TWO: u32 = 0x3252;</v>
      </c>
      <c r="L1071" s="3" t="str">
        <f>定義一覧[[#This Row],[VariableName]]&amp;","</f>
        <v>NARROW_JIS_SYMBOL_CIRCLED_NUMBER_TWENTY_TWO,</v>
      </c>
      <c r="M1071" s="1" t="str">
        <f>IF(定義一覧[[#This Row],[Sequence]]="○","",IF(I1072="",CONCATENATE(定義一覧[[#This Row],[VariableName]], " + 1,"),CONCATENATE(定義一覧[[#This Row],[VariableName]], " - 1,")))</f>
        <v/>
      </c>
    </row>
    <row r="1072" spans="2:13" ht="12.75" customHeight="1" x14ac:dyDescent="0.4">
      <c r="B1072" s="1" t="s">
        <v>1423</v>
      </c>
      <c r="C1072" s="1">
        <f>HEX2DEC(定義一覧[[#This Row],[Unicode]])</f>
        <v>12883</v>
      </c>
      <c r="D1072" s="1" t="str">
        <f>_xlfn.UNICHAR(HEX2DEC(定義一覧[[#This Row],[Unicode]]))</f>
        <v>㉓</v>
      </c>
      <c r="E1072" s="1" t="s">
        <v>724</v>
      </c>
      <c r="F1072" s="1" t="s">
        <v>1622</v>
      </c>
      <c r="G1072" s="1" t="s">
        <v>729</v>
      </c>
      <c r="H1072" s="2" t="s">
        <v>2793</v>
      </c>
      <c r="I1072" s="1" t="str">
        <f>IF(AND(定義一覧[[#This Row],[Dec]]-1=C1071,定義一覧[[#This Row],[Dec]]+1=C1073,定義一覧[[#This Row],[Category]]=F1071,定義一覧[[#This Row],[Category]]=F1073,定義一覧[[#This Row],[SubCategory]]=G1071,定義一覧[[#This Row],[SubCategory]]=G1073),"○","")</f>
        <v>○</v>
      </c>
      <c r="J1072" s="1" t="str">
        <f>CONCATENATE(定義一覧[[#This Row],[Width]],"_",定義一覧[[#This Row],[Category]],"_",定義一覧[[#This Row],[SubCategory]],"_",SUBSTITUTE(定義一覧[[#This Row],[Name]],"-","_"))</f>
        <v>NARROW_JIS_SYMBOL_CIRCLED_NUMBER_TWENTY_THREE</v>
      </c>
      <c r="K10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CIRCLED_NUMBER_TWENTY_THREE
pub const NARROW_JIS_SYMBOL_CIRCLED_NUMBER_TWENTY_THREE: u32 = 0x3253;</v>
      </c>
      <c r="L1072" s="3" t="str">
        <f>定義一覧[[#This Row],[VariableName]]&amp;","</f>
        <v>NARROW_JIS_SYMBOL_CIRCLED_NUMBER_TWENTY_THREE,</v>
      </c>
      <c r="M1072" s="1" t="str">
        <f>IF(定義一覧[[#This Row],[Sequence]]="○","",IF(I1073="",CONCATENATE(定義一覧[[#This Row],[VariableName]], " + 1,"),CONCATENATE(定義一覧[[#This Row],[VariableName]], " - 1,")))</f>
        <v/>
      </c>
    </row>
    <row r="1073" spans="2:13" ht="12.75" customHeight="1" x14ac:dyDescent="0.4">
      <c r="B1073" s="1" t="s">
        <v>1424</v>
      </c>
      <c r="C1073" s="1">
        <f>HEX2DEC(定義一覧[[#This Row],[Unicode]])</f>
        <v>12884</v>
      </c>
      <c r="D1073" s="1" t="str">
        <f>_xlfn.UNICHAR(HEX2DEC(定義一覧[[#This Row],[Unicode]]))</f>
        <v>㉔</v>
      </c>
      <c r="E1073" s="1" t="s">
        <v>724</v>
      </c>
      <c r="F1073" s="1" t="s">
        <v>1622</v>
      </c>
      <c r="G1073" s="1" t="s">
        <v>729</v>
      </c>
      <c r="H1073" s="2" t="s">
        <v>2794</v>
      </c>
      <c r="I1073" s="1" t="str">
        <f>IF(AND(定義一覧[[#This Row],[Dec]]-1=C1072,定義一覧[[#This Row],[Dec]]+1=C1074,定義一覧[[#This Row],[Category]]=F1072,定義一覧[[#This Row],[Category]]=F1074,定義一覧[[#This Row],[SubCategory]]=G1072,定義一覧[[#This Row],[SubCategory]]=G1074),"○","")</f>
        <v>○</v>
      </c>
      <c r="J1073" s="1" t="str">
        <f>CONCATENATE(定義一覧[[#This Row],[Width]],"_",定義一覧[[#This Row],[Category]],"_",定義一覧[[#This Row],[SubCategory]],"_",SUBSTITUTE(定義一覧[[#This Row],[Name]],"-","_"))</f>
        <v>NARROW_JIS_SYMBOL_CIRCLED_NUMBER_TWENTY_FOUR</v>
      </c>
      <c r="K10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CIRCLED_NUMBER_TWENTY_FOUR
pub const NARROW_JIS_SYMBOL_CIRCLED_NUMBER_TWENTY_FOUR: u32 = 0x3254;</v>
      </c>
      <c r="L1073" s="3" t="str">
        <f>定義一覧[[#This Row],[VariableName]]&amp;","</f>
        <v>NARROW_JIS_SYMBOL_CIRCLED_NUMBER_TWENTY_FOUR,</v>
      </c>
      <c r="M1073" s="1" t="str">
        <f>IF(定義一覧[[#This Row],[Sequence]]="○","",IF(I1074="",CONCATENATE(定義一覧[[#This Row],[VariableName]], " + 1,"),CONCATENATE(定義一覧[[#This Row],[VariableName]], " - 1,")))</f>
        <v/>
      </c>
    </row>
    <row r="1074" spans="2:13" ht="12.75" customHeight="1" x14ac:dyDescent="0.4">
      <c r="B1074" s="1" t="s">
        <v>1425</v>
      </c>
      <c r="C1074" s="1">
        <f>HEX2DEC(定義一覧[[#This Row],[Unicode]])</f>
        <v>12885</v>
      </c>
      <c r="D1074" s="1" t="str">
        <f>_xlfn.UNICHAR(HEX2DEC(定義一覧[[#This Row],[Unicode]]))</f>
        <v>㉕</v>
      </c>
      <c r="E1074" s="1" t="s">
        <v>724</v>
      </c>
      <c r="F1074" s="1" t="s">
        <v>1622</v>
      </c>
      <c r="G1074" s="1" t="s">
        <v>729</v>
      </c>
      <c r="H1074" s="2" t="s">
        <v>2795</v>
      </c>
      <c r="I1074" s="1" t="str">
        <f>IF(AND(定義一覧[[#This Row],[Dec]]-1=C1073,定義一覧[[#This Row],[Dec]]+1=C1075,定義一覧[[#This Row],[Category]]=F1073,定義一覧[[#This Row],[Category]]=F1075,定義一覧[[#This Row],[SubCategory]]=G1073,定義一覧[[#This Row],[SubCategory]]=G1075),"○","")</f>
        <v>○</v>
      </c>
      <c r="J1074" s="1" t="str">
        <f>CONCATENATE(定義一覧[[#This Row],[Width]],"_",定義一覧[[#This Row],[Category]],"_",定義一覧[[#This Row],[SubCategory]],"_",SUBSTITUTE(定義一覧[[#This Row],[Name]],"-","_"))</f>
        <v>NARROW_JIS_SYMBOL_CIRCLED_NUMBER_TWENTY_FIVE</v>
      </c>
      <c r="K10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CIRCLED_NUMBER_TWENTY_FIVE
pub const NARROW_JIS_SYMBOL_CIRCLED_NUMBER_TWENTY_FIVE: u32 = 0x3255;</v>
      </c>
      <c r="L1074" s="3" t="str">
        <f>定義一覧[[#This Row],[VariableName]]&amp;","</f>
        <v>NARROW_JIS_SYMBOL_CIRCLED_NUMBER_TWENTY_FIVE,</v>
      </c>
      <c r="M1074" s="1" t="str">
        <f>IF(定義一覧[[#This Row],[Sequence]]="○","",IF(I1075="",CONCATENATE(定義一覧[[#This Row],[VariableName]], " + 1,"),CONCATENATE(定義一覧[[#This Row],[VariableName]], " - 1,")))</f>
        <v/>
      </c>
    </row>
    <row r="1075" spans="2:13" ht="12.75" customHeight="1" x14ac:dyDescent="0.4">
      <c r="B1075" s="1" t="s">
        <v>1426</v>
      </c>
      <c r="C1075" s="1">
        <f>HEX2DEC(定義一覧[[#This Row],[Unicode]])</f>
        <v>12886</v>
      </c>
      <c r="D1075" s="1" t="str">
        <f>_xlfn.UNICHAR(HEX2DEC(定義一覧[[#This Row],[Unicode]]))</f>
        <v>㉖</v>
      </c>
      <c r="E1075" s="1" t="s">
        <v>724</v>
      </c>
      <c r="F1075" s="1" t="s">
        <v>1622</v>
      </c>
      <c r="G1075" s="1" t="s">
        <v>729</v>
      </c>
      <c r="H1075" s="2" t="s">
        <v>2796</v>
      </c>
      <c r="I1075" s="1" t="str">
        <f>IF(AND(定義一覧[[#This Row],[Dec]]-1=C1074,定義一覧[[#This Row],[Dec]]+1=C1076,定義一覧[[#This Row],[Category]]=F1074,定義一覧[[#This Row],[Category]]=F1076,定義一覧[[#This Row],[SubCategory]]=G1074,定義一覧[[#This Row],[SubCategory]]=G1076),"○","")</f>
        <v>○</v>
      </c>
      <c r="J1075" s="1" t="str">
        <f>CONCATENATE(定義一覧[[#This Row],[Width]],"_",定義一覧[[#This Row],[Category]],"_",定義一覧[[#This Row],[SubCategory]],"_",SUBSTITUTE(定義一覧[[#This Row],[Name]],"-","_"))</f>
        <v>NARROW_JIS_SYMBOL_CIRCLED_NUMBER_TWENTY_SIX</v>
      </c>
      <c r="K10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CIRCLED_NUMBER_TWENTY_SIX
pub const NARROW_JIS_SYMBOL_CIRCLED_NUMBER_TWENTY_SIX: u32 = 0x3256;</v>
      </c>
      <c r="L1075" s="3" t="str">
        <f>定義一覧[[#This Row],[VariableName]]&amp;","</f>
        <v>NARROW_JIS_SYMBOL_CIRCLED_NUMBER_TWENTY_SIX,</v>
      </c>
      <c r="M1075" s="1" t="str">
        <f>IF(定義一覧[[#This Row],[Sequence]]="○","",IF(I1076="",CONCATENATE(定義一覧[[#This Row],[VariableName]], " + 1,"),CONCATENATE(定義一覧[[#This Row],[VariableName]], " - 1,")))</f>
        <v/>
      </c>
    </row>
    <row r="1076" spans="2:13" ht="12.75" customHeight="1" x14ac:dyDescent="0.4">
      <c r="B1076" s="1" t="s">
        <v>1427</v>
      </c>
      <c r="C1076" s="1">
        <f>HEX2DEC(定義一覧[[#This Row],[Unicode]])</f>
        <v>12887</v>
      </c>
      <c r="D1076" s="1" t="str">
        <f>_xlfn.UNICHAR(HEX2DEC(定義一覧[[#This Row],[Unicode]]))</f>
        <v>㉗</v>
      </c>
      <c r="E1076" s="1" t="s">
        <v>724</v>
      </c>
      <c r="F1076" s="1" t="s">
        <v>1622</v>
      </c>
      <c r="G1076" s="1" t="s">
        <v>729</v>
      </c>
      <c r="H1076" s="2" t="s">
        <v>2797</v>
      </c>
      <c r="I1076" s="1" t="str">
        <f>IF(AND(定義一覧[[#This Row],[Dec]]-1=C1075,定義一覧[[#This Row],[Dec]]+1=C1077,定義一覧[[#This Row],[Category]]=F1075,定義一覧[[#This Row],[Category]]=F1077,定義一覧[[#This Row],[SubCategory]]=G1075,定義一覧[[#This Row],[SubCategory]]=G1077),"○","")</f>
        <v>○</v>
      </c>
      <c r="J1076" s="1" t="str">
        <f>CONCATENATE(定義一覧[[#This Row],[Width]],"_",定義一覧[[#This Row],[Category]],"_",定義一覧[[#This Row],[SubCategory]],"_",SUBSTITUTE(定義一覧[[#This Row],[Name]],"-","_"))</f>
        <v>NARROW_JIS_SYMBOL_CIRCLED_NUMBER_TWENTY_SEVEN</v>
      </c>
      <c r="K10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CIRCLED_NUMBER_TWENTY_SEVEN
pub const NARROW_JIS_SYMBOL_CIRCLED_NUMBER_TWENTY_SEVEN: u32 = 0x3257;</v>
      </c>
      <c r="L1076" s="3" t="str">
        <f>定義一覧[[#This Row],[VariableName]]&amp;","</f>
        <v>NARROW_JIS_SYMBOL_CIRCLED_NUMBER_TWENTY_SEVEN,</v>
      </c>
      <c r="M1076" s="1" t="str">
        <f>IF(定義一覧[[#This Row],[Sequence]]="○","",IF(I1077="",CONCATENATE(定義一覧[[#This Row],[VariableName]], " + 1,"),CONCATENATE(定義一覧[[#This Row],[VariableName]], " - 1,")))</f>
        <v/>
      </c>
    </row>
    <row r="1077" spans="2:13" ht="12.75" customHeight="1" x14ac:dyDescent="0.4">
      <c r="B1077" s="1" t="s">
        <v>1428</v>
      </c>
      <c r="C1077" s="1">
        <f>HEX2DEC(定義一覧[[#This Row],[Unicode]])</f>
        <v>12888</v>
      </c>
      <c r="D1077" s="1" t="str">
        <f>_xlfn.UNICHAR(HEX2DEC(定義一覧[[#This Row],[Unicode]]))</f>
        <v>㉘</v>
      </c>
      <c r="E1077" s="1" t="s">
        <v>724</v>
      </c>
      <c r="F1077" s="1" t="s">
        <v>1622</v>
      </c>
      <c r="G1077" s="1" t="s">
        <v>729</v>
      </c>
      <c r="H1077" s="2" t="s">
        <v>2798</v>
      </c>
      <c r="I1077" s="1" t="str">
        <f>IF(AND(定義一覧[[#This Row],[Dec]]-1=C1076,定義一覧[[#This Row],[Dec]]+1=C1078,定義一覧[[#This Row],[Category]]=F1076,定義一覧[[#This Row],[Category]]=F1078,定義一覧[[#This Row],[SubCategory]]=G1076,定義一覧[[#This Row],[SubCategory]]=G1078),"○","")</f>
        <v>○</v>
      </c>
      <c r="J1077" s="1" t="str">
        <f>CONCATENATE(定義一覧[[#This Row],[Width]],"_",定義一覧[[#This Row],[Category]],"_",定義一覧[[#This Row],[SubCategory]],"_",SUBSTITUTE(定義一覧[[#This Row],[Name]],"-","_"))</f>
        <v>NARROW_JIS_SYMBOL_CIRCLED_NUMBER_TWENTY_EIGHT</v>
      </c>
      <c r="K10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CIRCLED_NUMBER_TWENTY_EIGHT
pub const NARROW_JIS_SYMBOL_CIRCLED_NUMBER_TWENTY_EIGHT: u32 = 0x3258;</v>
      </c>
      <c r="L1077" s="3" t="str">
        <f>定義一覧[[#This Row],[VariableName]]&amp;","</f>
        <v>NARROW_JIS_SYMBOL_CIRCLED_NUMBER_TWENTY_EIGHT,</v>
      </c>
      <c r="M1077" s="1" t="str">
        <f>IF(定義一覧[[#This Row],[Sequence]]="○","",IF(I1078="",CONCATENATE(定義一覧[[#This Row],[VariableName]], " + 1,"),CONCATENATE(定義一覧[[#This Row],[VariableName]], " - 1,")))</f>
        <v/>
      </c>
    </row>
    <row r="1078" spans="2:13" ht="12.75" customHeight="1" x14ac:dyDescent="0.4">
      <c r="B1078" s="1" t="s">
        <v>1429</v>
      </c>
      <c r="C1078" s="1">
        <f>HEX2DEC(定義一覧[[#This Row],[Unicode]])</f>
        <v>12889</v>
      </c>
      <c r="D1078" s="1" t="str">
        <f>_xlfn.UNICHAR(HEX2DEC(定義一覧[[#This Row],[Unicode]]))</f>
        <v>㉙</v>
      </c>
      <c r="E1078" s="1" t="s">
        <v>724</v>
      </c>
      <c r="F1078" s="1" t="s">
        <v>1622</v>
      </c>
      <c r="G1078" s="1" t="s">
        <v>729</v>
      </c>
      <c r="H1078" s="2" t="s">
        <v>2799</v>
      </c>
      <c r="I1078" s="1" t="str">
        <f>IF(AND(定義一覧[[#This Row],[Dec]]-1=C1077,定義一覧[[#This Row],[Dec]]+1=C1079,定義一覧[[#This Row],[Category]]=F1077,定義一覧[[#This Row],[Category]]=F1079,定義一覧[[#This Row],[SubCategory]]=G1077,定義一覧[[#This Row],[SubCategory]]=G1079),"○","")</f>
        <v>○</v>
      </c>
      <c r="J1078" s="1" t="str">
        <f>CONCATENATE(定義一覧[[#This Row],[Width]],"_",定義一覧[[#This Row],[Category]],"_",定義一覧[[#This Row],[SubCategory]],"_",SUBSTITUTE(定義一覧[[#This Row],[Name]],"-","_"))</f>
        <v>NARROW_JIS_SYMBOL_CIRCLED_NUMBER_TWENTY_NINE</v>
      </c>
      <c r="K10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CIRCLED_NUMBER_TWENTY_NINE
pub const NARROW_JIS_SYMBOL_CIRCLED_NUMBER_TWENTY_NINE: u32 = 0x3259;</v>
      </c>
      <c r="L1078" s="3" t="str">
        <f>定義一覧[[#This Row],[VariableName]]&amp;","</f>
        <v>NARROW_JIS_SYMBOL_CIRCLED_NUMBER_TWENTY_NINE,</v>
      </c>
      <c r="M1078" s="1" t="str">
        <f>IF(定義一覧[[#This Row],[Sequence]]="○","",IF(I1079="",CONCATENATE(定義一覧[[#This Row],[VariableName]], " + 1,"),CONCATENATE(定義一覧[[#This Row],[VariableName]], " - 1,")))</f>
        <v/>
      </c>
    </row>
    <row r="1079" spans="2:13" ht="12.75" customHeight="1" x14ac:dyDescent="0.4">
      <c r="B1079" s="1" t="s">
        <v>951</v>
      </c>
      <c r="C1079" s="1">
        <f>HEX2DEC(定義一覧[[#This Row],[Unicode]])</f>
        <v>12890</v>
      </c>
      <c r="D1079" s="1" t="str">
        <f>_xlfn.UNICHAR(HEX2DEC(定義一覧[[#This Row],[Unicode]]))</f>
        <v>㉚</v>
      </c>
      <c r="E1079" s="1" t="s">
        <v>724</v>
      </c>
      <c r="F1079" s="1" t="s">
        <v>1622</v>
      </c>
      <c r="G1079" s="1" t="s">
        <v>729</v>
      </c>
      <c r="H1079" s="2" t="s">
        <v>2800</v>
      </c>
      <c r="I1079" s="1" t="str">
        <f>IF(AND(定義一覧[[#This Row],[Dec]]-1=C1078,定義一覧[[#This Row],[Dec]]+1=C1080,定義一覧[[#This Row],[Category]]=F1078,定義一覧[[#This Row],[Category]]=F1080,定義一覧[[#This Row],[SubCategory]]=G1078,定義一覧[[#This Row],[SubCategory]]=G1080),"○","")</f>
        <v>○</v>
      </c>
      <c r="J1079" s="1" t="str">
        <f>CONCATENATE(定義一覧[[#This Row],[Width]],"_",定義一覧[[#This Row],[Category]],"_",定義一覧[[#This Row],[SubCategory]],"_",SUBSTITUTE(定義一覧[[#This Row],[Name]],"-","_"))</f>
        <v>NARROW_JIS_SYMBOL_CIRCLED_NUMBER_THIRTY</v>
      </c>
      <c r="K10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CIRCLED_NUMBER_THIRTY
pub const NARROW_JIS_SYMBOL_CIRCLED_NUMBER_THIRTY: u32 = 0x325a;</v>
      </c>
      <c r="L1079" s="3" t="str">
        <f>定義一覧[[#This Row],[VariableName]]&amp;","</f>
        <v>NARROW_JIS_SYMBOL_CIRCLED_NUMBER_THIRTY,</v>
      </c>
      <c r="M1079" s="1" t="str">
        <f>IF(定義一覧[[#This Row],[Sequence]]="○","",IF(I1080="",CONCATENATE(定義一覧[[#This Row],[VariableName]], " + 1,"),CONCATENATE(定義一覧[[#This Row],[VariableName]], " - 1,")))</f>
        <v/>
      </c>
    </row>
    <row r="1080" spans="2:13" ht="12.75" customHeight="1" x14ac:dyDescent="0.4">
      <c r="B1080" s="1" t="s">
        <v>952</v>
      </c>
      <c r="C1080" s="1">
        <f>HEX2DEC(定義一覧[[#This Row],[Unicode]])</f>
        <v>12891</v>
      </c>
      <c r="D1080" s="1" t="str">
        <f>_xlfn.UNICHAR(HEX2DEC(定義一覧[[#This Row],[Unicode]]))</f>
        <v>㉛</v>
      </c>
      <c r="E1080" s="1" t="s">
        <v>724</v>
      </c>
      <c r="F1080" s="1" t="s">
        <v>1622</v>
      </c>
      <c r="G1080" s="1" t="s">
        <v>729</v>
      </c>
      <c r="H1080" s="2" t="s">
        <v>2801</v>
      </c>
      <c r="I1080" s="1" t="str">
        <f>IF(AND(定義一覧[[#This Row],[Dec]]-1=C1079,定義一覧[[#This Row],[Dec]]+1=C1081,定義一覧[[#This Row],[Category]]=F1079,定義一覧[[#This Row],[Category]]=F1081,定義一覧[[#This Row],[SubCategory]]=G1079,定義一覧[[#This Row],[SubCategory]]=G1081),"○","")</f>
        <v>○</v>
      </c>
      <c r="J1080" s="1" t="str">
        <f>CONCATENATE(定義一覧[[#This Row],[Width]],"_",定義一覧[[#This Row],[Category]],"_",定義一覧[[#This Row],[SubCategory]],"_",SUBSTITUTE(定義一覧[[#This Row],[Name]],"-","_"))</f>
        <v>NARROW_JIS_SYMBOL_CIRCLED_NUMBER_THIRTY_ONE</v>
      </c>
      <c r="K10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CIRCLED_NUMBER_THIRTY_ONE
pub const NARROW_JIS_SYMBOL_CIRCLED_NUMBER_THIRTY_ONE: u32 = 0x325b;</v>
      </c>
      <c r="L1080" s="3" t="str">
        <f>定義一覧[[#This Row],[VariableName]]&amp;","</f>
        <v>NARROW_JIS_SYMBOL_CIRCLED_NUMBER_THIRTY_ONE,</v>
      </c>
      <c r="M1080" s="1" t="str">
        <f>IF(定義一覧[[#This Row],[Sequence]]="○","",IF(I1081="",CONCATENATE(定義一覧[[#This Row],[VariableName]], " + 1,"),CONCATENATE(定義一覧[[#This Row],[VariableName]], " - 1,")))</f>
        <v/>
      </c>
    </row>
    <row r="1081" spans="2:13" ht="12.75" customHeight="1" x14ac:dyDescent="0.4">
      <c r="B1081" s="1" t="s">
        <v>953</v>
      </c>
      <c r="C1081" s="1">
        <f>HEX2DEC(定義一覧[[#This Row],[Unicode]])</f>
        <v>12892</v>
      </c>
      <c r="D1081" s="1" t="str">
        <f>_xlfn.UNICHAR(HEX2DEC(定義一覧[[#This Row],[Unicode]]))</f>
        <v>㉜</v>
      </c>
      <c r="E1081" s="1" t="s">
        <v>724</v>
      </c>
      <c r="F1081" s="1" t="s">
        <v>1622</v>
      </c>
      <c r="G1081" s="1" t="s">
        <v>729</v>
      </c>
      <c r="H1081" s="2" t="s">
        <v>2802</v>
      </c>
      <c r="I1081" s="1" t="str">
        <f>IF(AND(定義一覧[[#This Row],[Dec]]-1=C1080,定義一覧[[#This Row],[Dec]]+1=C1082,定義一覧[[#This Row],[Category]]=F1080,定義一覧[[#This Row],[Category]]=F1082,定義一覧[[#This Row],[SubCategory]]=G1080,定義一覧[[#This Row],[SubCategory]]=G1082),"○","")</f>
        <v>○</v>
      </c>
      <c r="J1081" s="1" t="str">
        <f>CONCATENATE(定義一覧[[#This Row],[Width]],"_",定義一覧[[#This Row],[Category]],"_",定義一覧[[#This Row],[SubCategory]],"_",SUBSTITUTE(定義一覧[[#This Row],[Name]],"-","_"))</f>
        <v>NARROW_JIS_SYMBOL_CIRCLED_NUMBER_THIRTY_TWO</v>
      </c>
      <c r="K10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CIRCLED_NUMBER_THIRTY_TWO
pub const NARROW_JIS_SYMBOL_CIRCLED_NUMBER_THIRTY_TWO: u32 = 0x325c;</v>
      </c>
      <c r="L1081" s="3" t="str">
        <f>定義一覧[[#This Row],[VariableName]]&amp;","</f>
        <v>NARROW_JIS_SYMBOL_CIRCLED_NUMBER_THIRTY_TWO,</v>
      </c>
      <c r="M1081" s="1" t="str">
        <f>IF(定義一覧[[#This Row],[Sequence]]="○","",IF(I1082="",CONCATENATE(定義一覧[[#This Row],[VariableName]], " + 1,"),CONCATENATE(定義一覧[[#This Row],[VariableName]], " - 1,")))</f>
        <v/>
      </c>
    </row>
    <row r="1082" spans="2:13" ht="12.75" customHeight="1" x14ac:dyDescent="0.4">
      <c r="B1082" s="1" t="s">
        <v>954</v>
      </c>
      <c r="C1082" s="1">
        <f>HEX2DEC(定義一覧[[#This Row],[Unicode]])</f>
        <v>12893</v>
      </c>
      <c r="D1082" s="1" t="str">
        <f>_xlfn.UNICHAR(HEX2DEC(定義一覧[[#This Row],[Unicode]]))</f>
        <v>㉝</v>
      </c>
      <c r="E1082" s="1" t="s">
        <v>724</v>
      </c>
      <c r="F1082" s="1" t="s">
        <v>1622</v>
      </c>
      <c r="G1082" s="1" t="s">
        <v>729</v>
      </c>
      <c r="H1082" s="2" t="s">
        <v>2803</v>
      </c>
      <c r="I1082" s="1" t="str">
        <f>IF(AND(定義一覧[[#This Row],[Dec]]-1=C1081,定義一覧[[#This Row],[Dec]]+1=C1083,定義一覧[[#This Row],[Category]]=F1081,定義一覧[[#This Row],[Category]]=F1083,定義一覧[[#This Row],[SubCategory]]=G1081,定義一覧[[#This Row],[SubCategory]]=G1083),"○","")</f>
        <v>○</v>
      </c>
      <c r="J1082" s="1" t="str">
        <f>CONCATENATE(定義一覧[[#This Row],[Width]],"_",定義一覧[[#This Row],[Category]],"_",定義一覧[[#This Row],[SubCategory]],"_",SUBSTITUTE(定義一覧[[#This Row],[Name]],"-","_"))</f>
        <v>NARROW_JIS_SYMBOL_CIRCLED_NUMBER_THIRTY_THREE</v>
      </c>
      <c r="K10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CIRCLED_NUMBER_THIRTY_THREE
pub const NARROW_JIS_SYMBOL_CIRCLED_NUMBER_THIRTY_THREE: u32 = 0x325d;</v>
      </c>
      <c r="L1082" s="3" t="str">
        <f>定義一覧[[#This Row],[VariableName]]&amp;","</f>
        <v>NARROW_JIS_SYMBOL_CIRCLED_NUMBER_THIRTY_THREE,</v>
      </c>
      <c r="M1082" s="1" t="str">
        <f>IF(定義一覧[[#This Row],[Sequence]]="○","",IF(I1083="",CONCATENATE(定義一覧[[#This Row],[VariableName]], " + 1,"),CONCATENATE(定義一覧[[#This Row],[VariableName]], " - 1,")))</f>
        <v/>
      </c>
    </row>
    <row r="1083" spans="2:13" ht="12.75" customHeight="1" x14ac:dyDescent="0.4">
      <c r="B1083" s="1" t="s">
        <v>955</v>
      </c>
      <c r="C1083" s="1">
        <f>HEX2DEC(定義一覧[[#This Row],[Unicode]])</f>
        <v>12894</v>
      </c>
      <c r="D1083" s="1" t="str">
        <f>_xlfn.UNICHAR(HEX2DEC(定義一覧[[#This Row],[Unicode]]))</f>
        <v>㉞</v>
      </c>
      <c r="E1083" s="1" t="s">
        <v>724</v>
      </c>
      <c r="F1083" s="1" t="s">
        <v>1622</v>
      </c>
      <c r="G1083" s="1" t="s">
        <v>729</v>
      </c>
      <c r="H1083" s="2" t="s">
        <v>2804</v>
      </c>
      <c r="I1083" s="1" t="str">
        <f>IF(AND(定義一覧[[#This Row],[Dec]]-1=C1082,定義一覧[[#This Row],[Dec]]+1=C1084,定義一覧[[#This Row],[Category]]=F1082,定義一覧[[#This Row],[Category]]=F1084,定義一覧[[#This Row],[SubCategory]]=G1082,定義一覧[[#This Row],[SubCategory]]=G1084),"○","")</f>
        <v>○</v>
      </c>
      <c r="J1083" s="1" t="str">
        <f>CONCATENATE(定義一覧[[#This Row],[Width]],"_",定義一覧[[#This Row],[Category]],"_",定義一覧[[#This Row],[SubCategory]],"_",SUBSTITUTE(定義一覧[[#This Row],[Name]],"-","_"))</f>
        <v>NARROW_JIS_SYMBOL_CIRCLED_NUMBER_THIRTY_FOUR</v>
      </c>
      <c r="K10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CIRCLED_NUMBER_THIRTY_FOUR
pub const NARROW_JIS_SYMBOL_CIRCLED_NUMBER_THIRTY_FOUR: u32 = 0x325e;</v>
      </c>
      <c r="L1083" s="3" t="str">
        <f>定義一覧[[#This Row],[VariableName]]&amp;","</f>
        <v>NARROW_JIS_SYMBOL_CIRCLED_NUMBER_THIRTY_FOUR,</v>
      </c>
      <c r="M1083" s="1" t="str">
        <f>IF(定義一覧[[#This Row],[Sequence]]="○","",IF(I1084="",CONCATENATE(定義一覧[[#This Row],[VariableName]], " + 1,"),CONCATENATE(定義一覧[[#This Row],[VariableName]], " - 1,")))</f>
        <v/>
      </c>
    </row>
    <row r="1084" spans="2:13" ht="12.75" customHeight="1" x14ac:dyDescent="0.4">
      <c r="B1084" s="1" t="s">
        <v>956</v>
      </c>
      <c r="C1084" s="1">
        <f>HEX2DEC(定義一覧[[#This Row],[Unicode]])</f>
        <v>12895</v>
      </c>
      <c r="D1084" s="1" t="str">
        <f>_xlfn.UNICHAR(HEX2DEC(定義一覧[[#This Row],[Unicode]]))</f>
        <v>㉟</v>
      </c>
      <c r="E1084" s="1" t="s">
        <v>724</v>
      </c>
      <c r="F1084" s="1" t="s">
        <v>1622</v>
      </c>
      <c r="G1084" s="1" t="s">
        <v>729</v>
      </c>
      <c r="H1084" s="2" t="s">
        <v>2805</v>
      </c>
      <c r="I1084" s="1" t="str">
        <f>IF(AND(定義一覧[[#This Row],[Dec]]-1=C1083,定義一覧[[#This Row],[Dec]]+1=C1085,定義一覧[[#This Row],[Category]]=F1083,定義一覧[[#This Row],[Category]]=F1085,定義一覧[[#This Row],[SubCategory]]=G1083,定義一覧[[#This Row],[SubCategory]]=G1085),"○","")</f>
        <v/>
      </c>
      <c r="J1084" s="1" t="str">
        <f>CONCATENATE(定義一覧[[#This Row],[Width]],"_",定義一覧[[#This Row],[Category]],"_",定義一覧[[#This Row],[SubCategory]],"_",SUBSTITUTE(定義一覧[[#This Row],[Name]],"-","_"))</f>
        <v>NARROW_JIS_SYMBOL_CIRCLED_NUMBER_THIRTY_FIVE</v>
      </c>
      <c r="K10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CIRCLED_NUMBER_THIRTY_FIVE
pub const NARROW_JIS_SYMBOL_CIRCLED_NUMBER_THIRTY_FIVE: u32 = 0x325f;</v>
      </c>
      <c r="L1084" s="3" t="str">
        <f>定義一覧[[#This Row],[VariableName]]&amp;","</f>
        <v>NARROW_JIS_SYMBOL_CIRCLED_NUMBER_THIRTY_FIVE,</v>
      </c>
      <c r="M1084" s="1" t="str">
        <f>IF(定義一覧[[#This Row],[Sequence]]="○","",IF(I1085="",CONCATENATE(定義一覧[[#This Row],[VariableName]], " + 1,"),CONCATENATE(定義一覧[[#This Row],[VariableName]], " - 1,")))</f>
        <v>NARROW_JIS_SYMBOL_CIRCLED_NUMBER_THIRTY_FIVE + 1,</v>
      </c>
    </row>
    <row r="1085" spans="2:13" ht="12.75" customHeight="1" x14ac:dyDescent="0.4">
      <c r="B1085" s="1" t="s">
        <v>1223</v>
      </c>
      <c r="C1085" s="1">
        <f>HEX2DEC(定義一覧[[#This Row],[Unicode]])</f>
        <v>12964</v>
      </c>
      <c r="D1085" s="1" t="str">
        <f>_xlfn.UNICHAR(HEX2DEC(定義一覧[[#This Row],[Unicode]]))</f>
        <v>㊤</v>
      </c>
      <c r="E1085" s="1" t="s">
        <v>104</v>
      </c>
      <c r="F1085" s="1" t="s">
        <v>1622</v>
      </c>
      <c r="G1085" s="1" t="s">
        <v>729</v>
      </c>
      <c r="H1085" s="2" t="s">
        <v>2806</v>
      </c>
      <c r="I1085" s="1" t="str">
        <f>IF(AND(定義一覧[[#This Row],[Dec]]-1=C1084,定義一覧[[#This Row],[Dec]]+1=C1086,定義一覧[[#This Row],[Category]]=F1084,定義一覧[[#This Row],[Category]]=F1086,定義一覧[[#This Row],[SubCategory]]=G1084,定義一覧[[#This Row],[SubCategory]]=G1086),"○","")</f>
        <v/>
      </c>
      <c r="J1085" s="1" t="str">
        <f>CONCATENATE(定義一覧[[#This Row],[Width]],"_",定義一覧[[#This Row],[Category]],"_",定義一覧[[#This Row],[SubCategory]],"_",SUBSTITUTE(定義一覧[[#This Row],[Name]],"-","_"))</f>
        <v>WIDE_JIS_SYMBOL_CIRCLED_IDEOGRAPH_HIGH</v>
      </c>
      <c r="K10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CIRCLED_IDEOGRAPH_HIGH
pub const WIDE_JIS_SYMBOL_CIRCLED_IDEOGRAPH_HIGH: u32 = 0x32a4;</v>
      </c>
      <c r="L1085" s="3" t="str">
        <f>定義一覧[[#This Row],[VariableName]]&amp;","</f>
        <v>WIDE_JIS_SYMBOL_CIRCLED_IDEOGRAPH_HIGH,</v>
      </c>
      <c r="M1085" s="1" t="str">
        <f>IF(定義一覧[[#This Row],[Sequence]]="○","",IF(I1086="",CONCATENATE(定義一覧[[#This Row],[VariableName]], " + 1,"),CONCATENATE(定義一覧[[#This Row],[VariableName]], " - 1,")))</f>
        <v>WIDE_JIS_SYMBOL_CIRCLED_IDEOGRAPH_HIGH - 1,</v>
      </c>
    </row>
    <row r="1086" spans="2:13" ht="12.75" customHeight="1" x14ac:dyDescent="0.4">
      <c r="B1086" s="1" t="s">
        <v>1224</v>
      </c>
      <c r="C1086" s="1">
        <f>HEX2DEC(定義一覧[[#This Row],[Unicode]])</f>
        <v>12965</v>
      </c>
      <c r="D1086" s="1" t="str">
        <f>_xlfn.UNICHAR(HEX2DEC(定義一覧[[#This Row],[Unicode]]))</f>
        <v>㊥</v>
      </c>
      <c r="E1086" s="1" t="s">
        <v>104</v>
      </c>
      <c r="F1086" s="1" t="s">
        <v>1622</v>
      </c>
      <c r="G1086" s="1" t="s">
        <v>729</v>
      </c>
      <c r="H1086" s="2" t="s">
        <v>2807</v>
      </c>
      <c r="I1086" s="1" t="str">
        <f>IF(AND(定義一覧[[#This Row],[Dec]]-1=C1085,定義一覧[[#This Row],[Dec]]+1=C1087,定義一覧[[#This Row],[Category]]=F1085,定義一覧[[#This Row],[Category]]=F1087,定義一覧[[#This Row],[SubCategory]]=G1085,定義一覧[[#This Row],[SubCategory]]=G1087),"○","")</f>
        <v>○</v>
      </c>
      <c r="J1086" s="1" t="str">
        <f>CONCATENATE(定義一覧[[#This Row],[Width]],"_",定義一覧[[#This Row],[Category]],"_",定義一覧[[#This Row],[SubCategory]],"_",SUBSTITUTE(定義一覧[[#This Row],[Name]],"-","_"))</f>
        <v>WIDE_JIS_SYMBOL_CIRCLED_IDEOGRAPH_CENTRE</v>
      </c>
      <c r="K10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CIRCLED_IDEOGRAPH_CENTRE
pub const WIDE_JIS_SYMBOL_CIRCLED_IDEOGRAPH_CENTRE: u32 = 0x32a5;</v>
      </c>
      <c r="L1086" s="3" t="str">
        <f>定義一覧[[#This Row],[VariableName]]&amp;","</f>
        <v>WIDE_JIS_SYMBOL_CIRCLED_IDEOGRAPH_CENTRE,</v>
      </c>
      <c r="M1086" s="1" t="str">
        <f>IF(定義一覧[[#This Row],[Sequence]]="○","",IF(I1087="",CONCATENATE(定義一覧[[#This Row],[VariableName]], " + 1,"),CONCATENATE(定義一覧[[#This Row],[VariableName]], " - 1,")))</f>
        <v/>
      </c>
    </row>
    <row r="1087" spans="2:13" ht="12.75" customHeight="1" x14ac:dyDescent="0.4">
      <c r="B1087" s="1" t="s">
        <v>1225</v>
      </c>
      <c r="C1087" s="1">
        <f>HEX2DEC(定義一覧[[#This Row],[Unicode]])</f>
        <v>12966</v>
      </c>
      <c r="D1087" s="1" t="str">
        <f>_xlfn.UNICHAR(HEX2DEC(定義一覧[[#This Row],[Unicode]]))</f>
        <v>㊦</v>
      </c>
      <c r="E1087" s="1" t="s">
        <v>104</v>
      </c>
      <c r="F1087" s="1" t="s">
        <v>1622</v>
      </c>
      <c r="G1087" s="1" t="s">
        <v>729</v>
      </c>
      <c r="H1087" s="2" t="s">
        <v>2808</v>
      </c>
      <c r="I1087" s="1" t="str">
        <f>IF(AND(定義一覧[[#This Row],[Dec]]-1=C1086,定義一覧[[#This Row],[Dec]]+1=C1088,定義一覧[[#This Row],[Category]]=F1086,定義一覧[[#This Row],[Category]]=F1088,定義一覧[[#This Row],[SubCategory]]=G1086,定義一覧[[#This Row],[SubCategory]]=G1088),"○","")</f>
        <v>○</v>
      </c>
      <c r="J1087" s="1" t="str">
        <f>CONCATENATE(定義一覧[[#This Row],[Width]],"_",定義一覧[[#This Row],[Category]],"_",定義一覧[[#This Row],[SubCategory]],"_",SUBSTITUTE(定義一覧[[#This Row],[Name]],"-","_"))</f>
        <v>WIDE_JIS_SYMBOL_CIRCLED_IDEOGRAPH_LOW</v>
      </c>
      <c r="K10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CIRCLED_IDEOGRAPH_LOW
pub const WIDE_JIS_SYMBOL_CIRCLED_IDEOGRAPH_LOW: u32 = 0x32a6;</v>
      </c>
      <c r="L1087" s="3" t="str">
        <f>定義一覧[[#This Row],[VariableName]]&amp;","</f>
        <v>WIDE_JIS_SYMBOL_CIRCLED_IDEOGRAPH_LOW,</v>
      </c>
      <c r="M1087" s="1" t="str">
        <f>IF(定義一覧[[#This Row],[Sequence]]="○","",IF(I1088="",CONCATENATE(定義一覧[[#This Row],[VariableName]], " + 1,"),CONCATENATE(定義一覧[[#This Row],[VariableName]], " - 1,")))</f>
        <v/>
      </c>
    </row>
    <row r="1088" spans="2:13" ht="12.75" customHeight="1" x14ac:dyDescent="0.4">
      <c r="B1088" s="1" t="s">
        <v>1226</v>
      </c>
      <c r="C1088" s="1">
        <f>HEX2DEC(定義一覧[[#This Row],[Unicode]])</f>
        <v>12967</v>
      </c>
      <c r="D1088" s="1" t="str">
        <f>_xlfn.UNICHAR(HEX2DEC(定義一覧[[#This Row],[Unicode]]))</f>
        <v>㊧</v>
      </c>
      <c r="E1088" s="1" t="s">
        <v>104</v>
      </c>
      <c r="F1088" s="1" t="s">
        <v>1622</v>
      </c>
      <c r="G1088" s="1" t="s">
        <v>729</v>
      </c>
      <c r="H1088" s="2" t="s">
        <v>2809</v>
      </c>
      <c r="I1088" s="1" t="str">
        <f>IF(AND(定義一覧[[#This Row],[Dec]]-1=C1087,定義一覧[[#This Row],[Dec]]+1=C1089,定義一覧[[#This Row],[Category]]=F1087,定義一覧[[#This Row],[Category]]=F1089,定義一覧[[#This Row],[SubCategory]]=G1087,定義一覧[[#This Row],[SubCategory]]=G1089),"○","")</f>
        <v>○</v>
      </c>
      <c r="J1088" s="1" t="str">
        <f>CONCATENATE(定義一覧[[#This Row],[Width]],"_",定義一覧[[#This Row],[Category]],"_",定義一覧[[#This Row],[SubCategory]],"_",SUBSTITUTE(定義一覧[[#This Row],[Name]],"-","_"))</f>
        <v>WIDE_JIS_SYMBOL_CIRCLED_IDEOGRAPH_LEFT</v>
      </c>
      <c r="K10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CIRCLED_IDEOGRAPH_LEFT
pub const WIDE_JIS_SYMBOL_CIRCLED_IDEOGRAPH_LEFT: u32 = 0x32a7;</v>
      </c>
      <c r="L1088" s="3" t="str">
        <f>定義一覧[[#This Row],[VariableName]]&amp;","</f>
        <v>WIDE_JIS_SYMBOL_CIRCLED_IDEOGRAPH_LEFT,</v>
      </c>
      <c r="M1088" s="1" t="str">
        <f>IF(定義一覧[[#This Row],[Sequence]]="○","",IF(I1089="",CONCATENATE(定義一覧[[#This Row],[VariableName]], " + 1,"),CONCATENATE(定義一覧[[#This Row],[VariableName]], " - 1,")))</f>
        <v/>
      </c>
    </row>
    <row r="1089" spans="2:13" ht="12.75" customHeight="1" x14ac:dyDescent="0.4">
      <c r="B1089" s="1" t="s">
        <v>1227</v>
      </c>
      <c r="C1089" s="1">
        <f>HEX2DEC(定義一覧[[#This Row],[Unicode]])</f>
        <v>12968</v>
      </c>
      <c r="D1089" s="1" t="str">
        <f>_xlfn.UNICHAR(HEX2DEC(定義一覧[[#This Row],[Unicode]]))</f>
        <v>㊨</v>
      </c>
      <c r="E1089" s="1" t="s">
        <v>104</v>
      </c>
      <c r="F1089" s="1" t="s">
        <v>1622</v>
      </c>
      <c r="G1089" s="1" t="s">
        <v>729</v>
      </c>
      <c r="H1089" s="2" t="s">
        <v>2810</v>
      </c>
      <c r="I1089" s="1" t="str">
        <f>IF(AND(定義一覧[[#This Row],[Dec]]-1=C1088,定義一覧[[#This Row],[Dec]]+1=C1090,定義一覧[[#This Row],[Category]]=F1088,定義一覧[[#This Row],[Category]]=F1090,定義一覧[[#This Row],[SubCategory]]=G1088,定義一覧[[#This Row],[SubCategory]]=G1090),"○","")</f>
        <v/>
      </c>
      <c r="J1089" s="1" t="str">
        <f>CONCATENATE(定義一覧[[#This Row],[Width]],"_",定義一覧[[#This Row],[Category]],"_",定義一覧[[#This Row],[SubCategory]],"_",SUBSTITUTE(定義一覧[[#This Row],[Name]],"-","_"))</f>
        <v>WIDE_JIS_SYMBOL_CIRCLED_IDEOGRAPH_RIGHT</v>
      </c>
      <c r="K10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CIRCLED_IDEOGRAPH_RIGHT
pub const WIDE_JIS_SYMBOL_CIRCLED_IDEOGRAPH_RIGHT: u32 = 0x32a8;</v>
      </c>
      <c r="L1089" s="3" t="str">
        <f>定義一覧[[#This Row],[VariableName]]&amp;","</f>
        <v>WIDE_JIS_SYMBOL_CIRCLED_IDEOGRAPH_RIGHT,</v>
      </c>
      <c r="M1089" s="1" t="str">
        <f>IF(定義一覧[[#This Row],[Sequence]]="○","",IF(I1090="",CONCATENATE(定義一覧[[#This Row],[VariableName]], " + 1,"),CONCATENATE(定義一覧[[#This Row],[VariableName]], " - 1,")))</f>
        <v>WIDE_JIS_SYMBOL_CIRCLED_IDEOGRAPH_RIGHT + 1,</v>
      </c>
    </row>
    <row r="1090" spans="2:13" ht="12.75" customHeight="1" x14ac:dyDescent="0.4">
      <c r="B1090" s="1" t="s">
        <v>957</v>
      </c>
      <c r="C1090" s="1">
        <f>HEX2DEC(定義一覧[[#This Row],[Unicode]])</f>
        <v>12977</v>
      </c>
      <c r="D1090" s="1" t="str">
        <f>_xlfn.UNICHAR(HEX2DEC(定義一覧[[#This Row],[Unicode]]))</f>
        <v>㊱</v>
      </c>
      <c r="E1090" s="1" t="s">
        <v>724</v>
      </c>
      <c r="F1090" s="1" t="s">
        <v>1622</v>
      </c>
      <c r="G1090" s="1" t="s">
        <v>729</v>
      </c>
      <c r="H1090" s="2" t="s">
        <v>2811</v>
      </c>
      <c r="I1090" s="1" t="str">
        <f>IF(AND(定義一覧[[#This Row],[Dec]]-1=C1089,定義一覧[[#This Row],[Dec]]+1=C1091,定義一覧[[#This Row],[Category]]=F1089,定義一覧[[#This Row],[Category]]=F1091,定義一覧[[#This Row],[SubCategory]]=G1089,定義一覧[[#This Row],[SubCategory]]=G1091),"○","")</f>
        <v/>
      </c>
      <c r="J1090" s="1" t="str">
        <f>CONCATENATE(定義一覧[[#This Row],[Width]],"_",定義一覧[[#This Row],[Category]],"_",定義一覧[[#This Row],[SubCategory]],"_",SUBSTITUTE(定義一覧[[#This Row],[Name]],"-","_"))</f>
        <v>NARROW_JIS_SYMBOL_CIRCLED_NUMBER_THIRTY_SIX</v>
      </c>
      <c r="K10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CIRCLED_NUMBER_THIRTY_SIX
pub const NARROW_JIS_SYMBOL_CIRCLED_NUMBER_THIRTY_SIX: u32 = 0x32b1;</v>
      </c>
      <c r="L1090" s="3" t="str">
        <f>定義一覧[[#This Row],[VariableName]]&amp;","</f>
        <v>NARROW_JIS_SYMBOL_CIRCLED_NUMBER_THIRTY_SIX,</v>
      </c>
      <c r="M1090" s="1" t="str">
        <f>IF(定義一覧[[#This Row],[Sequence]]="○","",IF(I1091="",CONCATENATE(定義一覧[[#This Row],[VariableName]], " + 1,"),CONCATENATE(定義一覧[[#This Row],[VariableName]], " - 1,")))</f>
        <v>NARROW_JIS_SYMBOL_CIRCLED_NUMBER_THIRTY_SIX - 1,</v>
      </c>
    </row>
    <row r="1091" spans="2:13" ht="12.75" customHeight="1" x14ac:dyDescent="0.4">
      <c r="B1091" s="1" t="s">
        <v>958</v>
      </c>
      <c r="C1091" s="1">
        <f>HEX2DEC(定義一覧[[#This Row],[Unicode]])</f>
        <v>12978</v>
      </c>
      <c r="D1091" s="1" t="str">
        <f>_xlfn.UNICHAR(HEX2DEC(定義一覧[[#This Row],[Unicode]]))</f>
        <v>㊲</v>
      </c>
      <c r="E1091" s="1" t="s">
        <v>724</v>
      </c>
      <c r="F1091" s="1" t="s">
        <v>1622</v>
      </c>
      <c r="G1091" s="1" t="s">
        <v>729</v>
      </c>
      <c r="H1091" s="2" t="s">
        <v>2812</v>
      </c>
      <c r="I1091" s="1" t="str">
        <f>IF(AND(定義一覧[[#This Row],[Dec]]-1=C1090,定義一覧[[#This Row],[Dec]]+1=C1092,定義一覧[[#This Row],[Category]]=F1090,定義一覧[[#This Row],[Category]]=F1092,定義一覧[[#This Row],[SubCategory]]=G1090,定義一覧[[#This Row],[SubCategory]]=G1092),"○","")</f>
        <v>○</v>
      </c>
      <c r="J1091" s="1" t="str">
        <f>CONCATENATE(定義一覧[[#This Row],[Width]],"_",定義一覧[[#This Row],[Category]],"_",定義一覧[[#This Row],[SubCategory]],"_",SUBSTITUTE(定義一覧[[#This Row],[Name]],"-","_"))</f>
        <v>NARROW_JIS_SYMBOL_CIRCLED_NUMBER_THIRTY_SEVEN</v>
      </c>
      <c r="K10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CIRCLED_NUMBER_THIRTY_SEVEN
pub const NARROW_JIS_SYMBOL_CIRCLED_NUMBER_THIRTY_SEVEN: u32 = 0x32b2;</v>
      </c>
      <c r="L1091" s="3" t="str">
        <f>定義一覧[[#This Row],[VariableName]]&amp;","</f>
        <v>NARROW_JIS_SYMBOL_CIRCLED_NUMBER_THIRTY_SEVEN,</v>
      </c>
      <c r="M1091" s="1" t="str">
        <f>IF(定義一覧[[#This Row],[Sequence]]="○","",IF(I1092="",CONCATENATE(定義一覧[[#This Row],[VariableName]], " + 1,"),CONCATENATE(定義一覧[[#This Row],[VariableName]], " - 1,")))</f>
        <v/>
      </c>
    </row>
    <row r="1092" spans="2:13" ht="12.75" customHeight="1" x14ac:dyDescent="0.4">
      <c r="B1092" s="1" t="s">
        <v>959</v>
      </c>
      <c r="C1092" s="1">
        <f>HEX2DEC(定義一覧[[#This Row],[Unicode]])</f>
        <v>12979</v>
      </c>
      <c r="D1092" s="1" t="str">
        <f>_xlfn.UNICHAR(HEX2DEC(定義一覧[[#This Row],[Unicode]]))</f>
        <v>㊳</v>
      </c>
      <c r="E1092" s="1" t="s">
        <v>724</v>
      </c>
      <c r="F1092" s="1" t="s">
        <v>1622</v>
      </c>
      <c r="G1092" s="1" t="s">
        <v>729</v>
      </c>
      <c r="H1092" s="2" t="s">
        <v>2813</v>
      </c>
      <c r="I1092" s="1" t="str">
        <f>IF(AND(定義一覧[[#This Row],[Dec]]-1=C1091,定義一覧[[#This Row],[Dec]]+1=C1093,定義一覧[[#This Row],[Category]]=F1091,定義一覧[[#This Row],[Category]]=F1093,定義一覧[[#This Row],[SubCategory]]=G1091,定義一覧[[#This Row],[SubCategory]]=G1093),"○","")</f>
        <v>○</v>
      </c>
      <c r="J1092" s="1" t="str">
        <f>CONCATENATE(定義一覧[[#This Row],[Width]],"_",定義一覧[[#This Row],[Category]],"_",定義一覧[[#This Row],[SubCategory]],"_",SUBSTITUTE(定義一覧[[#This Row],[Name]],"-","_"))</f>
        <v>NARROW_JIS_SYMBOL_CIRCLED_NUMBER_THIRTY_EIGHT</v>
      </c>
      <c r="K10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CIRCLED_NUMBER_THIRTY_EIGHT
pub const NARROW_JIS_SYMBOL_CIRCLED_NUMBER_THIRTY_EIGHT: u32 = 0x32b3;</v>
      </c>
      <c r="L1092" s="3" t="str">
        <f>定義一覧[[#This Row],[VariableName]]&amp;","</f>
        <v>NARROW_JIS_SYMBOL_CIRCLED_NUMBER_THIRTY_EIGHT,</v>
      </c>
      <c r="M1092" s="1" t="str">
        <f>IF(定義一覧[[#This Row],[Sequence]]="○","",IF(I1093="",CONCATENATE(定義一覧[[#This Row],[VariableName]], " + 1,"),CONCATENATE(定義一覧[[#This Row],[VariableName]], " - 1,")))</f>
        <v/>
      </c>
    </row>
    <row r="1093" spans="2:13" ht="12.75" customHeight="1" x14ac:dyDescent="0.4">
      <c r="B1093" s="1" t="s">
        <v>960</v>
      </c>
      <c r="C1093" s="1">
        <f>HEX2DEC(定義一覧[[#This Row],[Unicode]])</f>
        <v>12980</v>
      </c>
      <c r="D1093" s="1" t="str">
        <f>_xlfn.UNICHAR(HEX2DEC(定義一覧[[#This Row],[Unicode]]))</f>
        <v>㊴</v>
      </c>
      <c r="E1093" s="1" t="s">
        <v>724</v>
      </c>
      <c r="F1093" s="1" t="s">
        <v>1622</v>
      </c>
      <c r="G1093" s="1" t="s">
        <v>729</v>
      </c>
      <c r="H1093" s="2" t="s">
        <v>2814</v>
      </c>
      <c r="I1093" s="1" t="str">
        <f>IF(AND(定義一覧[[#This Row],[Dec]]-1=C1092,定義一覧[[#This Row],[Dec]]+1=C1094,定義一覧[[#This Row],[Category]]=F1092,定義一覧[[#This Row],[Category]]=F1094,定義一覧[[#This Row],[SubCategory]]=G1092,定義一覧[[#This Row],[SubCategory]]=G1094),"○","")</f>
        <v>○</v>
      </c>
      <c r="J1093" s="1" t="str">
        <f>CONCATENATE(定義一覧[[#This Row],[Width]],"_",定義一覧[[#This Row],[Category]],"_",定義一覧[[#This Row],[SubCategory]],"_",SUBSTITUTE(定義一覧[[#This Row],[Name]],"-","_"))</f>
        <v>NARROW_JIS_SYMBOL_CIRCLED_NUMBER_THIRTY_NINE</v>
      </c>
      <c r="K10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CIRCLED_NUMBER_THIRTY_NINE
pub const NARROW_JIS_SYMBOL_CIRCLED_NUMBER_THIRTY_NINE: u32 = 0x32b4;</v>
      </c>
      <c r="L1093" s="3" t="str">
        <f>定義一覧[[#This Row],[VariableName]]&amp;","</f>
        <v>NARROW_JIS_SYMBOL_CIRCLED_NUMBER_THIRTY_NINE,</v>
      </c>
      <c r="M1093" s="1" t="str">
        <f>IF(定義一覧[[#This Row],[Sequence]]="○","",IF(I1094="",CONCATENATE(定義一覧[[#This Row],[VariableName]], " + 1,"),CONCATENATE(定義一覧[[#This Row],[VariableName]], " - 1,")))</f>
        <v/>
      </c>
    </row>
    <row r="1094" spans="2:13" ht="12.75" customHeight="1" x14ac:dyDescent="0.4">
      <c r="B1094" s="1" t="s">
        <v>961</v>
      </c>
      <c r="C1094" s="1">
        <f>HEX2DEC(定義一覧[[#This Row],[Unicode]])</f>
        <v>12981</v>
      </c>
      <c r="D1094" s="1" t="str">
        <f>_xlfn.UNICHAR(HEX2DEC(定義一覧[[#This Row],[Unicode]]))</f>
        <v>㊵</v>
      </c>
      <c r="E1094" s="1" t="s">
        <v>724</v>
      </c>
      <c r="F1094" s="1" t="s">
        <v>1622</v>
      </c>
      <c r="G1094" s="1" t="s">
        <v>729</v>
      </c>
      <c r="H1094" s="2" t="s">
        <v>2815</v>
      </c>
      <c r="I1094" s="1" t="str">
        <f>IF(AND(定義一覧[[#This Row],[Dec]]-1=C1093,定義一覧[[#This Row],[Dec]]+1=C1095,定義一覧[[#This Row],[Category]]=F1093,定義一覧[[#This Row],[Category]]=F1095,定義一覧[[#This Row],[SubCategory]]=G1093,定義一覧[[#This Row],[SubCategory]]=G1095),"○","")</f>
        <v>○</v>
      </c>
      <c r="J1094" s="1" t="str">
        <f>CONCATENATE(定義一覧[[#This Row],[Width]],"_",定義一覧[[#This Row],[Category]],"_",定義一覧[[#This Row],[SubCategory]],"_",SUBSTITUTE(定義一覧[[#This Row],[Name]],"-","_"))</f>
        <v>NARROW_JIS_SYMBOL_CIRCLED_NUMBER_FORTY</v>
      </c>
      <c r="K10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CIRCLED_NUMBER_FORTY
pub const NARROW_JIS_SYMBOL_CIRCLED_NUMBER_FORTY: u32 = 0x32b5;</v>
      </c>
      <c r="L1094" s="3" t="str">
        <f>定義一覧[[#This Row],[VariableName]]&amp;","</f>
        <v>NARROW_JIS_SYMBOL_CIRCLED_NUMBER_FORTY,</v>
      </c>
      <c r="M1094" s="1" t="str">
        <f>IF(定義一覧[[#This Row],[Sequence]]="○","",IF(I1095="",CONCATENATE(定義一覧[[#This Row],[VariableName]], " + 1,"),CONCATENATE(定義一覧[[#This Row],[VariableName]], " - 1,")))</f>
        <v/>
      </c>
    </row>
    <row r="1095" spans="2:13" ht="12.75" customHeight="1" x14ac:dyDescent="0.4">
      <c r="B1095" s="1" t="s">
        <v>962</v>
      </c>
      <c r="C1095" s="1">
        <f>HEX2DEC(定義一覧[[#This Row],[Unicode]])</f>
        <v>12982</v>
      </c>
      <c r="D1095" s="1" t="str">
        <f>_xlfn.UNICHAR(HEX2DEC(定義一覧[[#This Row],[Unicode]]))</f>
        <v>㊶</v>
      </c>
      <c r="E1095" s="1" t="s">
        <v>724</v>
      </c>
      <c r="F1095" s="1" t="s">
        <v>1622</v>
      </c>
      <c r="G1095" s="1" t="s">
        <v>729</v>
      </c>
      <c r="H1095" s="2" t="s">
        <v>2816</v>
      </c>
      <c r="I1095" s="1" t="str">
        <f>IF(AND(定義一覧[[#This Row],[Dec]]-1=C1094,定義一覧[[#This Row],[Dec]]+1=C1096,定義一覧[[#This Row],[Category]]=F1094,定義一覧[[#This Row],[Category]]=F1096,定義一覧[[#This Row],[SubCategory]]=G1094,定義一覧[[#This Row],[SubCategory]]=G1096),"○","")</f>
        <v>○</v>
      </c>
      <c r="J1095" s="1" t="str">
        <f>CONCATENATE(定義一覧[[#This Row],[Width]],"_",定義一覧[[#This Row],[Category]],"_",定義一覧[[#This Row],[SubCategory]],"_",SUBSTITUTE(定義一覧[[#This Row],[Name]],"-","_"))</f>
        <v>NARROW_JIS_SYMBOL_CIRCLED_NUMBER_FORTY_ONE</v>
      </c>
      <c r="K10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CIRCLED_NUMBER_FORTY_ONE
pub const NARROW_JIS_SYMBOL_CIRCLED_NUMBER_FORTY_ONE: u32 = 0x32b6;</v>
      </c>
      <c r="L1095" s="3" t="str">
        <f>定義一覧[[#This Row],[VariableName]]&amp;","</f>
        <v>NARROW_JIS_SYMBOL_CIRCLED_NUMBER_FORTY_ONE,</v>
      </c>
      <c r="M1095" s="1" t="str">
        <f>IF(定義一覧[[#This Row],[Sequence]]="○","",IF(I1096="",CONCATENATE(定義一覧[[#This Row],[VariableName]], " + 1,"),CONCATENATE(定義一覧[[#This Row],[VariableName]], " - 1,")))</f>
        <v/>
      </c>
    </row>
    <row r="1096" spans="2:13" ht="12.75" customHeight="1" x14ac:dyDescent="0.4">
      <c r="B1096" s="1" t="s">
        <v>963</v>
      </c>
      <c r="C1096" s="1">
        <f>HEX2DEC(定義一覧[[#This Row],[Unicode]])</f>
        <v>12983</v>
      </c>
      <c r="D1096" s="1" t="str">
        <f>_xlfn.UNICHAR(HEX2DEC(定義一覧[[#This Row],[Unicode]]))</f>
        <v>㊷</v>
      </c>
      <c r="E1096" s="1" t="s">
        <v>724</v>
      </c>
      <c r="F1096" s="1" t="s">
        <v>1622</v>
      </c>
      <c r="G1096" s="1" t="s">
        <v>729</v>
      </c>
      <c r="H1096" s="2" t="s">
        <v>2817</v>
      </c>
      <c r="I1096" s="1" t="str">
        <f>IF(AND(定義一覧[[#This Row],[Dec]]-1=C1095,定義一覧[[#This Row],[Dec]]+1=C1097,定義一覧[[#This Row],[Category]]=F1095,定義一覧[[#This Row],[Category]]=F1097,定義一覧[[#This Row],[SubCategory]]=G1095,定義一覧[[#This Row],[SubCategory]]=G1097),"○","")</f>
        <v>○</v>
      </c>
      <c r="J1096" s="1" t="str">
        <f>CONCATENATE(定義一覧[[#This Row],[Width]],"_",定義一覧[[#This Row],[Category]],"_",定義一覧[[#This Row],[SubCategory]],"_",SUBSTITUTE(定義一覧[[#This Row],[Name]],"-","_"))</f>
        <v>NARROW_JIS_SYMBOL_CIRCLED_NUMBER_FORTY_TWO</v>
      </c>
      <c r="K10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CIRCLED_NUMBER_FORTY_TWO
pub const NARROW_JIS_SYMBOL_CIRCLED_NUMBER_FORTY_TWO: u32 = 0x32b7;</v>
      </c>
      <c r="L1096" s="3" t="str">
        <f>定義一覧[[#This Row],[VariableName]]&amp;","</f>
        <v>NARROW_JIS_SYMBOL_CIRCLED_NUMBER_FORTY_TWO,</v>
      </c>
      <c r="M1096" s="1" t="str">
        <f>IF(定義一覧[[#This Row],[Sequence]]="○","",IF(I1097="",CONCATENATE(定義一覧[[#This Row],[VariableName]], " + 1,"),CONCATENATE(定義一覧[[#This Row],[VariableName]], " - 1,")))</f>
        <v/>
      </c>
    </row>
    <row r="1097" spans="2:13" ht="12.75" customHeight="1" x14ac:dyDescent="0.4">
      <c r="B1097" s="1" t="s">
        <v>964</v>
      </c>
      <c r="C1097" s="1">
        <f>HEX2DEC(定義一覧[[#This Row],[Unicode]])</f>
        <v>12984</v>
      </c>
      <c r="D1097" s="1" t="str">
        <f>_xlfn.UNICHAR(HEX2DEC(定義一覧[[#This Row],[Unicode]]))</f>
        <v>㊸</v>
      </c>
      <c r="E1097" s="1" t="s">
        <v>724</v>
      </c>
      <c r="F1097" s="1" t="s">
        <v>1622</v>
      </c>
      <c r="G1097" s="1" t="s">
        <v>729</v>
      </c>
      <c r="H1097" s="2" t="s">
        <v>2818</v>
      </c>
      <c r="I1097" s="1" t="str">
        <f>IF(AND(定義一覧[[#This Row],[Dec]]-1=C1096,定義一覧[[#This Row],[Dec]]+1=C1098,定義一覧[[#This Row],[Category]]=F1096,定義一覧[[#This Row],[Category]]=F1098,定義一覧[[#This Row],[SubCategory]]=G1096,定義一覧[[#This Row],[SubCategory]]=G1098),"○","")</f>
        <v>○</v>
      </c>
      <c r="J1097" s="1" t="str">
        <f>CONCATENATE(定義一覧[[#This Row],[Width]],"_",定義一覧[[#This Row],[Category]],"_",定義一覧[[#This Row],[SubCategory]],"_",SUBSTITUTE(定義一覧[[#This Row],[Name]],"-","_"))</f>
        <v>NARROW_JIS_SYMBOL_CIRCLED_NUMBER_FORTY_THREE</v>
      </c>
      <c r="K10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CIRCLED_NUMBER_FORTY_THREE
pub const NARROW_JIS_SYMBOL_CIRCLED_NUMBER_FORTY_THREE: u32 = 0x32b8;</v>
      </c>
      <c r="L1097" s="3" t="str">
        <f>定義一覧[[#This Row],[VariableName]]&amp;","</f>
        <v>NARROW_JIS_SYMBOL_CIRCLED_NUMBER_FORTY_THREE,</v>
      </c>
      <c r="M1097" s="1" t="str">
        <f>IF(定義一覧[[#This Row],[Sequence]]="○","",IF(I1098="",CONCATENATE(定義一覧[[#This Row],[VariableName]], " + 1,"),CONCATENATE(定義一覧[[#This Row],[VariableName]], " - 1,")))</f>
        <v/>
      </c>
    </row>
    <row r="1098" spans="2:13" ht="12.75" customHeight="1" x14ac:dyDescent="0.4">
      <c r="B1098" s="1" t="s">
        <v>965</v>
      </c>
      <c r="C1098" s="1">
        <f>HEX2DEC(定義一覧[[#This Row],[Unicode]])</f>
        <v>12985</v>
      </c>
      <c r="D1098" s="1" t="str">
        <f>_xlfn.UNICHAR(HEX2DEC(定義一覧[[#This Row],[Unicode]]))</f>
        <v>㊹</v>
      </c>
      <c r="E1098" s="1" t="s">
        <v>724</v>
      </c>
      <c r="F1098" s="1" t="s">
        <v>1622</v>
      </c>
      <c r="G1098" s="1" t="s">
        <v>729</v>
      </c>
      <c r="H1098" s="2" t="s">
        <v>2819</v>
      </c>
      <c r="I1098" s="1" t="str">
        <f>IF(AND(定義一覧[[#This Row],[Dec]]-1=C1097,定義一覧[[#This Row],[Dec]]+1=C1099,定義一覧[[#This Row],[Category]]=F1097,定義一覧[[#This Row],[Category]]=F1099,定義一覧[[#This Row],[SubCategory]]=G1097,定義一覧[[#This Row],[SubCategory]]=G1099),"○","")</f>
        <v>○</v>
      </c>
      <c r="J1098" s="1" t="str">
        <f>CONCATENATE(定義一覧[[#This Row],[Width]],"_",定義一覧[[#This Row],[Category]],"_",定義一覧[[#This Row],[SubCategory]],"_",SUBSTITUTE(定義一覧[[#This Row],[Name]],"-","_"))</f>
        <v>NARROW_JIS_SYMBOL_CIRCLED_NUMBER_FORTY_FOUR</v>
      </c>
      <c r="K10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CIRCLED_NUMBER_FORTY_FOUR
pub const NARROW_JIS_SYMBOL_CIRCLED_NUMBER_FORTY_FOUR: u32 = 0x32b9;</v>
      </c>
      <c r="L1098" s="3" t="str">
        <f>定義一覧[[#This Row],[VariableName]]&amp;","</f>
        <v>NARROW_JIS_SYMBOL_CIRCLED_NUMBER_FORTY_FOUR,</v>
      </c>
      <c r="M1098" s="1" t="str">
        <f>IF(定義一覧[[#This Row],[Sequence]]="○","",IF(I1099="",CONCATENATE(定義一覧[[#This Row],[VariableName]], " + 1,"),CONCATENATE(定義一覧[[#This Row],[VariableName]], " - 1,")))</f>
        <v/>
      </c>
    </row>
    <row r="1099" spans="2:13" ht="12.75" customHeight="1" x14ac:dyDescent="0.4">
      <c r="B1099" s="1" t="s">
        <v>966</v>
      </c>
      <c r="C1099" s="1">
        <f>HEX2DEC(定義一覧[[#This Row],[Unicode]])</f>
        <v>12986</v>
      </c>
      <c r="D1099" s="1" t="str">
        <f>_xlfn.UNICHAR(HEX2DEC(定義一覧[[#This Row],[Unicode]]))</f>
        <v>㊺</v>
      </c>
      <c r="E1099" s="1" t="s">
        <v>724</v>
      </c>
      <c r="F1099" s="1" t="s">
        <v>1622</v>
      </c>
      <c r="G1099" s="1" t="s">
        <v>729</v>
      </c>
      <c r="H1099" s="2" t="s">
        <v>2820</v>
      </c>
      <c r="I1099" s="1" t="str">
        <f>IF(AND(定義一覧[[#This Row],[Dec]]-1=C1098,定義一覧[[#This Row],[Dec]]+1=C1100,定義一覧[[#This Row],[Category]]=F1098,定義一覧[[#This Row],[Category]]=F1100,定義一覧[[#This Row],[SubCategory]]=G1098,定義一覧[[#This Row],[SubCategory]]=G1100),"○","")</f>
        <v>○</v>
      </c>
      <c r="J1099" s="1" t="str">
        <f>CONCATENATE(定義一覧[[#This Row],[Width]],"_",定義一覧[[#This Row],[Category]],"_",定義一覧[[#This Row],[SubCategory]],"_",SUBSTITUTE(定義一覧[[#This Row],[Name]],"-","_"))</f>
        <v>NARROW_JIS_SYMBOL_CIRCLED_NUMBER_FORTY_FIVE</v>
      </c>
      <c r="K10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CIRCLED_NUMBER_FORTY_FIVE
pub const NARROW_JIS_SYMBOL_CIRCLED_NUMBER_FORTY_FIVE: u32 = 0x32ba;</v>
      </c>
      <c r="L1099" s="3" t="str">
        <f>定義一覧[[#This Row],[VariableName]]&amp;","</f>
        <v>NARROW_JIS_SYMBOL_CIRCLED_NUMBER_FORTY_FIVE,</v>
      </c>
      <c r="M1099" s="1" t="str">
        <f>IF(定義一覧[[#This Row],[Sequence]]="○","",IF(I1100="",CONCATENATE(定義一覧[[#This Row],[VariableName]], " + 1,"),CONCATENATE(定義一覧[[#This Row],[VariableName]], " - 1,")))</f>
        <v/>
      </c>
    </row>
    <row r="1100" spans="2:13" ht="12.75" customHeight="1" x14ac:dyDescent="0.4">
      <c r="B1100" s="1" t="s">
        <v>967</v>
      </c>
      <c r="C1100" s="1">
        <f>HEX2DEC(定義一覧[[#This Row],[Unicode]])</f>
        <v>12987</v>
      </c>
      <c r="D1100" s="1" t="str">
        <f>_xlfn.UNICHAR(HEX2DEC(定義一覧[[#This Row],[Unicode]]))</f>
        <v>㊻</v>
      </c>
      <c r="E1100" s="1" t="s">
        <v>724</v>
      </c>
      <c r="F1100" s="1" t="s">
        <v>1622</v>
      </c>
      <c r="G1100" s="1" t="s">
        <v>729</v>
      </c>
      <c r="H1100" s="2" t="s">
        <v>2821</v>
      </c>
      <c r="I1100" s="1" t="str">
        <f>IF(AND(定義一覧[[#This Row],[Dec]]-1=C1099,定義一覧[[#This Row],[Dec]]+1=C1101,定義一覧[[#This Row],[Category]]=F1099,定義一覧[[#This Row],[Category]]=F1101,定義一覧[[#This Row],[SubCategory]]=G1099,定義一覧[[#This Row],[SubCategory]]=G1101),"○","")</f>
        <v>○</v>
      </c>
      <c r="J1100" s="1" t="str">
        <f>CONCATENATE(定義一覧[[#This Row],[Width]],"_",定義一覧[[#This Row],[Category]],"_",定義一覧[[#This Row],[SubCategory]],"_",SUBSTITUTE(定義一覧[[#This Row],[Name]],"-","_"))</f>
        <v>NARROW_JIS_SYMBOL_CIRCLED_NUMBER_FORTY_SIX</v>
      </c>
      <c r="K11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CIRCLED_NUMBER_FORTY_SIX
pub const NARROW_JIS_SYMBOL_CIRCLED_NUMBER_FORTY_SIX: u32 = 0x32bb;</v>
      </c>
      <c r="L1100" s="3" t="str">
        <f>定義一覧[[#This Row],[VariableName]]&amp;","</f>
        <v>NARROW_JIS_SYMBOL_CIRCLED_NUMBER_FORTY_SIX,</v>
      </c>
      <c r="M1100" s="1" t="str">
        <f>IF(定義一覧[[#This Row],[Sequence]]="○","",IF(I1101="",CONCATENATE(定義一覧[[#This Row],[VariableName]], " + 1,"),CONCATENATE(定義一覧[[#This Row],[VariableName]], " - 1,")))</f>
        <v/>
      </c>
    </row>
    <row r="1101" spans="2:13" ht="12.75" customHeight="1" x14ac:dyDescent="0.4">
      <c r="B1101" s="1" t="s">
        <v>968</v>
      </c>
      <c r="C1101" s="1">
        <f>HEX2DEC(定義一覧[[#This Row],[Unicode]])</f>
        <v>12988</v>
      </c>
      <c r="D1101" s="1" t="str">
        <f>_xlfn.UNICHAR(HEX2DEC(定義一覧[[#This Row],[Unicode]]))</f>
        <v>㊼</v>
      </c>
      <c r="E1101" s="1" t="s">
        <v>724</v>
      </c>
      <c r="F1101" s="1" t="s">
        <v>1622</v>
      </c>
      <c r="G1101" s="1" t="s">
        <v>729</v>
      </c>
      <c r="H1101" s="2" t="s">
        <v>2822</v>
      </c>
      <c r="I1101" s="1" t="str">
        <f>IF(AND(定義一覧[[#This Row],[Dec]]-1=C1100,定義一覧[[#This Row],[Dec]]+1=C1102,定義一覧[[#This Row],[Category]]=F1100,定義一覧[[#This Row],[Category]]=F1102,定義一覧[[#This Row],[SubCategory]]=G1100,定義一覧[[#This Row],[SubCategory]]=G1102),"○","")</f>
        <v>○</v>
      </c>
      <c r="J1101" s="1" t="str">
        <f>CONCATENATE(定義一覧[[#This Row],[Width]],"_",定義一覧[[#This Row],[Category]],"_",定義一覧[[#This Row],[SubCategory]],"_",SUBSTITUTE(定義一覧[[#This Row],[Name]],"-","_"))</f>
        <v>NARROW_JIS_SYMBOL_CIRCLED_NUMBER_FORTY_SEVEN</v>
      </c>
      <c r="K11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CIRCLED_NUMBER_FORTY_SEVEN
pub const NARROW_JIS_SYMBOL_CIRCLED_NUMBER_FORTY_SEVEN: u32 = 0x32bc;</v>
      </c>
      <c r="L1101" s="3" t="str">
        <f>定義一覧[[#This Row],[VariableName]]&amp;","</f>
        <v>NARROW_JIS_SYMBOL_CIRCLED_NUMBER_FORTY_SEVEN,</v>
      </c>
      <c r="M1101" s="1" t="str">
        <f>IF(定義一覧[[#This Row],[Sequence]]="○","",IF(I1102="",CONCATENATE(定義一覧[[#This Row],[VariableName]], " + 1,"),CONCATENATE(定義一覧[[#This Row],[VariableName]], " - 1,")))</f>
        <v/>
      </c>
    </row>
    <row r="1102" spans="2:13" ht="12.75" customHeight="1" x14ac:dyDescent="0.4">
      <c r="B1102" s="1" t="s">
        <v>969</v>
      </c>
      <c r="C1102" s="1">
        <f>HEX2DEC(定義一覧[[#This Row],[Unicode]])</f>
        <v>12989</v>
      </c>
      <c r="D1102" s="1" t="str">
        <f>_xlfn.UNICHAR(HEX2DEC(定義一覧[[#This Row],[Unicode]]))</f>
        <v>㊽</v>
      </c>
      <c r="E1102" s="1" t="s">
        <v>724</v>
      </c>
      <c r="F1102" s="1" t="s">
        <v>1622</v>
      </c>
      <c r="G1102" s="1" t="s">
        <v>729</v>
      </c>
      <c r="H1102" s="2" t="s">
        <v>2823</v>
      </c>
      <c r="I1102" s="1" t="str">
        <f>IF(AND(定義一覧[[#This Row],[Dec]]-1=C1101,定義一覧[[#This Row],[Dec]]+1=C1103,定義一覧[[#This Row],[Category]]=F1101,定義一覧[[#This Row],[Category]]=F1103,定義一覧[[#This Row],[SubCategory]]=G1101,定義一覧[[#This Row],[SubCategory]]=G1103),"○","")</f>
        <v>○</v>
      </c>
      <c r="J1102" s="1" t="str">
        <f>CONCATENATE(定義一覧[[#This Row],[Width]],"_",定義一覧[[#This Row],[Category]],"_",定義一覧[[#This Row],[SubCategory]],"_",SUBSTITUTE(定義一覧[[#This Row],[Name]],"-","_"))</f>
        <v>NARROW_JIS_SYMBOL_CIRCLED_NUMBER_FORTY_EIGHT</v>
      </c>
      <c r="K11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CIRCLED_NUMBER_FORTY_EIGHT
pub const NARROW_JIS_SYMBOL_CIRCLED_NUMBER_FORTY_EIGHT: u32 = 0x32bd;</v>
      </c>
      <c r="L1102" s="3" t="str">
        <f>定義一覧[[#This Row],[VariableName]]&amp;","</f>
        <v>NARROW_JIS_SYMBOL_CIRCLED_NUMBER_FORTY_EIGHT,</v>
      </c>
      <c r="M1102" s="1" t="str">
        <f>IF(定義一覧[[#This Row],[Sequence]]="○","",IF(I1103="",CONCATENATE(定義一覧[[#This Row],[VariableName]], " + 1,"),CONCATENATE(定義一覧[[#This Row],[VariableName]], " - 1,")))</f>
        <v/>
      </c>
    </row>
    <row r="1103" spans="2:13" ht="12.75" customHeight="1" x14ac:dyDescent="0.4">
      <c r="B1103" s="1" t="s">
        <v>970</v>
      </c>
      <c r="C1103" s="1">
        <f>HEX2DEC(定義一覧[[#This Row],[Unicode]])</f>
        <v>12990</v>
      </c>
      <c r="D1103" s="1" t="str">
        <f>_xlfn.UNICHAR(HEX2DEC(定義一覧[[#This Row],[Unicode]]))</f>
        <v>㊾</v>
      </c>
      <c r="E1103" s="1" t="s">
        <v>724</v>
      </c>
      <c r="F1103" s="1" t="s">
        <v>1622</v>
      </c>
      <c r="G1103" s="1" t="s">
        <v>729</v>
      </c>
      <c r="H1103" s="2" t="s">
        <v>2824</v>
      </c>
      <c r="I1103" s="1" t="str">
        <f>IF(AND(定義一覧[[#This Row],[Dec]]-1=C1102,定義一覧[[#This Row],[Dec]]+1=C1104,定義一覧[[#This Row],[Category]]=F1102,定義一覧[[#This Row],[Category]]=F1104,定義一覧[[#This Row],[SubCategory]]=G1102,定義一覧[[#This Row],[SubCategory]]=G1104),"○","")</f>
        <v>○</v>
      </c>
      <c r="J1103" s="1" t="str">
        <f>CONCATENATE(定義一覧[[#This Row],[Width]],"_",定義一覧[[#This Row],[Category]],"_",定義一覧[[#This Row],[SubCategory]],"_",SUBSTITUTE(定義一覧[[#This Row],[Name]],"-","_"))</f>
        <v>NARROW_JIS_SYMBOL_CIRCLED_NUMBER_FORTY_NINE</v>
      </c>
      <c r="K11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CIRCLED_NUMBER_FORTY_NINE
pub const NARROW_JIS_SYMBOL_CIRCLED_NUMBER_FORTY_NINE: u32 = 0x32be;</v>
      </c>
      <c r="L1103" s="3" t="str">
        <f>定義一覧[[#This Row],[VariableName]]&amp;","</f>
        <v>NARROW_JIS_SYMBOL_CIRCLED_NUMBER_FORTY_NINE,</v>
      </c>
      <c r="M1103" s="1" t="str">
        <f>IF(定義一覧[[#This Row],[Sequence]]="○","",IF(I1104="",CONCATENATE(定義一覧[[#This Row],[VariableName]], " + 1,"),CONCATENATE(定義一覧[[#This Row],[VariableName]], " - 1,")))</f>
        <v/>
      </c>
    </row>
    <row r="1104" spans="2:13" ht="12.75" customHeight="1" x14ac:dyDescent="0.4">
      <c r="B1104" s="1" t="s">
        <v>971</v>
      </c>
      <c r="C1104" s="1">
        <f>HEX2DEC(定義一覧[[#This Row],[Unicode]])</f>
        <v>12991</v>
      </c>
      <c r="D1104" s="1" t="str">
        <f>_xlfn.UNICHAR(HEX2DEC(定義一覧[[#This Row],[Unicode]]))</f>
        <v>㊿</v>
      </c>
      <c r="E1104" s="1" t="s">
        <v>724</v>
      </c>
      <c r="F1104" s="1" t="s">
        <v>1622</v>
      </c>
      <c r="G1104" s="1" t="s">
        <v>729</v>
      </c>
      <c r="H1104" s="2" t="s">
        <v>2825</v>
      </c>
      <c r="I1104" s="1" t="str">
        <f>IF(AND(定義一覧[[#This Row],[Dec]]-1=C1103,定義一覧[[#This Row],[Dec]]+1=C1105,定義一覧[[#This Row],[Category]]=F1103,定義一覧[[#This Row],[Category]]=F1105,定義一覧[[#This Row],[SubCategory]]=G1103,定義一覧[[#This Row],[SubCategory]]=G1105),"○","")</f>
        <v/>
      </c>
      <c r="J1104" s="1" t="str">
        <f>CONCATENATE(定義一覧[[#This Row],[Width]],"_",定義一覧[[#This Row],[Category]],"_",定義一覧[[#This Row],[SubCategory]],"_",SUBSTITUTE(定義一覧[[#This Row],[Name]],"-","_"))</f>
        <v>NARROW_JIS_SYMBOL_CIRCLED_NUMBER_FIFTY</v>
      </c>
      <c r="K11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CIRCLED_NUMBER_FIFTY
pub const NARROW_JIS_SYMBOL_CIRCLED_NUMBER_FIFTY: u32 = 0x32bf;</v>
      </c>
      <c r="L1104" s="3" t="str">
        <f>定義一覧[[#This Row],[VariableName]]&amp;","</f>
        <v>NARROW_JIS_SYMBOL_CIRCLED_NUMBER_FIFTY,</v>
      </c>
      <c r="M1104" s="1" t="str">
        <f>IF(定義一覧[[#This Row],[Sequence]]="○","",IF(I1105="",CONCATENATE(定義一覧[[#This Row],[VariableName]], " + 1,"),CONCATENATE(定義一覧[[#This Row],[VariableName]], " - 1,")))</f>
        <v>NARROW_JIS_SYMBOL_CIRCLED_NUMBER_FIFTY + 1,</v>
      </c>
    </row>
    <row r="1105" spans="2:13" ht="12.75" customHeight="1" x14ac:dyDescent="0.4">
      <c r="B1105" s="1" t="s">
        <v>1180</v>
      </c>
      <c r="C1105" s="1">
        <f>HEX2DEC(定義一覧[[#This Row],[Unicode]])</f>
        <v>13008</v>
      </c>
      <c r="D1105" s="1" t="str">
        <f>_xlfn.UNICHAR(HEX2DEC(定義一覧[[#This Row],[Unicode]]))</f>
        <v>㋐</v>
      </c>
      <c r="E1105" s="1" t="s">
        <v>724</v>
      </c>
      <c r="F1105" s="1" t="s">
        <v>1622</v>
      </c>
      <c r="G1105" s="1" t="s">
        <v>729</v>
      </c>
      <c r="H1105" s="2" t="s">
        <v>2826</v>
      </c>
      <c r="I1105" s="1" t="str">
        <f>IF(AND(定義一覧[[#This Row],[Dec]]-1=C1104,定義一覧[[#This Row],[Dec]]+1=C1106,定義一覧[[#This Row],[Category]]=F1104,定義一覧[[#This Row],[Category]]=F1106,定義一覧[[#This Row],[SubCategory]]=G1104,定義一覧[[#This Row],[SubCategory]]=G1106),"○","")</f>
        <v/>
      </c>
      <c r="J1105" s="1" t="str">
        <f>CONCATENATE(定義一覧[[#This Row],[Width]],"_",定義一覧[[#This Row],[Category]],"_",定義一覧[[#This Row],[SubCategory]],"_",SUBSTITUTE(定義一覧[[#This Row],[Name]],"-","_"))</f>
        <v>NARROW_JIS_SYMBOL_CIRCLED_KATAKANA_A</v>
      </c>
      <c r="K11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CIRCLED_KATAKANA_A
pub const NARROW_JIS_SYMBOL_CIRCLED_KATAKANA_A: u32 = 0x32d0;</v>
      </c>
      <c r="L1105" s="3" t="str">
        <f>定義一覧[[#This Row],[VariableName]]&amp;","</f>
        <v>NARROW_JIS_SYMBOL_CIRCLED_KATAKANA_A,</v>
      </c>
      <c r="M1105" s="1" t="str">
        <f>IF(定義一覧[[#This Row],[Sequence]]="○","",IF(I1106="",CONCATENATE(定義一覧[[#This Row],[VariableName]], " + 1,"),CONCATENATE(定義一覧[[#This Row],[VariableName]], " - 1,")))</f>
        <v>NARROW_JIS_SYMBOL_CIRCLED_KATAKANA_A - 1,</v>
      </c>
    </row>
    <row r="1106" spans="2:13" ht="12.75" customHeight="1" x14ac:dyDescent="0.4">
      <c r="B1106" s="1" t="s">
        <v>1181</v>
      </c>
      <c r="C1106" s="1">
        <f>HEX2DEC(定義一覧[[#This Row],[Unicode]])</f>
        <v>13009</v>
      </c>
      <c r="D1106" s="1" t="str">
        <f>_xlfn.UNICHAR(HEX2DEC(定義一覧[[#This Row],[Unicode]]))</f>
        <v>㋑</v>
      </c>
      <c r="E1106" s="1" t="s">
        <v>724</v>
      </c>
      <c r="F1106" s="1" t="s">
        <v>1622</v>
      </c>
      <c r="G1106" s="1" t="s">
        <v>729</v>
      </c>
      <c r="H1106" s="2" t="s">
        <v>2827</v>
      </c>
      <c r="I1106" s="1" t="str">
        <f>IF(AND(定義一覧[[#This Row],[Dec]]-1=C1105,定義一覧[[#This Row],[Dec]]+1=C1107,定義一覧[[#This Row],[Category]]=F1105,定義一覧[[#This Row],[Category]]=F1107,定義一覧[[#This Row],[SubCategory]]=G1105,定義一覧[[#This Row],[SubCategory]]=G1107),"○","")</f>
        <v>○</v>
      </c>
      <c r="J1106" s="1" t="str">
        <f>CONCATENATE(定義一覧[[#This Row],[Width]],"_",定義一覧[[#This Row],[Category]],"_",定義一覧[[#This Row],[SubCategory]],"_",SUBSTITUTE(定義一覧[[#This Row],[Name]],"-","_"))</f>
        <v>NARROW_JIS_SYMBOL_CIRCLED_KATAKANA_I</v>
      </c>
      <c r="K11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CIRCLED_KATAKANA_I
pub const NARROW_JIS_SYMBOL_CIRCLED_KATAKANA_I: u32 = 0x32d1;</v>
      </c>
      <c r="L1106" s="3" t="str">
        <f>定義一覧[[#This Row],[VariableName]]&amp;","</f>
        <v>NARROW_JIS_SYMBOL_CIRCLED_KATAKANA_I,</v>
      </c>
      <c r="M1106" s="1" t="str">
        <f>IF(定義一覧[[#This Row],[Sequence]]="○","",IF(I1107="",CONCATENATE(定義一覧[[#This Row],[VariableName]], " + 1,"),CONCATENATE(定義一覧[[#This Row],[VariableName]], " - 1,")))</f>
        <v/>
      </c>
    </row>
    <row r="1107" spans="2:13" ht="12.75" customHeight="1" x14ac:dyDescent="0.4">
      <c r="B1107" s="1" t="s">
        <v>1182</v>
      </c>
      <c r="C1107" s="1">
        <f>HEX2DEC(定義一覧[[#This Row],[Unicode]])</f>
        <v>13010</v>
      </c>
      <c r="D1107" s="1" t="str">
        <f>_xlfn.UNICHAR(HEX2DEC(定義一覧[[#This Row],[Unicode]]))</f>
        <v>㋒</v>
      </c>
      <c r="E1107" s="1" t="s">
        <v>724</v>
      </c>
      <c r="F1107" s="1" t="s">
        <v>1622</v>
      </c>
      <c r="G1107" s="1" t="s">
        <v>729</v>
      </c>
      <c r="H1107" s="2" t="s">
        <v>2828</v>
      </c>
      <c r="I1107" s="1" t="str">
        <f>IF(AND(定義一覧[[#This Row],[Dec]]-1=C1106,定義一覧[[#This Row],[Dec]]+1=C1108,定義一覧[[#This Row],[Category]]=F1106,定義一覧[[#This Row],[Category]]=F1108,定義一覧[[#This Row],[SubCategory]]=G1106,定義一覧[[#This Row],[SubCategory]]=G1108),"○","")</f>
        <v>○</v>
      </c>
      <c r="J1107" s="1" t="str">
        <f>CONCATENATE(定義一覧[[#This Row],[Width]],"_",定義一覧[[#This Row],[Category]],"_",定義一覧[[#This Row],[SubCategory]],"_",SUBSTITUTE(定義一覧[[#This Row],[Name]],"-","_"))</f>
        <v>NARROW_JIS_SYMBOL_CIRCLED_KATAKANA_U</v>
      </c>
      <c r="K11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CIRCLED_KATAKANA_U
pub const NARROW_JIS_SYMBOL_CIRCLED_KATAKANA_U: u32 = 0x32d2;</v>
      </c>
      <c r="L1107" s="3" t="str">
        <f>定義一覧[[#This Row],[VariableName]]&amp;","</f>
        <v>NARROW_JIS_SYMBOL_CIRCLED_KATAKANA_U,</v>
      </c>
      <c r="M1107" s="1" t="str">
        <f>IF(定義一覧[[#This Row],[Sequence]]="○","",IF(I1108="",CONCATENATE(定義一覧[[#This Row],[VariableName]], " + 1,"),CONCATENATE(定義一覧[[#This Row],[VariableName]], " - 1,")))</f>
        <v/>
      </c>
    </row>
    <row r="1108" spans="2:13" ht="12.75" customHeight="1" x14ac:dyDescent="0.4">
      <c r="B1108" s="1" t="s">
        <v>1183</v>
      </c>
      <c r="C1108" s="1">
        <f>HEX2DEC(定義一覧[[#This Row],[Unicode]])</f>
        <v>13011</v>
      </c>
      <c r="D1108" s="1" t="str">
        <f>_xlfn.UNICHAR(HEX2DEC(定義一覧[[#This Row],[Unicode]]))</f>
        <v>㋓</v>
      </c>
      <c r="E1108" s="1" t="s">
        <v>724</v>
      </c>
      <c r="F1108" s="1" t="s">
        <v>1622</v>
      </c>
      <c r="G1108" s="1" t="s">
        <v>729</v>
      </c>
      <c r="H1108" s="2" t="s">
        <v>2829</v>
      </c>
      <c r="I1108" s="1" t="str">
        <f>IF(AND(定義一覧[[#This Row],[Dec]]-1=C1107,定義一覧[[#This Row],[Dec]]+1=C1109,定義一覧[[#This Row],[Category]]=F1107,定義一覧[[#This Row],[Category]]=F1109,定義一覧[[#This Row],[SubCategory]]=G1107,定義一覧[[#This Row],[SubCategory]]=G1109),"○","")</f>
        <v>○</v>
      </c>
      <c r="J1108" s="1" t="str">
        <f>CONCATENATE(定義一覧[[#This Row],[Width]],"_",定義一覧[[#This Row],[Category]],"_",定義一覧[[#This Row],[SubCategory]],"_",SUBSTITUTE(定義一覧[[#This Row],[Name]],"-","_"))</f>
        <v>NARROW_JIS_SYMBOL_CIRCLED_KATAKANA_E</v>
      </c>
      <c r="K11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CIRCLED_KATAKANA_E
pub const NARROW_JIS_SYMBOL_CIRCLED_KATAKANA_E: u32 = 0x32d3;</v>
      </c>
      <c r="L1108" s="3" t="str">
        <f>定義一覧[[#This Row],[VariableName]]&amp;","</f>
        <v>NARROW_JIS_SYMBOL_CIRCLED_KATAKANA_E,</v>
      </c>
      <c r="M1108" s="1" t="str">
        <f>IF(定義一覧[[#This Row],[Sequence]]="○","",IF(I1109="",CONCATENATE(定義一覧[[#This Row],[VariableName]], " + 1,"),CONCATENATE(定義一覧[[#This Row],[VariableName]], " - 1,")))</f>
        <v/>
      </c>
    </row>
    <row r="1109" spans="2:13" ht="12.75" customHeight="1" x14ac:dyDescent="0.4">
      <c r="B1109" s="1" t="s">
        <v>1184</v>
      </c>
      <c r="C1109" s="1">
        <f>HEX2DEC(定義一覧[[#This Row],[Unicode]])</f>
        <v>13012</v>
      </c>
      <c r="D1109" s="1" t="str">
        <f>_xlfn.UNICHAR(HEX2DEC(定義一覧[[#This Row],[Unicode]]))</f>
        <v>㋔</v>
      </c>
      <c r="E1109" s="1" t="s">
        <v>724</v>
      </c>
      <c r="F1109" s="1" t="s">
        <v>1622</v>
      </c>
      <c r="G1109" s="1" t="s">
        <v>729</v>
      </c>
      <c r="H1109" s="2" t="s">
        <v>2830</v>
      </c>
      <c r="I1109" s="1" t="str">
        <f>IF(AND(定義一覧[[#This Row],[Dec]]-1=C1108,定義一覧[[#This Row],[Dec]]+1=C1110,定義一覧[[#This Row],[Category]]=F1108,定義一覧[[#This Row],[Category]]=F1110,定義一覧[[#This Row],[SubCategory]]=G1108,定義一覧[[#This Row],[SubCategory]]=G1110),"○","")</f>
        <v>○</v>
      </c>
      <c r="J1109" s="1" t="str">
        <f>CONCATENATE(定義一覧[[#This Row],[Width]],"_",定義一覧[[#This Row],[Category]],"_",定義一覧[[#This Row],[SubCategory]],"_",SUBSTITUTE(定義一覧[[#This Row],[Name]],"-","_"))</f>
        <v>NARROW_JIS_SYMBOL_CIRCLED_KATAKANA_O</v>
      </c>
      <c r="K11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CIRCLED_KATAKANA_O
pub const NARROW_JIS_SYMBOL_CIRCLED_KATAKANA_O: u32 = 0x32d4;</v>
      </c>
      <c r="L1109" s="3" t="str">
        <f>定義一覧[[#This Row],[VariableName]]&amp;","</f>
        <v>NARROW_JIS_SYMBOL_CIRCLED_KATAKANA_O,</v>
      </c>
      <c r="M1109" s="1" t="str">
        <f>IF(定義一覧[[#This Row],[Sequence]]="○","",IF(I1110="",CONCATENATE(定義一覧[[#This Row],[VariableName]], " + 1,"),CONCATENATE(定義一覧[[#This Row],[VariableName]], " - 1,")))</f>
        <v/>
      </c>
    </row>
    <row r="1110" spans="2:13" ht="12.75" customHeight="1" x14ac:dyDescent="0.4">
      <c r="B1110" s="1" t="s">
        <v>1185</v>
      </c>
      <c r="C1110" s="1">
        <f>HEX2DEC(定義一覧[[#This Row],[Unicode]])</f>
        <v>13013</v>
      </c>
      <c r="D1110" s="1" t="str">
        <f>_xlfn.UNICHAR(HEX2DEC(定義一覧[[#This Row],[Unicode]]))</f>
        <v>㋕</v>
      </c>
      <c r="E1110" s="1" t="s">
        <v>724</v>
      </c>
      <c r="F1110" s="1" t="s">
        <v>1622</v>
      </c>
      <c r="G1110" s="1" t="s">
        <v>729</v>
      </c>
      <c r="H1110" s="2" t="s">
        <v>2831</v>
      </c>
      <c r="I1110" s="1" t="str">
        <f>IF(AND(定義一覧[[#This Row],[Dec]]-1=C1109,定義一覧[[#This Row],[Dec]]+1=C1111,定義一覧[[#This Row],[Category]]=F1109,定義一覧[[#This Row],[Category]]=F1111,定義一覧[[#This Row],[SubCategory]]=G1109,定義一覧[[#This Row],[SubCategory]]=G1111),"○","")</f>
        <v>○</v>
      </c>
      <c r="J1110" s="1" t="str">
        <f>CONCATENATE(定義一覧[[#This Row],[Width]],"_",定義一覧[[#This Row],[Category]],"_",定義一覧[[#This Row],[SubCategory]],"_",SUBSTITUTE(定義一覧[[#This Row],[Name]],"-","_"))</f>
        <v>NARROW_JIS_SYMBOL_CIRCLED_KATAKANA_KA</v>
      </c>
      <c r="K11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CIRCLED_KATAKANA_KA
pub const NARROW_JIS_SYMBOL_CIRCLED_KATAKANA_KA: u32 = 0x32d5;</v>
      </c>
      <c r="L1110" s="3" t="str">
        <f>定義一覧[[#This Row],[VariableName]]&amp;","</f>
        <v>NARROW_JIS_SYMBOL_CIRCLED_KATAKANA_KA,</v>
      </c>
      <c r="M1110" s="1" t="str">
        <f>IF(定義一覧[[#This Row],[Sequence]]="○","",IF(I1111="",CONCATENATE(定義一覧[[#This Row],[VariableName]], " + 1,"),CONCATENATE(定義一覧[[#This Row],[VariableName]], " - 1,")))</f>
        <v/>
      </c>
    </row>
    <row r="1111" spans="2:13" ht="12.75" customHeight="1" x14ac:dyDescent="0.4">
      <c r="B1111" s="1" t="s">
        <v>1186</v>
      </c>
      <c r="C1111" s="1">
        <f>HEX2DEC(定義一覧[[#This Row],[Unicode]])</f>
        <v>13014</v>
      </c>
      <c r="D1111" s="1" t="str">
        <f>_xlfn.UNICHAR(HEX2DEC(定義一覧[[#This Row],[Unicode]]))</f>
        <v>㋖</v>
      </c>
      <c r="E1111" s="1" t="s">
        <v>724</v>
      </c>
      <c r="F1111" s="1" t="s">
        <v>1622</v>
      </c>
      <c r="G1111" s="1" t="s">
        <v>729</v>
      </c>
      <c r="H1111" s="2" t="s">
        <v>2832</v>
      </c>
      <c r="I1111" s="1" t="str">
        <f>IF(AND(定義一覧[[#This Row],[Dec]]-1=C1110,定義一覧[[#This Row],[Dec]]+1=C1112,定義一覧[[#This Row],[Category]]=F1110,定義一覧[[#This Row],[Category]]=F1112,定義一覧[[#This Row],[SubCategory]]=G1110,定義一覧[[#This Row],[SubCategory]]=G1112),"○","")</f>
        <v>○</v>
      </c>
      <c r="J1111" s="1" t="str">
        <f>CONCATENATE(定義一覧[[#This Row],[Width]],"_",定義一覧[[#This Row],[Category]],"_",定義一覧[[#This Row],[SubCategory]],"_",SUBSTITUTE(定義一覧[[#This Row],[Name]],"-","_"))</f>
        <v>NARROW_JIS_SYMBOL_CIRCLED_KATAKANA_KI</v>
      </c>
      <c r="K11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CIRCLED_KATAKANA_KI
pub const NARROW_JIS_SYMBOL_CIRCLED_KATAKANA_KI: u32 = 0x32d6;</v>
      </c>
      <c r="L1111" s="3" t="str">
        <f>定義一覧[[#This Row],[VariableName]]&amp;","</f>
        <v>NARROW_JIS_SYMBOL_CIRCLED_KATAKANA_KI,</v>
      </c>
      <c r="M1111" s="1" t="str">
        <f>IF(定義一覧[[#This Row],[Sequence]]="○","",IF(I1112="",CONCATENATE(定義一覧[[#This Row],[VariableName]], " + 1,"),CONCATENATE(定義一覧[[#This Row],[VariableName]], " - 1,")))</f>
        <v/>
      </c>
    </row>
    <row r="1112" spans="2:13" ht="12.75" customHeight="1" x14ac:dyDescent="0.4">
      <c r="B1112" s="1" t="s">
        <v>1187</v>
      </c>
      <c r="C1112" s="1">
        <f>HEX2DEC(定義一覧[[#This Row],[Unicode]])</f>
        <v>13015</v>
      </c>
      <c r="D1112" s="1" t="str">
        <f>_xlfn.UNICHAR(HEX2DEC(定義一覧[[#This Row],[Unicode]]))</f>
        <v>㋗</v>
      </c>
      <c r="E1112" s="1" t="s">
        <v>724</v>
      </c>
      <c r="F1112" s="1" t="s">
        <v>1622</v>
      </c>
      <c r="G1112" s="1" t="s">
        <v>729</v>
      </c>
      <c r="H1112" s="2" t="s">
        <v>2833</v>
      </c>
      <c r="I1112" s="1" t="str">
        <f>IF(AND(定義一覧[[#This Row],[Dec]]-1=C1111,定義一覧[[#This Row],[Dec]]+1=C1113,定義一覧[[#This Row],[Category]]=F1111,定義一覧[[#This Row],[Category]]=F1113,定義一覧[[#This Row],[SubCategory]]=G1111,定義一覧[[#This Row],[SubCategory]]=G1113),"○","")</f>
        <v>○</v>
      </c>
      <c r="J1112" s="1" t="str">
        <f>CONCATENATE(定義一覧[[#This Row],[Width]],"_",定義一覧[[#This Row],[Category]],"_",定義一覧[[#This Row],[SubCategory]],"_",SUBSTITUTE(定義一覧[[#This Row],[Name]],"-","_"))</f>
        <v>NARROW_JIS_SYMBOL_CIRCLED_KATAKANA_KU</v>
      </c>
      <c r="K11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CIRCLED_KATAKANA_KU
pub const NARROW_JIS_SYMBOL_CIRCLED_KATAKANA_KU: u32 = 0x32d7;</v>
      </c>
      <c r="L1112" s="3" t="str">
        <f>定義一覧[[#This Row],[VariableName]]&amp;","</f>
        <v>NARROW_JIS_SYMBOL_CIRCLED_KATAKANA_KU,</v>
      </c>
      <c r="M1112" s="1" t="str">
        <f>IF(定義一覧[[#This Row],[Sequence]]="○","",IF(I1113="",CONCATENATE(定義一覧[[#This Row],[VariableName]], " + 1,"),CONCATENATE(定義一覧[[#This Row],[VariableName]], " - 1,")))</f>
        <v/>
      </c>
    </row>
    <row r="1113" spans="2:13" ht="12.75" customHeight="1" x14ac:dyDescent="0.4">
      <c r="B1113" s="1" t="s">
        <v>1188</v>
      </c>
      <c r="C1113" s="1">
        <f>HEX2DEC(定義一覧[[#This Row],[Unicode]])</f>
        <v>13016</v>
      </c>
      <c r="D1113" s="1" t="str">
        <f>_xlfn.UNICHAR(HEX2DEC(定義一覧[[#This Row],[Unicode]]))</f>
        <v>㋘</v>
      </c>
      <c r="E1113" s="1" t="s">
        <v>724</v>
      </c>
      <c r="F1113" s="1" t="s">
        <v>1622</v>
      </c>
      <c r="G1113" s="1" t="s">
        <v>729</v>
      </c>
      <c r="H1113" s="2" t="s">
        <v>2834</v>
      </c>
      <c r="I1113" s="1" t="str">
        <f>IF(AND(定義一覧[[#This Row],[Dec]]-1=C1112,定義一覧[[#This Row],[Dec]]+1=C1114,定義一覧[[#This Row],[Category]]=F1112,定義一覧[[#This Row],[Category]]=F1114,定義一覧[[#This Row],[SubCategory]]=G1112,定義一覧[[#This Row],[SubCategory]]=G1114),"○","")</f>
        <v>○</v>
      </c>
      <c r="J1113" s="1" t="str">
        <f>CONCATENATE(定義一覧[[#This Row],[Width]],"_",定義一覧[[#This Row],[Category]],"_",定義一覧[[#This Row],[SubCategory]],"_",SUBSTITUTE(定義一覧[[#This Row],[Name]],"-","_"))</f>
        <v>NARROW_JIS_SYMBOL_CIRCLED_KATAKANA_KE</v>
      </c>
      <c r="K11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CIRCLED_KATAKANA_KE
pub const NARROW_JIS_SYMBOL_CIRCLED_KATAKANA_KE: u32 = 0x32d8;</v>
      </c>
      <c r="L1113" s="3" t="str">
        <f>定義一覧[[#This Row],[VariableName]]&amp;","</f>
        <v>NARROW_JIS_SYMBOL_CIRCLED_KATAKANA_KE,</v>
      </c>
      <c r="M1113" s="1" t="str">
        <f>IF(定義一覧[[#This Row],[Sequence]]="○","",IF(I1114="",CONCATENATE(定義一覧[[#This Row],[VariableName]], " + 1,"),CONCATENATE(定義一覧[[#This Row],[VariableName]], " - 1,")))</f>
        <v/>
      </c>
    </row>
    <row r="1114" spans="2:13" ht="12.75" customHeight="1" x14ac:dyDescent="0.4">
      <c r="B1114" s="1" t="s">
        <v>1189</v>
      </c>
      <c r="C1114" s="1">
        <f>HEX2DEC(定義一覧[[#This Row],[Unicode]])</f>
        <v>13017</v>
      </c>
      <c r="D1114" s="1" t="str">
        <f>_xlfn.UNICHAR(HEX2DEC(定義一覧[[#This Row],[Unicode]]))</f>
        <v>㋙</v>
      </c>
      <c r="E1114" s="1" t="s">
        <v>724</v>
      </c>
      <c r="F1114" s="1" t="s">
        <v>1622</v>
      </c>
      <c r="G1114" s="1" t="s">
        <v>729</v>
      </c>
      <c r="H1114" s="2" t="s">
        <v>2835</v>
      </c>
      <c r="I1114" s="1" t="str">
        <f>IF(AND(定義一覧[[#This Row],[Dec]]-1=C1113,定義一覧[[#This Row],[Dec]]+1=C1115,定義一覧[[#This Row],[Category]]=F1113,定義一覧[[#This Row],[Category]]=F1115,定義一覧[[#This Row],[SubCategory]]=G1113,定義一覧[[#This Row],[SubCategory]]=G1115),"○","")</f>
        <v>○</v>
      </c>
      <c r="J1114" s="1" t="str">
        <f>CONCATENATE(定義一覧[[#This Row],[Width]],"_",定義一覧[[#This Row],[Category]],"_",定義一覧[[#This Row],[SubCategory]],"_",SUBSTITUTE(定義一覧[[#This Row],[Name]],"-","_"))</f>
        <v>NARROW_JIS_SYMBOL_CIRCLED_KATAKANA_KO</v>
      </c>
      <c r="K11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CIRCLED_KATAKANA_KO
pub const NARROW_JIS_SYMBOL_CIRCLED_KATAKANA_KO: u32 = 0x32d9;</v>
      </c>
      <c r="L1114" s="3" t="str">
        <f>定義一覧[[#This Row],[VariableName]]&amp;","</f>
        <v>NARROW_JIS_SYMBOL_CIRCLED_KATAKANA_KO,</v>
      </c>
      <c r="M1114" s="1" t="str">
        <f>IF(定義一覧[[#This Row],[Sequence]]="○","",IF(I1115="",CONCATENATE(定義一覧[[#This Row],[VariableName]], " + 1,"),CONCATENATE(定義一覧[[#This Row],[VariableName]], " - 1,")))</f>
        <v/>
      </c>
    </row>
    <row r="1115" spans="2:13" ht="12.75" customHeight="1" x14ac:dyDescent="0.4">
      <c r="B1115" s="1" t="s">
        <v>1190</v>
      </c>
      <c r="C1115" s="1">
        <f>HEX2DEC(定義一覧[[#This Row],[Unicode]])</f>
        <v>13018</v>
      </c>
      <c r="D1115" s="1" t="str">
        <f>_xlfn.UNICHAR(HEX2DEC(定義一覧[[#This Row],[Unicode]]))</f>
        <v>㋚</v>
      </c>
      <c r="E1115" s="1" t="s">
        <v>724</v>
      </c>
      <c r="F1115" s="1" t="s">
        <v>1622</v>
      </c>
      <c r="G1115" s="1" t="s">
        <v>729</v>
      </c>
      <c r="H1115" s="2" t="s">
        <v>2836</v>
      </c>
      <c r="I1115" s="1" t="str">
        <f>IF(AND(定義一覧[[#This Row],[Dec]]-1=C1114,定義一覧[[#This Row],[Dec]]+1=C1116,定義一覧[[#This Row],[Category]]=F1114,定義一覧[[#This Row],[Category]]=F1116,定義一覧[[#This Row],[SubCategory]]=G1114,定義一覧[[#This Row],[SubCategory]]=G1116),"○","")</f>
        <v>○</v>
      </c>
      <c r="J1115" s="1" t="str">
        <f>CONCATENATE(定義一覧[[#This Row],[Width]],"_",定義一覧[[#This Row],[Category]],"_",定義一覧[[#This Row],[SubCategory]],"_",SUBSTITUTE(定義一覧[[#This Row],[Name]],"-","_"))</f>
        <v>NARROW_JIS_SYMBOL_CIRCLED_KATAKANA_SA</v>
      </c>
      <c r="K11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CIRCLED_KATAKANA_SA
pub const NARROW_JIS_SYMBOL_CIRCLED_KATAKANA_SA: u32 = 0x32da;</v>
      </c>
      <c r="L1115" s="3" t="str">
        <f>定義一覧[[#This Row],[VariableName]]&amp;","</f>
        <v>NARROW_JIS_SYMBOL_CIRCLED_KATAKANA_SA,</v>
      </c>
      <c r="M1115" s="1" t="str">
        <f>IF(定義一覧[[#This Row],[Sequence]]="○","",IF(I1116="",CONCATENATE(定義一覧[[#This Row],[VariableName]], " + 1,"),CONCATENATE(定義一覧[[#This Row],[VariableName]], " - 1,")))</f>
        <v/>
      </c>
    </row>
    <row r="1116" spans="2:13" ht="12.75" customHeight="1" x14ac:dyDescent="0.4">
      <c r="B1116" s="1" t="s">
        <v>1191</v>
      </c>
      <c r="C1116" s="1">
        <f>HEX2DEC(定義一覧[[#This Row],[Unicode]])</f>
        <v>13019</v>
      </c>
      <c r="D1116" s="1" t="str">
        <f>_xlfn.UNICHAR(HEX2DEC(定義一覧[[#This Row],[Unicode]]))</f>
        <v>㋛</v>
      </c>
      <c r="E1116" s="1" t="s">
        <v>724</v>
      </c>
      <c r="F1116" s="1" t="s">
        <v>1622</v>
      </c>
      <c r="G1116" s="1" t="s">
        <v>729</v>
      </c>
      <c r="H1116" s="2" t="s">
        <v>2837</v>
      </c>
      <c r="I1116" s="1" t="str">
        <f>IF(AND(定義一覧[[#This Row],[Dec]]-1=C1115,定義一覧[[#This Row],[Dec]]+1=C1117,定義一覧[[#This Row],[Category]]=F1115,定義一覧[[#This Row],[Category]]=F1117,定義一覧[[#This Row],[SubCategory]]=G1115,定義一覧[[#This Row],[SubCategory]]=G1117),"○","")</f>
        <v>○</v>
      </c>
      <c r="J1116" s="1" t="str">
        <f>CONCATENATE(定義一覧[[#This Row],[Width]],"_",定義一覧[[#This Row],[Category]],"_",定義一覧[[#This Row],[SubCategory]],"_",SUBSTITUTE(定義一覧[[#This Row],[Name]],"-","_"))</f>
        <v>NARROW_JIS_SYMBOL_CIRCLED_KATAKANA_SI</v>
      </c>
      <c r="K11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CIRCLED_KATAKANA_SI
pub const NARROW_JIS_SYMBOL_CIRCLED_KATAKANA_SI: u32 = 0x32db;</v>
      </c>
      <c r="L1116" s="3" t="str">
        <f>定義一覧[[#This Row],[VariableName]]&amp;","</f>
        <v>NARROW_JIS_SYMBOL_CIRCLED_KATAKANA_SI,</v>
      </c>
      <c r="M1116" s="1" t="str">
        <f>IF(定義一覧[[#This Row],[Sequence]]="○","",IF(I1117="",CONCATENATE(定義一覧[[#This Row],[VariableName]], " + 1,"),CONCATENATE(定義一覧[[#This Row],[VariableName]], " - 1,")))</f>
        <v/>
      </c>
    </row>
    <row r="1117" spans="2:13" ht="12.75" customHeight="1" x14ac:dyDescent="0.4">
      <c r="B1117" s="1" t="s">
        <v>1192</v>
      </c>
      <c r="C1117" s="1">
        <f>HEX2DEC(定義一覧[[#This Row],[Unicode]])</f>
        <v>13020</v>
      </c>
      <c r="D1117" s="1" t="str">
        <f>_xlfn.UNICHAR(HEX2DEC(定義一覧[[#This Row],[Unicode]]))</f>
        <v>㋜</v>
      </c>
      <c r="E1117" s="1" t="s">
        <v>724</v>
      </c>
      <c r="F1117" s="1" t="s">
        <v>1622</v>
      </c>
      <c r="G1117" s="1" t="s">
        <v>729</v>
      </c>
      <c r="H1117" s="2" t="s">
        <v>2838</v>
      </c>
      <c r="I1117" s="1" t="str">
        <f>IF(AND(定義一覧[[#This Row],[Dec]]-1=C1116,定義一覧[[#This Row],[Dec]]+1=C1118,定義一覧[[#This Row],[Category]]=F1116,定義一覧[[#This Row],[Category]]=F1118,定義一覧[[#This Row],[SubCategory]]=G1116,定義一覧[[#This Row],[SubCategory]]=G1118),"○","")</f>
        <v>○</v>
      </c>
      <c r="J1117" s="1" t="str">
        <f>CONCATENATE(定義一覧[[#This Row],[Width]],"_",定義一覧[[#This Row],[Category]],"_",定義一覧[[#This Row],[SubCategory]],"_",SUBSTITUTE(定義一覧[[#This Row],[Name]],"-","_"))</f>
        <v>NARROW_JIS_SYMBOL_CIRCLED_KATAKANA_SU</v>
      </c>
      <c r="K11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CIRCLED_KATAKANA_SU
pub const NARROW_JIS_SYMBOL_CIRCLED_KATAKANA_SU: u32 = 0x32dc;</v>
      </c>
      <c r="L1117" s="3" t="str">
        <f>定義一覧[[#This Row],[VariableName]]&amp;","</f>
        <v>NARROW_JIS_SYMBOL_CIRCLED_KATAKANA_SU,</v>
      </c>
      <c r="M1117" s="1" t="str">
        <f>IF(定義一覧[[#This Row],[Sequence]]="○","",IF(I1118="",CONCATENATE(定義一覧[[#This Row],[VariableName]], " + 1,"),CONCATENATE(定義一覧[[#This Row],[VariableName]], " - 1,")))</f>
        <v/>
      </c>
    </row>
    <row r="1118" spans="2:13" ht="12.75" customHeight="1" x14ac:dyDescent="0.4">
      <c r="B1118" s="1" t="s">
        <v>1193</v>
      </c>
      <c r="C1118" s="1">
        <f>HEX2DEC(定義一覧[[#This Row],[Unicode]])</f>
        <v>13021</v>
      </c>
      <c r="D1118" s="1" t="str">
        <f>_xlfn.UNICHAR(HEX2DEC(定義一覧[[#This Row],[Unicode]]))</f>
        <v>㋝</v>
      </c>
      <c r="E1118" s="1" t="s">
        <v>724</v>
      </c>
      <c r="F1118" s="1" t="s">
        <v>1622</v>
      </c>
      <c r="G1118" s="1" t="s">
        <v>729</v>
      </c>
      <c r="H1118" s="2" t="s">
        <v>2839</v>
      </c>
      <c r="I1118" s="1" t="str">
        <f>IF(AND(定義一覧[[#This Row],[Dec]]-1=C1117,定義一覧[[#This Row],[Dec]]+1=C1119,定義一覧[[#This Row],[Category]]=F1117,定義一覧[[#This Row],[Category]]=F1119,定義一覧[[#This Row],[SubCategory]]=G1117,定義一覧[[#This Row],[SubCategory]]=G1119),"○","")</f>
        <v>○</v>
      </c>
      <c r="J1118" s="1" t="str">
        <f>CONCATENATE(定義一覧[[#This Row],[Width]],"_",定義一覧[[#This Row],[Category]],"_",定義一覧[[#This Row],[SubCategory]],"_",SUBSTITUTE(定義一覧[[#This Row],[Name]],"-","_"))</f>
        <v>NARROW_JIS_SYMBOL_CIRCLED_KATAKANA_SE</v>
      </c>
      <c r="K11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CIRCLED_KATAKANA_SE
pub const NARROW_JIS_SYMBOL_CIRCLED_KATAKANA_SE: u32 = 0x32dd;</v>
      </c>
      <c r="L1118" s="3" t="str">
        <f>定義一覧[[#This Row],[VariableName]]&amp;","</f>
        <v>NARROW_JIS_SYMBOL_CIRCLED_KATAKANA_SE,</v>
      </c>
      <c r="M1118" s="1" t="str">
        <f>IF(定義一覧[[#This Row],[Sequence]]="○","",IF(I1119="",CONCATENATE(定義一覧[[#This Row],[VariableName]], " + 1,"),CONCATENATE(定義一覧[[#This Row],[VariableName]], " - 1,")))</f>
        <v/>
      </c>
    </row>
    <row r="1119" spans="2:13" ht="12.75" customHeight="1" x14ac:dyDescent="0.4">
      <c r="B1119" s="1" t="s">
        <v>1194</v>
      </c>
      <c r="C1119" s="1">
        <f>HEX2DEC(定義一覧[[#This Row],[Unicode]])</f>
        <v>13022</v>
      </c>
      <c r="D1119" s="1" t="str">
        <f>_xlfn.UNICHAR(HEX2DEC(定義一覧[[#This Row],[Unicode]]))</f>
        <v>㋞</v>
      </c>
      <c r="E1119" s="1" t="s">
        <v>724</v>
      </c>
      <c r="F1119" s="1" t="s">
        <v>1622</v>
      </c>
      <c r="G1119" s="1" t="s">
        <v>729</v>
      </c>
      <c r="H1119" s="2" t="s">
        <v>2840</v>
      </c>
      <c r="I1119" s="1" t="str">
        <f>IF(AND(定義一覧[[#This Row],[Dec]]-1=C1118,定義一覧[[#This Row],[Dec]]+1=C1120,定義一覧[[#This Row],[Category]]=F1118,定義一覧[[#This Row],[Category]]=F1120,定義一覧[[#This Row],[SubCategory]]=G1118,定義一覧[[#This Row],[SubCategory]]=G1120),"○","")</f>
        <v>○</v>
      </c>
      <c r="J1119" s="1" t="str">
        <f>CONCATENATE(定義一覧[[#This Row],[Width]],"_",定義一覧[[#This Row],[Category]],"_",定義一覧[[#This Row],[SubCategory]],"_",SUBSTITUTE(定義一覧[[#This Row],[Name]],"-","_"))</f>
        <v>NARROW_JIS_SYMBOL_CIRCLED_KATAKANA_SO</v>
      </c>
      <c r="K11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CIRCLED_KATAKANA_SO
pub const NARROW_JIS_SYMBOL_CIRCLED_KATAKANA_SO: u32 = 0x32de;</v>
      </c>
      <c r="L1119" s="3" t="str">
        <f>定義一覧[[#This Row],[VariableName]]&amp;","</f>
        <v>NARROW_JIS_SYMBOL_CIRCLED_KATAKANA_SO,</v>
      </c>
      <c r="M1119" s="1" t="str">
        <f>IF(定義一覧[[#This Row],[Sequence]]="○","",IF(I1120="",CONCATENATE(定義一覧[[#This Row],[VariableName]], " + 1,"),CONCATENATE(定義一覧[[#This Row],[VariableName]], " - 1,")))</f>
        <v/>
      </c>
    </row>
    <row r="1120" spans="2:13" ht="12.75" customHeight="1" x14ac:dyDescent="0.4">
      <c r="B1120" s="1" t="s">
        <v>1195</v>
      </c>
      <c r="C1120" s="1">
        <f>HEX2DEC(定義一覧[[#This Row],[Unicode]])</f>
        <v>13023</v>
      </c>
      <c r="D1120" s="1" t="str">
        <f>_xlfn.UNICHAR(HEX2DEC(定義一覧[[#This Row],[Unicode]]))</f>
        <v>㋟</v>
      </c>
      <c r="E1120" s="1" t="s">
        <v>724</v>
      </c>
      <c r="F1120" s="1" t="s">
        <v>1622</v>
      </c>
      <c r="G1120" s="1" t="s">
        <v>729</v>
      </c>
      <c r="H1120" s="2" t="s">
        <v>2841</v>
      </c>
      <c r="I1120" s="1" t="str">
        <f>IF(AND(定義一覧[[#This Row],[Dec]]-1=C1119,定義一覧[[#This Row],[Dec]]+1=C1121,定義一覧[[#This Row],[Category]]=F1119,定義一覧[[#This Row],[Category]]=F1121,定義一覧[[#This Row],[SubCategory]]=G1119,定義一覧[[#This Row],[SubCategory]]=G1121),"○","")</f>
        <v>○</v>
      </c>
      <c r="J1120" s="1" t="str">
        <f>CONCATENATE(定義一覧[[#This Row],[Width]],"_",定義一覧[[#This Row],[Category]],"_",定義一覧[[#This Row],[SubCategory]],"_",SUBSTITUTE(定義一覧[[#This Row],[Name]],"-","_"))</f>
        <v>NARROW_JIS_SYMBOL_CIRCLED_KATAKANA_TA</v>
      </c>
      <c r="K11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CIRCLED_KATAKANA_TA
pub const NARROW_JIS_SYMBOL_CIRCLED_KATAKANA_TA: u32 = 0x32df;</v>
      </c>
      <c r="L1120" s="3" t="str">
        <f>定義一覧[[#This Row],[VariableName]]&amp;","</f>
        <v>NARROW_JIS_SYMBOL_CIRCLED_KATAKANA_TA,</v>
      </c>
      <c r="M1120" s="1" t="str">
        <f>IF(定義一覧[[#This Row],[Sequence]]="○","",IF(I1121="",CONCATENATE(定義一覧[[#This Row],[VariableName]], " + 1,"),CONCATENATE(定義一覧[[#This Row],[VariableName]], " - 1,")))</f>
        <v/>
      </c>
    </row>
    <row r="1121" spans="2:13" ht="12.75" customHeight="1" x14ac:dyDescent="0.4">
      <c r="B1121" s="1" t="s">
        <v>1569</v>
      </c>
      <c r="C1121" s="1">
        <f>HEX2DEC(定義一覧[[#This Row],[Unicode]])</f>
        <v>13024</v>
      </c>
      <c r="D1121" s="1" t="str">
        <f>_xlfn.UNICHAR(HEX2DEC(定義一覧[[#This Row],[Unicode]]))</f>
        <v>㋠</v>
      </c>
      <c r="E1121" s="1" t="s">
        <v>724</v>
      </c>
      <c r="F1121" s="1" t="s">
        <v>1622</v>
      </c>
      <c r="G1121" s="1" t="s">
        <v>729</v>
      </c>
      <c r="H1121" s="2" t="s">
        <v>2842</v>
      </c>
      <c r="I1121" s="1" t="str">
        <f>IF(AND(定義一覧[[#This Row],[Dec]]-1=C1120,定義一覧[[#This Row],[Dec]]+1=C1122,定義一覧[[#This Row],[Category]]=F1120,定義一覧[[#This Row],[Category]]=F1122,定義一覧[[#This Row],[SubCategory]]=G1120,定義一覧[[#This Row],[SubCategory]]=G1122),"○","")</f>
        <v>○</v>
      </c>
      <c r="J1121" s="1" t="str">
        <f>CONCATENATE(定義一覧[[#This Row],[Width]],"_",定義一覧[[#This Row],[Category]],"_",定義一覧[[#This Row],[SubCategory]],"_",SUBSTITUTE(定義一覧[[#This Row],[Name]],"-","_"))</f>
        <v>NARROW_JIS_SYMBOL_CIRCLED_KATAKANA_TI</v>
      </c>
      <c r="K11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CIRCLED_KATAKANA_TI
pub const NARROW_JIS_SYMBOL_CIRCLED_KATAKANA_TI: u32 = 0x32e0;</v>
      </c>
      <c r="L1121" s="3" t="str">
        <f>定義一覧[[#This Row],[VariableName]]&amp;","</f>
        <v>NARROW_JIS_SYMBOL_CIRCLED_KATAKANA_TI,</v>
      </c>
      <c r="M1121" s="1" t="str">
        <f>IF(定義一覧[[#This Row],[Sequence]]="○","",IF(I1122="",CONCATENATE(定義一覧[[#This Row],[VariableName]], " + 1,"),CONCATENATE(定義一覧[[#This Row],[VariableName]], " - 1,")))</f>
        <v/>
      </c>
    </row>
    <row r="1122" spans="2:13" ht="12.75" customHeight="1" x14ac:dyDescent="0.4">
      <c r="B1122" s="1" t="s">
        <v>1570</v>
      </c>
      <c r="C1122" s="1">
        <f>HEX2DEC(定義一覧[[#This Row],[Unicode]])</f>
        <v>13025</v>
      </c>
      <c r="D1122" s="1" t="str">
        <f>_xlfn.UNICHAR(HEX2DEC(定義一覧[[#This Row],[Unicode]]))</f>
        <v>㋡</v>
      </c>
      <c r="E1122" s="1" t="s">
        <v>724</v>
      </c>
      <c r="F1122" s="1" t="s">
        <v>1622</v>
      </c>
      <c r="G1122" s="1" t="s">
        <v>729</v>
      </c>
      <c r="H1122" s="2" t="s">
        <v>2843</v>
      </c>
      <c r="I1122" s="1" t="str">
        <f>IF(AND(定義一覧[[#This Row],[Dec]]-1=C1121,定義一覧[[#This Row],[Dec]]+1=C1123,定義一覧[[#This Row],[Category]]=F1121,定義一覧[[#This Row],[Category]]=F1123,定義一覧[[#This Row],[SubCategory]]=G1121,定義一覧[[#This Row],[SubCategory]]=G1123),"○","")</f>
        <v>○</v>
      </c>
      <c r="J1122" s="1" t="str">
        <f>CONCATENATE(定義一覧[[#This Row],[Width]],"_",定義一覧[[#This Row],[Category]],"_",定義一覧[[#This Row],[SubCategory]],"_",SUBSTITUTE(定義一覧[[#This Row],[Name]],"-","_"))</f>
        <v>NARROW_JIS_SYMBOL_CIRCLED_KATAKANA_TU</v>
      </c>
      <c r="K11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CIRCLED_KATAKANA_TU
pub const NARROW_JIS_SYMBOL_CIRCLED_KATAKANA_TU: u32 = 0x32e1;</v>
      </c>
      <c r="L1122" s="3" t="str">
        <f>定義一覧[[#This Row],[VariableName]]&amp;","</f>
        <v>NARROW_JIS_SYMBOL_CIRCLED_KATAKANA_TU,</v>
      </c>
      <c r="M1122" s="1" t="str">
        <f>IF(定義一覧[[#This Row],[Sequence]]="○","",IF(I1123="",CONCATENATE(定義一覧[[#This Row],[VariableName]], " + 1,"),CONCATENATE(定義一覧[[#This Row],[VariableName]], " - 1,")))</f>
        <v/>
      </c>
    </row>
    <row r="1123" spans="2:13" ht="12.75" customHeight="1" x14ac:dyDescent="0.4">
      <c r="B1123" s="1" t="s">
        <v>1571</v>
      </c>
      <c r="C1123" s="1">
        <f>HEX2DEC(定義一覧[[#This Row],[Unicode]])</f>
        <v>13026</v>
      </c>
      <c r="D1123" s="1" t="str">
        <f>_xlfn.UNICHAR(HEX2DEC(定義一覧[[#This Row],[Unicode]]))</f>
        <v>㋢</v>
      </c>
      <c r="E1123" s="1" t="s">
        <v>724</v>
      </c>
      <c r="F1123" s="1" t="s">
        <v>1622</v>
      </c>
      <c r="G1123" s="1" t="s">
        <v>729</v>
      </c>
      <c r="H1123" s="2" t="s">
        <v>2844</v>
      </c>
      <c r="I1123" s="1" t="str">
        <f>IF(AND(定義一覧[[#This Row],[Dec]]-1=C1122,定義一覧[[#This Row],[Dec]]+1=C1124,定義一覧[[#This Row],[Category]]=F1122,定義一覧[[#This Row],[Category]]=F1124,定義一覧[[#This Row],[SubCategory]]=G1122,定義一覧[[#This Row],[SubCategory]]=G1124),"○","")</f>
        <v>○</v>
      </c>
      <c r="J1123" s="1" t="str">
        <f>CONCATENATE(定義一覧[[#This Row],[Width]],"_",定義一覧[[#This Row],[Category]],"_",定義一覧[[#This Row],[SubCategory]],"_",SUBSTITUTE(定義一覧[[#This Row],[Name]],"-","_"))</f>
        <v>NARROW_JIS_SYMBOL_CIRCLED_KATAKANA_TE</v>
      </c>
      <c r="K11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CIRCLED_KATAKANA_TE
pub const NARROW_JIS_SYMBOL_CIRCLED_KATAKANA_TE: u32 = 0x32e2;</v>
      </c>
      <c r="L1123" s="3" t="str">
        <f>定義一覧[[#This Row],[VariableName]]&amp;","</f>
        <v>NARROW_JIS_SYMBOL_CIRCLED_KATAKANA_TE,</v>
      </c>
      <c r="M1123" s="1" t="str">
        <f>IF(定義一覧[[#This Row],[Sequence]]="○","",IF(I1124="",CONCATENATE(定義一覧[[#This Row],[VariableName]], " + 1,"),CONCATENATE(定義一覧[[#This Row],[VariableName]], " - 1,")))</f>
        <v/>
      </c>
    </row>
    <row r="1124" spans="2:13" ht="12.75" customHeight="1" x14ac:dyDescent="0.4">
      <c r="B1124" s="1" t="s">
        <v>1572</v>
      </c>
      <c r="C1124" s="1">
        <f>HEX2DEC(定義一覧[[#This Row],[Unicode]])</f>
        <v>13027</v>
      </c>
      <c r="D1124" s="1" t="str">
        <f>_xlfn.UNICHAR(HEX2DEC(定義一覧[[#This Row],[Unicode]]))</f>
        <v>㋣</v>
      </c>
      <c r="E1124" s="1" t="s">
        <v>724</v>
      </c>
      <c r="F1124" s="1" t="s">
        <v>1622</v>
      </c>
      <c r="G1124" s="1" t="s">
        <v>729</v>
      </c>
      <c r="H1124" s="2" t="s">
        <v>2845</v>
      </c>
      <c r="I1124" s="1" t="str">
        <f>IF(AND(定義一覧[[#This Row],[Dec]]-1=C1123,定義一覧[[#This Row],[Dec]]+1=C1125,定義一覧[[#This Row],[Category]]=F1123,定義一覧[[#This Row],[Category]]=F1125,定義一覧[[#This Row],[SubCategory]]=G1123,定義一覧[[#This Row],[SubCategory]]=G1125),"○","")</f>
        <v/>
      </c>
      <c r="J1124" s="1" t="str">
        <f>CONCATENATE(定義一覧[[#This Row],[Width]],"_",定義一覧[[#This Row],[Category]],"_",定義一覧[[#This Row],[SubCategory]],"_",SUBSTITUTE(定義一覧[[#This Row],[Name]],"-","_"))</f>
        <v>NARROW_JIS_SYMBOL_CIRCLED_KATAKANA_TO</v>
      </c>
      <c r="K11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CIRCLED_KATAKANA_TO
pub const NARROW_JIS_SYMBOL_CIRCLED_KATAKANA_TO: u32 = 0x32e3;</v>
      </c>
      <c r="L1124" s="3" t="str">
        <f>定義一覧[[#This Row],[VariableName]]&amp;","</f>
        <v>NARROW_JIS_SYMBOL_CIRCLED_KATAKANA_TO,</v>
      </c>
      <c r="M1124" s="1" t="str">
        <f>IF(定義一覧[[#This Row],[Sequence]]="○","",IF(I1125="",CONCATENATE(定義一覧[[#This Row],[VariableName]], " + 1,"),CONCATENATE(定義一覧[[#This Row],[VariableName]], " - 1,")))</f>
        <v>NARROW_JIS_SYMBOL_CIRCLED_KATAKANA_TO + 1,</v>
      </c>
    </row>
    <row r="1125" spans="2:13" ht="12.75" customHeight="1" x14ac:dyDescent="0.4">
      <c r="B1125" s="1" t="s">
        <v>1574</v>
      </c>
      <c r="C1125" s="1">
        <f>HEX2DEC(定義一覧[[#This Row],[Unicode]])</f>
        <v>13029</v>
      </c>
      <c r="D1125" s="1" t="str">
        <f>_xlfn.UNICHAR(HEX2DEC(定義一覧[[#This Row],[Unicode]]))</f>
        <v>㋥</v>
      </c>
      <c r="E1125" s="1" t="s">
        <v>724</v>
      </c>
      <c r="F1125" s="1" t="s">
        <v>1622</v>
      </c>
      <c r="G1125" s="1" t="s">
        <v>729</v>
      </c>
      <c r="H1125" s="2" t="s">
        <v>2846</v>
      </c>
      <c r="I1125" s="1" t="str">
        <f>IF(AND(定義一覧[[#This Row],[Dec]]-1=C1124,定義一覧[[#This Row],[Dec]]+1=C1126,定義一覧[[#This Row],[Category]]=F1124,定義一覧[[#This Row],[Category]]=F1126,定義一覧[[#This Row],[SubCategory]]=G1124,定義一覧[[#This Row],[SubCategory]]=G1126),"○","")</f>
        <v/>
      </c>
      <c r="J1125" s="1" t="str">
        <f>CONCATENATE(定義一覧[[#This Row],[Width]],"_",定義一覧[[#This Row],[Category]],"_",定義一覧[[#This Row],[SubCategory]],"_",SUBSTITUTE(定義一覧[[#This Row],[Name]],"-","_"))</f>
        <v>NARROW_JIS_SYMBOL_CIRCLED_KATAKANA_NI</v>
      </c>
      <c r="K11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CIRCLED_KATAKANA_NI
pub const NARROW_JIS_SYMBOL_CIRCLED_KATAKANA_NI: u32 = 0x32e5;</v>
      </c>
      <c r="L1125" s="3" t="str">
        <f>定義一覧[[#This Row],[VariableName]]&amp;","</f>
        <v>NARROW_JIS_SYMBOL_CIRCLED_KATAKANA_NI,</v>
      </c>
      <c r="M1125" s="1" t="str">
        <f>IF(定義一覧[[#This Row],[Sequence]]="○","",IF(I1126="",CONCATENATE(定義一覧[[#This Row],[VariableName]], " + 1,"),CONCATENATE(定義一覧[[#This Row],[VariableName]], " - 1,")))</f>
        <v>NARROW_JIS_SYMBOL_CIRCLED_KATAKANA_NI + 1,</v>
      </c>
    </row>
    <row r="1126" spans="2:13" ht="12.75" customHeight="1" x14ac:dyDescent="0.4">
      <c r="B1126" s="1" t="s">
        <v>1573</v>
      </c>
      <c r="C1126" s="1">
        <f>HEX2DEC(定義一覧[[#This Row],[Unicode]])</f>
        <v>13033</v>
      </c>
      <c r="D1126" s="1" t="str">
        <f>_xlfn.UNICHAR(HEX2DEC(定義一覧[[#This Row],[Unicode]]))</f>
        <v>㋩</v>
      </c>
      <c r="E1126" s="1" t="s">
        <v>724</v>
      </c>
      <c r="F1126" s="1" t="s">
        <v>1622</v>
      </c>
      <c r="G1126" s="1" t="s">
        <v>729</v>
      </c>
      <c r="H1126" s="2" t="s">
        <v>2847</v>
      </c>
      <c r="I1126" s="1" t="str">
        <f>IF(AND(定義一覧[[#This Row],[Dec]]-1=C1125,定義一覧[[#This Row],[Dec]]+1=C1127,定義一覧[[#This Row],[Category]]=F1125,定義一覧[[#This Row],[Category]]=F1127,定義一覧[[#This Row],[SubCategory]]=G1125,定義一覧[[#This Row],[SubCategory]]=G1127),"○","")</f>
        <v/>
      </c>
      <c r="J1126" s="1" t="str">
        <f>CONCATENATE(定義一覧[[#This Row],[Width]],"_",定義一覧[[#This Row],[Category]],"_",定義一覧[[#This Row],[SubCategory]],"_",SUBSTITUTE(定義一覧[[#This Row],[Name]],"-","_"))</f>
        <v>NARROW_JIS_SYMBOL_CIRCLED_KATAKANA_HA</v>
      </c>
      <c r="K11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CIRCLED_KATAKANA_HA
pub const NARROW_JIS_SYMBOL_CIRCLED_KATAKANA_HA: u32 = 0x32e9;</v>
      </c>
      <c r="L1126" s="3" t="str">
        <f>定義一覧[[#This Row],[VariableName]]&amp;","</f>
        <v>NARROW_JIS_SYMBOL_CIRCLED_KATAKANA_HA,</v>
      </c>
      <c r="M1126" s="1" t="str">
        <f>IF(定義一覧[[#This Row],[Sequence]]="○","",IF(I1127="",CONCATENATE(定義一覧[[#This Row],[VariableName]], " + 1,"),CONCATENATE(定義一覧[[#This Row],[VariableName]], " - 1,")))</f>
        <v>NARROW_JIS_SYMBOL_CIRCLED_KATAKANA_HA + 1,</v>
      </c>
    </row>
    <row r="1127" spans="2:13" ht="12.75" customHeight="1" x14ac:dyDescent="0.4">
      <c r="B1127" s="1" t="s">
        <v>1198</v>
      </c>
      <c r="C1127" s="1">
        <f>HEX2DEC(定義一覧[[#This Row],[Unicode]])</f>
        <v>13036</v>
      </c>
      <c r="D1127" s="1" t="str">
        <f>_xlfn.UNICHAR(HEX2DEC(定義一覧[[#This Row],[Unicode]]))</f>
        <v>㋬</v>
      </c>
      <c r="E1127" s="1" t="s">
        <v>724</v>
      </c>
      <c r="F1127" s="1" t="s">
        <v>1622</v>
      </c>
      <c r="G1127" s="1" t="s">
        <v>729</v>
      </c>
      <c r="H1127" s="2" t="s">
        <v>2848</v>
      </c>
      <c r="I1127" s="1" t="str">
        <f>IF(AND(定義一覧[[#This Row],[Dec]]-1=C1126,定義一覧[[#This Row],[Dec]]+1=C1128,定義一覧[[#This Row],[Category]]=F1126,定義一覧[[#This Row],[Category]]=F1128,定義一覧[[#This Row],[SubCategory]]=G1126,定義一覧[[#This Row],[SubCategory]]=G1128),"○","")</f>
        <v/>
      </c>
      <c r="J1127" s="1" t="str">
        <f>CONCATENATE(定義一覧[[#This Row],[Width]],"_",定義一覧[[#This Row],[Category]],"_",定義一覧[[#This Row],[SubCategory]],"_",SUBSTITUTE(定義一覧[[#This Row],[Name]],"-","_"))</f>
        <v>NARROW_JIS_SYMBOL_CIRCLED_KATAKANA_HE</v>
      </c>
      <c r="K11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CIRCLED_KATAKANA_HE
pub const NARROW_JIS_SYMBOL_CIRCLED_KATAKANA_HE: u32 = 0x32ec;</v>
      </c>
      <c r="L1127" s="3" t="str">
        <f>定義一覧[[#This Row],[VariableName]]&amp;","</f>
        <v>NARROW_JIS_SYMBOL_CIRCLED_KATAKANA_HE,</v>
      </c>
      <c r="M1127" s="1" t="str">
        <f>IF(定義一覧[[#This Row],[Sequence]]="○","",IF(I1128="",CONCATENATE(定義一覧[[#This Row],[VariableName]], " + 1,"),CONCATENATE(定義一覧[[#This Row],[VariableName]], " - 1,")))</f>
        <v>NARROW_JIS_SYMBOL_CIRCLED_KATAKANA_HE + 1,</v>
      </c>
    </row>
    <row r="1128" spans="2:13" ht="12.75" customHeight="1" x14ac:dyDescent="0.4">
      <c r="B1128" s="1" t="s">
        <v>1197</v>
      </c>
      <c r="C1128" s="1">
        <f>HEX2DEC(定義一覧[[#This Row],[Unicode]])</f>
        <v>13037</v>
      </c>
      <c r="D1128" s="1" t="str">
        <f>_xlfn.UNICHAR(HEX2DEC(定義一覧[[#This Row],[Unicode]]))</f>
        <v>㋭</v>
      </c>
      <c r="E1128" s="1" t="s">
        <v>724</v>
      </c>
      <c r="F1128" s="1" t="s">
        <v>1622</v>
      </c>
      <c r="G1128" s="1" t="s">
        <v>729</v>
      </c>
      <c r="H1128" s="2" t="s">
        <v>2849</v>
      </c>
      <c r="I1128" s="1" t="str">
        <f>IF(AND(定義一覧[[#This Row],[Dec]]-1=C1127,定義一覧[[#This Row],[Dec]]+1=C1129,定義一覧[[#This Row],[Category]]=F1127,定義一覧[[#This Row],[Category]]=F1129,定義一覧[[#This Row],[SubCategory]]=G1127,定義一覧[[#This Row],[SubCategory]]=G1129),"○","")</f>
        <v/>
      </c>
      <c r="J1128" s="1" t="str">
        <f>CONCATENATE(定義一覧[[#This Row],[Width]],"_",定義一覧[[#This Row],[Category]],"_",定義一覧[[#This Row],[SubCategory]],"_",SUBSTITUTE(定義一覧[[#This Row],[Name]],"-","_"))</f>
        <v>NARROW_JIS_SYMBOL_CIRCLED_KATAKANA_HO</v>
      </c>
      <c r="K11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CIRCLED_KATAKANA_HO
pub const NARROW_JIS_SYMBOL_CIRCLED_KATAKANA_HO: u32 = 0x32ed;</v>
      </c>
      <c r="L1128" s="3" t="str">
        <f>定義一覧[[#This Row],[VariableName]]&amp;","</f>
        <v>NARROW_JIS_SYMBOL_CIRCLED_KATAKANA_HO,</v>
      </c>
      <c r="M1128" s="1" t="str">
        <f>IF(定義一覧[[#This Row],[Sequence]]="○","",IF(I1129="",CONCATENATE(定義一覧[[#This Row],[VariableName]], " + 1,"),CONCATENATE(定義一覧[[#This Row],[VariableName]], " - 1,")))</f>
        <v>NARROW_JIS_SYMBOL_CIRCLED_KATAKANA_HO + 1,</v>
      </c>
    </row>
    <row r="1129" spans="2:13" ht="12.75" customHeight="1" x14ac:dyDescent="0.4">
      <c r="B1129" s="1" t="s">
        <v>1196</v>
      </c>
      <c r="C1129" s="1">
        <f>HEX2DEC(定義一覧[[#This Row],[Unicode]])</f>
        <v>13050</v>
      </c>
      <c r="D1129" s="1" t="str">
        <f>_xlfn.UNICHAR(HEX2DEC(定義一覧[[#This Row],[Unicode]]))</f>
        <v>㋺</v>
      </c>
      <c r="E1129" s="1" t="s">
        <v>724</v>
      </c>
      <c r="F1129" s="1" t="s">
        <v>1622</v>
      </c>
      <c r="G1129" s="1" t="s">
        <v>729</v>
      </c>
      <c r="H1129" s="2" t="s">
        <v>2850</v>
      </c>
      <c r="I1129" s="1" t="str">
        <f>IF(AND(定義一覧[[#This Row],[Dec]]-1=C1128,定義一覧[[#This Row],[Dec]]+1=C1130,定義一覧[[#This Row],[Category]]=F1128,定義一覧[[#This Row],[Category]]=F1130,定義一覧[[#This Row],[SubCategory]]=G1128,定義一覧[[#This Row],[SubCategory]]=G1130),"○","")</f>
        <v/>
      </c>
      <c r="J1129" s="1" t="str">
        <f>CONCATENATE(定義一覧[[#This Row],[Width]],"_",定義一覧[[#This Row],[Category]],"_",定義一覧[[#This Row],[SubCategory]],"_",SUBSTITUTE(定義一覧[[#This Row],[Name]],"-","_"))</f>
        <v>NARROW_JIS_SYMBOL_CIRCLED_KATAKANA_RO</v>
      </c>
      <c r="K11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CIRCLED_KATAKANA_RO
pub const NARROW_JIS_SYMBOL_CIRCLED_KATAKANA_RO: u32 = 0x32fa;</v>
      </c>
      <c r="L1129" s="3" t="str">
        <f>定義一覧[[#This Row],[VariableName]]&amp;","</f>
        <v>NARROW_JIS_SYMBOL_CIRCLED_KATAKANA_RO,</v>
      </c>
      <c r="M1129" s="1" t="str">
        <f>IF(定義一覧[[#This Row],[Sequence]]="○","",IF(I1130="",CONCATENATE(定義一覧[[#This Row],[VariableName]], " + 1,"),CONCATENATE(定義一覧[[#This Row],[VariableName]], " - 1,")))</f>
        <v>NARROW_JIS_SYMBOL_CIRCLED_KATAKANA_RO + 1,</v>
      </c>
    </row>
    <row r="1130" spans="2:13" ht="12.75" customHeight="1" x14ac:dyDescent="0.4">
      <c r="B1130" s="1" t="s">
        <v>1606</v>
      </c>
      <c r="C1130" s="1">
        <f>HEX2DEC(定義一覧[[#This Row],[Unicode]])</f>
        <v>13059</v>
      </c>
      <c r="D1130" s="1" t="str">
        <f>_xlfn.UNICHAR(HEX2DEC(定義一覧[[#This Row],[Unicode]]))</f>
        <v>㌃</v>
      </c>
      <c r="E1130" s="1" t="s">
        <v>104</v>
      </c>
      <c r="F1130" s="1" t="s">
        <v>1622</v>
      </c>
      <c r="G1130" s="1" t="s">
        <v>729</v>
      </c>
      <c r="H1130" s="2" t="s">
        <v>2851</v>
      </c>
      <c r="I1130" s="1" t="str">
        <f>IF(AND(定義一覧[[#This Row],[Dec]]-1=C1129,定義一覧[[#This Row],[Dec]]+1=C1131,定義一覧[[#This Row],[Category]]=F1129,定義一覧[[#This Row],[Category]]=F1131,定義一覧[[#This Row],[SubCategory]]=G1129,定義一覧[[#This Row],[SubCategory]]=G1131),"○","")</f>
        <v/>
      </c>
      <c r="J1130" s="1" t="str">
        <f>CONCATENATE(定義一覧[[#This Row],[Width]],"_",定義一覧[[#This Row],[Category]],"_",定義一覧[[#This Row],[SubCategory]],"_",SUBSTITUTE(定義一覧[[#This Row],[Name]],"-","_"))</f>
        <v>WIDE_JIS_SYMBOL_SQUARE_AARU</v>
      </c>
      <c r="K11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SQUARE_AARU
pub const WIDE_JIS_SYMBOL_SQUARE_AARU: u32 = 0x3303;</v>
      </c>
      <c r="L1130" s="3" t="str">
        <f>定義一覧[[#This Row],[VariableName]]&amp;","</f>
        <v>WIDE_JIS_SYMBOL_SQUARE_AARU,</v>
      </c>
      <c r="M1130" s="1" t="str">
        <f>IF(定義一覧[[#This Row],[Sequence]]="○","",IF(I1131="",CONCATENATE(定義一覧[[#This Row],[VariableName]], " + 1,"),CONCATENATE(定義一覧[[#This Row],[VariableName]], " - 1,")))</f>
        <v>WIDE_JIS_SYMBOL_SQUARE_AARU + 1,</v>
      </c>
    </row>
    <row r="1131" spans="2:13" ht="12.75" customHeight="1" x14ac:dyDescent="0.4">
      <c r="B1131" s="1" t="s">
        <v>1207</v>
      </c>
      <c r="C1131" s="1">
        <f>HEX2DEC(定義一覧[[#This Row],[Unicode]])</f>
        <v>13069</v>
      </c>
      <c r="D1131" s="1" t="str">
        <f>_xlfn.UNICHAR(HEX2DEC(定義一覧[[#This Row],[Unicode]]))</f>
        <v>㌍</v>
      </c>
      <c r="E1131" s="1" t="s">
        <v>104</v>
      </c>
      <c r="F1131" s="1" t="s">
        <v>1622</v>
      </c>
      <c r="G1131" s="1" t="s">
        <v>729</v>
      </c>
      <c r="H1131" s="2" t="s">
        <v>2852</v>
      </c>
      <c r="I1131" s="1" t="str">
        <f>IF(AND(定義一覧[[#This Row],[Dec]]-1=C1130,定義一覧[[#This Row],[Dec]]+1=C1132,定義一覧[[#This Row],[Category]]=F1130,定義一覧[[#This Row],[Category]]=F1132,定義一覧[[#This Row],[SubCategory]]=G1130,定義一覧[[#This Row],[SubCategory]]=G1132),"○","")</f>
        <v/>
      </c>
      <c r="J1131" s="1" t="str">
        <f>CONCATENATE(定義一覧[[#This Row],[Width]],"_",定義一覧[[#This Row],[Category]],"_",定義一覧[[#This Row],[SubCategory]],"_",SUBSTITUTE(定義一覧[[#This Row],[Name]],"-","_"))</f>
        <v>WIDE_JIS_SYMBOL_SQUARE_KARORII</v>
      </c>
      <c r="K11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SQUARE_KARORII
pub const WIDE_JIS_SYMBOL_SQUARE_KARORII: u32 = 0x330d;</v>
      </c>
      <c r="L1131" s="3" t="str">
        <f>定義一覧[[#This Row],[VariableName]]&amp;","</f>
        <v>WIDE_JIS_SYMBOL_SQUARE_KARORII,</v>
      </c>
      <c r="M1131" s="1" t="str">
        <f>IF(定義一覧[[#This Row],[Sequence]]="○","",IF(I1132="",CONCATENATE(定義一覧[[#This Row],[VariableName]], " + 1,"),CONCATENATE(定義一覧[[#This Row],[VariableName]], " - 1,")))</f>
        <v>WIDE_JIS_SYMBOL_SQUARE_KARORII + 1,</v>
      </c>
    </row>
    <row r="1132" spans="2:13" ht="12.75" customHeight="1" x14ac:dyDescent="0.4">
      <c r="B1132" s="1" t="s">
        <v>1602</v>
      </c>
      <c r="C1132" s="1">
        <f>HEX2DEC(定義一覧[[#This Row],[Unicode]])</f>
        <v>13076</v>
      </c>
      <c r="D1132" s="1" t="str">
        <f>_xlfn.UNICHAR(HEX2DEC(定義一覧[[#This Row],[Unicode]]))</f>
        <v>㌔</v>
      </c>
      <c r="E1132" s="1" t="s">
        <v>104</v>
      </c>
      <c r="F1132" s="1" t="s">
        <v>1622</v>
      </c>
      <c r="G1132" s="1" t="s">
        <v>729</v>
      </c>
      <c r="H1132" s="2" t="s">
        <v>2853</v>
      </c>
      <c r="I1132" s="1" t="str">
        <f>IF(AND(定義一覧[[#This Row],[Dec]]-1=C1131,定義一覧[[#This Row],[Dec]]+1=C1133,定義一覧[[#This Row],[Category]]=F1131,定義一覧[[#This Row],[Category]]=F1133,定義一覧[[#This Row],[SubCategory]]=G1131,定義一覧[[#This Row],[SubCategory]]=G1133),"○","")</f>
        <v/>
      </c>
      <c r="J1132" s="1" t="str">
        <f>CONCATENATE(定義一覧[[#This Row],[Width]],"_",定義一覧[[#This Row],[Category]],"_",定義一覧[[#This Row],[SubCategory]],"_",SUBSTITUTE(定義一覧[[#This Row],[Name]],"-","_"))</f>
        <v>WIDE_JIS_SYMBOL_SQUARE_KIRO</v>
      </c>
      <c r="K11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SQUARE_KIRO
pub const WIDE_JIS_SYMBOL_SQUARE_KIRO: u32 = 0x3314;</v>
      </c>
      <c r="L1132" s="3" t="str">
        <f>定義一覧[[#This Row],[VariableName]]&amp;","</f>
        <v>WIDE_JIS_SYMBOL_SQUARE_KIRO,</v>
      </c>
      <c r="M1132" s="1" t="str">
        <f>IF(定義一覧[[#This Row],[Sequence]]="○","",IF(I1133="",CONCATENATE(定義一覧[[#This Row],[VariableName]], " + 1,"),CONCATENATE(定義一覧[[#This Row],[VariableName]], " - 1,")))</f>
        <v>WIDE_JIS_SYMBOL_SQUARE_KIRO + 1,</v>
      </c>
    </row>
    <row r="1133" spans="2:13" ht="12.75" customHeight="1" x14ac:dyDescent="0.4">
      <c r="B1133" s="1" t="s">
        <v>1604</v>
      </c>
      <c r="C1133" s="1">
        <f>HEX2DEC(定義一覧[[#This Row],[Unicode]])</f>
        <v>13080</v>
      </c>
      <c r="D1133" s="1" t="str">
        <f>_xlfn.UNICHAR(HEX2DEC(定義一覧[[#This Row],[Unicode]]))</f>
        <v>㌘</v>
      </c>
      <c r="E1133" s="1" t="s">
        <v>104</v>
      </c>
      <c r="F1133" s="1" t="s">
        <v>1622</v>
      </c>
      <c r="G1133" s="1" t="s">
        <v>729</v>
      </c>
      <c r="H1133" s="2" t="s">
        <v>2854</v>
      </c>
      <c r="I1133" s="1" t="str">
        <f>IF(AND(定義一覧[[#This Row],[Dec]]-1=C1132,定義一覧[[#This Row],[Dec]]+1=C1134,定義一覧[[#This Row],[Category]]=F1132,定義一覧[[#This Row],[Category]]=F1134,定義一覧[[#This Row],[SubCategory]]=G1132,定義一覧[[#This Row],[SubCategory]]=G1134),"○","")</f>
        <v/>
      </c>
      <c r="J1133" s="1" t="str">
        <f>CONCATENATE(定義一覧[[#This Row],[Width]],"_",定義一覧[[#This Row],[Category]],"_",定義一覧[[#This Row],[SubCategory]],"_",SUBSTITUTE(定義一覧[[#This Row],[Name]],"-","_"))</f>
        <v>WIDE_JIS_SYMBOL_SQUARE_GURAMU</v>
      </c>
      <c r="K11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SQUARE_GURAMU
pub const WIDE_JIS_SYMBOL_SQUARE_GURAMU: u32 = 0x3318;</v>
      </c>
      <c r="L1133" s="3" t="str">
        <f>定義一覧[[#This Row],[VariableName]]&amp;","</f>
        <v>WIDE_JIS_SYMBOL_SQUARE_GURAMU,</v>
      </c>
      <c r="M1133" s="1" t="str">
        <f>IF(定義一覧[[#This Row],[Sequence]]="○","",IF(I1134="",CONCATENATE(定義一覧[[#This Row],[VariableName]], " + 1,"),CONCATENATE(定義一覧[[#This Row],[VariableName]], " - 1,")))</f>
        <v>WIDE_JIS_SYMBOL_SQUARE_GURAMU + 1,</v>
      </c>
    </row>
    <row r="1134" spans="2:13" ht="12.75" customHeight="1" x14ac:dyDescent="0.4">
      <c r="B1134" s="1" t="s">
        <v>1603</v>
      </c>
      <c r="C1134" s="1">
        <f>HEX2DEC(定義一覧[[#This Row],[Unicode]])</f>
        <v>13090</v>
      </c>
      <c r="D1134" s="1" t="str">
        <f>_xlfn.UNICHAR(HEX2DEC(定義一覧[[#This Row],[Unicode]]))</f>
        <v>㌢</v>
      </c>
      <c r="E1134" s="1" t="s">
        <v>104</v>
      </c>
      <c r="F1134" s="1" t="s">
        <v>1622</v>
      </c>
      <c r="G1134" s="1" t="s">
        <v>729</v>
      </c>
      <c r="H1134" s="2" t="s">
        <v>2855</v>
      </c>
      <c r="I1134" s="1" t="str">
        <f>IF(AND(定義一覧[[#This Row],[Dec]]-1=C1133,定義一覧[[#This Row],[Dec]]+1=C1135,定義一覧[[#This Row],[Category]]=F1133,定義一覧[[#This Row],[Category]]=F1135,定義一覧[[#This Row],[SubCategory]]=G1133,定義一覧[[#This Row],[SubCategory]]=G1135),"○","")</f>
        <v/>
      </c>
      <c r="J1134" s="1" t="str">
        <f>CONCATENATE(定義一覧[[#This Row],[Width]],"_",定義一覧[[#This Row],[Category]],"_",定義一覧[[#This Row],[SubCategory]],"_",SUBSTITUTE(定義一覧[[#This Row],[Name]],"-","_"))</f>
        <v>WIDE_JIS_SYMBOL_SQUARE_SENTI</v>
      </c>
      <c r="K11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SQUARE_SENTI
pub const WIDE_JIS_SYMBOL_SQUARE_SENTI: u32 = 0x3322;</v>
      </c>
      <c r="L1134" s="3" t="str">
        <f>定義一覧[[#This Row],[VariableName]]&amp;","</f>
        <v>WIDE_JIS_SYMBOL_SQUARE_SENTI,</v>
      </c>
      <c r="M1134" s="1" t="str">
        <f>IF(定義一覧[[#This Row],[Sequence]]="○","",IF(I1135="",CONCATENATE(定義一覧[[#This Row],[VariableName]], " + 1,"),CONCATENATE(定義一覧[[#This Row],[VariableName]], " - 1,")))</f>
        <v>WIDE_JIS_SYMBOL_SQUARE_SENTI + 1,</v>
      </c>
    </row>
    <row r="1135" spans="2:13" ht="12.75" customHeight="1" x14ac:dyDescent="0.4">
      <c r="B1135" s="1" t="s">
        <v>1611</v>
      </c>
      <c r="C1135" s="1">
        <f>HEX2DEC(定義一覧[[#This Row],[Unicode]])</f>
        <v>13091</v>
      </c>
      <c r="D1135" s="1" t="str">
        <f>_xlfn.UNICHAR(HEX2DEC(定義一覧[[#This Row],[Unicode]]))</f>
        <v>㌣</v>
      </c>
      <c r="E1135" s="1" t="s">
        <v>104</v>
      </c>
      <c r="F1135" s="1" t="s">
        <v>1622</v>
      </c>
      <c r="G1135" s="1" t="s">
        <v>729</v>
      </c>
      <c r="H1135" s="2" t="s">
        <v>2856</v>
      </c>
      <c r="I1135" s="1" t="str">
        <f>IF(AND(定義一覧[[#This Row],[Dec]]-1=C1134,定義一覧[[#This Row],[Dec]]+1=C1136,定義一覧[[#This Row],[Category]]=F1134,定義一覧[[#This Row],[Category]]=F1136,定義一覧[[#This Row],[SubCategory]]=G1134,定義一覧[[#This Row],[SubCategory]]=G1136),"○","")</f>
        <v/>
      </c>
      <c r="J1135" s="1" t="str">
        <f>CONCATENATE(定義一覧[[#This Row],[Width]],"_",定義一覧[[#This Row],[Category]],"_",定義一覧[[#This Row],[SubCategory]],"_",SUBSTITUTE(定義一覧[[#This Row],[Name]],"-","_"))</f>
        <v>WIDE_JIS_SYMBOL_SQUARE_SENTO</v>
      </c>
      <c r="K11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SQUARE_SENTO
pub const WIDE_JIS_SYMBOL_SQUARE_SENTO: u32 = 0x3323;</v>
      </c>
      <c r="L1135" s="3" t="str">
        <f>定義一覧[[#This Row],[VariableName]]&amp;","</f>
        <v>WIDE_JIS_SYMBOL_SQUARE_SENTO,</v>
      </c>
      <c r="M1135" s="1" t="str">
        <f>IF(定義一覧[[#This Row],[Sequence]]="○","",IF(I1136="",CONCATENATE(定義一覧[[#This Row],[VariableName]], " + 1,"),CONCATENATE(定義一覧[[#This Row],[VariableName]], " - 1,")))</f>
        <v>WIDE_JIS_SYMBOL_SQUARE_SENTO + 1,</v>
      </c>
    </row>
    <row r="1136" spans="2:13" ht="12.75" customHeight="1" x14ac:dyDescent="0.4">
      <c r="B1136" s="1" t="s">
        <v>1610</v>
      </c>
      <c r="C1136" s="1">
        <f>HEX2DEC(定義一覧[[#This Row],[Unicode]])</f>
        <v>13094</v>
      </c>
      <c r="D1136" s="1" t="str">
        <f>_xlfn.UNICHAR(HEX2DEC(定義一覧[[#This Row],[Unicode]]))</f>
        <v>㌦</v>
      </c>
      <c r="E1136" s="1" t="s">
        <v>104</v>
      </c>
      <c r="F1136" s="1" t="s">
        <v>1622</v>
      </c>
      <c r="G1136" s="1" t="s">
        <v>729</v>
      </c>
      <c r="H1136" s="2" t="s">
        <v>2857</v>
      </c>
      <c r="I1136" s="1" t="str">
        <f>IF(AND(定義一覧[[#This Row],[Dec]]-1=C1135,定義一覧[[#This Row],[Dec]]+1=C1137,定義一覧[[#This Row],[Category]]=F1135,定義一覧[[#This Row],[Category]]=F1137,定義一覧[[#This Row],[SubCategory]]=G1135,定義一覧[[#This Row],[SubCategory]]=G1137),"○","")</f>
        <v/>
      </c>
      <c r="J1136" s="1" t="str">
        <f>CONCATENATE(定義一覧[[#This Row],[Width]],"_",定義一覧[[#This Row],[Category]],"_",定義一覧[[#This Row],[SubCategory]],"_",SUBSTITUTE(定義一覧[[#This Row],[Name]],"-","_"))</f>
        <v>WIDE_JIS_SYMBOL_SQUARE_DORU</v>
      </c>
      <c r="K11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SQUARE_DORU
pub const WIDE_JIS_SYMBOL_SQUARE_DORU: u32 = 0x3326;</v>
      </c>
      <c r="L1136" s="3" t="str">
        <f>定義一覧[[#This Row],[VariableName]]&amp;","</f>
        <v>WIDE_JIS_SYMBOL_SQUARE_DORU,</v>
      </c>
      <c r="M1136" s="1" t="str">
        <f>IF(定義一覧[[#This Row],[Sequence]]="○","",IF(I1137="",CONCATENATE(定義一覧[[#This Row],[VariableName]], " + 1,"),CONCATENATE(定義一覧[[#This Row],[VariableName]], " - 1,")))</f>
        <v>WIDE_JIS_SYMBOL_SQUARE_DORU + 1,</v>
      </c>
    </row>
    <row r="1137" spans="2:13" ht="12.75" customHeight="1" x14ac:dyDescent="0.4">
      <c r="B1137" s="1" t="s">
        <v>1605</v>
      </c>
      <c r="C1137" s="1">
        <f>HEX2DEC(定義一覧[[#This Row],[Unicode]])</f>
        <v>13095</v>
      </c>
      <c r="D1137" s="1" t="str">
        <f>_xlfn.UNICHAR(HEX2DEC(定義一覧[[#This Row],[Unicode]]))</f>
        <v>㌧</v>
      </c>
      <c r="E1137" s="1" t="s">
        <v>104</v>
      </c>
      <c r="F1137" s="1" t="s">
        <v>1622</v>
      </c>
      <c r="G1137" s="1" t="s">
        <v>729</v>
      </c>
      <c r="H1137" s="2" t="s">
        <v>2858</v>
      </c>
      <c r="I1137" s="1" t="str">
        <f>IF(AND(定義一覧[[#This Row],[Dec]]-1=C1136,定義一覧[[#This Row],[Dec]]+1=C1138,定義一覧[[#This Row],[Category]]=F1136,定義一覧[[#This Row],[Category]]=F1138,定義一覧[[#This Row],[SubCategory]]=G1136,定義一覧[[#This Row],[SubCategory]]=G1138),"○","")</f>
        <v/>
      </c>
      <c r="J1137" s="1" t="str">
        <f>CONCATENATE(定義一覧[[#This Row],[Width]],"_",定義一覧[[#This Row],[Category]],"_",定義一覧[[#This Row],[SubCategory]],"_",SUBSTITUTE(定義一覧[[#This Row],[Name]],"-","_"))</f>
        <v>WIDE_JIS_SYMBOL_SQUARE_TON</v>
      </c>
      <c r="K11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SQUARE_TON
pub const WIDE_JIS_SYMBOL_SQUARE_TON: u32 = 0x3327;</v>
      </c>
      <c r="L1137" s="3" t="str">
        <f>定義一覧[[#This Row],[VariableName]]&amp;","</f>
        <v>WIDE_JIS_SYMBOL_SQUARE_TON,</v>
      </c>
      <c r="M1137" s="1" t="str">
        <f>IF(定義一覧[[#This Row],[Sequence]]="○","",IF(I1138="",CONCATENATE(定義一覧[[#This Row],[VariableName]], " + 1,"),CONCATENATE(定義一覧[[#This Row],[VariableName]], " - 1,")))</f>
        <v>WIDE_JIS_SYMBOL_SQUARE_TON + 1,</v>
      </c>
    </row>
    <row r="1138" spans="2:13" ht="12.75" customHeight="1" x14ac:dyDescent="0.4">
      <c r="B1138" s="1" t="s">
        <v>1208</v>
      </c>
      <c r="C1138" s="1">
        <f>HEX2DEC(定義一覧[[#This Row],[Unicode]])</f>
        <v>13099</v>
      </c>
      <c r="D1138" s="1" t="str">
        <f>_xlfn.UNICHAR(HEX2DEC(定義一覧[[#This Row],[Unicode]]))</f>
        <v>㌫</v>
      </c>
      <c r="E1138" s="1" t="s">
        <v>104</v>
      </c>
      <c r="F1138" s="1" t="s">
        <v>1622</v>
      </c>
      <c r="G1138" s="1" t="s">
        <v>729</v>
      </c>
      <c r="H1138" s="2" t="s">
        <v>2859</v>
      </c>
      <c r="I1138" s="1" t="str">
        <f>IF(AND(定義一覧[[#This Row],[Dec]]-1=C1137,定義一覧[[#This Row],[Dec]]+1=C1139,定義一覧[[#This Row],[Category]]=F1137,定義一覧[[#This Row],[Category]]=F1139,定義一覧[[#This Row],[SubCategory]]=G1137,定義一覧[[#This Row],[SubCategory]]=G1139),"○","")</f>
        <v/>
      </c>
      <c r="J1138" s="1" t="str">
        <f>CONCATENATE(定義一覧[[#This Row],[Width]],"_",定義一覧[[#This Row],[Category]],"_",定義一覧[[#This Row],[SubCategory]],"_",SUBSTITUTE(定義一覧[[#This Row],[Name]],"-","_"))</f>
        <v>WIDE_JIS_SYMBOL_SQUARE_PAASENTO</v>
      </c>
      <c r="K11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SQUARE_PAASENTO
pub const WIDE_JIS_SYMBOL_SQUARE_PAASENTO: u32 = 0x332b;</v>
      </c>
      <c r="L1138" s="3" t="str">
        <f>定義一覧[[#This Row],[VariableName]]&amp;","</f>
        <v>WIDE_JIS_SYMBOL_SQUARE_PAASENTO,</v>
      </c>
      <c r="M1138" s="1" t="str">
        <f>IF(定義一覧[[#This Row],[Sequence]]="○","",IF(I1139="",CONCATENATE(定義一覧[[#This Row],[VariableName]], " + 1,"),CONCATENATE(定義一覧[[#This Row],[VariableName]], " - 1,")))</f>
        <v>WIDE_JIS_SYMBOL_SQUARE_PAASENTO + 1,</v>
      </c>
    </row>
    <row r="1139" spans="2:13" ht="12.75" customHeight="1" x14ac:dyDescent="0.4">
      <c r="B1139" s="1" t="s">
        <v>1607</v>
      </c>
      <c r="C1139" s="1">
        <f>HEX2DEC(定義一覧[[#This Row],[Unicode]])</f>
        <v>13110</v>
      </c>
      <c r="D1139" s="1" t="str">
        <f>_xlfn.UNICHAR(HEX2DEC(定義一覧[[#This Row],[Unicode]]))</f>
        <v>㌶</v>
      </c>
      <c r="E1139" s="1" t="s">
        <v>104</v>
      </c>
      <c r="F1139" s="1" t="s">
        <v>1622</v>
      </c>
      <c r="G1139" s="1" t="s">
        <v>729</v>
      </c>
      <c r="H1139" s="2" t="s">
        <v>2860</v>
      </c>
      <c r="I1139" s="1" t="str">
        <f>IF(AND(定義一覧[[#This Row],[Dec]]-1=C1138,定義一覧[[#This Row],[Dec]]+1=C1140,定義一覧[[#This Row],[Category]]=F1138,定義一覧[[#This Row],[Category]]=F1140,定義一覧[[#This Row],[SubCategory]]=G1138,定義一覧[[#This Row],[SubCategory]]=G1140),"○","")</f>
        <v/>
      </c>
      <c r="J1139" s="1" t="str">
        <f>CONCATENATE(定義一覧[[#This Row],[Width]],"_",定義一覧[[#This Row],[Category]],"_",定義一覧[[#This Row],[SubCategory]],"_",SUBSTITUTE(定義一覧[[#This Row],[Name]],"-","_"))</f>
        <v>WIDE_JIS_SYMBOL_SQUARE_HEKUTAARU</v>
      </c>
      <c r="K11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SQUARE_HEKUTAARU
pub const WIDE_JIS_SYMBOL_SQUARE_HEKUTAARU: u32 = 0x3336;</v>
      </c>
      <c r="L1139" s="3" t="str">
        <f>定義一覧[[#This Row],[VariableName]]&amp;","</f>
        <v>WIDE_JIS_SYMBOL_SQUARE_HEKUTAARU,</v>
      </c>
      <c r="M1139" s="1" t="str">
        <f>IF(定義一覧[[#This Row],[Sequence]]="○","",IF(I1140="",CONCATENATE(定義一覧[[#This Row],[VariableName]], " + 1,"),CONCATENATE(定義一覧[[#This Row],[VariableName]], " - 1,")))</f>
        <v>WIDE_JIS_SYMBOL_SQUARE_HEKUTAARU + 1,</v>
      </c>
    </row>
    <row r="1140" spans="2:13" ht="12.75" customHeight="1" x14ac:dyDescent="0.4">
      <c r="B1140" s="1" t="s">
        <v>1210</v>
      </c>
      <c r="C1140" s="1">
        <f>HEX2DEC(定義一覧[[#This Row],[Unicode]])</f>
        <v>13115</v>
      </c>
      <c r="D1140" s="1" t="str">
        <f>_xlfn.UNICHAR(HEX2DEC(定義一覧[[#This Row],[Unicode]]))</f>
        <v>㌻</v>
      </c>
      <c r="E1140" s="1" t="s">
        <v>104</v>
      </c>
      <c r="F1140" s="1" t="s">
        <v>1622</v>
      </c>
      <c r="G1140" s="1" t="s">
        <v>729</v>
      </c>
      <c r="H1140" s="2" t="s">
        <v>2861</v>
      </c>
      <c r="I1140" s="1" t="str">
        <f>IF(AND(定義一覧[[#This Row],[Dec]]-1=C1139,定義一覧[[#This Row],[Dec]]+1=C1141,定義一覧[[#This Row],[Category]]=F1139,定義一覧[[#This Row],[Category]]=F1141,定義一覧[[#This Row],[SubCategory]]=G1139,定義一覧[[#This Row],[SubCategory]]=G1141),"○","")</f>
        <v/>
      </c>
      <c r="J1140" s="1" t="str">
        <f>CONCATENATE(定義一覧[[#This Row],[Width]],"_",定義一覧[[#This Row],[Category]],"_",定義一覧[[#This Row],[SubCategory]],"_",SUBSTITUTE(定義一覧[[#This Row],[Name]],"-","_"))</f>
        <v>WIDE_JIS_SYMBOL_SQUARE_PEEZI</v>
      </c>
      <c r="K11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SQUARE_PEEZI
pub const WIDE_JIS_SYMBOL_SQUARE_PEEZI: u32 = 0x333b;</v>
      </c>
      <c r="L1140" s="3" t="str">
        <f>定義一覧[[#This Row],[VariableName]]&amp;","</f>
        <v>WIDE_JIS_SYMBOL_SQUARE_PEEZI,</v>
      </c>
      <c r="M1140" s="1" t="str">
        <f>IF(定義一覧[[#This Row],[Sequence]]="○","",IF(I1141="",CONCATENATE(定義一覧[[#This Row],[VariableName]], " + 1,"),CONCATENATE(定義一覧[[#This Row],[VariableName]], " - 1,")))</f>
        <v>WIDE_JIS_SYMBOL_SQUARE_PEEZI + 1,</v>
      </c>
    </row>
    <row r="1141" spans="2:13" ht="12.75" customHeight="1" x14ac:dyDescent="0.4">
      <c r="B1141" s="1" t="s">
        <v>1601</v>
      </c>
      <c r="C1141" s="1">
        <f>HEX2DEC(定義一覧[[#This Row],[Unicode]])</f>
        <v>13129</v>
      </c>
      <c r="D1141" s="1" t="str">
        <f>_xlfn.UNICHAR(HEX2DEC(定義一覧[[#This Row],[Unicode]]))</f>
        <v>㍉</v>
      </c>
      <c r="E1141" s="1" t="s">
        <v>104</v>
      </c>
      <c r="F1141" s="1" t="s">
        <v>1622</v>
      </c>
      <c r="G1141" s="1" t="s">
        <v>729</v>
      </c>
      <c r="H1141" s="2" t="s">
        <v>2862</v>
      </c>
      <c r="I1141" s="1" t="str">
        <f>IF(AND(定義一覧[[#This Row],[Dec]]-1=C1140,定義一覧[[#This Row],[Dec]]+1=C1142,定義一覧[[#This Row],[Category]]=F1140,定義一覧[[#This Row],[Category]]=F1142,定義一覧[[#This Row],[SubCategory]]=G1140,定義一覧[[#This Row],[SubCategory]]=G1142),"○","")</f>
        <v/>
      </c>
      <c r="J1141" s="1" t="str">
        <f>CONCATENATE(定義一覧[[#This Row],[Width]],"_",定義一覧[[#This Row],[Category]],"_",定義一覧[[#This Row],[SubCategory]],"_",SUBSTITUTE(定義一覧[[#This Row],[Name]],"-","_"))</f>
        <v>WIDE_JIS_SYMBOL_SQUARE_MIRI</v>
      </c>
      <c r="K11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SQUARE_MIRI
pub const WIDE_JIS_SYMBOL_SQUARE_MIRI: u32 = 0x3349;</v>
      </c>
      <c r="L1141" s="3" t="str">
        <f>定義一覧[[#This Row],[VariableName]]&amp;","</f>
        <v>WIDE_JIS_SYMBOL_SQUARE_MIRI,</v>
      </c>
      <c r="M1141" s="1" t="str">
        <f>IF(定義一覧[[#This Row],[Sequence]]="○","",IF(I1142="",CONCATENATE(定義一覧[[#This Row],[VariableName]], " + 1,"),CONCATENATE(定義一覧[[#This Row],[VariableName]], " - 1,")))</f>
        <v>WIDE_JIS_SYMBOL_SQUARE_MIRI + 1,</v>
      </c>
    </row>
    <row r="1142" spans="2:13" ht="12.75" customHeight="1" x14ac:dyDescent="0.4">
      <c r="B1142" s="1" t="s">
        <v>1209</v>
      </c>
      <c r="C1142" s="1">
        <f>HEX2DEC(定義一覧[[#This Row],[Unicode]])</f>
        <v>13130</v>
      </c>
      <c r="D1142" s="1" t="str">
        <f>_xlfn.UNICHAR(HEX2DEC(定義一覧[[#This Row],[Unicode]]))</f>
        <v>㍊</v>
      </c>
      <c r="E1142" s="1" t="s">
        <v>104</v>
      </c>
      <c r="F1142" s="1" t="s">
        <v>1622</v>
      </c>
      <c r="G1142" s="1" t="s">
        <v>729</v>
      </c>
      <c r="H1142" s="2" t="s">
        <v>2863</v>
      </c>
      <c r="I1142" s="1" t="str">
        <f>IF(AND(定義一覧[[#This Row],[Dec]]-1=C1141,定義一覧[[#This Row],[Dec]]+1=C1143,定義一覧[[#This Row],[Category]]=F1141,定義一覧[[#This Row],[Category]]=F1143,定義一覧[[#This Row],[SubCategory]]=G1141,定義一覧[[#This Row],[SubCategory]]=G1143),"○","")</f>
        <v/>
      </c>
      <c r="J1142" s="1" t="str">
        <f>CONCATENATE(定義一覧[[#This Row],[Width]],"_",定義一覧[[#This Row],[Category]],"_",定義一覧[[#This Row],[SubCategory]],"_",SUBSTITUTE(定義一覧[[#This Row],[Name]],"-","_"))</f>
        <v>WIDE_JIS_SYMBOL_SQUARE_MIRIBAARU</v>
      </c>
      <c r="K11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SQUARE_MIRIBAARU
pub const WIDE_JIS_SYMBOL_SQUARE_MIRIBAARU: u32 = 0x334a;</v>
      </c>
      <c r="L1142" s="3" t="str">
        <f>定義一覧[[#This Row],[VariableName]]&amp;","</f>
        <v>WIDE_JIS_SYMBOL_SQUARE_MIRIBAARU,</v>
      </c>
      <c r="M1142" s="1" t="str">
        <f>IF(定義一覧[[#This Row],[Sequence]]="○","",IF(I1143="",CONCATENATE(定義一覧[[#This Row],[VariableName]], " + 1,"),CONCATENATE(定義一覧[[#This Row],[VariableName]], " - 1,")))</f>
        <v>WIDE_JIS_SYMBOL_SQUARE_MIRIBAARU + 1,</v>
      </c>
    </row>
    <row r="1143" spans="2:13" ht="12.75" customHeight="1" x14ac:dyDescent="0.4">
      <c r="B1143" s="1" t="s">
        <v>1206</v>
      </c>
      <c r="C1143" s="1">
        <f>HEX2DEC(定義一覧[[#This Row],[Unicode]])</f>
        <v>13133</v>
      </c>
      <c r="D1143" s="1" t="str">
        <f>_xlfn.UNICHAR(HEX2DEC(定義一覧[[#This Row],[Unicode]]))</f>
        <v>㍍</v>
      </c>
      <c r="E1143" s="1" t="s">
        <v>104</v>
      </c>
      <c r="F1143" s="1" t="s">
        <v>1622</v>
      </c>
      <c r="G1143" s="1" t="s">
        <v>729</v>
      </c>
      <c r="H1143" s="2" t="s">
        <v>2864</v>
      </c>
      <c r="I1143" s="1" t="str">
        <f>IF(AND(定義一覧[[#This Row],[Dec]]-1=C1142,定義一覧[[#This Row],[Dec]]+1=C1144,定義一覧[[#This Row],[Category]]=F1142,定義一覧[[#This Row],[Category]]=F1144,定義一覧[[#This Row],[SubCategory]]=G1142,定義一覧[[#This Row],[SubCategory]]=G1144),"○","")</f>
        <v/>
      </c>
      <c r="J1143" s="1" t="str">
        <f>CONCATENATE(定義一覧[[#This Row],[Width]],"_",定義一覧[[#This Row],[Category]],"_",定義一覧[[#This Row],[SubCategory]],"_",SUBSTITUTE(定義一覧[[#This Row],[Name]],"-","_"))</f>
        <v>WIDE_JIS_SYMBOL_SQUARE_MEETORU</v>
      </c>
      <c r="K11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SQUARE_MEETORU
pub const WIDE_JIS_SYMBOL_SQUARE_MEETORU: u32 = 0x334d;</v>
      </c>
      <c r="L1143" s="3" t="str">
        <f>定義一覧[[#This Row],[VariableName]]&amp;","</f>
        <v>WIDE_JIS_SYMBOL_SQUARE_MEETORU,</v>
      </c>
      <c r="M1143" s="1" t="str">
        <f>IF(定義一覧[[#This Row],[Sequence]]="○","",IF(I1144="",CONCATENATE(定義一覧[[#This Row],[VariableName]], " + 1,"),CONCATENATE(定義一覧[[#This Row],[VariableName]], " - 1,")))</f>
        <v>WIDE_JIS_SYMBOL_SQUARE_MEETORU + 1,</v>
      </c>
    </row>
    <row r="1144" spans="2:13" ht="12.75" customHeight="1" x14ac:dyDescent="0.4">
      <c r="B1144" s="1" t="s">
        <v>1608</v>
      </c>
      <c r="C1144" s="1">
        <f>HEX2DEC(定義一覧[[#This Row],[Unicode]])</f>
        <v>13137</v>
      </c>
      <c r="D1144" s="1" t="str">
        <f>_xlfn.UNICHAR(HEX2DEC(定義一覧[[#This Row],[Unicode]]))</f>
        <v>㍑</v>
      </c>
      <c r="E1144" s="1" t="s">
        <v>104</v>
      </c>
      <c r="F1144" s="1" t="s">
        <v>1622</v>
      </c>
      <c r="G1144" s="1" t="s">
        <v>729</v>
      </c>
      <c r="H1144" s="2" t="s">
        <v>2865</v>
      </c>
      <c r="I1144" s="1" t="str">
        <f>IF(AND(定義一覧[[#This Row],[Dec]]-1=C1143,定義一覧[[#This Row],[Dec]]+1=C1145,定義一覧[[#This Row],[Category]]=F1143,定義一覧[[#This Row],[Category]]=F1145,定義一覧[[#This Row],[SubCategory]]=G1143,定義一覧[[#This Row],[SubCategory]]=G1145),"○","")</f>
        <v/>
      </c>
      <c r="J1144" s="1" t="str">
        <f>CONCATENATE(定義一覧[[#This Row],[Width]],"_",定義一覧[[#This Row],[Category]],"_",定義一覧[[#This Row],[SubCategory]],"_",SUBSTITUTE(定義一覧[[#This Row],[Name]],"-","_"))</f>
        <v>WIDE_JIS_SYMBOL_SQUARE_RITTORU</v>
      </c>
      <c r="K11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SQUARE_RITTORU
pub const WIDE_JIS_SYMBOL_SQUARE_RITTORU: u32 = 0x3351;</v>
      </c>
      <c r="L1144" s="3" t="str">
        <f>定義一覧[[#This Row],[VariableName]]&amp;","</f>
        <v>WIDE_JIS_SYMBOL_SQUARE_RITTORU,</v>
      </c>
      <c r="M1144" s="1" t="str">
        <f>IF(定義一覧[[#This Row],[Sequence]]="○","",IF(I1145="",CONCATENATE(定義一覧[[#This Row],[VariableName]], " + 1,"),CONCATENATE(定義一覧[[#This Row],[VariableName]], " - 1,")))</f>
        <v>WIDE_JIS_SYMBOL_SQUARE_RITTORU + 1,</v>
      </c>
    </row>
    <row r="1145" spans="2:13" ht="12.75" customHeight="1" x14ac:dyDescent="0.4">
      <c r="B1145" s="1" t="s">
        <v>1609</v>
      </c>
      <c r="C1145" s="1">
        <f>HEX2DEC(定義一覧[[#This Row],[Unicode]])</f>
        <v>13143</v>
      </c>
      <c r="D1145" s="1" t="str">
        <f>_xlfn.UNICHAR(HEX2DEC(定義一覧[[#This Row],[Unicode]]))</f>
        <v>㍗</v>
      </c>
      <c r="E1145" s="1" t="s">
        <v>104</v>
      </c>
      <c r="F1145" s="1" t="s">
        <v>1622</v>
      </c>
      <c r="G1145" s="1" t="s">
        <v>729</v>
      </c>
      <c r="H1145" s="2" t="s">
        <v>2866</v>
      </c>
      <c r="I1145" s="1" t="str">
        <f>IF(AND(定義一覧[[#This Row],[Dec]]-1=C1144,定義一覧[[#This Row],[Dec]]+1=C1146,定義一覧[[#This Row],[Category]]=F1144,定義一覧[[#This Row],[Category]]=F1146,定義一覧[[#This Row],[SubCategory]]=G1144,定義一覧[[#This Row],[SubCategory]]=G1146),"○","")</f>
        <v/>
      </c>
      <c r="J1145" s="1" t="str">
        <f>CONCATENATE(定義一覧[[#This Row],[Width]],"_",定義一覧[[#This Row],[Category]],"_",定義一覧[[#This Row],[SubCategory]],"_",SUBSTITUTE(定義一覧[[#This Row],[Name]],"-","_"))</f>
        <v>WIDE_JIS_SYMBOL_SQUARE_WATTO</v>
      </c>
      <c r="K11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SQUARE_WATTO
pub const WIDE_JIS_SYMBOL_SQUARE_WATTO: u32 = 0x3357;</v>
      </c>
      <c r="L1145" s="3" t="str">
        <f>定義一覧[[#This Row],[VariableName]]&amp;","</f>
        <v>WIDE_JIS_SYMBOL_SQUARE_WATTO,</v>
      </c>
      <c r="M1145" s="1" t="str">
        <f>IF(定義一覧[[#This Row],[Sequence]]="○","",IF(I1146="",CONCATENATE(定義一覧[[#This Row],[VariableName]], " + 1,"),CONCATENATE(定義一覧[[#This Row],[VariableName]], " - 1,")))</f>
        <v>WIDE_JIS_SYMBOL_SQUARE_WATTO + 1,</v>
      </c>
    </row>
    <row r="1146" spans="2:13" ht="12.75" customHeight="1" x14ac:dyDescent="0.4">
      <c r="B1146" s="1" t="s">
        <v>1219</v>
      </c>
      <c r="C1146" s="1">
        <f>HEX2DEC(定義一覧[[#This Row],[Unicode]])</f>
        <v>13179</v>
      </c>
      <c r="D1146" s="1" t="str">
        <f>_xlfn.UNICHAR(HEX2DEC(定義一覧[[#This Row],[Unicode]]))</f>
        <v>㍻</v>
      </c>
      <c r="E1146" s="1" t="s">
        <v>104</v>
      </c>
      <c r="F1146" s="1" t="s">
        <v>1622</v>
      </c>
      <c r="G1146" s="1" t="s">
        <v>729</v>
      </c>
      <c r="H1146" s="2" t="s">
        <v>2867</v>
      </c>
      <c r="I1146" s="1" t="str">
        <f>IF(AND(定義一覧[[#This Row],[Dec]]-1=C1145,定義一覧[[#This Row],[Dec]]+1=C1147,定義一覧[[#This Row],[Category]]=F1145,定義一覧[[#This Row],[Category]]=F1147,定義一覧[[#This Row],[SubCategory]]=G1145,定義一覧[[#This Row],[SubCategory]]=G1147),"○","")</f>
        <v/>
      </c>
      <c r="J1146" s="1" t="str">
        <f>CONCATENATE(定義一覧[[#This Row],[Width]],"_",定義一覧[[#This Row],[Category]],"_",定義一覧[[#This Row],[SubCategory]],"_",SUBSTITUTE(定義一覧[[#This Row],[Name]],"-","_"))</f>
        <v>WIDE_JIS_SYMBOL_SQUARE_ERA_NAME_HEISEI</v>
      </c>
      <c r="K11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SQUARE_ERA_NAME_HEISEI
pub const WIDE_JIS_SYMBOL_SQUARE_ERA_NAME_HEISEI: u32 = 0x337b;</v>
      </c>
      <c r="L1146" s="3" t="str">
        <f>定義一覧[[#This Row],[VariableName]]&amp;","</f>
        <v>WIDE_JIS_SYMBOL_SQUARE_ERA_NAME_HEISEI,</v>
      </c>
      <c r="M1146" s="1" t="str">
        <f>IF(定義一覧[[#This Row],[Sequence]]="○","",IF(I1147="",CONCATENATE(定義一覧[[#This Row],[VariableName]], " + 1,"),CONCATENATE(定義一覧[[#This Row],[VariableName]], " - 1,")))</f>
        <v>WIDE_JIS_SYMBOL_SQUARE_ERA_NAME_HEISEI - 1,</v>
      </c>
    </row>
    <row r="1147" spans="2:13" ht="12.75" customHeight="1" x14ac:dyDescent="0.4">
      <c r="B1147" s="1" t="s">
        <v>1230</v>
      </c>
      <c r="C1147" s="1">
        <f>HEX2DEC(定義一覧[[#This Row],[Unicode]])</f>
        <v>13180</v>
      </c>
      <c r="D1147" s="1" t="str">
        <f>_xlfn.UNICHAR(HEX2DEC(定義一覧[[#This Row],[Unicode]]))</f>
        <v>㍼</v>
      </c>
      <c r="E1147" s="1" t="s">
        <v>104</v>
      </c>
      <c r="F1147" s="1" t="s">
        <v>1622</v>
      </c>
      <c r="G1147" s="1" t="s">
        <v>729</v>
      </c>
      <c r="H1147" s="2" t="s">
        <v>2868</v>
      </c>
      <c r="I1147" s="1" t="str">
        <f>IF(AND(定義一覧[[#This Row],[Dec]]-1=C1146,定義一覧[[#This Row],[Dec]]+1=C1148,定義一覧[[#This Row],[Category]]=F1146,定義一覧[[#This Row],[Category]]=F1148,定義一覧[[#This Row],[SubCategory]]=G1146,定義一覧[[#This Row],[SubCategory]]=G1148),"○","")</f>
        <v>○</v>
      </c>
      <c r="J1147" s="1" t="str">
        <f>CONCATENATE(定義一覧[[#This Row],[Width]],"_",定義一覧[[#This Row],[Category]],"_",定義一覧[[#This Row],[SubCategory]],"_",SUBSTITUTE(定義一覧[[#This Row],[Name]],"-","_"))</f>
        <v>WIDE_JIS_SYMBOL_SQUARE_ERA_NAME_SYOUWA</v>
      </c>
      <c r="K11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SQUARE_ERA_NAME_SYOUWA
pub const WIDE_JIS_SYMBOL_SQUARE_ERA_NAME_SYOUWA: u32 = 0x337c;</v>
      </c>
      <c r="L1147" s="3" t="str">
        <f>定義一覧[[#This Row],[VariableName]]&amp;","</f>
        <v>WIDE_JIS_SYMBOL_SQUARE_ERA_NAME_SYOUWA,</v>
      </c>
      <c r="M1147" s="1" t="str">
        <f>IF(定義一覧[[#This Row],[Sequence]]="○","",IF(I1148="",CONCATENATE(定義一覧[[#This Row],[VariableName]], " + 1,"),CONCATENATE(定義一覧[[#This Row],[VariableName]], " - 1,")))</f>
        <v/>
      </c>
    </row>
    <row r="1148" spans="2:13" ht="12.75" customHeight="1" x14ac:dyDescent="0.4">
      <c r="B1148" s="1" t="s">
        <v>1229</v>
      </c>
      <c r="C1148" s="1">
        <f>HEX2DEC(定義一覧[[#This Row],[Unicode]])</f>
        <v>13181</v>
      </c>
      <c r="D1148" s="1" t="str">
        <f>_xlfn.UNICHAR(HEX2DEC(定義一覧[[#This Row],[Unicode]]))</f>
        <v>㍽</v>
      </c>
      <c r="E1148" s="1" t="s">
        <v>104</v>
      </c>
      <c r="F1148" s="1" t="s">
        <v>1622</v>
      </c>
      <c r="G1148" s="1" t="s">
        <v>729</v>
      </c>
      <c r="H1148" s="2" t="s">
        <v>2869</v>
      </c>
      <c r="I1148" s="1" t="str">
        <f>IF(AND(定義一覧[[#This Row],[Dec]]-1=C1147,定義一覧[[#This Row],[Dec]]+1=C1149,定義一覧[[#This Row],[Category]]=F1147,定義一覧[[#This Row],[Category]]=F1149,定義一覧[[#This Row],[SubCategory]]=G1147,定義一覧[[#This Row],[SubCategory]]=G1149),"○","")</f>
        <v>○</v>
      </c>
      <c r="J1148" s="1" t="str">
        <f>CONCATENATE(定義一覧[[#This Row],[Width]],"_",定義一覧[[#This Row],[Category]],"_",定義一覧[[#This Row],[SubCategory]],"_",SUBSTITUTE(定義一覧[[#This Row],[Name]],"-","_"))</f>
        <v>WIDE_JIS_SYMBOL_SQUARE_ERA_NAME_TAISYOU</v>
      </c>
      <c r="K11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SQUARE_ERA_NAME_TAISYOU
pub const WIDE_JIS_SYMBOL_SQUARE_ERA_NAME_TAISYOU: u32 = 0x337d;</v>
      </c>
      <c r="L1148" s="3" t="str">
        <f>定義一覧[[#This Row],[VariableName]]&amp;","</f>
        <v>WIDE_JIS_SYMBOL_SQUARE_ERA_NAME_TAISYOU,</v>
      </c>
      <c r="M1148" s="1" t="str">
        <f>IF(定義一覧[[#This Row],[Sequence]]="○","",IF(I1149="",CONCATENATE(定義一覧[[#This Row],[VariableName]], " + 1,"),CONCATENATE(定義一覧[[#This Row],[VariableName]], " - 1,")))</f>
        <v/>
      </c>
    </row>
    <row r="1149" spans="2:13" ht="12.75" customHeight="1" x14ac:dyDescent="0.4">
      <c r="B1149" s="1" t="s">
        <v>1228</v>
      </c>
      <c r="C1149" s="1">
        <f>HEX2DEC(定義一覧[[#This Row],[Unicode]])</f>
        <v>13182</v>
      </c>
      <c r="D1149" s="1" t="str">
        <f>_xlfn.UNICHAR(HEX2DEC(定義一覧[[#This Row],[Unicode]]))</f>
        <v>㍾</v>
      </c>
      <c r="E1149" s="1" t="s">
        <v>104</v>
      </c>
      <c r="F1149" s="1" t="s">
        <v>1622</v>
      </c>
      <c r="G1149" s="1" t="s">
        <v>729</v>
      </c>
      <c r="H1149" s="2" t="s">
        <v>2870</v>
      </c>
      <c r="I1149" s="1" t="str">
        <f>IF(AND(定義一覧[[#This Row],[Dec]]-1=C1148,定義一覧[[#This Row],[Dec]]+1=C1150,定義一覧[[#This Row],[Category]]=F1148,定義一覧[[#This Row],[Category]]=F1150,定義一覧[[#This Row],[SubCategory]]=G1148,定義一覧[[#This Row],[SubCategory]]=G1150),"○","")</f>
        <v/>
      </c>
      <c r="J1149" s="1" t="str">
        <f>CONCATENATE(定義一覧[[#This Row],[Width]],"_",定義一覧[[#This Row],[Category]],"_",定義一覧[[#This Row],[SubCategory]],"_",SUBSTITUTE(定義一覧[[#This Row],[Name]],"-","_"))</f>
        <v>WIDE_JIS_SYMBOL_SQUARE_ERA_NAME_MEIZI</v>
      </c>
      <c r="K11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SQUARE_ERA_NAME_MEIZI
pub const WIDE_JIS_SYMBOL_SQUARE_ERA_NAME_MEIZI: u32 = 0x337e;</v>
      </c>
      <c r="L1149" s="3" t="str">
        <f>定義一覧[[#This Row],[VariableName]]&amp;","</f>
        <v>WIDE_JIS_SYMBOL_SQUARE_ERA_NAME_MEIZI,</v>
      </c>
      <c r="M1149" s="1" t="str">
        <f>IF(定義一覧[[#This Row],[Sequence]]="○","",IF(I1150="",CONCATENATE(定義一覧[[#This Row],[VariableName]], " + 1,"),CONCATENATE(定義一覧[[#This Row],[VariableName]], " - 1,")))</f>
        <v>WIDE_JIS_SYMBOL_SQUARE_ERA_NAME_MEIZI + 1,</v>
      </c>
    </row>
    <row r="1150" spans="2:13" ht="12.75" customHeight="1" x14ac:dyDescent="0.4">
      <c r="B1150" s="1" t="s">
        <v>1214</v>
      </c>
      <c r="C1150" s="1">
        <f>HEX2DEC(定義一覧[[#This Row],[Unicode]])</f>
        <v>13198</v>
      </c>
      <c r="D1150" s="1" t="str">
        <f>_xlfn.UNICHAR(HEX2DEC(定義一覧[[#This Row],[Unicode]]))</f>
        <v>㎎</v>
      </c>
      <c r="E1150" s="1" t="s">
        <v>104</v>
      </c>
      <c r="F1150" s="1" t="s">
        <v>1622</v>
      </c>
      <c r="G1150" s="1" t="s">
        <v>729</v>
      </c>
      <c r="H1150" s="2" t="s">
        <v>2871</v>
      </c>
      <c r="I1150" s="1" t="str">
        <f>IF(AND(定義一覧[[#This Row],[Dec]]-1=C1149,定義一覧[[#This Row],[Dec]]+1=C1151,定義一覧[[#This Row],[Category]]=F1149,定義一覧[[#This Row],[Category]]=F1151,定義一覧[[#This Row],[SubCategory]]=G1149,定義一覧[[#This Row],[SubCategory]]=G1151),"○","")</f>
        <v/>
      </c>
      <c r="J1150" s="1" t="str">
        <f>CONCATENATE(定義一覧[[#This Row],[Width]],"_",定義一覧[[#This Row],[Category]],"_",定義一覧[[#This Row],[SubCategory]],"_",SUBSTITUTE(定義一覧[[#This Row],[Name]],"-","_"))</f>
        <v>WIDE_JIS_SYMBOL_SQUARE_MG</v>
      </c>
      <c r="K11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SQUARE_MG
pub const WIDE_JIS_SYMBOL_SQUARE_MG: u32 = 0x338e;</v>
      </c>
      <c r="L1150" s="3" t="str">
        <f>定義一覧[[#This Row],[VariableName]]&amp;","</f>
        <v>WIDE_JIS_SYMBOL_SQUARE_MG,</v>
      </c>
      <c r="M1150" s="1" t="str">
        <f>IF(定義一覧[[#This Row],[Sequence]]="○","",IF(I1151="",CONCATENATE(定義一覧[[#This Row],[VariableName]], " + 1,"),CONCATENATE(定義一覧[[#This Row],[VariableName]], " - 1,")))</f>
        <v>WIDE_JIS_SYMBOL_SQUARE_MG + 1,</v>
      </c>
    </row>
    <row r="1151" spans="2:13" ht="12.75" customHeight="1" x14ac:dyDescent="0.4">
      <c r="B1151" s="1" t="s">
        <v>1215</v>
      </c>
      <c r="C1151" s="1">
        <f>HEX2DEC(定義一覧[[#This Row],[Unicode]])</f>
        <v>13199</v>
      </c>
      <c r="D1151" s="1" t="str">
        <f>_xlfn.UNICHAR(HEX2DEC(定義一覧[[#This Row],[Unicode]]))</f>
        <v>㎏</v>
      </c>
      <c r="E1151" s="1" t="s">
        <v>104</v>
      </c>
      <c r="F1151" s="1" t="s">
        <v>1622</v>
      </c>
      <c r="G1151" s="1" t="s">
        <v>729</v>
      </c>
      <c r="H1151" s="2" t="s">
        <v>2872</v>
      </c>
      <c r="I1151" s="1" t="str">
        <f>IF(AND(定義一覧[[#This Row],[Dec]]-1=C1150,定義一覧[[#This Row],[Dec]]+1=C1152,定義一覧[[#This Row],[Category]]=F1150,定義一覧[[#This Row],[Category]]=F1152,定義一覧[[#This Row],[SubCategory]]=G1150,定義一覧[[#This Row],[SubCategory]]=G1152),"○","")</f>
        <v/>
      </c>
      <c r="J1151" s="1" t="str">
        <f>CONCATENATE(定義一覧[[#This Row],[Width]],"_",定義一覧[[#This Row],[Category]],"_",定義一覧[[#This Row],[SubCategory]],"_",SUBSTITUTE(定義一覧[[#This Row],[Name]],"-","_"))</f>
        <v>WIDE_JIS_SYMBOL_SQUARE_KG</v>
      </c>
      <c r="K11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SQUARE_KG
pub const WIDE_JIS_SYMBOL_SQUARE_KG: u32 = 0x338f;</v>
      </c>
      <c r="L1151" s="3" t="str">
        <f>定義一覧[[#This Row],[VariableName]]&amp;","</f>
        <v>WIDE_JIS_SYMBOL_SQUARE_KG,</v>
      </c>
      <c r="M1151" s="1" t="str">
        <f>IF(定義一覧[[#This Row],[Sequence]]="○","",IF(I1152="",CONCATENATE(定義一覧[[#This Row],[VariableName]], " + 1,"),CONCATENATE(定義一覧[[#This Row],[VariableName]], " - 1,")))</f>
        <v>WIDE_JIS_SYMBOL_SQUARE_KG + 1,</v>
      </c>
    </row>
    <row r="1152" spans="2:13" ht="12.75" customHeight="1" x14ac:dyDescent="0.4">
      <c r="B1152" s="1" t="s">
        <v>1211</v>
      </c>
      <c r="C1152" s="1">
        <f>HEX2DEC(定義一覧[[#This Row],[Unicode]])</f>
        <v>13212</v>
      </c>
      <c r="D1152" s="1" t="str">
        <f>_xlfn.UNICHAR(HEX2DEC(定義一覧[[#This Row],[Unicode]]))</f>
        <v>㎜</v>
      </c>
      <c r="E1152" s="1" t="s">
        <v>104</v>
      </c>
      <c r="F1152" s="1" t="s">
        <v>1622</v>
      </c>
      <c r="G1152" s="1" t="s">
        <v>729</v>
      </c>
      <c r="H1152" s="2" t="s">
        <v>2873</v>
      </c>
      <c r="I1152" s="1" t="str">
        <f>IF(AND(定義一覧[[#This Row],[Dec]]-1=C1151,定義一覧[[#This Row],[Dec]]+1=C1153,定義一覧[[#This Row],[Category]]=F1151,定義一覧[[#This Row],[Category]]=F1153,定義一覧[[#This Row],[SubCategory]]=G1151,定義一覧[[#This Row],[SubCategory]]=G1153),"○","")</f>
        <v/>
      </c>
      <c r="J1152" s="1" t="str">
        <f>CONCATENATE(定義一覧[[#This Row],[Width]],"_",定義一覧[[#This Row],[Category]],"_",定義一覧[[#This Row],[SubCategory]],"_",SUBSTITUTE(定義一覧[[#This Row],[Name]],"-","_"))</f>
        <v>WIDE_JIS_SYMBOL_SQUARE_MM</v>
      </c>
      <c r="K11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SQUARE_MM
pub const WIDE_JIS_SYMBOL_SQUARE_MM: u32 = 0x339c;</v>
      </c>
      <c r="L1152" s="3" t="str">
        <f>定義一覧[[#This Row],[VariableName]]&amp;","</f>
        <v>WIDE_JIS_SYMBOL_SQUARE_MM,</v>
      </c>
      <c r="M1152" s="1" t="str">
        <f>IF(定義一覧[[#This Row],[Sequence]]="○","",IF(I1153="",CONCATENATE(定義一覧[[#This Row],[VariableName]], " + 1,"),CONCATENATE(定義一覧[[#This Row],[VariableName]], " - 1,")))</f>
        <v>WIDE_JIS_SYMBOL_SQUARE_MM - 1,</v>
      </c>
    </row>
    <row r="1153" spans="2:13" ht="12.75" customHeight="1" x14ac:dyDescent="0.4">
      <c r="B1153" s="1" t="s">
        <v>1212</v>
      </c>
      <c r="C1153" s="1">
        <f>HEX2DEC(定義一覧[[#This Row],[Unicode]])</f>
        <v>13213</v>
      </c>
      <c r="D1153" s="1" t="str">
        <f>_xlfn.UNICHAR(HEX2DEC(定義一覧[[#This Row],[Unicode]]))</f>
        <v>㎝</v>
      </c>
      <c r="E1153" s="1" t="s">
        <v>104</v>
      </c>
      <c r="F1153" s="1" t="s">
        <v>1622</v>
      </c>
      <c r="G1153" s="1" t="s">
        <v>729</v>
      </c>
      <c r="H1153" s="2" t="s">
        <v>2874</v>
      </c>
      <c r="I1153" s="1" t="str">
        <f>IF(AND(定義一覧[[#This Row],[Dec]]-1=C1152,定義一覧[[#This Row],[Dec]]+1=C1154,定義一覧[[#This Row],[Category]]=F1152,定義一覧[[#This Row],[Category]]=F1154,定義一覧[[#This Row],[SubCategory]]=G1152,定義一覧[[#This Row],[SubCategory]]=G1154),"○","")</f>
        <v>○</v>
      </c>
      <c r="J1153" s="1" t="str">
        <f>CONCATENATE(定義一覧[[#This Row],[Width]],"_",定義一覧[[#This Row],[Category]],"_",定義一覧[[#This Row],[SubCategory]],"_",SUBSTITUTE(定義一覧[[#This Row],[Name]],"-","_"))</f>
        <v>WIDE_JIS_SYMBOL_SQUARE_CM</v>
      </c>
      <c r="K11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SQUARE_CM
pub const WIDE_JIS_SYMBOL_SQUARE_CM: u32 = 0x339d;</v>
      </c>
      <c r="L1153" s="3" t="str">
        <f>定義一覧[[#This Row],[VariableName]]&amp;","</f>
        <v>WIDE_JIS_SYMBOL_SQUARE_CM,</v>
      </c>
      <c r="M1153" s="1" t="str">
        <f>IF(定義一覧[[#This Row],[Sequence]]="○","",IF(I1154="",CONCATENATE(定義一覧[[#This Row],[VariableName]], " + 1,"),CONCATENATE(定義一覧[[#This Row],[VariableName]], " - 1,")))</f>
        <v/>
      </c>
    </row>
    <row r="1154" spans="2:13" ht="12.75" customHeight="1" x14ac:dyDescent="0.4">
      <c r="B1154" s="1" t="s">
        <v>1213</v>
      </c>
      <c r="C1154" s="1">
        <f>HEX2DEC(定義一覧[[#This Row],[Unicode]])</f>
        <v>13214</v>
      </c>
      <c r="D1154" s="1" t="str">
        <f>_xlfn.UNICHAR(HEX2DEC(定義一覧[[#This Row],[Unicode]]))</f>
        <v>㎞</v>
      </c>
      <c r="E1154" s="1" t="s">
        <v>104</v>
      </c>
      <c r="F1154" s="1" t="s">
        <v>1622</v>
      </c>
      <c r="G1154" s="1" t="s">
        <v>729</v>
      </c>
      <c r="H1154" s="2" t="s">
        <v>2875</v>
      </c>
      <c r="I1154" s="1" t="str">
        <f>IF(AND(定義一覧[[#This Row],[Dec]]-1=C1153,定義一覧[[#This Row],[Dec]]+1=C1155,定義一覧[[#This Row],[Category]]=F1153,定義一覧[[#This Row],[Category]]=F1155,定義一覧[[#This Row],[SubCategory]]=G1153,定義一覧[[#This Row],[SubCategory]]=G1155),"○","")</f>
        <v/>
      </c>
      <c r="J1154" s="1" t="str">
        <f>CONCATENATE(定義一覧[[#This Row],[Width]],"_",定義一覧[[#This Row],[Category]],"_",定義一覧[[#This Row],[SubCategory]],"_",SUBSTITUTE(定義一覧[[#This Row],[Name]],"-","_"))</f>
        <v>WIDE_JIS_SYMBOL_SQUARE_KM</v>
      </c>
      <c r="K11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SQUARE_KM
pub const WIDE_JIS_SYMBOL_SQUARE_KM: u32 = 0x339e;</v>
      </c>
      <c r="L1154" s="3" t="str">
        <f>定義一覧[[#This Row],[VariableName]]&amp;","</f>
        <v>WIDE_JIS_SYMBOL_SQUARE_KM,</v>
      </c>
      <c r="M1154" s="1" t="str">
        <f>IF(定義一覧[[#This Row],[Sequence]]="○","",IF(I1155="",CONCATENATE(定義一覧[[#This Row],[VariableName]], " + 1,"),CONCATENATE(定義一覧[[#This Row],[VariableName]], " - 1,")))</f>
        <v>WIDE_JIS_SYMBOL_SQUARE_KM + 1,</v>
      </c>
    </row>
    <row r="1155" spans="2:13" ht="12.75" customHeight="1" x14ac:dyDescent="0.4">
      <c r="B1155" s="1" t="s">
        <v>1217</v>
      </c>
      <c r="C1155" s="1">
        <f>HEX2DEC(定義一覧[[#This Row],[Unicode]])</f>
        <v>13217</v>
      </c>
      <c r="D1155" s="1" t="str">
        <f>_xlfn.UNICHAR(HEX2DEC(定義一覧[[#This Row],[Unicode]]))</f>
        <v>㎡</v>
      </c>
      <c r="E1155" s="1" t="s">
        <v>104</v>
      </c>
      <c r="F1155" s="1" t="s">
        <v>1622</v>
      </c>
      <c r="G1155" s="1" t="s">
        <v>729</v>
      </c>
      <c r="H1155" s="2" t="s">
        <v>2876</v>
      </c>
      <c r="I1155" s="1" t="str">
        <f>IF(AND(定義一覧[[#This Row],[Dec]]-1=C1154,定義一覧[[#This Row],[Dec]]+1=C1156,定義一覧[[#This Row],[Category]]=F1154,定義一覧[[#This Row],[Category]]=F1156,定義一覧[[#This Row],[SubCategory]]=G1154,定義一覧[[#This Row],[SubCategory]]=G1156),"○","")</f>
        <v/>
      </c>
      <c r="J1155" s="1" t="str">
        <f>CONCATENATE(定義一覧[[#This Row],[Width]],"_",定義一覧[[#This Row],[Category]],"_",定義一覧[[#This Row],[SubCategory]],"_",SUBSTITUTE(定義一覧[[#This Row],[Name]],"-","_"))</f>
        <v>WIDE_JIS_SYMBOL_SQUARE_M_SQUARED</v>
      </c>
      <c r="K11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SQUARE_M_SQUARED
pub const WIDE_JIS_SYMBOL_SQUARE_M_SQUARED: u32 = 0x33a1;</v>
      </c>
      <c r="L1155" s="3" t="str">
        <f>定義一覧[[#This Row],[VariableName]]&amp;","</f>
        <v>WIDE_JIS_SYMBOL_SQUARE_M_SQUARED,</v>
      </c>
      <c r="M1155" s="1" t="str">
        <f>IF(定義一覧[[#This Row],[Sequence]]="○","",IF(I1156="",CONCATENATE(定義一覧[[#This Row],[VariableName]], " + 1,"),CONCATENATE(定義一覧[[#This Row],[VariableName]], " - 1,")))</f>
        <v>WIDE_JIS_SYMBOL_SQUARE_M_SQUARED + 1,</v>
      </c>
    </row>
    <row r="1156" spans="2:13" ht="12.75" customHeight="1" x14ac:dyDescent="0.4">
      <c r="B1156" s="1" t="s">
        <v>1216</v>
      </c>
      <c r="C1156" s="1">
        <f>HEX2DEC(定義一覧[[#This Row],[Unicode]])</f>
        <v>13252</v>
      </c>
      <c r="D1156" s="1" t="str">
        <f>_xlfn.UNICHAR(HEX2DEC(定義一覧[[#This Row],[Unicode]]))</f>
        <v>㏄</v>
      </c>
      <c r="E1156" s="1" t="s">
        <v>104</v>
      </c>
      <c r="F1156" s="1" t="s">
        <v>1622</v>
      </c>
      <c r="G1156" s="1" t="s">
        <v>729</v>
      </c>
      <c r="H1156" s="2" t="s">
        <v>2877</v>
      </c>
      <c r="I1156" s="1" t="str">
        <f>IF(AND(定義一覧[[#This Row],[Dec]]-1=C1155,定義一覧[[#This Row],[Dec]]+1=C1157,定義一覧[[#This Row],[Category]]=F1155,定義一覧[[#This Row],[Category]]=F1157,定義一覧[[#This Row],[SubCategory]]=G1155,定義一覧[[#This Row],[SubCategory]]=G1157),"○","")</f>
        <v/>
      </c>
      <c r="J1156" s="1" t="str">
        <f>CONCATENATE(定義一覧[[#This Row],[Width]],"_",定義一覧[[#This Row],[Category]],"_",定義一覧[[#This Row],[SubCategory]],"_",SUBSTITUTE(定義一覧[[#This Row],[Name]],"-","_"))</f>
        <v>WIDE_JIS_SYMBOL_SQUARE_CC</v>
      </c>
      <c r="K11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SQUARE_CC
pub const WIDE_JIS_SYMBOL_SQUARE_CC: u32 = 0x33c4;</v>
      </c>
      <c r="L1156" s="3" t="str">
        <f>定義一覧[[#This Row],[VariableName]]&amp;","</f>
        <v>WIDE_JIS_SYMBOL_SQUARE_CC,</v>
      </c>
      <c r="M1156" s="1" t="str">
        <f>IF(定義一覧[[#This Row],[Sequence]]="○","",IF(I1157="",CONCATENATE(定義一覧[[#This Row],[VariableName]], " + 1,"),CONCATENATE(定義一覧[[#This Row],[VariableName]], " - 1,")))</f>
        <v>WIDE_JIS_SYMBOL_SQUARE_CC + 1,</v>
      </c>
    </row>
    <row r="1157" spans="2:13" ht="12.75" customHeight="1" x14ac:dyDescent="0.4">
      <c r="B1157" s="1" t="s">
        <v>841</v>
      </c>
      <c r="C1157" s="1">
        <f>HEX2DEC(定義一覧[[#This Row],[Unicode]])</f>
        <v>13259</v>
      </c>
      <c r="D1157" s="1" t="str">
        <f>_xlfn.UNICHAR(HEX2DEC(定義一覧[[#This Row],[Unicode]]))</f>
        <v>㏋</v>
      </c>
      <c r="E1157" s="1" t="s">
        <v>724</v>
      </c>
      <c r="F1157" s="1" t="s">
        <v>1622</v>
      </c>
      <c r="G1157" s="1" t="s">
        <v>729</v>
      </c>
      <c r="H1157" s="2" t="s">
        <v>2878</v>
      </c>
      <c r="I1157" s="1" t="str">
        <f>IF(AND(定義一覧[[#This Row],[Dec]]-1=C1156,定義一覧[[#This Row],[Dec]]+1=C1158,定義一覧[[#This Row],[Category]]=F1156,定義一覧[[#This Row],[Category]]=F1158,定義一覧[[#This Row],[SubCategory]]=G1156,定義一覧[[#This Row],[SubCategory]]=G1158),"○","")</f>
        <v/>
      </c>
      <c r="J1157" s="1" t="str">
        <f>CONCATENATE(定義一覧[[#This Row],[Width]],"_",定義一覧[[#This Row],[Category]],"_",定義一覧[[#This Row],[SubCategory]],"_",SUBSTITUTE(定義一覧[[#This Row],[Name]],"-","_"))</f>
        <v>NARROW_JIS_SYMBOL_SQUARE_HP</v>
      </c>
      <c r="K11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SQUARE_HP
pub const NARROW_JIS_SYMBOL_SQUARE_HP: u32 = 0x33cb;</v>
      </c>
      <c r="L1157" s="3" t="str">
        <f>定義一覧[[#This Row],[VariableName]]&amp;","</f>
        <v>NARROW_JIS_SYMBOL_SQUARE_HP,</v>
      </c>
      <c r="M1157" s="1" t="str">
        <f>IF(定義一覧[[#This Row],[Sequence]]="○","",IF(I1158="",CONCATENATE(定義一覧[[#This Row],[VariableName]], " + 1,"),CONCATENATE(定義一覧[[#This Row],[VariableName]], " - 1,")))</f>
        <v>NARROW_JIS_SYMBOL_SQUARE_HP + 1,</v>
      </c>
    </row>
    <row r="1158" spans="2:13" ht="12.75" customHeight="1" x14ac:dyDescent="0.4">
      <c r="B1158" s="1" t="s">
        <v>1222</v>
      </c>
      <c r="C1158" s="1">
        <f>HEX2DEC(定義一覧[[#This Row],[Unicode]])</f>
        <v>13261</v>
      </c>
      <c r="D1158" s="1" t="str">
        <f>_xlfn.UNICHAR(HEX2DEC(定義一覧[[#This Row],[Unicode]]))</f>
        <v>㏍</v>
      </c>
      <c r="E1158" s="1" t="s">
        <v>104</v>
      </c>
      <c r="F1158" s="1" t="s">
        <v>1622</v>
      </c>
      <c r="G1158" s="1" t="s">
        <v>729</v>
      </c>
      <c r="H1158" s="2" t="s">
        <v>2879</v>
      </c>
      <c r="I1158" s="1" t="str">
        <f>IF(AND(定義一覧[[#This Row],[Dec]]-1=C1157,定義一覧[[#This Row],[Dec]]+1=C1159,定義一覧[[#This Row],[Category]]=F1157,定義一覧[[#This Row],[Category]]=F1159,定義一覧[[#This Row],[SubCategory]]=G1157,定義一覧[[#This Row],[SubCategory]]=G1159),"○","")</f>
        <v/>
      </c>
      <c r="J1158" s="1" t="str">
        <f>CONCATENATE(定義一覧[[#This Row],[Width]],"_",定義一覧[[#This Row],[Category]],"_",定義一覧[[#This Row],[SubCategory]],"_",SUBSTITUTE(定義一覧[[#This Row],[Name]],"-","_"))</f>
        <v>WIDE_JIS_SYMBOL_SQUARE_KK</v>
      </c>
      <c r="K11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SQUARE_KK
pub const WIDE_JIS_SYMBOL_SQUARE_KK: u32 = 0x33cd;</v>
      </c>
      <c r="L1158" s="3" t="str">
        <f>定義一覧[[#This Row],[VariableName]]&amp;","</f>
        <v>WIDE_JIS_SYMBOL_SQUARE_KK,</v>
      </c>
      <c r="M1158" s="1" t="str">
        <f>IF(定義一覧[[#This Row],[Sequence]]="○","",IF(I1159="",CONCATENATE(定義一覧[[#This Row],[VariableName]], " + 1,"),CONCATENATE(定義一覧[[#This Row],[VariableName]], " - 1,")))</f>
        <v>WIDE_JIS_SYMBOL_SQUARE_KK + 1,</v>
      </c>
    </row>
    <row r="1159" spans="2:13" ht="12.75" customHeight="1" x14ac:dyDescent="0.4">
      <c r="B1159" s="1" t="s">
        <v>756</v>
      </c>
      <c r="C1159" s="1">
        <f>HEX2DEC(定義一覧[[#This Row],[Unicode]])</f>
        <v>20189</v>
      </c>
      <c r="D1159" s="1" t="str">
        <f>_xlfn.UNICHAR(HEX2DEC(定義一覧[[#This Row],[Unicode]]))</f>
        <v>仝</v>
      </c>
      <c r="E1159" s="1" t="s">
        <v>104</v>
      </c>
      <c r="F1159" s="1" t="s">
        <v>1622</v>
      </c>
      <c r="G1159" s="1" t="s">
        <v>729</v>
      </c>
      <c r="H1159" s="2" t="s">
        <v>2880</v>
      </c>
      <c r="I1159" s="1" t="str">
        <f>IF(AND(定義一覧[[#This Row],[Dec]]-1=C1158,定義一覧[[#This Row],[Dec]]+1=C1160,定義一覧[[#This Row],[Category]]=F1158,定義一覧[[#This Row],[Category]]=F1160,定義一覧[[#This Row],[SubCategory]]=G1158,定義一覧[[#This Row],[SubCategory]]=G1160),"○","")</f>
        <v/>
      </c>
      <c r="J1159" s="1" t="str">
        <f>CONCATENATE(定義一覧[[#This Row],[Width]],"_",定義一覧[[#This Row],[Category]],"_",定義一覧[[#This Row],[SubCategory]],"_",SUBSTITUTE(定義一覧[[#This Row],[Name]],"-","_"))</f>
        <v>WIDE_JIS_SYMBOL_IDEOGRAPH_DOU</v>
      </c>
      <c r="K11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IDEOGRAPH_DOU
pub const WIDE_JIS_SYMBOL_IDEOGRAPH_DOU: u32 = 0x4edd;</v>
      </c>
      <c r="L1159" s="3" t="str">
        <f>定義一覧[[#This Row],[VariableName]]&amp;","</f>
        <v>WIDE_JIS_SYMBOL_IDEOGRAPH_DOU,</v>
      </c>
      <c r="M1159" s="1" t="str">
        <f>IF(定義一覧[[#This Row],[Sequence]]="○","",IF(I1160="",CONCATENATE(定義一覧[[#This Row],[VariableName]], " + 1,"),CONCATENATE(定義一覧[[#This Row],[VariableName]], " - 1,")))</f>
        <v>WIDE_JIS_SYMBOL_IDEOGRAPH_DOU + 1,</v>
      </c>
    </row>
    <row r="1160" spans="2:13" ht="12.75" customHeight="1" x14ac:dyDescent="0.4">
      <c r="B1160" s="1" t="s">
        <v>839</v>
      </c>
      <c r="C1160" s="1">
        <f>HEX2DEC(定義一覧[[#This Row],[Unicode]])</f>
        <v>65093</v>
      </c>
      <c r="D1160" s="1" t="str">
        <f>_xlfn.UNICHAR(HEX2DEC(定義一覧[[#This Row],[Unicode]]))</f>
        <v>﹅</v>
      </c>
      <c r="E1160" s="1" t="s">
        <v>724</v>
      </c>
      <c r="F1160" s="1" t="s">
        <v>1622</v>
      </c>
      <c r="G1160" s="1" t="s">
        <v>729</v>
      </c>
      <c r="H1160" s="2" t="s">
        <v>2881</v>
      </c>
      <c r="I1160" s="1" t="str">
        <f>IF(AND(定義一覧[[#This Row],[Dec]]-1=C1159,定義一覧[[#This Row],[Dec]]+1=C1161,定義一覧[[#This Row],[Category]]=F1159,定義一覧[[#This Row],[Category]]=F1161,定義一覧[[#This Row],[SubCategory]]=G1159,定義一覧[[#This Row],[SubCategory]]=G1161),"○","")</f>
        <v/>
      </c>
      <c r="J1160" s="1" t="str">
        <f>CONCATENATE(定義一覧[[#This Row],[Width]],"_",定義一覧[[#This Row],[Category]],"_",定義一覧[[#This Row],[SubCategory]],"_",SUBSTITUTE(定義一覧[[#This Row],[Name]],"-","_"))</f>
        <v>NARROW_JIS_SYMBOL_SESAME_DOT</v>
      </c>
      <c r="K11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SESAME_DOT
pub const NARROW_JIS_SYMBOL_SESAME_DOT: u32 = 0xfe45;</v>
      </c>
      <c r="L1160" s="3" t="str">
        <f>定義一覧[[#This Row],[VariableName]]&amp;","</f>
        <v>NARROW_JIS_SYMBOL_SESAME_DOT,</v>
      </c>
      <c r="M1160" s="1" t="str">
        <f>IF(定義一覧[[#This Row],[Sequence]]="○","",IF(I1161="",CONCATENATE(定義一覧[[#This Row],[VariableName]], " + 1,"),CONCATENATE(定義一覧[[#This Row],[VariableName]], " - 1,")))</f>
        <v>NARROW_JIS_SYMBOL_SESAME_DOT + 1,</v>
      </c>
    </row>
    <row r="1161" spans="2:13" ht="12.75" customHeight="1" x14ac:dyDescent="0.4">
      <c r="B1161" s="1" t="s">
        <v>838</v>
      </c>
      <c r="C1161" s="1">
        <f>HEX2DEC(定義一覧[[#This Row],[Unicode]])</f>
        <v>65094</v>
      </c>
      <c r="D1161" s="1" t="str">
        <f>_xlfn.UNICHAR(HEX2DEC(定義一覧[[#This Row],[Unicode]]))</f>
        <v>﹆</v>
      </c>
      <c r="E1161" s="1" t="s">
        <v>724</v>
      </c>
      <c r="F1161" s="1" t="s">
        <v>1622</v>
      </c>
      <c r="G1161" s="1" t="s">
        <v>729</v>
      </c>
      <c r="H1161" s="2" t="s">
        <v>2882</v>
      </c>
      <c r="I1161" s="1" t="str">
        <f>IF(AND(定義一覧[[#This Row],[Dec]]-1=C1160,定義一覧[[#This Row],[Dec]]+1=C1162,定義一覧[[#This Row],[Category]]=F1160,定義一覧[[#This Row],[Category]]=F1162,定義一覧[[#This Row],[SubCategory]]=G1160,定義一覧[[#This Row],[SubCategory]]=G1162),"○","")</f>
        <v/>
      </c>
      <c r="J1161" s="1" t="str">
        <f>CONCATENATE(定義一覧[[#This Row],[Width]],"_",定義一覧[[#This Row],[Category]],"_",定義一覧[[#This Row],[SubCategory]],"_",SUBSTITUTE(定義一覧[[#This Row],[Name]],"-","_"))</f>
        <v>NARROW_JIS_SYMBOL_WHITE_SESAME_DOT</v>
      </c>
      <c r="K11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WHITE_SESAME_DOT
pub const NARROW_JIS_SYMBOL_WHITE_SESAME_DOT: u32 = 0xfe46;</v>
      </c>
      <c r="L1161" s="3" t="str">
        <f>定義一覧[[#This Row],[VariableName]]&amp;","</f>
        <v>NARROW_JIS_SYMBOL_WHITE_SESAME_DOT,</v>
      </c>
      <c r="M1161" s="1" t="str">
        <f>IF(定義一覧[[#This Row],[Sequence]]="○","",IF(I1162="",CONCATENATE(定義一覧[[#This Row],[VariableName]], " + 1,"),CONCATENATE(定義一覧[[#This Row],[VariableName]], " - 1,")))</f>
        <v>NARROW_JIS_SYMBOL_WHITE_SESAME_DOT + 1,</v>
      </c>
    </row>
    <row r="1162" spans="2:13" ht="12.75" customHeight="1" x14ac:dyDescent="0.4">
      <c r="B1162" s="1" t="s">
        <v>206</v>
      </c>
      <c r="C1162" s="1">
        <f>HEX2DEC(定義一覧[[#This Row],[Unicode]])</f>
        <v>65281</v>
      </c>
      <c r="D1162" s="1" t="str">
        <f>_xlfn.UNICHAR(HEX2DEC(定義一覧[[#This Row],[Unicode]]))</f>
        <v>！</v>
      </c>
      <c r="E1162" s="1" t="s">
        <v>725</v>
      </c>
      <c r="F1162" s="1" t="s">
        <v>723</v>
      </c>
      <c r="G1162" s="1" t="s">
        <v>729</v>
      </c>
      <c r="H1162" s="2" t="s">
        <v>399</v>
      </c>
      <c r="I1162" s="1" t="str">
        <f>IF(AND(定義一覧[[#This Row],[Dec]]-1=C1161,定義一覧[[#This Row],[Dec]]+1=C1163,定義一覧[[#This Row],[Category]]=F1161,定義一覧[[#This Row],[Category]]=F1163,定義一覧[[#This Row],[SubCategory]]=G1161,定義一覧[[#This Row],[SubCategory]]=G1163),"○","")</f>
        <v/>
      </c>
      <c r="J1162" s="1" t="str">
        <f>CONCATENATE(定義一覧[[#This Row],[Width]],"_",定義一覧[[#This Row],[Category]],"_",定義一覧[[#This Row],[SubCategory]],"_",SUBSTITUTE(定義一覧[[#This Row],[Name]],"-","_"))</f>
        <v>WIDE_ASCII_SYMBOL_EXCLAMATION_MARK</v>
      </c>
      <c r="K11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EXCLAMATION_MARK
pub const WIDE_ASCII_SYMBOL_EXCLAMATION_MARK: u32 = 0xFF01;</v>
      </c>
      <c r="L1162" s="3" t="str">
        <f>定義一覧[[#This Row],[VariableName]]&amp;","</f>
        <v>WIDE_ASCII_SYMBOL_EXCLAMATION_MARK,</v>
      </c>
      <c r="M1162" s="1" t="str">
        <f>IF(定義一覧[[#This Row],[Sequence]]="○","",IF(I1163="",CONCATENATE(定義一覧[[#This Row],[VariableName]], " + 1,"),CONCATENATE(定義一覧[[#This Row],[VariableName]], " - 1,")))</f>
        <v>WIDE_ASCII_SYMBOL_EXCLAMATION_MARK - 1,</v>
      </c>
    </row>
    <row r="1163" spans="2:13" ht="12.75" customHeight="1" x14ac:dyDescent="0.4">
      <c r="B1163" s="1" t="s">
        <v>207</v>
      </c>
      <c r="C1163" s="1">
        <f>HEX2DEC(定義一覧[[#This Row],[Unicode]])</f>
        <v>65282</v>
      </c>
      <c r="D1163" s="1" t="str">
        <f>_xlfn.UNICHAR(HEX2DEC(定義一覧[[#This Row],[Unicode]]))</f>
        <v>＂</v>
      </c>
      <c r="E1163" s="1" t="s">
        <v>725</v>
      </c>
      <c r="F1163" s="1" t="s">
        <v>723</v>
      </c>
      <c r="G1163" s="1" t="s">
        <v>729</v>
      </c>
      <c r="H1163" s="2" t="s">
        <v>400</v>
      </c>
      <c r="I1163" s="1" t="str">
        <f>IF(AND(定義一覧[[#This Row],[Dec]]-1=C1162,定義一覧[[#This Row],[Dec]]+1=C1164,定義一覧[[#This Row],[Category]]=F1162,定義一覧[[#This Row],[Category]]=F1164,定義一覧[[#This Row],[SubCategory]]=G1162,定義一覧[[#This Row],[SubCategory]]=G1164),"○","")</f>
        <v>○</v>
      </c>
      <c r="J1163" s="1" t="str">
        <f>CONCATENATE(定義一覧[[#This Row],[Width]],"_",定義一覧[[#This Row],[Category]],"_",定義一覧[[#This Row],[SubCategory]],"_",SUBSTITUTE(定義一覧[[#This Row],[Name]],"-","_"))</f>
        <v>WIDE_ASCII_SYMBOL_QUOTATION_MARK</v>
      </c>
      <c r="K11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QUOTATION_MARK
pub const WIDE_ASCII_SYMBOL_QUOTATION_MARK: u32 = 0xFF02;</v>
      </c>
      <c r="L1163" s="3" t="str">
        <f>定義一覧[[#This Row],[VariableName]]&amp;","</f>
        <v>WIDE_ASCII_SYMBOL_QUOTATION_MARK,</v>
      </c>
      <c r="M1163" s="1" t="str">
        <f>IF(定義一覧[[#This Row],[Sequence]]="○","",IF(I1164="",CONCATENATE(定義一覧[[#This Row],[VariableName]], " + 1,"),CONCATENATE(定義一覧[[#This Row],[VariableName]], " - 1,")))</f>
        <v/>
      </c>
    </row>
    <row r="1164" spans="2:13" ht="12.75" customHeight="1" x14ac:dyDescent="0.4">
      <c r="B1164" s="1" t="s">
        <v>208</v>
      </c>
      <c r="C1164" s="1">
        <f>HEX2DEC(定義一覧[[#This Row],[Unicode]])</f>
        <v>65283</v>
      </c>
      <c r="D1164" s="1" t="str">
        <f>_xlfn.UNICHAR(HEX2DEC(定義一覧[[#This Row],[Unicode]]))</f>
        <v>＃</v>
      </c>
      <c r="E1164" s="1" t="s">
        <v>725</v>
      </c>
      <c r="F1164" s="1" t="s">
        <v>723</v>
      </c>
      <c r="G1164" s="1" t="s">
        <v>729</v>
      </c>
      <c r="H1164" s="2" t="s">
        <v>401</v>
      </c>
      <c r="I1164" s="1" t="str">
        <f>IF(AND(定義一覧[[#This Row],[Dec]]-1=C1163,定義一覧[[#This Row],[Dec]]+1=C1165,定義一覧[[#This Row],[Category]]=F1163,定義一覧[[#This Row],[Category]]=F1165,定義一覧[[#This Row],[SubCategory]]=G1163,定義一覧[[#This Row],[SubCategory]]=G1165),"○","")</f>
        <v>○</v>
      </c>
      <c r="J1164" s="1" t="str">
        <f>CONCATENATE(定義一覧[[#This Row],[Width]],"_",定義一覧[[#This Row],[Category]],"_",定義一覧[[#This Row],[SubCategory]],"_",SUBSTITUTE(定義一覧[[#This Row],[Name]],"-","_"))</f>
        <v>WIDE_ASCII_SYMBOL_NUMBER_SIGN</v>
      </c>
      <c r="K11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NUMBER_SIGN
pub const WIDE_ASCII_SYMBOL_NUMBER_SIGN: u32 = 0xFF03;</v>
      </c>
      <c r="L1164" s="3" t="str">
        <f>定義一覧[[#This Row],[VariableName]]&amp;","</f>
        <v>WIDE_ASCII_SYMBOL_NUMBER_SIGN,</v>
      </c>
      <c r="M1164" s="1" t="str">
        <f>IF(定義一覧[[#This Row],[Sequence]]="○","",IF(I1165="",CONCATENATE(定義一覧[[#This Row],[VariableName]], " + 1,"),CONCATENATE(定義一覧[[#This Row],[VariableName]], " - 1,")))</f>
        <v/>
      </c>
    </row>
    <row r="1165" spans="2:13" ht="12.75" customHeight="1" x14ac:dyDescent="0.4">
      <c r="B1165" s="1" t="s">
        <v>209</v>
      </c>
      <c r="C1165" s="1">
        <f>HEX2DEC(定義一覧[[#This Row],[Unicode]])</f>
        <v>65284</v>
      </c>
      <c r="D1165" s="1" t="str">
        <f>_xlfn.UNICHAR(HEX2DEC(定義一覧[[#This Row],[Unicode]]))</f>
        <v>＄</v>
      </c>
      <c r="E1165" s="1" t="s">
        <v>725</v>
      </c>
      <c r="F1165" s="1" t="s">
        <v>723</v>
      </c>
      <c r="G1165" s="1" t="s">
        <v>729</v>
      </c>
      <c r="H1165" s="2" t="s">
        <v>402</v>
      </c>
      <c r="I1165" s="1" t="str">
        <f>IF(AND(定義一覧[[#This Row],[Dec]]-1=C1164,定義一覧[[#This Row],[Dec]]+1=C1166,定義一覧[[#This Row],[Category]]=F1164,定義一覧[[#This Row],[Category]]=F1166,定義一覧[[#This Row],[SubCategory]]=G1164,定義一覧[[#This Row],[SubCategory]]=G1166),"○","")</f>
        <v>○</v>
      </c>
      <c r="J1165" s="1" t="str">
        <f>CONCATENATE(定義一覧[[#This Row],[Width]],"_",定義一覧[[#This Row],[Category]],"_",定義一覧[[#This Row],[SubCategory]],"_",SUBSTITUTE(定義一覧[[#This Row],[Name]],"-","_"))</f>
        <v>WIDE_ASCII_SYMBOL_DOLLAR_SIGN</v>
      </c>
      <c r="K11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DOLLAR_SIGN
pub const WIDE_ASCII_SYMBOL_DOLLAR_SIGN: u32 = 0xFF04;</v>
      </c>
      <c r="L1165" s="3" t="str">
        <f>定義一覧[[#This Row],[VariableName]]&amp;","</f>
        <v>WIDE_ASCII_SYMBOL_DOLLAR_SIGN,</v>
      </c>
      <c r="M1165" s="1" t="str">
        <f>IF(定義一覧[[#This Row],[Sequence]]="○","",IF(I1166="",CONCATENATE(定義一覧[[#This Row],[VariableName]], " + 1,"),CONCATENATE(定義一覧[[#This Row],[VariableName]], " - 1,")))</f>
        <v/>
      </c>
    </row>
    <row r="1166" spans="2:13" ht="12.75" customHeight="1" x14ac:dyDescent="0.4">
      <c r="B1166" s="1" t="s">
        <v>210</v>
      </c>
      <c r="C1166" s="1">
        <f>HEX2DEC(定義一覧[[#This Row],[Unicode]])</f>
        <v>65285</v>
      </c>
      <c r="D1166" s="1" t="str">
        <f>_xlfn.UNICHAR(HEX2DEC(定義一覧[[#This Row],[Unicode]]))</f>
        <v>％</v>
      </c>
      <c r="E1166" s="1" t="s">
        <v>725</v>
      </c>
      <c r="F1166" s="1" t="s">
        <v>723</v>
      </c>
      <c r="G1166" s="1" t="s">
        <v>729</v>
      </c>
      <c r="H1166" s="2" t="s">
        <v>403</v>
      </c>
      <c r="I1166" s="1" t="str">
        <f>IF(AND(定義一覧[[#This Row],[Dec]]-1=C1165,定義一覧[[#This Row],[Dec]]+1=C1167,定義一覧[[#This Row],[Category]]=F1165,定義一覧[[#This Row],[Category]]=F1167,定義一覧[[#This Row],[SubCategory]]=G1165,定義一覧[[#This Row],[SubCategory]]=G1167),"○","")</f>
        <v>○</v>
      </c>
      <c r="J1166" s="1" t="str">
        <f>CONCATENATE(定義一覧[[#This Row],[Width]],"_",定義一覧[[#This Row],[Category]],"_",定義一覧[[#This Row],[SubCategory]],"_",SUBSTITUTE(定義一覧[[#This Row],[Name]],"-","_"))</f>
        <v>WIDE_ASCII_SYMBOL_PERCENT_SIGN</v>
      </c>
      <c r="K11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PERCENT_SIGN
pub const WIDE_ASCII_SYMBOL_PERCENT_SIGN: u32 = 0xFF05;</v>
      </c>
      <c r="L1166" s="3" t="str">
        <f>定義一覧[[#This Row],[VariableName]]&amp;","</f>
        <v>WIDE_ASCII_SYMBOL_PERCENT_SIGN,</v>
      </c>
      <c r="M1166" s="1" t="str">
        <f>IF(定義一覧[[#This Row],[Sequence]]="○","",IF(I1167="",CONCATENATE(定義一覧[[#This Row],[VariableName]], " + 1,"),CONCATENATE(定義一覧[[#This Row],[VariableName]], " - 1,")))</f>
        <v/>
      </c>
    </row>
    <row r="1167" spans="2:13" ht="12.75" customHeight="1" x14ac:dyDescent="0.4">
      <c r="B1167" s="1" t="s">
        <v>211</v>
      </c>
      <c r="C1167" s="1">
        <f>HEX2DEC(定義一覧[[#This Row],[Unicode]])</f>
        <v>65286</v>
      </c>
      <c r="D1167" s="1" t="str">
        <f>_xlfn.UNICHAR(HEX2DEC(定義一覧[[#This Row],[Unicode]]))</f>
        <v>＆</v>
      </c>
      <c r="E1167" s="1" t="s">
        <v>725</v>
      </c>
      <c r="F1167" s="1" t="s">
        <v>723</v>
      </c>
      <c r="G1167" s="1" t="s">
        <v>729</v>
      </c>
      <c r="H1167" s="2" t="s">
        <v>404</v>
      </c>
      <c r="I1167" s="1" t="str">
        <f>IF(AND(定義一覧[[#This Row],[Dec]]-1=C1166,定義一覧[[#This Row],[Dec]]+1=C1168,定義一覧[[#This Row],[Category]]=F1166,定義一覧[[#This Row],[Category]]=F1168,定義一覧[[#This Row],[SubCategory]]=G1166,定義一覧[[#This Row],[SubCategory]]=G1168),"○","")</f>
        <v>○</v>
      </c>
      <c r="J1167" s="1" t="str">
        <f>CONCATENATE(定義一覧[[#This Row],[Width]],"_",定義一覧[[#This Row],[Category]],"_",定義一覧[[#This Row],[SubCategory]],"_",SUBSTITUTE(定義一覧[[#This Row],[Name]],"-","_"))</f>
        <v>WIDE_ASCII_SYMBOL_AMPERSAND</v>
      </c>
      <c r="K11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AMPERSAND
pub const WIDE_ASCII_SYMBOL_AMPERSAND: u32 = 0xFF06;</v>
      </c>
      <c r="L1167" s="3" t="str">
        <f>定義一覧[[#This Row],[VariableName]]&amp;","</f>
        <v>WIDE_ASCII_SYMBOL_AMPERSAND,</v>
      </c>
      <c r="M1167" s="1" t="str">
        <f>IF(定義一覧[[#This Row],[Sequence]]="○","",IF(I1168="",CONCATENATE(定義一覧[[#This Row],[VariableName]], " + 1,"),CONCATENATE(定義一覧[[#This Row],[VariableName]], " - 1,")))</f>
        <v/>
      </c>
    </row>
    <row r="1168" spans="2:13" ht="12.75" customHeight="1" x14ac:dyDescent="0.4">
      <c r="B1168" s="1" t="s">
        <v>212</v>
      </c>
      <c r="C1168" s="1">
        <f>HEX2DEC(定義一覧[[#This Row],[Unicode]])</f>
        <v>65287</v>
      </c>
      <c r="D1168" s="1" t="str">
        <f>_xlfn.UNICHAR(HEX2DEC(定義一覧[[#This Row],[Unicode]]))</f>
        <v>＇</v>
      </c>
      <c r="E1168" s="1" t="s">
        <v>725</v>
      </c>
      <c r="F1168" s="1" t="s">
        <v>723</v>
      </c>
      <c r="G1168" s="1" t="s">
        <v>729</v>
      </c>
      <c r="H1168" s="2" t="s">
        <v>405</v>
      </c>
      <c r="I1168" s="1" t="str">
        <f>IF(AND(定義一覧[[#This Row],[Dec]]-1=C1167,定義一覧[[#This Row],[Dec]]+1=C1169,定義一覧[[#This Row],[Category]]=F1167,定義一覧[[#This Row],[Category]]=F1169,定義一覧[[#This Row],[SubCategory]]=G1167,定義一覧[[#This Row],[SubCategory]]=G1169),"○","")</f>
        <v>○</v>
      </c>
      <c r="J1168" s="1" t="str">
        <f>CONCATENATE(定義一覧[[#This Row],[Width]],"_",定義一覧[[#This Row],[Category]],"_",定義一覧[[#This Row],[SubCategory]],"_",SUBSTITUTE(定義一覧[[#This Row],[Name]],"-","_"))</f>
        <v>WIDE_ASCII_SYMBOL_APOSTROPHE</v>
      </c>
      <c r="K11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APOSTROPHE
pub const WIDE_ASCII_SYMBOL_APOSTROPHE: u32 = 0xFF07;</v>
      </c>
      <c r="L1168" s="3" t="str">
        <f>定義一覧[[#This Row],[VariableName]]&amp;","</f>
        <v>WIDE_ASCII_SYMBOL_APOSTROPHE,</v>
      </c>
      <c r="M1168" s="1" t="str">
        <f>IF(定義一覧[[#This Row],[Sequence]]="○","",IF(I1169="",CONCATENATE(定義一覧[[#This Row],[VariableName]], " + 1,"),CONCATENATE(定義一覧[[#This Row],[VariableName]], " - 1,")))</f>
        <v/>
      </c>
    </row>
    <row r="1169" spans="2:13" ht="12.75" customHeight="1" x14ac:dyDescent="0.4">
      <c r="B1169" s="1" t="s">
        <v>213</v>
      </c>
      <c r="C1169" s="1">
        <f>HEX2DEC(定義一覧[[#This Row],[Unicode]])</f>
        <v>65288</v>
      </c>
      <c r="D1169" s="1" t="str">
        <f>_xlfn.UNICHAR(HEX2DEC(定義一覧[[#This Row],[Unicode]]))</f>
        <v>（</v>
      </c>
      <c r="E1169" s="1" t="s">
        <v>725</v>
      </c>
      <c r="F1169" s="1" t="s">
        <v>723</v>
      </c>
      <c r="G1169" s="1" t="s">
        <v>729</v>
      </c>
      <c r="H1169" s="2" t="s">
        <v>406</v>
      </c>
      <c r="I1169" s="1" t="str">
        <f>IF(AND(定義一覧[[#This Row],[Dec]]-1=C1168,定義一覧[[#This Row],[Dec]]+1=C1170,定義一覧[[#This Row],[Category]]=F1168,定義一覧[[#This Row],[Category]]=F1170,定義一覧[[#This Row],[SubCategory]]=G1168,定義一覧[[#This Row],[SubCategory]]=G1170),"○","")</f>
        <v>○</v>
      </c>
      <c r="J1169" s="1" t="str">
        <f>CONCATENATE(定義一覧[[#This Row],[Width]],"_",定義一覧[[#This Row],[Category]],"_",定義一覧[[#This Row],[SubCategory]],"_",SUBSTITUTE(定義一覧[[#This Row],[Name]],"-","_"))</f>
        <v>WIDE_ASCII_SYMBOL_LEFT_PARENTHESIS</v>
      </c>
      <c r="K11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LEFT_PARENTHESIS
pub const WIDE_ASCII_SYMBOL_LEFT_PARENTHESIS: u32 = 0xFF08;</v>
      </c>
      <c r="L1169" s="3" t="str">
        <f>定義一覧[[#This Row],[VariableName]]&amp;","</f>
        <v>WIDE_ASCII_SYMBOL_LEFT_PARENTHESIS,</v>
      </c>
      <c r="M1169" s="1" t="str">
        <f>IF(定義一覧[[#This Row],[Sequence]]="○","",IF(I1170="",CONCATENATE(定義一覧[[#This Row],[VariableName]], " + 1,"),CONCATENATE(定義一覧[[#This Row],[VariableName]], " - 1,")))</f>
        <v/>
      </c>
    </row>
    <row r="1170" spans="2:13" ht="12.75" customHeight="1" x14ac:dyDescent="0.4">
      <c r="B1170" s="1" t="s">
        <v>214</v>
      </c>
      <c r="C1170" s="1">
        <f>HEX2DEC(定義一覧[[#This Row],[Unicode]])</f>
        <v>65289</v>
      </c>
      <c r="D1170" s="1" t="str">
        <f>_xlfn.UNICHAR(HEX2DEC(定義一覧[[#This Row],[Unicode]]))</f>
        <v>）</v>
      </c>
      <c r="E1170" s="1" t="s">
        <v>725</v>
      </c>
      <c r="F1170" s="1" t="s">
        <v>723</v>
      </c>
      <c r="G1170" s="1" t="s">
        <v>729</v>
      </c>
      <c r="H1170" s="2" t="s">
        <v>407</v>
      </c>
      <c r="I1170" s="1" t="str">
        <f>IF(AND(定義一覧[[#This Row],[Dec]]-1=C1169,定義一覧[[#This Row],[Dec]]+1=C1171,定義一覧[[#This Row],[Category]]=F1169,定義一覧[[#This Row],[Category]]=F1171,定義一覧[[#This Row],[SubCategory]]=G1169,定義一覧[[#This Row],[SubCategory]]=G1171),"○","")</f>
        <v>○</v>
      </c>
      <c r="J1170" s="1" t="str">
        <f>CONCATENATE(定義一覧[[#This Row],[Width]],"_",定義一覧[[#This Row],[Category]],"_",定義一覧[[#This Row],[SubCategory]],"_",SUBSTITUTE(定義一覧[[#This Row],[Name]],"-","_"))</f>
        <v>WIDE_ASCII_SYMBOL_RIGHT_PARENTHESIS</v>
      </c>
      <c r="K11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RIGHT_PARENTHESIS
pub const WIDE_ASCII_SYMBOL_RIGHT_PARENTHESIS: u32 = 0xFF09;</v>
      </c>
      <c r="L1170" s="3" t="str">
        <f>定義一覧[[#This Row],[VariableName]]&amp;","</f>
        <v>WIDE_ASCII_SYMBOL_RIGHT_PARENTHESIS,</v>
      </c>
      <c r="M1170" s="1" t="str">
        <f>IF(定義一覧[[#This Row],[Sequence]]="○","",IF(I1171="",CONCATENATE(定義一覧[[#This Row],[VariableName]], " + 1,"),CONCATENATE(定義一覧[[#This Row],[VariableName]], " - 1,")))</f>
        <v/>
      </c>
    </row>
    <row r="1171" spans="2:13" ht="12.75" customHeight="1" x14ac:dyDescent="0.4">
      <c r="B1171" s="1" t="s">
        <v>215</v>
      </c>
      <c r="C1171" s="1">
        <f>HEX2DEC(定義一覧[[#This Row],[Unicode]])</f>
        <v>65290</v>
      </c>
      <c r="D1171" s="1" t="str">
        <f>_xlfn.UNICHAR(HEX2DEC(定義一覧[[#This Row],[Unicode]]))</f>
        <v>＊</v>
      </c>
      <c r="E1171" s="1" t="s">
        <v>725</v>
      </c>
      <c r="F1171" s="1" t="s">
        <v>723</v>
      </c>
      <c r="G1171" s="1" t="s">
        <v>729</v>
      </c>
      <c r="H1171" s="2" t="s">
        <v>408</v>
      </c>
      <c r="I1171" s="1" t="str">
        <f>IF(AND(定義一覧[[#This Row],[Dec]]-1=C1170,定義一覧[[#This Row],[Dec]]+1=C1172,定義一覧[[#This Row],[Category]]=F1170,定義一覧[[#This Row],[Category]]=F1172,定義一覧[[#This Row],[SubCategory]]=G1170,定義一覧[[#This Row],[SubCategory]]=G1172),"○","")</f>
        <v>○</v>
      </c>
      <c r="J1171" s="1" t="str">
        <f>CONCATENATE(定義一覧[[#This Row],[Width]],"_",定義一覧[[#This Row],[Category]],"_",定義一覧[[#This Row],[SubCategory]],"_",SUBSTITUTE(定義一覧[[#This Row],[Name]],"-","_"))</f>
        <v>WIDE_ASCII_SYMBOL_ASTERISK</v>
      </c>
      <c r="K11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ASTERISK
pub const WIDE_ASCII_SYMBOL_ASTERISK: u32 = 0xFF0A;</v>
      </c>
      <c r="L1171" s="3" t="str">
        <f>定義一覧[[#This Row],[VariableName]]&amp;","</f>
        <v>WIDE_ASCII_SYMBOL_ASTERISK,</v>
      </c>
      <c r="M1171" s="1" t="str">
        <f>IF(定義一覧[[#This Row],[Sequence]]="○","",IF(I1172="",CONCATENATE(定義一覧[[#This Row],[VariableName]], " + 1,"),CONCATENATE(定義一覧[[#This Row],[VariableName]], " - 1,")))</f>
        <v/>
      </c>
    </row>
    <row r="1172" spans="2:13" ht="12.75" customHeight="1" x14ac:dyDescent="0.4">
      <c r="B1172" s="1" t="s">
        <v>216</v>
      </c>
      <c r="C1172" s="1">
        <f>HEX2DEC(定義一覧[[#This Row],[Unicode]])</f>
        <v>65291</v>
      </c>
      <c r="D1172" s="1" t="str">
        <f>_xlfn.UNICHAR(HEX2DEC(定義一覧[[#This Row],[Unicode]]))</f>
        <v>＋</v>
      </c>
      <c r="E1172" s="1" t="s">
        <v>725</v>
      </c>
      <c r="F1172" s="1" t="s">
        <v>723</v>
      </c>
      <c r="G1172" s="1" t="s">
        <v>729</v>
      </c>
      <c r="H1172" s="2" t="s">
        <v>409</v>
      </c>
      <c r="I1172" s="1" t="str">
        <f>IF(AND(定義一覧[[#This Row],[Dec]]-1=C1171,定義一覧[[#This Row],[Dec]]+1=C1173,定義一覧[[#This Row],[Category]]=F1171,定義一覧[[#This Row],[Category]]=F1173,定義一覧[[#This Row],[SubCategory]]=G1171,定義一覧[[#This Row],[SubCategory]]=G1173),"○","")</f>
        <v>○</v>
      </c>
      <c r="J1172" s="1" t="str">
        <f>CONCATENATE(定義一覧[[#This Row],[Width]],"_",定義一覧[[#This Row],[Category]],"_",定義一覧[[#This Row],[SubCategory]],"_",SUBSTITUTE(定義一覧[[#This Row],[Name]],"-","_"))</f>
        <v>WIDE_ASCII_SYMBOL_PLUS_SIGN</v>
      </c>
      <c r="K11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PLUS_SIGN
pub const WIDE_ASCII_SYMBOL_PLUS_SIGN: u32 = 0xFF0B;</v>
      </c>
      <c r="L1172" s="3" t="str">
        <f>定義一覧[[#This Row],[VariableName]]&amp;","</f>
        <v>WIDE_ASCII_SYMBOL_PLUS_SIGN,</v>
      </c>
      <c r="M1172" s="1" t="str">
        <f>IF(定義一覧[[#This Row],[Sequence]]="○","",IF(I1173="",CONCATENATE(定義一覧[[#This Row],[VariableName]], " + 1,"),CONCATENATE(定義一覧[[#This Row],[VariableName]], " - 1,")))</f>
        <v/>
      </c>
    </row>
    <row r="1173" spans="2:13" ht="12.75" customHeight="1" x14ac:dyDescent="0.4">
      <c r="B1173" s="1" t="s">
        <v>217</v>
      </c>
      <c r="C1173" s="1">
        <f>HEX2DEC(定義一覧[[#This Row],[Unicode]])</f>
        <v>65292</v>
      </c>
      <c r="D1173" s="1" t="str">
        <f>_xlfn.UNICHAR(HEX2DEC(定義一覧[[#This Row],[Unicode]]))</f>
        <v>，</v>
      </c>
      <c r="E1173" s="1" t="s">
        <v>725</v>
      </c>
      <c r="F1173" s="1" t="s">
        <v>723</v>
      </c>
      <c r="G1173" s="1" t="s">
        <v>729</v>
      </c>
      <c r="H1173" s="2" t="s">
        <v>410</v>
      </c>
      <c r="I1173" s="1" t="str">
        <f>IF(AND(定義一覧[[#This Row],[Dec]]-1=C1172,定義一覧[[#This Row],[Dec]]+1=C1174,定義一覧[[#This Row],[Category]]=F1172,定義一覧[[#This Row],[Category]]=F1174,定義一覧[[#This Row],[SubCategory]]=G1172,定義一覧[[#This Row],[SubCategory]]=G1174),"○","")</f>
        <v>○</v>
      </c>
      <c r="J1173" s="1" t="str">
        <f>CONCATENATE(定義一覧[[#This Row],[Width]],"_",定義一覧[[#This Row],[Category]],"_",定義一覧[[#This Row],[SubCategory]],"_",SUBSTITUTE(定義一覧[[#This Row],[Name]],"-","_"))</f>
        <v>WIDE_ASCII_SYMBOL_COMMA</v>
      </c>
      <c r="K11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COMMA
pub const WIDE_ASCII_SYMBOL_COMMA: u32 = 0xFF0C;</v>
      </c>
      <c r="L1173" s="3" t="str">
        <f>定義一覧[[#This Row],[VariableName]]&amp;","</f>
        <v>WIDE_ASCII_SYMBOL_COMMA,</v>
      </c>
      <c r="M1173" s="1" t="str">
        <f>IF(定義一覧[[#This Row],[Sequence]]="○","",IF(I1174="",CONCATENATE(定義一覧[[#This Row],[VariableName]], " + 1,"),CONCATENATE(定義一覧[[#This Row],[VariableName]], " - 1,")))</f>
        <v/>
      </c>
    </row>
    <row r="1174" spans="2:13" ht="12.75" customHeight="1" x14ac:dyDescent="0.4">
      <c r="B1174" s="1" t="s">
        <v>218</v>
      </c>
      <c r="C1174" s="1">
        <f>HEX2DEC(定義一覧[[#This Row],[Unicode]])</f>
        <v>65293</v>
      </c>
      <c r="D1174" s="1" t="str">
        <f>_xlfn.UNICHAR(HEX2DEC(定義一覧[[#This Row],[Unicode]]))</f>
        <v>－</v>
      </c>
      <c r="E1174" s="1" t="s">
        <v>725</v>
      </c>
      <c r="F1174" s="1" t="s">
        <v>723</v>
      </c>
      <c r="G1174" s="1" t="s">
        <v>729</v>
      </c>
      <c r="H1174" s="2" t="s">
        <v>411</v>
      </c>
      <c r="I1174" s="1" t="str">
        <f>IF(AND(定義一覧[[#This Row],[Dec]]-1=C1173,定義一覧[[#This Row],[Dec]]+1=C1175,定義一覧[[#This Row],[Category]]=F1173,定義一覧[[#This Row],[Category]]=F1175,定義一覧[[#This Row],[SubCategory]]=G1173,定義一覧[[#This Row],[SubCategory]]=G1175),"○","")</f>
        <v>○</v>
      </c>
      <c r="J1174" s="1" t="str">
        <f>CONCATENATE(定義一覧[[#This Row],[Width]],"_",定義一覧[[#This Row],[Category]],"_",定義一覧[[#This Row],[SubCategory]],"_",SUBSTITUTE(定義一覧[[#This Row],[Name]],"-","_"))</f>
        <v>WIDE_ASCII_SYMBOL_HYPHEN_MINUS</v>
      </c>
      <c r="K11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HYPHEN-MINUS
pub const WIDE_ASCII_SYMBOL_HYPHEN_MINUS: u32 = 0xFF0D;</v>
      </c>
      <c r="L1174" s="3" t="str">
        <f>定義一覧[[#This Row],[VariableName]]&amp;","</f>
        <v>WIDE_ASCII_SYMBOL_HYPHEN_MINUS,</v>
      </c>
      <c r="M1174" s="1" t="str">
        <f>IF(定義一覧[[#This Row],[Sequence]]="○","",IF(I1175="",CONCATENATE(定義一覧[[#This Row],[VariableName]], " + 1,"),CONCATENATE(定義一覧[[#This Row],[VariableName]], " - 1,")))</f>
        <v/>
      </c>
    </row>
    <row r="1175" spans="2:13" ht="12.75" customHeight="1" x14ac:dyDescent="0.4">
      <c r="B1175" s="1" t="s">
        <v>219</v>
      </c>
      <c r="C1175" s="1">
        <f>HEX2DEC(定義一覧[[#This Row],[Unicode]])</f>
        <v>65294</v>
      </c>
      <c r="D1175" s="1" t="str">
        <f>_xlfn.UNICHAR(HEX2DEC(定義一覧[[#This Row],[Unicode]]))</f>
        <v>．</v>
      </c>
      <c r="E1175" s="1" t="s">
        <v>725</v>
      </c>
      <c r="F1175" s="1" t="s">
        <v>723</v>
      </c>
      <c r="G1175" s="1" t="s">
        <v>729</v>
      </c>
      <c r="H1175" s="2" t="s">
        <v>412</v>
      </c>
      <c r="I1175" s="1" t="str">
        <f>IF(AND(定義一覧[[#This Row],[Dec]]-1=C1174,定義一覧[[#This Row],[Dec]]+1=C1176,定義一覧[[#This Row],[Category]]=F1174,定義一覧[[#This Row],[Category]]=F1176,定義一覧[[#This Row],[SubCategory]]=G1174,定義一覧[[#This Row],[SubCategory]]=G1176),"○","")</f>
        <v>○</v>
      </c>
      <c r="J1175" s="1" t="str">
        <f>CONCATENATE(定義一覧[[#This Row],[Width]],"_",定義一覧[[#This Row],[Category]],"_",定義一覧[[#This Row],[SubCategory]],"_",SUBSTITUTE(定義一覧[[#This Row],[Name]],"-","_"))</f>
        <v>WIDE_ASCII_SYMBOL_FULL_STOP</v>
      </c>
      <c r="K11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FULL_STOP
pub const WIDE_ASCII_SYMBOL_FULL_STOP: u32 = 0xFF0E;</v>
      </c>
      <c r="L1175" s="3" t="str">
        <f>定義一覧[[#This Row],[VariableName]]&amp;","</f>
        <v>WIDE_ASCII_SYMBOL_FULL_STOP,</v>
      </c>
      <c r="M1175" s="1" t="str">
        <f>IF(定義一覧[[#This Row],[Sequence]]="○","",IF(I1176="",CONCATENATE(定義一覧[[#This Row],[VariableName]], " + 1,"),CONCATENATE(定義一覧[[#This Row],[VariableName]], " - 1,")))</f>
        <v/>
      </c>
    </row>
    <row r="1176" spans="2:13" ht="12.75" customHeight="1" x14ac:dyDescent="0.4">
      <c r="B1176" s="1" t="s">
        <v>220</v>
      </c>
      <c r="C1176" s="1">
        <f>HEX2DEC(定義一覧[[#This Row],[Unicode]])</f>
        <v>65295</v>
      </c>
      <c r="D1176" s="1" t="str">
        <f>_xlfn.UNICHAR(HEX2DEC(定義一覧[[#This Row],[Unicode]]))</f>
        <v>／</v>
      </c>
      <c r="E1176" s="1" t="s">
        <v>725</v>
      </c>
      <c r="F1176" s="1" t="s">
        <v>723</v>
      </c>
      <c r="G1176" s="1" t="s">
        <v>729</v>
      </c>
      <c r="H1176" s="2" t="s">
        <v>413</v>
      </c>
      <c r="I1176" s="1" t="str">
        <f>IF(AND(定義一覧[[#This Row],[Dec]]-1=C1175,定義一覧[[#This Row],[Dec]]+1=C1177,定義一覧[[#This Row],[Category]]=F1175,定義一覧[[#This Row],[Category]]=F1177,定義一覧[[#This Row],[SubCategory]]=G1175,定義一覧[[#This Row],[SubCategory]]=G1177),"○","")</f>
        <v/>
      </c>
      <c r="J1176" s="1" t="str">
        <f>CONCATENATE(定義一覧[[#This Row],[Width]],"_",定義一覧[[#This Row],[Category]],"_",定義一覧[[#This Row],[SubCategory]],"_",SUBSTITUTE(定義一覧[[#This Row],[Name]],"-","_"))</f>
        <v>WIDE_ASCII_SYMBOL_SOLIDUS</v>
      </c>
      <c r="K11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SOLIDUS
pub const WIDE_ASCII_SYMBOL_SOLIDUS: u32 = 0xFF0F;</v>
      </c>
      <c r="L1176" s="3" t="str">
        <f>定義一覧[[#This Row],[VariableName]]&amp;","</f>
        <v>WIDE_ASCII_SYMBOL_SOLIDUS,</v>
      </c>
      <c r="M1176" s="1" t="str">
        <f>IF(定義一覧[[#This Row],[Sequence]]="○","",IF(I1177="",CONCATENATE(定義一覧[[#This Row],[VariableName]], " + 1,"),CONCATENATE(定義一覧[[#This Row],[VariableName]], " - 1,")))</f>
        <v>WIDE_ASCII_SYMBOL_SOLIDUS + 1,</v>
      </c>
    </row>
    <row r="1177" spans="2:13" ht="12.75" customHeight="1" x14ac:dyDescent="0.4">
      <c r="B1177" s="1" t="s">
        <v>221</v>
      </c>
      <c r="C1177" s="1">
        <f>HEX2DEC(定義一覧[[#This Row],[Unicode]])</f>
        <v>65296</v>
      </c>
      <c r="D1177" s="1" t="str">
        <f>_xlfn.UNICHAR(HEX2DEC(定義一覧[[#This Row],[Unicode]]))</f>
        <v>０</v>
      </c>
      <c r="E1177" s="1" t="s">
        <v>725</v>
      </c>
      <c r="F1177" s="1" t="s">
        <v>723</v>
      </c>
      <c r="G1177" s="1" t="s">
        <v>2900</v>
      </c>
      <c r="H1177" s="2">
        <v>0</v>
      </c>
      <c r="I1177" s="1" t="str">
        <f>IF(AND(定義一覧[[#This Row],[Dec]]-1=C1176,定義一覧[[#This Row],[Dec]]+1=C1178,定義一覧[[#This Row],[Category]]=F1176,定義一覧[[#This Row],[Category]]=F1178,定義一覧[[#This Row],[SubCategory]]=G1176,定義一覧[[#This Row],[SubCategory]]=G1178),"○","")</f>
        <v/>
      </c>
      <c r="J1177" s="1" t="str">
        <f>CONCATENATE(定義一覧[[#This Row],[Width]],"_",定義一覧[[#This Row],[Category]],"_",定義一覧[[#This Row],[SubCategory]],"_",SUBSTITUTE(定義一覧[[#This Row],[Name]],"-","_"))</f>
        <v>WIDE_ASCII_NUMBER_0</v>
      </c>
      <c r="K11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数値 0
pub const WIDE_ASCII_NUMBER_0: u32 = 0xFF10;</v>
      </c>
      <c r="L1177" s="3" t="str">
        <f>定義一覧[[#This Row],[VariableName]]&amp;","</f>
        <v>WIDE_ASCII_NUMBER_0,</v>
      </c>
      <c r="M1177" s="1" t="str">
        <f>IF(定義一覧[[#This Row],[Sequence]]="○","",IF(I1178="",CONCATENATE(定義一覧[[#This Row],[VariableName]], " + 1,"),CONCATENATE(定義一覧[[#This Row],[VariableName]], " - 1,")))</f>
        <v>WIDE_ASCII_NUMBER_0 - 1,</v>
      </c>
    </row>
    <row r="1178" spans="2:13" ht="12.75" customHeight="1" x14ac:dyDescent="0.4">
      <c r="B1178" s="1" t="s">
        <v>222</v>
      </c>
      <c r="C1178" s="1">
        <f>HEX2DEC(定義一覧[[#This Row],[Unicode]])</f>
        <v>65297</v>
      </c>
      <c r="D1178" s="1" t="str">
        <f>_xlfn.UNICHAR(HEX2DEC(定義一覧[[#This Row],[Unicode]]))</f>
        <v>１</v>
      </c>
      <c r="E1178" s="1" t="s">
        <v>725</v>
      </c>
      <c r="F1178" s="1" t="s">
        <v>723</v>
      </c>
      <c r="G1178" s="1" t="s">
        <v>2900</v>
      </c>
      <c r="H1178" s="2">
        <v>1</v>
      </c>
      <c r="I1178" s="1" t="str">
        <f>IF(AND(定義一覧[[#This Row],[Dec]]-1=C1177,定義一覧[[#This Row],[Dec]]+1=C1179,定義一覧[[#This Row],[Category]]=F1177,定義一覧[[#This Row],[Category]]=F1179,定義一覧[[#This Row],[SubCategory]]=G1177,定義一覧[[#This Row],[SubCategory]]=G1179),"○","")</f>
        <v>○</v>
      </c>
      <c r="J1178" s="1" t="str">
        <f>CONCATENATE(定義一覧[[#This Row],[Width]],"_",定義一覧[[#This Row],[Category]],"_",定義一覧[[#This Row],[SubCategory]],"_",SUBSTITUTE(定義一覧[[#This Row],[Name]],"-","_"))</f>
        <v>WIDE_ASCII_NUMBER_1</v>
      </c>
      <c r="K11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数値 1
pub const WIDE_ASCII_NUMBER_1: u32 = 0xFF11;</v>
      </c>
      <c r="L1178" s="3" t="str">
        <f>定義一覧[[#This Row],[VariableName]]&amp;","</f>
        <v>WIDE_ASCII_NUMBER_1,</v>
      </c>
      <c r="M1178" s="1" t="str">
        <f>IF(定義一覧[[#This Row],[Sequence]]="○","",IF(I1179="",CONCATENATE(定義一覧[[#This Row],[VariableName]], " + 1,"),CONCATENATE(定義一覧[[#This Row],[VariableName]], " - 1,")))</f>
        <v/>
      </c>
    </row>
    <row r="1179" spans="2:13" ht="12.75" customHeight="1" x14ac:dyDescent="0.4">
      <c r="B1179" s="1" t="s">
        <v>223</v>
      </c>
      <c r="C1179" s="1">
        <f>HEX2DEC(定義一覧[[#This Row],[Unicode]])</f>
        <v>65298</v>
      </c>
      <c r="D1179" s="1" t="str">
        <f>_xlfn.UNICHAR(HEX2DEC(定義一覧[[#This Row],[Unicode]]))</f>
        <v>２</v>
      </c>
      <c r="E1179" s="1" t="s">
        <v>725</v>
      </c>
      <c r="F1179" s="1" t="s">
        <v>723</v>
      </c>
      <c r="G1179" s="1" t="s">
        <v>2900</v>
      </c>
      <c r="H1179" s="2">
        <v>2</v>
      </c>
      <c r="I1179" s="1" t="str">
        <f>IF(AND(定義一覧[[#This Row],[Dec]]-1=C1178,定義一覧[[#This Row],[Dec]]+1=C1180,定義一覧[[#This Row],[Category]]=F1178,定義一覧[[#This Row],[Category]]=F1180,定義一覧[[#This Row],[SubCategory]]=G1178,定義一覧[[#This Row],[SubCategory]]=G1180),"○","")</f>
        <v>○</v>
      </c>
      <c r="J1179" s="1" t="str">
        <f>CONCATENATE(定義一覧[[#This Row],[Width]],"_",定義一覧[[#This Row],[Category]],"_",定義一覧[[#This Row],[SubCategory]],"_",SUBSTITUTE(定義一覧[[#This Row],[Name]],"-","_"))</f>
        <v>WIDE_ASCII_NUMBER_2</v>
      </c>
      <c r="K11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数値 2
pub const WIDE_ASCII_NUMBER_2: u32 = 0xFF12;</v>
      </c>
      <c r="L1179" s="3" t="str">
        <f>定義一覧[[#This Row],[VariableName]]&amp;","</f>
        <v>WIDE_ASCII_NUMBER_2,</v>
      </c>
      <c r="M1179" s="1" t="str">
        <f>IF(定義一覧[[#This Row],[Sequence]]="○","",IF(I1180="",CONCATENATE(定義一覧[[#This Row],[VariableName]], " + 1,"),CONCATENATE(定義一覧[[#This Row],[VariableName]], " - 1,")))</f>
        <v/>
      </c>
    </row>
    <row r="1180" spans="2:13" ht="12.75" customHeight="1" x14ac:dyDescent="0.4">
      <c r="B1180" s="1" t="s">
        <v>224</v>
      </c>
      <c r="C1180" s="1">
        <f>HEX2DEC(定義一覧[[#This Row],[Unicode]])</f>
        <v>65299</v>
      </c>
      <c r="D1180" s="1" t="str">
        <f>_xlfn.UNICHAR(HEX2DEC(定義一覧[[#This Row],[Unicode]]))</f>
        <v>３</v>
      </c>
      <c r="E1180" s="1" t="s">
        <v>725</v>
      </c>
      <c r="F1180" s="1" t="s">
        <v>723</v>
      </c>
      <c r="G1180" s="1" t="s">
        <v>2900</v>
      </c>
      <c r="H1180" s="2">
        <v>3</v>
      </c>
      <c r="I1180" s="1" t="str">
        <f>IF(AND(定義一覧[[#This Row],[Dec]]-1=C1179,定義一覧[[#This Row],[Dec]]+1=C1181,定義一覧[[#This Row],[Category]]=F1179,定義一覧[[#This Row],[Category]]=F1181,定義一覧[[#This Row],[SubCategory]]=G1179,定義一覧[[#This Row],[SubCategory]]=G1181),"○","")</f>
        <v>○</v>
      </c>
      <c r="J1180" s="1" t="str">
        <f>CONCATENATE(定義一覧[[#This Row],[Width]],"_",定義一覧[[#This Row],[Category]],"_",定義一覧[[#This Row],[SubCategory]],"_",SUBSTITUTE(定義一覧[[#This Row],[Name]],"-","_"))</f>
        <v>WIDE_ASCII_NUMBER_3</v>
      </c>
      <c r="K11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数値 3
pub const WIDE_ASCII_NUMBER_3: u32 = 0xFF13;</v>
      </c>
      <c r="L1180" s="3" t="str">
        <f>定義一覧[[#This Row],[VariableName]]&amp;","</f>
        <v>WIDE_ASCII_NUMBER_3,</v>
      </c>
      <c r="M1180" s="1" t="str">
        <f>IF(定義一覧[[#This Row],[Sequence]]="○","",IF(I1181="",CONCATENATE(定義一覧[[#This Row],[VariableName]], " + 1,"),CONCATENATE(定義一覧[[#This Row],[VariableName]], " - 1,")))</f>
        <v/>
      </c>
    </row>
    <row r="1181" spans="2:13" ht="12.75" customHeight="1" x14ac:dyDescent="0.4">
      <c r="B1181" s="1" t="s">
        <v>225</v>
      </c>
      <c r="C1181" s="1">
        <f>HEX2DEC(定義一覧[[#This Row],[Unicode]])</f>
        <v>65300</v>
      </c>
      <c r="D1181" s="1" t="str">
        <f>_xlfn.UNICHAR(HEX2DEC(定義一覧[[#This Row],[Unicode]]))</f>
        <v>４</v>
      </c>
      <c r="E1181" s="1" t="s">
        <v>725</v>
      </c>
      <c r="F1181" s="1" t="s">
        <v>723</v>
      </c>
      <c r="G1181" s="1" t="s">
        <v>2900</v>
      </c>
      <c r="H1181" s="2">
        <v>4</v>
      </c>
      <c r="I1181" s="1" t="str">
        <f>IF(AND(定義一覧[[#This Row],[Dec]]-1=C1180,定義一覧[[#This Row],[Dec]]+1=C1182,定義一覧[[#This Row],[Category]]=F1180,定義一覧[[#This Row],[Category]]=F1182,定義一覧[[#This Row],[SubCategory]]=G1180,定義一覧[[#This Row],[SubCategory]]=G1182),"○","")</f>
        <v>○</v>
      </c>
      <c r="J1181" s="1" t="str">
        <f>CONCATENATE(定義一覧[[#This Row],[Width]],"_",定義一覧[[#This Row],[Category]],"_",定義一覧[[#This Row],[SubCategory]],"_",SUBSTITUTE(定義一覧[[#This Row],[Name]],"-","_"))</f>
        <v>WIDE_ASCII_NUMBER_4</v>
      </c>
      <c r="K11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数値 4
pub const WIDE_ASCII_NUMBER_4: u32 = 0xFF14;</v>
      </c>
      <c r="L1181" s="3" t="str">
        <f>定義一覧[[#This Row],[VariableName]]&amp;","</f>
        <v>WIDE_ASCII_NUMBER_4,</v>
      </c>
      <c r="M1181" s="1" t="str">
        <f>IF(定義一覧[[#This Row],[Sequence]]="○","",IF(I1182="",CONCATENATE(定義一覧[[#This Row],[VariableName]], " + 1,"),CONCATENATE(定義一覧[[#This Row],[VariableName]], " - 1,")))</f>
        <v/>
      </c>
    </row>
    <row r="1182" spans="2:13" ht="12.75" customHeight="1" x14ac:dyDescent="0.4">
      <c r="B1182" s="1" t="s">
        <v>226</v>
      </c>
      <c r="C1182" s="1">
        <f>HEX2DEC(定義一覧[[#This Row],[Unicode]])</f>
        <v>65301</v>
      </c>
      <c r="D1182" s="1" t="str">
        <f>_xlfn.UNICHAR(HEX2DEC(定義一覧[[#This Row],[Unicode]]))</f>
        <v>５</v>
      </c>
      <c r="E1182" s="1" t="s">
        <v>725</v>
      </c>
      <c r="F1182" s="1" t="s">
        <v>723</v>
      </c>
      <c r="G1182" s="1" t="s">
        <v>2900</v>
      </c>
      <c r="H1182" s="2">
        <v>5</v>
      </c>
      <c r="I1182" s="1" t="str">
        <f>IF(AND(定義一覧[[#This Row],[Dec]]-1=C1181,定義一覧[[#This Row],[Dec]]+1=C1183,定義一覧[[#This Row],[Category]]=F1181,定義一覧[[#This Row],[Category]]=F1183,定義一覧[[#This Row],[SubCategory]]=G1181,定義一覧[[#This Row],[SubCategory]]=G1183),"○","")</f>
        <v>○</v>
      </c>
      <c r="J1182" s="1" t="str">
        <f>CONCATENATE(定義一覧[[#This Row],[Width]],"_",定義一覧[[#This Row],[Category]],"_",定義一覧[[#This Row],[SubCategory]],"_",SUBSTITUTE(定義一覧[[#This Row],[Name]],"-","_"))</f>
        <v>WIDE_ASCII_NUMBER_5</v>
      </c>
      <c r="K11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数値 5
pub const WIDE_ASCII_NUMBER_5: u32 = 0xFF15;</v>
      </c>
      <c r="L1182" s="3" t="str">
        <f>定義一覧[[#This Row],[VariableName]]&amp;","</f>
        <v>WIDE_ASCII_NUMBER_5,</v>
      </c>
      <c r="M1182" s="1" t="str">
        <f>IF(定義一覧[[#This Row],[Sequence]]="○","",IF(I1183="",CONCATENATE(定義一覧[[#This Row],[VariableName]], " + 1,"),CONCATENATE(定義一覧[[#This Row],[VariableName]], " - 1,")))</f>
        <v/>
      </c>
    </row>
    <row r="1183" spans="2:13" ht="12.75" customHeight="1" x14ac:dyDescent="0.4">
      <c r="B1183" s="1" t="s">
        <v>227</v>
      </c>
      <c r="C1183" s="1">
        <f>HEX2DEC(定義一覧[[#This Row],[Unicode]])</f>
        <v>65302</v>
      </c>
      <c r="D1183" s="1" t="str">
        <f>_xlfn.UNICHAR(HEX2DEC(定義一覧[[#This Row],[Unicode]]))</f>
        <v>６</v>
      </c>
      <c r="E1183" s="1" t="s">
        <v>725</v>
      </c>
      <c r="F1183" s="1" t="s">
        <v>723</v>
      </c>
      <c r="G1183" s="1" t="s">
        <v>2900</v>
      </c>
      <c r="H1183" s="2">
        <v>6</v>
      </c>
      <c r="I1183" s="1" t="str">
        <f>IF(AND(定義一覧[[#This Row],[Dec]]-1=C1182,定義一覧[[#This Row],[Dec]]+1=C1184,定義一覧[[#This Row],[Category]]=F1182,定義一覧[[#This Row],[Category]]=F1184,定義一覧[[#This Row],[SubCategory]]=G1182,定義一覧[[#This Row],[SubCategory]]=G1184),"○","")</f>
        <v>○</v>
      </c>
      <c r="J1183" s="1" t="str">
        <f>CONCATENATE(定義一覧[[#This Row],[Width]],"_",定義一覧[[#This Row],[Category]],"_",定義一覧[[#This Row],[SubCategory]],"_",SUBSTITUTE(定義一覧[[#This Row],[Name]],"-","_"))</f>
        <v>WIDE_ASCII_NUMBER_6</v>
      </c>
      <c r="K11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数値 6
pub const WIDE_ASCII_NUMBER_6: u32 = 0xFF16;</v>
      </c>
      <c r="L1183" s="3" t="str">
        <f>定義一覧[[#This Row],[VariableName]]&amp;","</f>
        <v>WIDE_ASCII_NUMBER_6,</v>
      </c>
      <c r="M1183" s="1" t="str">
        <f>IF(定義一覧[[#This Row],[Sequence]]="○","",IF(I1184="",CONCATENATE(定義一覧[[#This Row],[VariableName]], " + 1,"),CONCATENATE(定義一覧[[#This Row],[VariableName]], " - 1,")))</f>
        <v/>
      </c>
    </row>
    <row r="1184" spans="2:13" ht="12.75" customHeight="1" x14ac:dyDescent="0.4">
      <c r="B1184" s="1" t="s">
        <v>228</v>
      </c>
      <c r="C1184" s="1">
        <f>HEX2DEC(定義一覧[[#This Row],[Unicode]])</f>
        <v>65303</v>
      </c>
      <c r="D1184" s="1" t="str">
        <f>_xlfn.UNICHAR(HEX2DEC(定義一覧[[#This Row],[Unicode]]))</f>
        <v>７</v>
      </c>
      <c r="E1184" s="1" t="s">
        <v>725</v>
      </c>
      <c r="F1184" s="1" t="s">
        <v>723</v>
      </c>
      <c r="G1184" s="1" t="s">
        <v>2900</v>
      </c>
      <c r="H1184" s="2">
        <v>7</v>
      </c>
      <c r="I1184" s="1" t="str">
        <f>IF(AND(定義一覧[[#This Row],[Dec]]-1=C1183,定義一覧[[#This Row],[Dec]]+1=C1185,定義一覧[[#This Row],[Category]]=F1183,定義一覧[[#This Row],[Category]]=F1185,定義一覧[[#This Row],[SubCategory]]=G1183,定義一覧[[#This Row],[SubCategory]]=G1185),"○","")</f>
        <v>○</v>
      </c>
      <c r="J1184" s="1" t="str">
        <f>CONCATENATE(定義一覧[[#This Row],[Width]],"_",定義一覧[[#This Row],[Category]],"_",定義一覧[[#This Row],[SubCategory]],"_",SUBSTITUTE(定義一覧[[#This Row],[Name]],"-","_"))</f>
        <v>WIDE_ASCII_NUMBER_7</v>
      </c>
      <c r="K11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数値 7
pub const WIDE_ASCII_NUMBER_7: u32 = 0xFF17;</v>
      </c>
      <c r="L1184" s="3" t="str">
        <f>定義一覧[[#This Row],[VariableName]]&amp;","</f>
        <v>WIDE_ASCII_NUMBER_7,</v>
      </c>
      <c r="M1184" s="1" t="str">
        <f>IF(定義一覧[[#This Row],[Sequence]]="○","",IF(I1185="",CONCATENATE(定義一覧[[#This Row],[VariableName]], " + 1,"),CONCATENATE(定義一覧[[#This Row],[VariableName]], " - 1,")))</f>
        <v/>
      </c>
    </row>
    <row r="1185" spans="2:13" ht="12.75" customHeight="1" x14ac:dyDescent="0.4">
      <c r="B1185" s="1" t="s">
        <v>229</v>
      </c>
      <c r="C1185" s="1">
        <f>HEX2DEC(定義一覧[[#This Row],[Unicode]])</f>
        <v>65304</v>
      </c>
      <c r="D1185" s="1" t="str">
        <f>_xlfn.UNICHAR(HEX2DEC(定義一覧[[#This Row],[Unicode]]))</f>
        <v>８</v>
      </c>
      <c r="E1185" s="1" t="s">
        <v>725</v>
      </c>
      <c r="F1185" s="1" t="s">
        <v>723</v>
      </c>
      <c r="G1185" s="1" t="s">
        <v>2900</v>
      </c>
      <c r="H1185" s="2">
        <v>8</v>
      </c>
      <c r="I1185" s="1" t="str">
        <f>IF(AND(定義一覧[[#This Row],[Dec]]-1=C1184,定義一覧[[#This Row],[Dec]]+1=C1186,定義一覧[[#This Row],[Category]]=F1184,定義一覧[[#This Row],[Category]]=F1186,定義一覧[[#This Row],[SubCategory]]=G1184,定義一覧[[#This Row],[SubCategory]]=G1186),"○","")</f>
        <v>○</v>
      </c>
      <c r="J1185" s="1" t="str">
        <f>CONCATENATE(定義一覧[[#This Row],[Width]],"_",定義一覧[[#This Row],[Category]],"_",定義一覧[[#This Row],[SubCategory]],"_",SUBSTITUTE(定義一覧[[#This Row],[Name]],"-","_"))</f>
        <v>WIDE_ASCII_NUMBER_8</v>
      </c>
      <c r="K11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数値 8
pub const WIDE_ASCII_NUMBER_8: u32 = 0xFF18;</v>
      </c>
      <c r="L1185" s="3" t="str">
        <f>定義一覧[[#This Row],[VariableName]]&amp;","</f>
        <v>WIDE_ASCII_NUMBER_8,</v>
      </c>
      <c r="M1185" s="1" t="str">
        <f>IF(定義一覧[[#This Row],[Sequence]]="○","",IF(I1186="",CONCATENATE(定義一覧[[#This Row],[VariableName]], " + 1,"),CONCATENATE(定義一覧[[#This Row],[VariableName]], " - 1,")))</f>
        <v/>
      </c>
    </row>
    <row r="1186" spans="2:13" ht="12.75" customHeight="1" x14ac:dyDescent="0.4">
      <c r="B1186" s="1" t="s">
        <v>230</v>
      </c>
      <c r="C1186" s="1">
        <f>HEX2DEC(定義一覧[[#This Row],[Unicode]])</f>
        <v>65305</v>
      </c>
      <c r="D1186" s="1" t="str">
        <f>_xlfn.UNICHAR(HEX2DEC(定義一覧[[#This Row],[Unicode]]))</f>
        <v>９</v>
      </c>
      <c r="E1186" s="1" t="s">
        <v>725</v>
      </c>
      <c r="F1186" s="1" t="s">
        <v>723</v>
      </c>
      <c r="G1186" s="1" t="s">
        <v>2900</v>
      </c>
      <c r="H1186" s="2">
        <v>9</v>
      </c>
      <c r="I1186" s="1" t="str">
        <f>IF(AND(定義一覧[[#This Row],[Dec]]-1=C1185,定義一覧[[#This Row],[Dec]]+1=C1187,定義一覧[[#This Row],[Category]]=F1185,定義一覧[[#This Row],[Category]]=F1187,定義一覧[[#This Row],[SubCategory]]=G1185,定義一覧[[#This Row],[SubCategory]]=G1187),"○","")</f>
        <v/>
      </c>
      <c r="J1186" s="1" t="str">
        <f>CONCATENATE(定義一覧[[#This Row],[Width]],"_",定義一覧[[#This Row],[Category]],"_",定義一覧[[#This Row],[SubCategory]],"_",SUBSTITUTE(定義一覧[[#This Row],[Name]],"-","_"))</f>
        <v>WIDE_ASCII_NUMBER_9</v>
      </c>
      <c r="K11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数値 9
pub const WIDE_ASCII_NUMBER_9: u32 = 0xFF19;</v>
      </c>
      <c r="L1186" s="3" t="str">
        <f>定義一覧[[#This Row],[VariableName]]&amp;","</f>
        <v>WIDE_ASCII_NUMBER_9,</v>
      </c>
      <c r="M1186" s="1" t="str">
        <f>IF(定義一覧[[#This Row],[Sequence]]="○","",IF(I1187="",CONCATENATE(定義一覧[[#This Row],[VariableName]], " + 1,"),CONCATENATE(定義一覧[[#This Row],[VariableName]], " - 1,")))</f>
        <v>WIDE_ASCII_NUMBER_9 + 1,</v>
      </c>
    </row>
    <row r="1187" spans="2:13" ht="12.75" customHeight="1" x14ac:dyDescent="0.4">
      <c r="B1187" s="1" t="s">
        <v>231</v>
      </c>
      <c r="C1187" s="1">
        <f>HEX2DEC(定義一覧[[#This Row],[Unicode]])</f>
        <v>65306</v>
      </c>
      <c r="D1187" s="1" t="str">
        <f>_xlfn.UNICHAR(HEX2DEC(定義一覧[[#This Row],[Unicode]]))</f>
        <v>：</v>
      </c>
      <c r="E1187" s="1" t="s">
        <v>725</v>
      </c>
      <c r="F1187" s="1" t="s">
        <v>723</v>
      </c>
      <c r="G1187" s="1" t="s">
        <v>729</v>
      </c>
      <c r="H1187" s="2" t="s">
        <v>414</v>
      </c>
      <c r="I1187" s="1" t="str">
        <f>IF(AND(定義一覧[[#This Row],[Dec]]-1=C1186,定義一覧[[#This Row],[Dec]]+1=C1188,定義一覧[[#This Row],[Category]]=F1186,定義一覧[[#This Row],[Category]]=F1188,定義一覧[[#This Row],[SubCategory]]=G1186,定義一覧[[#This Row],[SubCategory]]=G1188),"○","")</f>
        <v/>
      </c>
      <c r="J1187" s="1" t="str">
        <f>CONCATENATE(定義一覧[[#This Row],[Width]],"_",定義一覧[[#This Row],[Category]],"_",定義一覧[[#This Row],[SubCategory]],"_",SUBSTITUTE(定義一覧[[#This Row],[Name]],"-","_"))</f>
        <v>WIDE_ASCII_SYMBOL_COLON</v>
      </c>
      <c r="K11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COLON
pub const WIDE_ASCII_SYMBOL_COLON: u32 = 0xFF1A;</v>
      </c>
      <c r="L1187" s="3" t="str">
        <f>定義一覧[[#This Row],[VariableName]]&amp;","</f>
        <v>WIDE_ASCII_SYMBOL_COLON,</v>
      </c>
      <c r="M1187" s="1" t="str">
        <f>IF(定義一覧[[#This Row],[Sequence]]="○","",IF(I1188="",CONCATENATE(定義一覧[[#This Row],[VariableName]], " + 1,"),CONCATENATE(定義一覧[[#This Row],[VariableName]], " - 1,")))</f>
        <v>WIDE_ASCII_SYMBOL_COLON - 1,</v>
      </c>
    </row>
    <row r="1188" spans="2:13" ht="12.75" customHeight="1" x14ac:dyDescent="0.4">
      <c r="B1188" s="1" t="s">
        <v>232</v>
      </c>
      <c r="C1188" s="1">
        <f>HEX2DEC(定義一覧[[#This Row],[Unicode]])</f>
        <v>65307</v>
      </c>
      <c r="D1188" s="1" t="str">
        <f>_xlfn.UNICHAR(HEX2DEC(定義一覧[[#This Row],[Unicode]]))</f>
        <v>；</v>
      </c>
      <c r="E1188" s="1" t="s">
        <v>725</v>
      </c>
      <c r="F1188" s="1" t="s">
        <v>723</v>
      </c>
      <c r="G1188" s="1" t="s">
        <v>729</v>
      </c>
      <c r="H1188" s="2" t="s">
        <v>415</v>
      </c>
      <c r="I1188" s="1" t="str">
        <f>IF(AND(定義一覧[[#This Row],[Dec]]-1=C1187,定義一覧[[#This Row],[Dec]]+1=C1189,定義一覧[[#This Row],[Category]]=F1187,定義一覧[[#This Row],[Category]]=F1189,定義一覧[[#This Row],[SubCategory]]=G1187,定義一覧[[#This Row],[SubCategory]]=G1189),"○","")</f>
        <v>○</v>
      </c>
      <c r="J1188" s="1" t="str">
        <f>CONCATENATE(定義一覧[[#This Row],[Width]],"_",定義一覧[[#This Row],[Category]],"_",定義一覧[[#This Row],[SubCategory]],"_",SUBSTITUTE(定義一覧[[#This Row],[Name]],"-","_"))</f>
        <v>WIDE_ASCII_SYMBOL_SEMICOLON</v>
      </c>
      <c r="K11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SEMICOLON
pub const WIDE_ASCII_SYMBOL_SEMICOLON: u32 = 0xFF1B;</v>
      </c>
      <c r="L1188" s="3" t="str">
        <f>定義一覧[[#This Row],[VariableName]]&amp;","</f>
        <v>WIDE_ASCII_SYMBOL_SEMICOLON,</v>
      </c>
      <c r="M1188" s="1" t="str">
        <f>IF(定義一覧[[#This Row],[Sequence]]="○","",IF(I1189="",CONCATENATE(定義一覧[[#This Row],[VariableName]], " + 1,"),CONCATENATE(定義一覧[[#This Row],[VariableName]], " - 1,")))</f>
        <v/>
      </c>
    </row>
    <row r="1189" spans="2:13" ht="12.75" customHeight="1" x14ac:dyDescent="0.4">
      <c r="B1189" s="1" t="s">
        <v>233</v>
      </c>
      <c r="C1189" s="1">
        <f>HEX2DEC(定義一覧[[#This Row],[Unicode]])</f>
        <v>65308</v>
      </c>
      <c r="D1189" s="1" t="str">
        <f>_xlfn.UNICHAR(HEX2DEC(定義一覧[[#This Row],[Unicode]]))</f>
        <v>＜</v>
      </c>
      <c r="E1189" s="1" t="s">
        <v>725</v>
      </c>
      <c r="F1189" s="1" t="s">
        <v>723</v>
      </c>
      <c r="G1189" s="1" t="s">
        <v>729</v>
      </c>
      <c r="H1189" s="2" t="s">
        <v>416</v>
      </c>
      <c r="I1189" s="1" t="str">
        <f>IF(AND(定義一覧[[#This Row],[Dec]]-1=C1188,定義一覧[[#This Row],[Dec]]+1=C1190,定義一覧[[#This Row],[Category]]=F1188,定義一覧[[#This Row],[Category]]=F1190,定義一覧[[#This Row],[SubCategory]]=G1188,定義一覧[[#This Row],[SubCategory]]=G1190),"○","")</f>
        <v>○</v>
      </c>
      <c r="J1189" s="1" t="str">
        <f>CONCATENATE(定義一覧[[#This Row],[Width]],"_",定義一覧[[#This Row],[Category]],"_",定義一覧[[#This Row],[SubCategory]],"_",SUBSTITUTE(定義一覧[[#This Row],[Name]],"-","_"))</f>
        <v>WIDE_ASCII_SYMBOL_LESS_THAN_SIGN</v>
      </c>
      <c r="K11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LESS-THAN_SIGN
pub const WIDE_ASCII_SYMBOL_LESS_THAN_SIGN: u32 = 0xFF1C;</v>
      </c>
      <c r="L1189" s="3" t="str">
        <f>定義一覧[[#This Row],[VariableName]]&amp;","</f>
        <v>WIDE_ASCII_SYMBOL_LESS_THAN_SIGN,</v>
      </c>
      <c r="M1189" s="1" t="str">
        <f>IF(定義一覧[[#This Row],[Sequence]]="○","",IF(I1190="",CONCATENATE(定義一覧[[#This Row],[VariableName]], " + 1,"),CONCATENATE(定義一覧[[#This Row],[VariableName]], " - 1,")))</f>
        <v/>
      </c>
    </row>
    <row r="1190" spans="2:13" ht="12.75" customHeight="1" x14ac:dyDescent="0.4">
      <c r="B1190" s="1" t="s">
        <v>234</v>
      </c>
      <c r="C1190" s="1">
        <f>HEX2DEC(定義一覧[[#This Row],[Unicode]])</f>
        <v>65309</v>
      </c>
      <c r="D1190" s="1" t="str">
        <f>_xlfn.UNICHAR(HEX2DEC(定義一覧[[#This Row],[Unicode]]))</f>
        <v>＝</v>
      </c>
      <c r="E1190" s="1" t="s">
        <v>725</v>
      </c>
      <c r="F1190" s="1" t="s">
        <v>723</v>
      </c>
      <c r="G1190" s="1" t="s">
        <v>729</v>
      </c>
      <c r="H1190" s="2" t="s">
        <v>417</v>
      </c>
      <c r="I1190" s="1" t="str">
        <f>IF(AND(定義一覧[[#This Row],[Dec]]-1=C1189,定義一覧[[#This Row],[Dec]]+1=C1191,定義一覧[[#This Row],[Category]]=F1189,定義一覧[[#This Row],[Category]]=F1191,定義一覧[[#This Row],[SubCategory]]=G1189,定義一覧[[#This Row],[SubCategory]]=G1191),"○","")</f>
        <v>○</v>
      </c>
      <c r="J1190" s="1" t="str">
        <f>CONCATENATE(定義一覧[[#This Row],[Width]],"_",定義一覧[[#This Row],[Category]],"_",定義一覧[[#This Row],[SubCategory]],"_",SUBSTITUTE(定義一覧[[#This Row],[Name]],"-","_"))</f>
        <v>WIDE_ASCII_SYMBOL_EQUALS_SIGN</v>
      </c>
      <c r="K11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EQUALS_SIGN
pub const WIDE_ASCII_SYMBOL_EQUALS_SIGN: u32 = 0xFF1D;</v>
      </c>
      <c r="L1190" s="3" t="str">
        <f>定義一覧[[#This Row],[VariableName]]&amp;","</f>
        <v>WIDE_ASCII_SYMBOL_EQUALS_SIGN,</v>
      </c>
      <c r="M1190" s="1" t="str">
        <f>IF(定義一覧[[#This Row],[Sequence]]="○","",IF(I1191="",CONCATENATE(定義一覧[[#This Row],[VariableName]], " + 1,"),CONCATENATE(定義一覧[[#This Row],[VariableName]], " - 1,")))</f>
        <v/>
      </c>
    </row>
    <row r="1191" spans="2:13" ht="12.75" customHeight="1" x14ac:dyDescent="0.4">
      <c r="B1191" s="1" t="s">
        <v>235</v>
      </c>
      <c r="C1191" s="1">
        <f>HEX2DEC(定義一覧[[#This Row],[Unicode]])</f>
        <v>65310</v>
      </c>
      <c r="D1191" s="1" t="str">
        <f>_xlfn.UNICHAR(HEX2DEC(定義一覧[[#This Row],[Unicode]]))</f>
        <v>＞</v>
      </c>
      <c r="E1191" s="1" t="s">
        <v>725</v>
      </c>
      <c r="F1191" s="1" t="s">
        <v>723</v>
      </c>
      <c r="G1191" s="1" t="s">
        <v>729</v>
      </c>
      <c r="H1191" s="2" t="s">
        <v>418</v>
      </c>
      <c r="I1191" s="1" t="str">
        <f>IF(AND(定義一覧[[#This Row],[Dec]]-1=C1190,定義一覧[[#This Row],[Dec]]+1=C1192,定義一覧[[#This Row],[Category]]=F1190,定義一覧[[#This Row],[Category]]=F1192,定義一覧[[#This Row],[SubCategory]]=G1190,定義一覧[[#This Row],[SubCategory]]=G1192),"○","")</f>
        <v>○</v>
      </c>
      <c r="J1191" s="1" t="str">
        <f>CONCATENATE(定義一覧[[#This Row],[Width]],"_",定義一覧[[#This Row],[Category]],"_",定義一覧[[#This Row],[SubCategory]],"_",SUBSTITUTE(定義一覧[[#This Row],[Name]],"-","_"))</f>
        <v>WIDE_ASCII_SYMBOL_GREATER_THAN_SIGN</v>
      </c>
      <c r="K11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GREATER-THAN_SIGN
pub const WIDE_ASCII_SYMBOL_GREATER_THAN_SIGN: u32 = 0xFF1E;</v>
      </c>
      <c r="L1191" s="3" t="str">
        <f>定義一覧[[#This Row],[VariableName]]&amp;","</f>
        <v>WIDE_ASCII_SYMBOL_GREATER_THAN_SIGN,</v>
      </c>
      <c r="M1191" s="1" t="str">
        <f>IF(定義一覧[[#This Row],[Sequence]]="○","",IF(I1192="",CONCATENATE(定義一覧[[#This Row],[VariableName]], " + 1,"),CONCATENATE(定義一覧[[#This Row],[VariableName]], " - 1,")))</f>
        <v/>
      </c>
    </row>
    <row r="1192" spans="2:13" ht="12.75" customHeight="1" x14ac:dyDescent="0.4">
      <c r="B1192" s="1" t="s">
        <v>236</v>
      </c>
      <c r="C1192" s="1">
        <f>HEX2DEC(定義一覧[[#This Row],[Unicode]])</f>
        <v>65311</v>
      </c>
      <c r="D1192" s="1" t="str">
        <f>_xlfn.UNICHAR(HEX2DEC(定義一覧[[#This Row],[Unicode]]))</f>
        <v>？</v>
      </c>
      <c r="E1192" s="1" t="s">
        <v>725</v>
      </c>
      <c r="F1192" s="1" t="s">
        <v>723</v>
      </c>
      <c r="G1192" s="1" t="s">
        <v>729</v>
      </c>
      <c r="H1192" s="2" t="s">
        <v>419</v>
      </c>
      <c r="I1192" s="1" t="str">
        <f>IF(AND(定義一覧[[#This Row],[Dec]]-1=C1191,定義一覧[[#This Row],[Dec]]+1=C1193,定義一覧[[#This Row],[Category]]=F1191,定義一覧[[#This Row],[Category]]=F1193,定義一覧[[#This Row],[SubCategory]]=G1191,定義一覧[[#This Row],[SubCategory]]=G1193),"○","")</f>
        <v>○</v>
      </c>
      <c r="J1192" s="1" t="str">
        <f>CONCATENATE(定義一覧[[#This Row],[Width]],"_",定義一覧[[#This Row],[Category]],"_",定義一覧[[#This Row],[SubCategory]],"_",SUBSTITUTE(定義一覧[[#This Row],[Name]],"-","_"))</f>
        <v>WIDE_ASCII_SYMBOL_QUESTION_MARK</v>
      </c>
      <c r="K11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QUESTION_MARK
pub const WIDE_ASCII_SYMBOL_QUESTION_MARK: u32 = 0xFF1F;</v>
      </c>
      <c r="L1192" s="3" t="str">
        <f>定義一覧[[#This Row],[VariableName]]&amp;","</f>
        <v>WIDE_ASCII_SYMBOL_QUESTION_MARK,</v>
      </c>
      <c r="M1192" s="1" t="str">
        <f>IF(定義一覧[[#This Row],[Sequence]]="○","",IF(I1193="",CONCATENATE(定義一覧[[#This Row],[VariableName]], " + 1,"),CONCATENATE(定義一覧[[#This Row],[VariableName]], " - 1,")))</f>
        <v/>
      </c>
    </row>
    <row r="1193" spans="2:13" ht="12.75" customHeight="1" x14ac:dyDescent="0.4">
      <c r="B1193" s="1" t="s">
        <v>237</v>
      </c>
      <c r="C1193" s="1">
        <f>HEX2DEC(定義一覧[[#This Row],[Unicode]])</f>
        <v>65312</v>
      </c>
      <c r="D1193" s="1" t="str">
        <f>_xlfn.UNICHAR(HEX2DEC(定義一覧[[#This Row],[Unicode]]))</f>
        <v>＠</v>
      </c>
      <c r="E1193" s="1" t="s">
        <v>725</v>
      </c>
      <c r="F1193" s="1" t="s">
        <v>723</v>
      </c>
      <c r="G1193" s="1" t="s">
        <v>729</v>
      </c>
      <c r="H1193" s="2" t="s">
        <v>420</v>
      </c>
      <c r="I1193" s="1" t="str">
        <f>IF(AND(定義一覧[[#This Row],[Dec]]-1=C1192,定義一覧[[#This Row],[Dec]]+1=C1194,定義一覧[[#This Row],[Category]]=F1192,定義一覧[[#This Row],[Category]]=F1194,定義一覧[[#This Row],[SubCategory]]=G1192,定義一覧[[#This Row],[SubCategory]]=G1194),"○","")</f>
        <v/>
      </c>
      <c r="J1193" s="1" t="str">
        <f>CONCATENATE(定義一覧[[#This Row],[Width]],"_",定義一覧[[#This Row],[Category]],"_",定義一覧[[#This Row],[SubCategory]],"_",SUBSTITUTE(定義一覧[[#This Row],[Name]],"-","_"))</f>
        <v>WIDE_ASCII_SYMBOL_COMMERCIAL_AT</v>
      </c>
      <c r="K11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COMMERCIAL_AT
pub const WIDE_ASCII_SYMBOL_COMMERCIAL_AT: u32 = 0xFF20;</v>
      </c>
      <c r="L1193" s="3" t="str">
        <f>定義一覧[[#This Row],[VariableName]]&amp;","</f>
        <v>WIDE_ASCII_SYMBOL_COMMERCIAL_AT,</v>
      </c>
      <c r="M1193" s="1" t="str">
        <f>IF(定義一覧[[#This Row],[Sequence]]="○","",IF(I1194="",CONCATENATE(定義一覧[[#This Row],[VariableName]], " + 1,"),CONCATENATE(定義一覧[[#This Row],[VariableName]], " - 1,")))</f>
        <v>WIDE_ASCII_SYMBOL_COMMERCIAL_AT + 1,</v>
      </c>
    </row>
    <row r="1194" spans="2:13" ht="12.75" customHeight="1" x14ac:dyDescent="0.4">
      <c r="B1194" s="1" t="s">
        <v>238</v>
      </c>
      <c r="C1194" s="1">
        <f>HEX2DEC(定義一覧[[#This Row],[Unicode]])</f>
        <v>65313</v>
      </c>
      <c r="D1194" s="1" t="str">
        <f>_xlfn.UNICHAR(HEX2DEC(定義一覧[[#This Row],[Unicode]]))</f>
        <v>Ａ</v>
      </c>
      <c r="E1194" s="1" t="s">
        <v>725</v>
      </c>
      <c r="F1194" s="1" t="s">
        <v>302</v>
      </c>
      <c r="G1194" s="1" t="s">
        <v>2888</v>
      </c>
      <c r="H1194" s="2" t="s">
        <v>1</v>
      </c>
      <c r="I1194" s="1" t="str">
        <f>IF(AND(定義一覧[[#This Row],[Dec]]-1=C1193,定義一覧[[#This Row],[Dec]]+1=C1195,定義一覧[[#This Row],[Category]]=F1193,定義一覧[[#This Row],[Category]]=F1195,定義一覧[[#This Row],[SubCategory]]=G1193,定義一覧[[#This Row],[SubCategory]]=G1195),"○","")</f>
        <v/>
      </c>
      <c r="J1194" s="1" t="str">
        <f>CONCATENATE(定義一覧[[#This Row],[Width]],"_",定義一覧[[#This Row],[Category]],"_",定義一覧[[#This Row],[SubCategory]],"_",SUBSTITUTE(定義一覧[[#This Row],[Name]],"-","_"))</f>
        <v>WIDE_ASCII_LATIN_UPPER_CASE_A</v>
      </c>
      <c r="K11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A
pub const WIDE_ASCII_LATIN_UPPER_CASE_A: u32 = 0xFF21;</v>
      </c>
      <c r="L1194" s="3" t="str">
        <f>定義一覧[[#This Row],[VariableName]]&amp;","</f>
        <v>WIDE_ASCII_LATIN_UPPER_CASE_A,</v>
      </c>
      <c r="M1194" s="1" t="str">
        <f>IF(定義一覧[[#This Row],[Sequence]]="○","",IF(I1195="",CONCATENATE(定義一覧[[#This Row],[VariableName]], " + 1,"),CONCATENATE(定義一覧[[#This Row],[VariableName]], " - 1,")))</f>
        <v>WIDE_ASCII_LATIN_UPPER_CASE_A - 1,</v>
      </c>
    </row>
    <row r="1195" spans="2:13" ht="12.75" customHeight="1" x14ac:dyDescent="0.4">
      <c r="B1195" s="1" t="s">
        <v>239</v>
      </c>
      <c r="C1195" s="1">
        <f>HEX2DEC(定義一覧[[#This Row],[Unicode]])</f>
        <v>65314</v>
      </c>
      <c r="D1195" s="1" t="str">
        <f>_xlfn.UNICHAR(HEX2DEC(定義一覧[[#This Row],[Unicode]]))</f>
        <v>Ｂ</v>
      </c>
      <c r="E1195" s="1" t="s">
        <v>725</v>
      </c>
      <c r="F1195" s="1" t="s">
        <v>302</v>
      </c>
      <c r="G1195" s="1" t="s">
        <v>2888</v>
      </c>
      <c r="H1195" s="2" t="s">
        <v>2</v>
      </c>
      <c r="I1195" s="1" t="str">
        <f>IF(AND(定義一覧[[#This Row],[Dec]]-1=C1194,定義一覧[[#This Row],[Dec]]+1=C1196,定義一覧[[#This Row],[Category]]=F1194,定義一覧[[#This Row],[Category]]=F1196,定義一覧[[#This Row],[SubCategory]]=G1194,定義一覧[[#This Row],[SubCategory]]=G1196),"○","")</f>
        <v>○</v>
      </c>
      <c r="J1195" s="1" t="str">
        <f>CONCATENATE(定義一覧[[#This Row],[Width]],"_",定義一覧[[#This Row],[Category]],"_",定義一覧[[#This Row],[SubCategory]],"_",SUBSTITUTE(定義一覧[[#This Row],[Name]],"-","_"))</f>
        <v>WIDE_ASCII_LATIN_UPPER_CASE_B</v>
      </c>
      <c r="K11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B
pub const WIDE_ASCII_LATIN_UPPER_CASE_B: u32 = 0xFF22;</v>
      </c>
      <c r="L1195" s="3" t="str">
        <f>定義一覧[[#This Row],[VariableName]]&amp;","</f>
        <v>WIDE_ASCII_LATIN_UPPER_CASE_B,</v>
      </c>
      <c r="M1195" s="1" t="str">
        <f>IF(定義一覧[[#This Row],[Sequence]]="○","",IF(I1196="",CONCATENATE(定義一覧[[#This Row],[VariableName]], " + 1,"),CONCATENATE(定義一覧[[#This Row],[VariableName]], " - 1,")))</f>
        <v/>
      </c>
    </row>
    <row r="1196" spans="2:13" ht="12.75" customHeight="1" x14ac:dyDescent="0.4">
      <c r="B1196" s="1" t="s">
        <v>240</v>
      </c>
      <c r="C1196" s="1">
        <f>HEX2DEC(定義一覧[[#This Row],[Unicode]])</f>
        <v>65315</v>
      </c>
      <c r="D1196" s="1" t="str">
        <f>_xlfn.UNICHAR(HEX2DEC(定義一覧[[#This Row],[Unicode]]))</f>
        <v>Ｃ</v>
      </c>
      <c r="E1196" s="1" t="s">
        <v>725</v>
      </c>
      <c r="F1196" s="1" t="s">
        <v>302</v>
      </c>
      <c r="G1196" s="1" t="s">
        <v>2888</v>
      </c>
      <c r="H1196" s="2" t="s">
        <v>3</v>
      </c>
      <c r="I1196" s="1" t="str">
        <f>IF(AND(定義一覧[[#This Row],[Dec]]-1=C1195,定義一覧[[#This Row],[Dec]]+1=C1197,定義一覧[[#This Row],[Category]]=F1195,定義一覧[[#This Row],[Category]]=F1197,定義一覧[[#This Row],[SubCategory]]=G1195,定義一覧[[#This Row],[SubCategory]]=G1197),"○","")</f>
        <v>○</v>
      </c>
      <c r="J1196" s="1" t="str">
        <f>CONCATENATE(定義一覧[[#This Row],[Width]],"_",定義一覧[[#This Row],[Category]],"_",定義一覧[[#This Row],[SubCategory]],"_",SUBSTITUTE(定義一覧[[#This Row],[Name]],"-","_"))</f>
        <v>WIDE_ASCII_LATIN_UPPER_CASE_C</v>
      </c>
      <c r="K11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C
pub const WIDE_ASCII_LATIN_UPPER_CASE_C: u32 = 0xFF23;</v>
      </c>
      <c r="L1196" s="3" t="str">
        <f>定義一覧[[#This Row],[VariableName]]&amp;","</f>
        <v>WIDE_ASCII_LATIN_UPPER_CASE_C,</v>
      </c>
      <c r="M1196" s="1" t="str">
        <f>IF(定義一覧[[#This Row],[Sequence]]="○","",IF(I1197="",CONCATENATE(定義一覧[[#This Row],[VariableName]], " + 1,"),CONCATENATE(定義一覧[[#This Row],[VariableName]], " - 1,")))</f>
        <v/>
      </c>
    </row>
    <row r="1197" spans="2:13" ht="12.75" customHeight="1" x14ac:dyDescent="0.4">
      <c r="B1197" s="1" t="s">
        <v>241</v>
      </c>
      <c r="C1197" s="1">
        <f>HEX2DEC(定義一覧[[#This Row],[Unicode]])</f>
        <v>65316</v>
      </c>
      <c r="D1197" s="1" t="str">
        <f>_xlfn.UNICHAR(HEX2DEC(定義一覧[[#This Row],[Unicode]]))</f>
        <v>Ｄ</v>
      </c>
      <c r="E1197" s="1" t="s">
        <v>725</v>
      </c>
      <c r="F1197" s="1" t="s">
        <v>302</v>
      </c>
      <c r="G1197" s="1" t="s">
        <v>2888</v>
      </c>
      <c r="H1197" s="2" t="s">
        <v>4</v>
      </c>
      <c r="I1197" s="1" t="str">
        <f>IF(AND(定義一覧[[#This Row],[Dec]]-1=C1196,定義一覧[[#This Row],[Dec]]+1=C1198,定義一覧[[#This Row],[Category]]=F1196,定義一覧[[#This Row],[Category]]=F1198,定義一覧[[#This Row],[SubCategory]]=G1196,定義一覧[[#This Row],[SubCategory]]=G1198),"○","")</f>
        <v>○</v>
      </c>
      <c r="J1197" s="1" t="str">
        <f>CONCATENATE(定義一覧[[#This Row],[Width]],"_",定義一覧[[#This Row],[Category]],"_",定義一覧[[#This Row],[SubCategory]],"_",SUBSTITUTE(定義一覧[[#This Row],[Name]],"-","_"))</f>
        <v>WIDE_ASCII_LATIN_UPPER_CASE_D</v>
      </c>
      <c r="K11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D
pub const WIDE_ASCII_LATIN_UPPER_CASE_D: u32 = 0xFF24;</v>
      </c>
      <c r="L1197" s="3" t="str">
        <f>定義一覧[[#This Row],[VariableName]]&amp;","</f>
        <v>WIDE_ASCII_LATIN_UPPER_CASE_D,</v>
      </c>
      <c r="M1197" s="1" t="str">
        <f>IF(定義一覧[[#This Row],[Sequence]]="○","",IF(I1198="",CONCATENATE(定義一覧[[#This Row],[VariableName]], " + 1,"),CONCATENATE(定義一覧[[#This Row],[VariableName]], " - 1,")))</f>
        <v/>
      </c>
    </row>
    <row r="1198" spans="2:13" ht="12.75" customHeight="1" x14ac:dyDescent="0.4">
      <c r="B1198" s="1" t="s">
        <v>242</v>
      </c>
      <c r="C1198" s="1">
        <f>HEX2DEC(定義一覧[[#This Row],[Unicode]])</f>
        <v>65317</v>
      </c>
      <c r="D1198" s="1" t="str">
        <f>_xlfn.UNICHAR(HEX2DEC(定義一覧[[#This Row],[Unicode]]))</f>
        <v>Ｅ</v>
      </c>
      <c r="E1198" s="1" t="s">
        <v>725</v>
      </c>
      <c r="F1198" s="1" t="s">
        <v>302</v>
      </c>
      <c r="G1198" s="1" t="s">
        <v>2888</v>
      </c>
      <c r="H1198" s="2" t="s">
        <v>5</v>
      </c>
      <c r="I1198" s="1" t="str">
        <f>IF(AND(定義一覧[[#This Row],[Dec]]-1=C1197,定義一覧[[#This Row],[Dec]]+1=C1199,定義一覧[[#This Row],[Category]]=F1197,定義一覧[[#This Row],[Category]]=F1199,定義一覧[[#This Row],[SubCategory]]=G1197,定義一覧[[#This Row],[SubCategory]]=G1199),"○","")</f>
        <v>○</v>
      </c>
      <c r="J1198" s="1" t="str">
        <f>CONCATENATE(定義一覧[[#This Row],[Width]],"_",定義一覧[[#This Row],[Category]],"_",定義一覧[[#This Row],[SubCategory]],"_",SUBSTITUTE(定義一覧[[#This Row],[Name]],"-","_"))</f>
        <v>WIDE_ASCII_LATIN_UPPER_CASE_E</v>
      </c>
      <c r="K11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E
pub const WIDE_ASCII_LATIN_UPPER_CASE_E: u32 = 0xFF25;</v>
      </c>
      <c r="L1198" s="3" t="str">
        <f>定義一覧[[#This Row],[VariableName]]&amp;","</f>
        <v>WIDE_ASCII_LATIN_UPPER_CASE_E,</v>
      </c>
      <c r="M1198" s="1" t="str">
        <f>IF(定義一覧[[#This Row],[Sequence]]="○","",IF(I1199="",CONCATENATE(定義一覧[[#This Row],[VariableName]], " + 1,"),CONCATENATE(定義一覧[[#This Row],[VariableName]], " - 1,")))</f>
        <v/>
      </c>
    </row>
    <row r="1199" spans="2:13" ht="12.75" customHeight="1" x14ac:dyDescent="0.4">
      <c r="B1199" s="1" t="s">
        <v>243</v>
      </c>
      <c r="C1199" s="1">
        <f>HEX2DEC(定義一覧[[#This Row],[Unicode]])</f>
        <v>65318</v>
      </c>
      <c r="D1199" s="1" t="str">
        <f>_xlfn.UNICHAR(HEX2DEC(定義一覧[[#This Row],[Unicode]]))</f>
        <v>Ｆ</v>
      </c>
      <c r="E1199" s="1" t="s">
        <v>725</v>
      </c>
      <c r="F1199" s="1" t="s">
        <v>302</v>
      </c>
      <c r="G1199" s="1" t="s">
        <v>2888</v>
      </c>
      <c r="H1199" s="2" t="s">
        <v>6</v>
      </c>
      <c r="I1199" s="1" t="str">
        <f>IF(AND(定義一覧[[#This Row],[Dec]]-1=C1198,定義一覧[[#This Row],[Dec]]+1=C1200,定義一覧[[#This Row],[Category]]=F1198,定義一覧[[#This Row],[Category]]=F1200,定義一覧[[#This Row],[SubCategory]]=G1198,定義一覧[[#This Row],[SubCategory]]=G1200),"○","")</f>
        <v>○</v>
      </c>
      <c r="J1199" s="1" t="str">
        <f>CONCATENATE(定義一覧[[#This Row],[Width]],"_",定義一覧[[#This Row],[Category]],"_",定義一覧[[#This Row],[SubCategory]],"_",SUBSTITUTE(定義一覧[[#This Row],[Name]],"-","_"))</f>
        <v>WIDE_ASCII_LATIN_UPPER_CASE_F</v>
      </c>
      <c r="K11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F
pub const WIDE_ASCII_LATIN_UPPER_CASE_F: u32 = 0xFF26;</v>
      </c>
      <c r="L1199" s="3" t="str">
        <f>定義一覧[[#This Row],[VariableName]]&amp;","</f>
        <v>WIDE_ASCII_LATIN_UPPER_CASE_F,</v>
      </c>
      <c r="M1199" s="1" t="str">
        <f>IF(定義一覧[[#This Row],[Sequence]]="○","",IF(I1200="",CONCATENATE(定義一覧[[#This Row],[VariableName]], " + 1,"),CONCATENATE(定義一覧[[#This Row],[VariableName]], " - 1,")))</f>
        <v/>
      </c>
    </row>
    <row r="1200" spans="2:13" ht="12.75" customHeight="1" x14ac:dyDescent="0.4">
      <c r="B1200" s="1" t="s">
        <v>244</v>
      </c>
      <c r="C1200" s="1">
        <f>HEX2DEC(定義一覧[[#This Row],[Unicode]])</f>
        <v>65319</v>
      </c>
      <c r="D1200" s="1" t="str">
        <f>_xlfn.UNICHAR(HEX2DEC(定義一覧[[#This Row],[Unicode]]))</f>
        <v>Ｇ</v>
      </c>
      <c r="E1200" s="1" t="s">
        <v>725</v>
      </c>
      <c r="F1200" s="1" t="s">
        <v>302</v>
      </c>
      <c r="G1200" s="1" t="s">
        <v>2888</v>
      </c>
      <c r="H1200" s="2" t="s">
        <v>7</v>
      </c>
      <c r="I1200" s="1" t="str">
        <f>IF(AND(定義一覧[[#This Row],[Dec]]-1=C1199,定義一覧[[#This Row],[Dec]]+1=C1201,定義一覧[[#This Row],[Category]]=F1199,定義一覧[[#This Row],[Category]]=F1201,定義一覧[[#This Row],[SubCategory]]=G1199,定義一覧[[#This Row],[SubCategory]]=G1201),"○","")</f>
        <v>○</v>
      </c>
      <c r="J1200" s="1" t="str">
        <f>CONCATENATE(定義一覧[[#This Row],[Width]],"_",定義一覧[[#This Row],[Category]],"_",定義一覧[[#This Row],[SubCategory]],"_",SUBSTITUTE(定義一覧[[#This Row],[Name]],"-","_"))</f>
        <v>WIDE_ASCII_LATIN_UPPER_CASE_G</v>
      </c>
      <c r="K12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G
pub const WIDE_ASCII_LATIN_UPPER_CASE_G: u32 = 0xFF27;</v>
      </c>
      <c r="L1200" s="3" t="str">
        <f>定義一覧[[#This Row],[VariableName]]&amp;","</f>
        <v>WIDE_ASCII_LATIN_UPPER_CASE_G,</v>
      </c>
      <c r="M1200" s="1" t="str">
        <f>IF(定義一覧[[#This Row],[Sequence]]="○","",IF(I1201="",CONCATENATE(定義一覧[[#This Row],[VariableName]], " + 1,"),CONCATENATE(定義一覧[[#This Row],[VariableName]], " - 1,")))</f>
        <v/>
      </c>
    </row>
    <row r="1201" spans="2:13" ht="12.75" customHeight="1" x14ac:dyDescent="0.4">
      <c r="B1201" s="1" t="s">
        <v>245</v>
      </c>
      <c r="C1201" s="1">
        <f>HEX2DEC(定義一覧[[#This Row],[Unicode]])</f>
        <v>65320</v>
      </c>
      <c r="D1201" s="1" t="str">
        <f>_xlfn.UNICHAR(HEX2DEC(定義一覧[[#This Row],[Unicode]]))</f>
        <v>Ｈ</v>
      </c>
      <c r="E1201" s="1" t="s">
        <v>725</v>
      </c>
      <c r="F1201" s="1" t="s">
        <v>302</v>
      </c>
      <c r="G1201" s="1" t="s">
        <v>2888</v>
      </c>
      <c r="H1201" s="2" t="s">
        <v>8</v>
      </c>
      <c r="I1201" s="1" t="str">
        <f>IF(AND(定義一覧[[#This Row],[Dec]]-1=C1200,定義一覧[[#This Row],[Dec]]+1=C1202,定義一覧[[#This Row],[Category]]=F1200,定義一覧[[#This Row],[Category]]=F1202,定義一覧[[#This Row],[SubCategory]]=G1200,定義一覧[[#This Row],[SubCategory]]=G1202),"○","")</f>
        <v>○</v>
      </c>
      <c r="J1201" s="1" t="str">
        <f>CONCATENATE(定義一覧[[#This Row],[Width]],"_",定義一覧[[#This Row],[Category]],"_",定義一覧[[#This Row],[SubCategory]],"_",SUBSTITUTE(定義一覧[[#This Row],[Name]],"-","_"))</f>
        <v>WIDE_ASCII_LATIN_UPPER_CASE_H</v>
      </c>
      <c r="K12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H
pub const WIDE_ASCII_LATIN_UPPER_CASE_H: u32 = 0xFF28;</v>
      </c>
      <c r="L1201" s="3" t="str">
        <f>定義一覧[[#This Row],[VariableName]]&amp;","</f>
        <v>WIDE_ASCII_LATIN_UPPER_CASE_H,</v>
      </c>
      <c r="M1201" s="1" t="str">
        <f>IF(定義一覧[[#This Row],[Sequence]]="○","",IF(I1202="",CONCATENATE(定義一覧[[#This Row],[VariableName]], " + 1,"),CONCATENATE(定義一覧[[#This Row],[VariableName]], " - 1,")))</f>
        <v/>
      </c>
    </row>
    <row r="1202" spans="2:13" ht="12.75" customHeight="1" x14ac:dyDescent="0.4">
      <c r="B1202" s="1" t="s">
        <v>246</v>
      </c>
      <c r="C1202" s="1">
        <f>HEX2DEC(定義一覧[[#This Row],[Unicode]])</f>
        <v>65321</v>
      </c>
      <c r="D1202" s="1" t="str">
        <f>_xlfn.UNICHAR(HEX2DEC(定義一覧[[#This Row],[Unicode]]))</f>
        <v>Ｉ</v>
      </c>
      <c r="E1202" s="1" t="s">
        <v>725</v>
      </c>
      <c r="F1202" s="1" t="s">
        <v>302</v>
      </c>
      <c r="G1202" s="1" t="s">
        <v>2888</v>
      </c>
      <c r="H1202" s="2" t="s">
        <v>9</v>
      </c>
      <c r="I1202" s="1" t="str">
        <f>IF(AND(定義一覧[[#This Row],[Dec]]-1=C1201,定義一覧[[#This Row],[Dec]]+1=C1203,定義一覧[[#This Row],[Category]]=F1201,定義一覧[[#This Row],[Category]]=F1203,定義一覧[[#This Row],[SubCategory]]=G1201,定義一覧[[#This Row],[SubCategory]]=G1203),"○","")</f>
        <v>○</v>
      </c>
      <c r="J1202" s="1" t="str">
        <f>CONCATENATE(定義一覧[[#This Row],[Width]],"_",定義一覧[[#This Row],[Category]],"_",定義一覧[[#This Row],[SubCategory]],"_",SUBSTITUTE(定義一覧[[#This Row],[Name]],"-","_"))</f>
        <v>WIDE_ASCII_LATIN_UPPER_CASE_I</v>
      </c>
      <c r="K12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I
pub const WIDE_ASCII_LATIN_UPPER_CASE_I: u32 = 0xFF29;</v>
      </c>
      <c r="L1202" s="3" t="str">
        <f>定義一覧[[#This Row],[VariableName]]&amp;","</f>
        <v>WIDE_ASCII_LATIN_UPPER_CASE_I,</v>
      </c>
      <c r="M1202" s="1" t="str">
        <f>IF(定義一覧[[#This Row],[Sequence]]="○","",IF(I1203="",CONCATENATE(定義一覧[[#This Row],[VariableName]], " + 1,"),CONCATENATE(定義一覧[[#This Row],[VariableName]], " - 1,")))</f>
        <v/>
      </c>
    </row>
    <row r="1203" spans="2:13" ht="12.75" customHeight="1" x14ac:dyDescent="0.4">
      <c r="B1203" s="1" t="s">
        <v>247</v>
      </c>
      <c r="C1203" s="1">
        <f>HEX2DEC(定義一覧[[#This Row],[Unicode]])</f>
        <v>65322</v>
      </c>
      <c r="D1203" s="1" t="str">
        <f>_xlfn.UNICHAR(HEX2DEC(定義一覧[[#This Row],[Unicode]]))</f>
        <v>Ｊ</v>
      </c>
      <c r="E1203" s="1" t="s">
        <v>725</v>
      </c>
      <c r="F1203" s="1" t="s">
        <v>302</v>
      </c>
      <c r="G1203" s="1" t="s">
        <v>2888</v>
      </c>
      <c r="H1203" s="2" t="s">
        <v>10</v>
      </c>
      <c r="I1203" s="1" t="str">
        <f>IF(AND(定義一覧[[#This Row],[Dec]]-1=C1202,定義一覧[[#This Row],[Dec]]+1=C1204,定義一覧[[#This Row],[Category]]=F1202,定義一覧[[#This Row],[Category]]=F1204,定義一覧[[#This Row],[SubCategory]]=G1202,定義一覧[[#This Row],[SubCategory]]=G1204),"○","")</f>
        <v>○</v>
      </c>
      <c r="J1203" s="1" t="str">
        <f>CONCATENATE(定義一覧[[#This Row],[Width]],"_",定義一覧[[#This Row],[Category]],"_",定義一覧[[#This Row],[SubCategory]],"_",SUBSTITUTE(定義一覧[[#This Row],[Name]],"-","_"))</f>
        <v>WIDE_ASCII_LATIN_UPPER_CASE_J</v>
      </c>
      <c r="K12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J
pub const WIDE_ASCII_LATIN_UPPER_CASE_J: u32 = 0xFF2A;</v>
      </c>
      <c r="L1203" s="3" t="str">
        <f>定義一覧[[#This Row],[VariableName]]&amp;","</f>
        <v>WIDE_ASCII_LATIN_UPPER_CASE_J,</v>
      </c>
      <c r="M1203" s="1" t="str">
        <f>IF(定義一覧[[#This Row],[Sequence]]="○","",IF(I1204="",CONCATENATE(定義一覧[[#This Row],[VariableName]], " + 1,"),CONCATENATE(定義一覧[[#This Row],[VariableName]], " - 1,")))</f>
        <v/>
      </c>
    </row>
    <row r="1204" spans="2:13" ht="12.75" customHeight="1" x14ac:dyDescent="0.4">
      <c r="B1204" s="1" t="s">
        <v>248</v>
      </c>
      <c r="C1204" s="1">
        <f>HEX2DEC(定義一覧[[#This Row],[Unicode]])</f>
        <v>65323</v>
      </c>
      <c r="D1204" s="1" t="str">
        <f>_xlfn.UNICHAR(HEX2DEC(定義一覧[[#This Row],[Unicode]]))</f>
        <v>Ｋ</v>
      </c>
      <c r="E1204" s="1" t="s">
        <v>725</v>
      </c>
      <c r="F1204" s="1" t="s">
        <v>302</v>
      </c>
      <c r="G1204" s="1" t="s">
        <v>2888</v>
      </c>
      <c r="H1204" s="2" t="s">
        <v>11</v>
      </c>
      <c r="I1204" s="1" t="str">
        <f>IF(AND(定義一覧[[#This Row],[Dec]]-1=C1203,定義一覧[[#This Row],[Dec]]+1=C1205,定義一覧[[#This Row],[Category]]=F1203,定義一覧[[#This Row],[Category]]=F1205,定義一覧[[#This Row],[SubCategory]]=G1203,定義一覧[[#This Row],[SubCategory]]=G1205),"○","")</f>
        <v>○</v>
      </c>
      <c r="J1204" s="1" t="str">
        <f>CONCATENATE(定義一覧[[#This Row],[Width]],"_",定義一覧[[#This Row],[Category]],"_",定義一覧[[#This Row],[SubCategory]],"_",SUBSTITUTE(定義一覧[[#This Row],[Name]],"-","_"))</f>
        <v>WIDE_ASCII_LATIN_UPPER_CASE_K</v>
      </c>
      <c r="K12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K
pub const WIDE_ASCII_LATIN_UPPER_CASE_K: u32 = 0xFF2B;</v>
      </c>
      <c r="L1204" s="3" t="str">
        <f>定義一覧[[#This Row],[VariableName]]&amp;","</f>
        <v>WIDE_ASCII_LATIN_UPPER_CASE_K,</v>
      </c>
      <c r="M1204" s="1" t="str">
        <f>IF(定義一覧[[#This Row],[Sequence]]="○","",IF(I1205="",CONCATENATE(定義一覧[[#This Row],[VariableName]], " + 1,"),CONCATENATE(定義一覧[[#This Row],[VariableName]], " - 1,")))</f>
        <v/>
      </c>
    </row>
    <row r="1205" spans="2:13" ht="12.75" customHeight="1" x14ac:dyDescent="0.4">
      <c r="B1205" s="1" t="s">
        <v>249</v>
      </c>
      <c r="C1205" s="1">
        <f>HEX2DEC(定義一覧[[#This Row],[Unicode]])</f>
        <v>65324</v>
      </c>
      <c r="D1205" s="1" t="str">
        <f>_xlfn.UNICHAR(HEX2DEC(定義一覧[[#This Row],[Unicode]]))</f>
        <v>Ｌ</v>
      </c>
      <c r="E1205" s="1" t="s">
        <v>725</v>
      </c>
      <c r="F1205" s="1" t="s">
        <v>302</v>
      </c>
      <c r="G1205" s="1" t="s">
        <v>2888</v>
      </c>
      <c r="H1205" s="2" t="s">
        <v>12</v>
      </c>
      <c r="I1205" s="1" t="str">
        <f>IF(AND(定義一覧[[#This Row],[Dec]]-1=C1204,定義一覧[[#This Row],[Dec]]+1=C1206,定義一覧[[#This Row],[Category]]=F1204,定義一覧[[#This Row],[Category]]=F1206,定義一覧[[#This Row],[SubCategory]]=G1204,定義一覧[[#This Row],[SubCategory]]=G1206),"○","")</f>
        <v>○</v>
      </c>
      <c r="J1205" s="1" t="str">
        <f>CONCATENATE(定義一覧[[#This Row],[Width]],"_",定義一覧[[#This Row],[Category]],"_",定義一覧[[#This Row],[SubCategory]],"_",SUBSTITUTE(定義一覧[[#This Row],[Name]],"-","_"))</f>
        <v>WIDE_ASCII_LATIN_UPPER_CASE_L</v>
      </c>
      <c r="K12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L
pub const WIDE_ASCII_LATIN_UPPER_CASE_L: u32 = 0xFF2C;</v>
      </c>
      <c r="L1205" s="3" t="str">
        <f>定義一覧[[#This Row],[VariableName]]&amp;","</f>
        <v>WIDE_ASCII_LATIN_UPPER_CASE_L,</v>
      </c>
      <c r="M1205" s="1" t="str">
        <f>IF(定義一覧[[#This Row],[Sequence]]="○","",IF(I1206="",CONCATENATE(定義一覧[[#This Row],[VariableName]], " + 1,"),CONCATENATE(定義一覧[[#This Row],[VariableName]], " - 1,")))</f>
        <v/>
      </c>
    </row>
    <row r="1206" spans="2:13" ht="12.75" customHeight="1" x14ac:dyDescent="0.4">
      <c r="B1206" s="1" t="s">
        <v>250</v>
      </c>
      <c r="C1206" s="1">
        <f>HEX2DEC(定義一覧[[#This Row],[Unicode]])</f>
        <v>65325</v>
      </c>
      <c r="D1206" s="1" t="str">
        <f>_xlfn.UNICHAR(HEX2DEC(定義一覧[[#This Row],[Unicode]]))</f>
        <v>Ｍ</v>
      </c>
      <c r="E1206" s="1" t="s">
        <v>725</v>
      </c>
      <c r="F1206" s="1" t="s">
        <v>302</v>
      </c>
      <c r="G1206" s="1" t="s">
        <v>2888</v>
      </c>
      <c r="H1206" s="2" t="s">
        <v>13</v>
      </c>
      <c r="I1206" s="1" t="str">
        <f>IF(AND(定義一覧[[#This Row],[Dec]]-1=C1205,定義一覧[[#This Row],[Dec]]+1=C1207,定義一覧[[#This Row],[Category]]=F1205,定義一覧[[#This Row],[Category]]=F1207,定義一覧[[#This Row],[SubCategory]]=G1205,定義一覧[[#This Row],[SubCategory]]=G1207),"○","")</f>
        <v>○</v>
      </c>
      <c r="J1206" s="1" t="str">
        <f>CONCATENATE(定義一覧[[#This Row],[Width]],"_",定義一覧[[#This Row],[Category]],"_",定義一覧[[#This Row],[SubCategory]],"_",SUBSTITUTE(定義一覧[[#This Row],[Name]],"-","_"))</f>
        <v>WIDE_ASCII_LATIN_UPPER_CASE_M</v>
      </c>
      <c r="K12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M
pub const WIDE_ASCII_LATIN_UPPER_CASE_M: u32 = 0xFF2D;</v>
      </c>
      <c r="L1206" s="3" t="str">
        <f>定義一覧[[#This Row],[VariableName]]&amp;","</f>
        <v>WIDE_ASCII_LATIN_UPPER_CASE_M,</v>
      </c>
      <c r="M1206" s="1" t="str">
        <f>IF(定義一覧[[#This Row],[Sequence]]="○","",IF(I1207="",CONCATENATE(定義一覧[[#This Row],[VariableName]], " + 1,"),CONCATENATE(定義一覧[[#This Row],[VariableName]], " - 1,")))</f>
        <v/>
      </c>
    </row>
    <row r="1207" spans="2:13" ht="12.75" customHeight="1" x14ac:dyDescent="0.4">
      <c r="B1207" s="1" t="s">
        <v>251</v>
      </c>
      <c r="C1207" s="1">
        <f>HEX2DEC(定義一覧[[#This Row],[Unicode]])</f>
        <v>65326</v>
      </c>
      <c r="D1207" s="1" t="str">
        <f>_xlfn.UNICHAR(HEX2DEC(定義一覧[[#This Row],[Unicode]]))</f>
        <v>Ｎ</v>
      </c>
      <c r="E1207" s="1" t="s">
        <v>725</v>
      </c>
      <c r="F1207" s="1" t="s">
        <v>302</v>
      </c>
      <c r="G1207" s="1" t="s">
        <v>2888</v>
      </c>
      <c r="H1207" s="2" t="s">
        <v>14</v>
      </c>
      <c r="I1207" s="1" t="str">
        <f>IF(AND(定義一覧[[#This Row],[Dec]]-1=C1206,定義一覧[[#This Row],[Dec]]+1=C1208,定義一覧[[#This Row],[Category]]=F1206,定義一覧[[#This Row],[Category]]=F1208,定義一覧[[#This Row],[SubCategory]]=G1206,定義一覧[[#This Row],[SubCategory]]=G1208),"○","")</f>
        <v>○</v>
      </c>
      <c r="J1207" s="1" t="str">
        <f>CONCATENATE(定義一覧[[#This Row],[Width]],"_",定義一覧[[#This Row],[Category]],"_",定義一覧[[#This Row],[SubCategory]],"_",SUBSTITUTE(定義一覧[[#This Row],[Name]],"-","_"))</f>
        <v>WIDE_ASCII_LATIN_UPPER_CASE_N</v>
      </c>
      <c r="K12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N
pub const WIDE_ASCII_LATIN_UPPER_CASE_N: u32 = 0xFF2E;</v>
      </c>
      <c r="L1207" s="3" t="str">
        <f>定義一覧[[#This Row],[VariableName]]&amp;","</f>
        <v>WIDE_ASCII_LATIN_UPPER_CASE_N,</v>
      </c>
      <c r="M1207" s="1" t="str">
        <f>IF(定義一覧[[#This Row],[Sequence]]="○","",IF(I1208="",CONCATENATE(定義一覧[[#This Row],[VariableName]], " + 1,"),CONCATENATE(定義一覧[[#This Row],[VariableName]], " - 1,")))</f>
        <v/>
      </c>
    </row>
    <row r="1208" spans="2:13" ht="12.75" customHeight="1" x14ac:dyDescent="0.4">
      <c r="B1208" s="1" t="s">
        <v>252</v>
      </c>
      <c r="C1208" s="1">
        <f>HEX2DEC(定義一覧[[#This Row],[Unicode]])</f>
        <v>65327</v>
      </c>
      <c r="D1208" s="1" t="str">
        <f>_xlfn.UNICHAR(HEX2DEC(定義一覧[[#This Row],[Unicode]]))</f>
        <v>Ｏ</v>
      </c>
      <c r="E1208" s="1" t="s">
        <v>725</v>
      </c>
      <c r="F1208" s="1" t="s">
        <v>302</v>
      </c>
      <c r="G1208" s="1" t="s">
        <v>2888</v>
      </c>
      <c r="H1208" s="2" t="s">
        <v>15</v>
      </c>
      <c r="I1208" s="1" t="str">
        <f>IF(AND(定義一覧[[#This Row],[Dec]]-1=C1207,定義一覧[[#This Row],[Dec]]+1=C1209,定義一覧[[#This Row],[Category]]=F1207,定義一覧[[#This Row],[Category]]=F1209,定義一覧[[#This Row],[SubCategory]]=G1207,定義一覧[[#This Row],[SubCategory]]=G1209),"○","")</f>
        <v>○</v>
      </c>
      <c r="J1208" s="1" t="str">
        <f>CONCATENATE(定義一覧[[#This Row],[Width]],"_",定義一覧[[#This Row],[Category]],"_",定義一覧[[#This Row],[SubCategory]],"_",SUBSTITUTE(定義一覧[[#This Row],[Name]],"-","_"))</f>
        <v>WIDE_ASCII_LATIN_UPPER_CASE_O</v>
      </c>
      <c r="K12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O
pub const WIDE_ASCII_LATIN_UPPER_CASE_O: u32 = 0xFF2F;</v>
      </c>
      <c r="L1208" s="3" t="str">
        <f>定義一覧[[#This Row],[VariableName]]&amp;","</f>
        <v>WIDE_ASCII_LATIN_UPPER_CASE_O,</v>
      </c>
      <c r="M1208" s="1" t="str">
        <f>IF(定義一覧[[#This Row],[Sequence]]="○","",IF(I1209="",CONCATENATE(定義一覧[[#This Row],[VariableName]], " + 1,"),CONCATENATE(定義一覧[[#This Row],[VariableName]], " - 1,")))</f>
        <v/>
      </c>
    </row>
    <row r="1209" spans="2:13" ht="12.75" customHeight="1" x14ac:dyDescent="0.4">
      <c r="B1209" s="1" t="s">
        <v>253</v>
      </c>
      <c r="C1209" s="1">
        <f>HEX2DEC(定義一覧[[#This Row],[Unicode]])</f>
        <v>65328</v>
      </c>
      <c r="D1209" s="1" t="str">
        <f>_xlfn.UNICHAR(HEX2DEC(定義一覧[[#This Row],[Unicode]]))</f>
        <v>Ｐ</v>
      </c>
      <c r="E1209" s="1" t="s">
        <v>725</v>
      </c>
      <c r="F1209" s="1" t="s">
        <v>302</v>
      </c>
      <c r="G1209" s="1" t="s">
        <v>2888</v>
      </c>
      <c r="H1209" s="2" t="s">
        <v>16</v>
      </c>
      <c r="I1209" s="1" t="str">
        <f>IF(AND(定義一覧[[#This Row],[Dec]]-1=C1208,定義一覧[[#This Row],[Dec]]+1=C1210,定義一覧[[#This Row],[Category]]=F1208,定義一覧[[#This Row],[Category]]=F1210,定義一覧[[#This Row],[SubCategory]]=G1208,定義一覧[[#This Row],[SubCategory]]=G1210),"○","")</f>
        <v>○</v>
      </c>
      <c r="J1209" s="1" t="str">
        <f>CONCATENATE(定義一覧[[#This Row],[Width]],"_",定義一覧[[#This Row],[Category]],"_",定義一覧[[#This Row],[SubCategory]],"_",SUBSTITUTE(定義一覧[[#This Row],[Name]],"-","_"))</f>
        <v>WIDE_ASCII_LATIN_UPPER_CASE_P</v>
      </c>
      <c r="K12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P
pub const WIDE_ASCII_LATIN_UPPER_CASE_P: u32 = 0xFF30;</v>
      </c>
      <c r="L1209" s="3" t="str">
        <f>定義一覧[[#This Row],[VariableName]]&amp;","</f>
        <v>WIDE_ASCII_LATIN_UPPER_CASE_P,</v>
      </c>
      <c r="M1209" s="1" t="str">
        <f>IF(定義一覧[[#This Row],[Sequence]]="○","",IF(I1210="",CONCATENATE(定義一覧[[#This Row],[VariableName]], " + 1,"),CONCATENATE(定義一覧[[#This Row],[VariableName]], " - 1,")))</f>
        <v/>
      </c>
    </row>
    <row r="1210" spans="2:13" ht="12.75" customHeight="1" x14ac:dyDescent="0.4">
      <c r="B1210" s="1" t="s">
        <v>254</v>
      </c>
      <c r="C1210" s="1">
        <f>HEX2DEC(定義一覧[[#This Row],[Unicode]])</f>
        <v>65329</v>
      </c>
      <c r="D1210" s="1" t="str">
        <f>_xlfn.UNICHAR(HEX2DEC(定義一覧[[#This Row],[Unicode]]))</f>
        <v>Ｑ</v>
      </c>
      <c r="E1210" s="1" t="s">
        <v>725</v>
      </c>
      <c r="F1210" s="1" t="s">
        <v>302</v>
      </c>
      <c r="G1210" s="1" t="s">
        <v>2888</v>
      </c>
      <c r="H1210" s="2" t="s">
        <v>17</v>
      </c>
      <c r="I1210" s="1" t="str">
        <f>IF(AND(定義一覧[[#This Row],[Dec]]-1=C1209,定義一覧[[#This Row],[Dec]]+1=C1211,定義一覧[[#This Row],[Category]]=F1209,定義一覧[[#This Row],[Category]]=F1211,定義一覧[[#This Row],[SubCategory]]=G1209,定義一覧[[#This Row],[SubCategory]]=G1211),"○","")</f>
        <v>○</v>
      </c>
      <c r="J1210" s="1" t="str">
        <f>CONCATENATE(定義一覧[[#This Row],[Width]],"_",定義一覧[[#This Row],[Category]],"_",定義一覧[[#This Row],[SubCategory]],"_",SUBSTITUTE(定義一覧[[#This Row],[Name]],"-","_"))</f>
        <v>WIDE_ASCII_LATIN_UPPER_CASE_Q</v>
      </c>
      <c r="K12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Q
pub const WIDE_ASCII_LATIN_UPPER_CASE_Q: u32 = 0xFF31;</v>
      </c>
      <c r="L1210" s="3" t="str">
        <f>定義一覧[[#This Row],[VariableName]]&amp;","</f>
        <v>WIDE_ASCII_LATIN_UPPER_CASE_Q,</v>
      </c>
      <c r="M1210" s="1" t="str">
        <f>IF(定義一覧[[#This Row],[Sequence]]="○","",IF(I1211="",CONCATENATE(定義一覧[[#This Row],[VariableName]], " + 1,"),CONCATENATE(定義一覧[[#This Row],[VariableName]], " - 1,")))</f>
        <v/>
      </c>
    </row>
    <row r="1211" spans="2:13" ht="12.75" customHeight="1" x14ac:dyDescent="0.4">
      <c r="B1211" s="1" t="s">
        <v>255</v>
      </c>
      <c r="C1211" s="1">
        <f>HEX2DEC(定義一覧[[#This Row],[Unicode]])</f>
        <v>65330</v>
      </c>
      <c r="D1211" s="1" t="str">
        <f>_xlfn.UNICHAR(HEX2DEC(定義一覧[[#This Row],[Unicode]]))</f>
        <v>Ｒ</v>
      </c>
      <c r="E1211" s="1" t="s">
        <v>725</v>
      </c>
      <c r="F1211" s="1" t="s">
        <v>302</v>
      </c>
      <c r="G1211" s="1" t="s">
        <v>2888</v>
      </c>
      <c r="H1211" s="2" t="s">
        <v>18</v>
      </c>
      <c r="I1211" s="1" t="str">
        <f>IF(AND(定義一覧[[#This Row],[Dec]]-1=C1210,定義一覧[[#This Row],[Dec]]+1=C1212,定義一覧[[#This Row],[Category]]=F1210,定義一覧[[#This Row],[Category]]=F1212,定義一覧[[#This Row],[SubCategory]]=G1210,定義一覧[[#This Row],[SubCategory]]=G1212),"○","")</f>
        <v>○</v>
      </c>
      <c r="J1211" s="1" t="str">
        <f>CONCATENATE(定義一覧[[#This Row],[Width]],"_",定義一覧[[#This Row],[Category]],"_",定義一覧[[#This Row],[SubCategory]],"_",SUBSTITUTE(定義一覧[[#This Row],[Name]],"-","_"))</f>
        <v>WIDE_ASCII_LATIN_UPPER_CASE_R</v>
      </c>
      <c r="K12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R
pub const WIDE_ASCII_LATIN_UPPER_CASE_R: u32 = 0xFF32;</v>
      </c>
      <c r="L1211" s="3" t="str">
        <f>定義一覧[[#This Row],[VariableName]]&amp;","</f>
        <v>WIDE_ASCII_LATIN_UPPER_CASE_R,</v>
      </c>
      <c r="M1211" s="1" t="str">
        <f>IF(定義一覧[[#This Row],[Sequence]]="○","",IF(I1212="",CONCATENATE(定義一覧[[#This Row],[VariableName]], " + 1,"),CONCATENATE(定義一覧[[#This Row],[VariableName]], " - 1,")))</f>
        <v/>
      </c>
    </row>
    <row r="1212" spans="2:13" ht="12.75" customHeight="1" x14ac:dyDescent="0.4">
      <c r="B1212" s="1" t="s">
        <v>256</v>
      </c>
      <c r="C1212" s="1">
        <f>HEX2DEC(定義一覧[[#This Row],[Unicode]])</f>
        <v>65331</v>
      </c>
      <c r="D1212" s="1" t="str">
        <f>_xlfn.UNICHAR(HEX2DEC(定義一覧[[#This Row],[Unicode]]))</f>
        <v>Ｓ</v>
      </c>
      <c r="E1212" s="1" t="s">
        <v>725</v>
      </c>
      <c r="F1212" s="1" t="s">
        <v>302</v>
      </c>
      <c r="G1212" s="1" t="s">
        <v>2888</v>
      </c>
      <c r="H1212" s="2" t="s">
        <v>19</v>
      </c>
      <c r="I1212" s="1" t="str">
        <f>IF(AND(定義一覧[[#This Row],[Dec]]-1=C1211,定義一覧[[#This Row],[Dec]]+1=C1213,定義一覧[[#This Row],[Category]]=F1211,定義一覧[[#This Row],[Category]]=F1213,定義一覧[[#This Row],[SubCategory]]=G1211,定義一覧[[#This Row],[SubCategory]]=G1213),"○","")</f>
        <v>○</v>
      </c>
      <c r="J1212" s="1" t="str">
        <f>CONCATENATE(定義一覧[[#This Row],[Width]],"_",定義一覧[[#This Row],[Category]],"_",定義一覧[[#This Row],[SubCategory]],"_",SUBSTITUTE(定義一覧[[#This Row],[Name]],"-","_"))</f>
        <v>WIDE_ASCII_LATIN_UPPER_CASE_S</v>
      </c>
      <c r="K12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S
pub const WIDE_ASCII_LATIN_UPPER_CASE_S: u32 = 0xFF33;</v>
      </c>
      <c r="L1212" s="3" t="str">
        <f>定義一覧[[#This Row],[VariableName]]&amp;","</f>
        <v>WIDE_ASCII_LATIN_UPPER_CASE_S,</v>
      </c>
      <c r="M1212" s="1" t="str">
        <f>IF(定義一覧[[#This Row],[Sequence]]="○","",IF(I1213="",CONCATENATE(定義一覧[[#This Row],[VariableName]], " + 1,"),CONCATENATE(定義一覧[[#This Row],[VariableName]], " - 1,")))</f>
        <v/>
      </c>
    </row>
    <row r="1213" spans="2:13" ht="12.75" customHeight="1" x14ac:dyDescent="0.4">
      <c r="B1213" s="1" t="s">
        <v>257</v>
      </c>
      <c r="C1213" s="1">
        <f>HEX2DEC(定義一覧[[#This Row],[Unicode]])</f>
        <v>65332</v>
      </c>
      <c r="D1213" s="1" t="str">
        <f>_xlfn.UNICHAR(HEX2DEC(定義一覧[[#This Row],[Unicode]]))</f>
        <v>Ｔ</v>
      </c>
      <c r="E1213" s="1" t="s">
        <v>725</v>
      </c>
      <c r="F1213" s="1" t="s">
        <v>302</v>
      </c>
      <c r="G1213" s="1" t="s">
        <v>2888</v>
      </c>
      <c r="H1213" s="2" t="s">
        <v>20</v>
      </c>
      <c r="I1213" s="1" t="str">
        <f>IF(AND(定義一覧[[#This Row],[Dec]]-1=C1212,定義一覧[[#This Row],[Dec]]+1=C1214,定義一覧[[#This Row],[Category]]=F1212,定義一覧[[#This Row],[Category]]=F1214,定義一覧[[#This Row],[SubCategory]]=G1212,定義一覧[[#This Row],[SubCategory]]=G1214),"○","")</f>
        <v>○</v>
      </c>
      <c r="J1213" s="1" t="str">
        <f>CONCATENATE(定義一覧[[#This Row],[Width]],"_",定義一覧[[#This Row],[Category]],"_",定義一覧[[#This Row],[SubCategory]],"_",SUBSTITUTE(定義一覧[[#This Row],[Name]],"-","_"))</f>
        <v>WIDE_ASCII_LATIN_UPPER_CASE_T</v>
      </c>
      <c r="K12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T
pub const WIDE_ASCII_LATIN_UPPER_CASE_T: u32 = 0xFF34;</v>
      </c>
      <c r="L1213" s="3" t="str">
        <f>定義一覧[[#This Row],[VariableName]]&amp;","</f>
        <v>WIDE_ASCII_LATIN_UPPER_CASE_T,</v>
      </c>
      <c r="M1213" s="1" t="str">
        <f>IF(定義一覧[[#This Row],[Sequence]]="○","",IF(I1214="",CONCATENATE(定義一覧[[#This Row],[VariableName]], " + 1,"),CONCATENATE(定義一覧[[#This Row],[VariableName]], " - 1,")))</f>
        <v/>
      </c>
    </row>
    <row r="1214" spans="2:13" ht="12.75" customHeight="1" x14ac:dyDescent="0.4">
      <c r="B1214" s="1" t="s">
        <v>258</v>
      </c>
      <c r="C1214" s="1">
        <f>HEX2DEC(定義一覧[[#This Row],[Unicode]])</f>
        <v>65333</v>
      </c>
      <c r="D1214" s="1" t="str">
        <f>_xlfn.UNICHAR(HEX2DEC(定義一覧[[#This Row],[Unicode]]))</f>
        <v>Ｕ</v>
      </c>
      <c r="E1214" s="1" t="s">
        <v>725</v>
      </c>
      <c r="F1214" s="1" t="s">
        <v>302</v>
      </c>
      <c r="G1214" s="1" t="s">
        <v>2888</v>
      </c>
      <c r="H1214" s="2" t="s">
        <v>21</v>
      </c>
      <c r="I1214" s="1" t="str">
        <f>IF(AND(定義一覧[[#This Row],[Dec]]-1=C1213,定義一覧[[#This Row],[Dec]]+1=C1215,定義一覧[[#This Row],[Category]]=F1213,定義一覧[[#This Row],[Category]]=F1215,定義一覧[[#This Row],[SubCategory]]=G1213,定義一覧[[#This Row],[SubCategory]]=G1215),"○","")</f>
        <v>○</v>
      </c>
      <c r="J1214" s="1" t="str">
        <f>CONCATENATE(定義一覧[[#This Row],[Width]],"_",定義一覧[[#This Row],[Category]],"_",定義一覧[[#This Row],[SubCategory]],"_",SUBSTITUTE(定義一覧[[#This Row],[Name]],"-","_"))</f>
        <v>WIDE_ASCII_LATIN_UPPER_CASE_U</v>
      </c>
      <c r="K12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U
pub const WIDE_ASCII_LATIN_UPPER_CASE_U: u32 = 0xFF35;</v>
      </c>
      <c r="L1214" s="3" t="str">
        <f>定義一覧[[#This Row],[VariableName]]&amp;","</f>
        <v>WIDE_ASCII_LATIN_UPPER_CASE_U,</v>
      </c>
      <c r="M1214" s="1" t="str">
        <f>IF(定義一覧[[#This Row],[Sequence]]="○","",IF(I1215="",CONCATENATE(定義一覧[[#This Row],[VariableName]], " + 1,"),CONCATENATE(定義一覧[[#This Row],[VariableName]], " - 1,")))</f>
        <v/>
      </c>
    </row>
    <row r="1215" spans="2:13" ht="12.75" customHeight="1" x14ac:dyDescent="0.4">
      <c r="B1215" s="1" t="s">
        <v>259</v>
      </c>
      <c r="C1215" s="1">
        <f>HEX2DEC(定義一覧[[#This Row],[Unicode]])</f>
        <v>65334</v>
      </c>
      <c r="D1215" s="1" t="str">
        <f>_xlfn.UNICHAR(HEX2DEC(定義一覧[[#This Row],[Unicode]]))</f>
        <v>Ｖ</v>
      </c>
      <c r="E1215" s="1" t="s">
        <v>725</v>
      </c>
      <c r="F1215" s="1" t="s">
        <v>302</v>
      </c>
      <c r="G1215" s="1" t="s">
        <v>2888</v>
      </c>
      <c r="H1215" s="2" t="s">
        <v>22</v>
      </c>
      <c r="I1215" s="1" t="str">
        <f>IF(AND(定義一覧[[#This Row],[Dec]]-1=C1214,定義一覧[[#This Row],[Dec]]+1=C1216,定義一覧[[#This Row],[Category]]=F1214,定義一覧[[#This Row],[Category]]=F1216,定義一覧[[#This Row],[SubCategory]]=G1214,定義一覧[[#This Row],[SubCategory]]=G1216),"○","")</f>
        <v>○</v>
      </c>
      <c r="J1215" s="1" t="str">
        <f>CONCATENATE(定義一覧[[#This Row],[Width]],"_",定義一覧[[#This Row],[Category]],"_",定義一覧[[#This Row],[SubCategory]],"_",SUBSTITUTE(定義一覧[[#This Row],[Name]],"-","_"))</f>
        <v>WIDE_ASCII_LATIN_UPPER_CASE_V</v>
      </c>
      <c r="K12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V
pub const WIDE_ASCII_LATIN_UPPER_CASE_V: u32 = 0xFF36;</v>
      </c>
      <c r="L1215" s="3" t="str">
        <f>定義一覧[[#This Row],[VariableName]]&amp;","</f>
        <v>WIDE_ASCII_LATIN_UPPER_CASE_V,</v>
      </c>
      <c r="M1215" s="1" t="str">
        <f>IF(定義一覧[[#This Row],[Sequence]]="○","",IF(I1216="",CONCATENATE(定義一覧[[#This Row],[VariableName]], " + 1,"),CONCATENATE(定義一覧[[#This Row],[VariableName]], " - 1,")))</f>
        <v/>
      </c>
    </row>
    <row r="1216" spans="2:13" ht="12.75" customHeight="1" x14ac:dyDescent="0.4">
      <c r="B1216" s="1" t="s">
        <v>260</v>
      </c>
      <c r="C1216" s="1">
        <f>HEX2DEC(定義一覧[[#This Row],[Unicode]])</f>
        <v>65335</v>
      </c>
      <c r="D1216" s="1" t="str">
        <f>_xlfn.UNICHAR(HEX2DEC(定義一覧[[#This Row],[Unicode]]))</f>
        <v>Ｗ</v>
      </c>
      <c r="E1216" s="1" t="s">
        <v>725</v>
      </c>
      <c r="F1216" s="1" t="s">
        <v>302</v>
      </c>
      <c r="G1216" s="1" t="s">
        <v>2888</v>
      </c>
      <c r="H1216" s="2" t="s">
        <v>23</v>
      </c>
      <c r="I1216" s="1" t="str">
        <f>IF(AND(定義一覧[[#This Row],[Dec]]-1=C1215,定義一覧[[#This Row],[Dec]]+1=C1217,定義一覧[[#This Row],[Category]]=F1215,定義一覧[[#This Row],[Category]]=F1217,定義一覧[[#This Row],[SubCategory]]=G1215,定義一覧[[#This Row],[SubCategory]]=G1217),"○","")</f>
        <v>○</v>
      </c>
      <c r="J1216" s="1" t="str">
        <f>CONCATENATE(定義一覧[[#This Row],[Width]],"_",定義一覧[[#This Row],[Category]],"_",定義一覧[[#This Row],[SubCategory]],"_",SUBSTITUTE(定義一覧[[#This Row],[Name]],"-","_"))</f>
        <v>WIDE_ASCII_LATIN_UPPER_CASE_W</v>
      </c>
      <c r="K12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W
pub const WIDE_ASCII_LATIN_UPPER_CASE_W: u32 = 0xFF37;</v>
      </c>
      <c r="L1216" s="3" t="str">
        <f>定義一覧[[#This Row],[VariableName]]&amp;","</f>
        <v>WIDE_ASCII_LATIN_UPPER_CASE_W,</v>
      </c>
      <c r="M1216" s="1" t="str">
        <f>IF(定義一覧[[#This Row],[Sequence]]="○","",IF(I1217="",CONCATENATE(定義一覧[[#This Row],[VariableName]], " + 1,"),CONCATENATE(定義一覧[[#This Row],[VariableName]], " - 1,")))</f>
        <v/>
      </c>
    </row>
    <row r="1217" spans="2:13" ht="12.75" customHeight="1" x14ac:dyDescent="0.4">
      <c r="B1217" s="1" t="s">
        <v>261</v>
      </c>
      <c r="C1217" s="1">
        <f>HEX2DEC(定義一覧[[#This Row],[Unicode]])</f>
        <v>65336</v>
      </c>
      <c r="D1217" s="1" t="str">
        <f>_xlfn.UNICHAR(HEX2DEC(定義一覧[[#This Row],[Unicode]]))</f>
        <v>Ｘ</v>
      </c>
      <c r="E1217" s="1" t="s">
        <v>725</v>
      </c>
      <c r="F1217" s="1" t="s">
        <v>302</v>
      </c>
      <c r="G1217" s="1" t="s">
        <v>2888</v>
      </c>
      <c r="H1217" s="2" t="s">
        <v>24</v>
      </c>
      <c r="I1217" s="1" t="str">
        <f>IF(AND(定義一覧[[#This Row],[Dec]]-1=C1216,定義一覧[[#This Row],[Dec]]+1=C1218,定義一覧[[#This Row],[Category]]=F1216,定義一覧[[#This Row],[Category]]=F1218,定義一覧[[#This Row],[SubCategory]]=G1216,定義一覧[[#This Row],[SubCategory]]=G1218),"○","")</f>
        <v>○</v>
      </c>
      <c r="J1217" s="1" t="str">
        <f>CONCATENATE(定義一覧[[#This Row],[Width]],"_",定義一覧[[#This Row],[Category]],"_",定義一覧[[#This Row],[SubCategory]],"_",SUBSTITUTE(定義一覧[[#This Row],[Name]],"-","_"))</f>
        <v>WIDE_ASCII_LATIN_UPPER_CASE_X</v>
      </c>
      <c r="K12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X
pub const WIDE_ASCII_LATIN_UPPER_CASE_X: u32 = 0xFF38;</v>
      </c>
      <c r="L1217" s="3" t="str">
        <f>定義一覧[[#This Row],[VariableName]]&amp;","</f>
        <v>WIDE_ASCII_LATIN_UPPER_CASE_X,</v>
      </c>
      <c r="M1217" s="1" t="str">
        <f>IF(定義一覧[[#This Row],[Sequence]]="○","",IF(I1218="",CONCATENATE(定義一覧[[#This Row],[VariableName]], " + 1,"),CONCATENATE(定義一覧[[#This Row],[VariableName]], " - 1,")))</f>
        <v/>
      </c>
    </row>
    <row r="1218" spans="2:13" ht="12.75" customHeight="1" x14ac:dyDescent="0.4">
      <c r="B1218" s="1" t="s">
        <v>262</v>
      </c>
      <c r="C1218" s="1">
        <f>HEX2DEC(定義一覧[[#This Row],[Unicode]])</f>
        <v>65337</v>
      </c>
      <c r="D1218" s="1" t="str">
        <f>_xlfn.UNICHAR(HEX2DEC(定義一覧[[#This Row],[Unicode]]))</f>
        <v>Ｙ</v>
      </c>
      <c r="E1218" s="1" t="s">
        <v>725</v>
      </c>
      <c r="F1218" s="1" t="s">
        <v>302</v>
      </c>
      <c r="G1218" s="1" t="s">
        <v>2888</v>
      </c>
      <c r="H1218" s="2" t="s">
        <v>25</v>
      </c>
      <c r="I1218" s="1" t="str">
        <f>IF(AND(定義一覧[[#This Row],[Dec]]-1=C1217,定義一覧[[#This Row],[Dec]]+1=C1219,定義一覧[[#This Row],[Category]]=F1217,定義一覧[[#This Row],[Category]]=F1219,定義一覧[[#This Row],[SubCategory]]=G1217,定義一覧[[#This Row],[SubCategory]]=G1219),"○","")</f>
        <v>○</v>
      </c>
      <c r="J1218" s="1" t="str">
        <f>CONCATENATE(定義一覧[[#This Row],[Width]],"_",定義一覧[[#This Row],[Category]],"_",定義一覧[[#This Row],[SubCategory]],"_",SUBSTITUTE(定義一覧[[#This Row],[Name]],"-","_"))</f>
        <v>WIDE_ASCII_LATIN_UPPER_CASE_Y</v>
      </c>
      <c r="K12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Y
pub const WIDE_ASCII_LATIN_UPPER_CASE_Y: u32 = 0xFF39;</v>
      </c>
      <c r="L1218" s="3" t="str">
        <f>定義一覧[[#This Row],[VariableName]]&amp;","</f>
        <v>WIDE_ASCII_LATIN_UPPER_CASE_Y,</v>
      </c>
      <c r="M1218" s="1" t="str">
        <f>IF(定義一覧[[#This Row],[Sequence]]="○","",IF(I1219="",CONCATENATE(定義一覧[[#This Row],[VariableName]], " + 1,"),CONCATENATE(定義一覧[[#This Row],[VariableName]], " - 1,")))</f>
        <v/>
      </c>
    </row>
    <row r="1219" spans="2:13" ht="12.75" customHeight="1" x14ac:dyDescent="0.4">
      <c r="B1219" s="1" t="s">
        <v>263</v>
      </c>
      <c r="C1219" s="1">
        <f>HEX2DEC(定義一覧[[#This Row],[Unicode]])</f>
        <v>65338</v>
      </c>
      <c r="D1219" s="1" t="str">
        <f>_xlfn.UNICHAR(HEX2DEC(定義一覧[[#This Row],[Unicode]]))</f>
        <v>Ｚ</v>
      </c>
      <c r="E1219" s="1" t="s">
        <v>725</v>
      </c>
      <c r="F1219" s="1" t="s">
        <v>302</v>
      </c>
      <c r="G1219" s="1" t="s">
        <v>2888</v>
      </c>
      <c r="H1219" s="2" t="s">
        <v>26</v>
      </c>
      <c r="I1219" s="1" t="str">
        <f>IF(AND(定義一覧[[#This Row],[Dec]]-1=C1218,定義一覧[[#This Row],[Dec]]+1=C1220,定義一覧[[#This Row],[Category]]=F1218,定義一覧[[#This Row],[Category]]=F1220,定義一覧[[#This Row],[SubCategory]]=G1218,定義一覧[[#This Row],[SubCategory]]=G1220),"○","")</f>
        <v/>
      </c>
      <c r="J1219" s="1" t="str">
        <f>CONCATENATE(定義一覧[[#This Row],[Width]],"_",定義一覧[[#This Row],[Category]],"_",定義一覧[[#This Row],[SubCategory]],"_",SUBSTITUTE(定義一覧[[#This Row],[Name]],"-","_"))</f>
        <v>WIDE_ASCII_LATIN_UPPER_CASE_Z</v>
      </c>
      <c r="K12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Z
pub const WIDE_ASCII_LATIN_UPPER_CASE_Z: u32 = 0xFF3A;</v>
      </c>
      <c r="L1219" s="3" t="str">
        <f>定義一覧[[#This Row],[VariableName]]&amp;","</f>
        <v>WIDE_ASCII_LATIN_UPPER_CASE_Z,</v>
      </c>
      <c r="M1219" s="1" t="str">
        <f>IF(定義一覧[[#This Row],[Sequence]]="○","",IF(I1220="",CONCATENATE(定義一覧[[#This Row],[VariableName]], " + 1,"),CONCATENATE(定義一覧[[#This Row],[VariableName]], " - 1,")))</f>
        <v>WIDE_ASCII_LATIN_UPPER_CASE_Z + 1,</v>
      </c>
    </row>
    <row r="1220" spans="2:13" ht="12.75" customHeight="1" x14ac:dyDescent="0.4">
      <c r="B1220" s="1" t="s">
        <v>264</v>
      </c>
      <c r="C1220" s="1">
        <f>HEX2DEC(定義一覧[[#This Row],[Unicode]])</f>
        <v>65339</v>
      </c>
      <c r="D1220" s="1" t="str">
        <f>_xlfn.UNICHAR(HEX2DEC(定義一覧[[#This Row],[Unicode]]))</f>
        <v>［</v>
      </c>
      <c r="E1220" s="1" t="s">
        <v>725</v>
      </c>
      <c r="F1220" s="1" t="s">
        <v>723</v>
      </c>
      <c r="G1220" s="1" t="s">
        <v>729</v>
      </c>
      <c r="H1220" s="2" t="s">
        <v>421</v>
      </c>
      <c r="I1220" s="1" t="str">
        <f>IF(AND(定義一覧[[#This Row],[Dec]]-1=C1219,定義一覧[[#This Row],[Dec]]+1=C1221,定義一覧[[#This Row],[Category]]=F1219,定義一覧[[#This Row],[Category]]=F1221,定義一覧[[#This Row],[SubCategory]]=G1219,定義一覧[[#This Row],[SubCategory]]=G1221),"○","")</f>
        <v/>
      </c>
      <c r="J1220" s="1" t="str">
        <f>CONCATENATE(定義一覧[[#This Row],[Width]],"_",定義一覧[[#This Row],[Category]],"_",定義一覧[[#This Row],[SubCategory]],"_",SUBSTITUTE(定義一覧[[#This Row],[Name]],"-","_"))</f>
        <v>WIDE_ASCII_SYMBOL_LEFT_SQUARE_BRACKET</v>
      </c>
      <c r="K12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LEFT_SQUARE_BRACKET
pub const WIDE_ASCII_SYMBOL_LEFT_SQUARE_BRACKET: u32 = 0xFF3B;</v>
      </c>
      <c r="L1220" s="3" t="str">
        <f>定義一覧[[#This Row],[VariableName]]&amp;","</f>
        <v>WIDE_ASCII_SYMBOL_LEFT_SQUARE_BRACKET,</v>
      </c>
      <c r="M1220" s="1" t="str">
        <f>IF(定義一覧[[#This Row],[Sequence]]="○","",IF(I1221="",CONCATENATE(定義一覧[[#This Row],[VariableName]], " + 1,"),CONCATENATE(定義一覧[[#This Row],[VariableName]], " - 1,")))</f>
        <v>WIDE_ASCII_SYMBOL_LEFT_SQUARE_BRACKET - 1,</v>
      </c>
    </row>
    <row r="1221" spans="2:13" ht="12.75" customHeight="1" x14ac:dyDescent="0.4">
      <c r="B1221" s="1" t="s">
        <v>265</v>
      </c>
      <c r="C1221" s="1">
        <f>HEX2DEC(定義一覧[[#This Row],[Unicode]])</f>
        <v>65340</v>
      </c>
      <c r="D1221" s="1" t="str">
        <f>_xlfn.UNICHAR(HEX2DEC(定義一覧[[#This Row],[Unicode]]))</f>
        <v>＼</v>
      </c>
      <c r="E1221" s="1" t="s">
        <v>725</v>
      </c>
      <c r="F1221" s="1" t="s">
        <v>723</v>
      </c>
      <c r="G1221" s="1" t="s">
        <v>729</v>
      </c>
      <c r="H1221" s="2" t="s">
        <v>422</v>
      </c>
      <c r="I1221" s="1" t="str">
        <f>IF(AND(定義一覧[[#This Row],[Dec]]-1=C1220,定義一覧[[#This Row],[Dec]]+1=C1222,定義一覧[[#This Row],[Category]]=F1220,定義一覧[[#This Row],[Category]]=F1222,定義一覧[[#This Row],[SubCategory]]=G1220,定義一覧[[#This Row],[SubCategory]]=G1222),"○","")</f>
        <v>○</v>
      </c>
      <c r="J1221" s="1" t="str">
        <f>CONCATENATE(定義一覧[[#This Row],[Width]],"_",定義一覧[[#This Row],[Category]],"_",定義一覧[[#This Row],[SubCategory]],"_",SUBSTITUTE(定義一覧[[#This Row],[Name]],"-","_"))</f>
        <v>WIDE_ASCII_SYMBOL_REVERSE_SOLIDUS</v>
      </c>
      <c r="K12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REVERSE_SOLIDUS
pub const WIDE_ASCII_SYMBOL_REVERSE_SOLIDUS: u32 = 0xFF3C;</v>
      </c>
      <c r="L1221" s="3" t="str">
        <f>定義一覧[[#This Row],[VariableName]]&amp;","</f>
        <v>WIDE_ASCII_SYMBOL_REVERSE_SOLIDUS,</v>
      </c>
      <c r="M1221" s="1" t="str">
        <f>IF(定義一覧[[#This Row],[Sequence]]="○","",IF(I1222="",CONCATENATE(定義一覧[[#This Row],[VariableName]], " + 1,"),CONCATENATE(定義一覧[[#This Row],[VariableName]], " - 1,")))</f>
        <v/>
      </c>
    </row>
    <row r="1222" spans="2:13" ht="12.75" customHeight="1" x14ac:dyDescent="0.4">
      <c r="B1222" s="1" t="s">
        <v>266</v>
      </c>
      <c r="C1222" s="1">
        <f>HEX2DEC(定義一覧[[#This Row],[Unicode]])</f>
        <v>65341</v>
      </c>
      <c r="D1222" s="1" t="str">
        <f>_xlfn.UNICHAR(HEX2DEC(定義一覧[[#This Row],[Unicode]]))</f>
        <v>］</v>
      </c>
      <c r="E1222" s="1" t="s">
        <v>725</v>
      </c>
      <c r="F1222" s="1" t="s">
        <v>723</v>
      </c>
      <c r="G1222" s="1" t="s">
        <v>729</v>
      </c>
      <c r="H1222" s="2" t="s">
        <v>423</v>
      </c>
      <c r="I1222" s="1" t="str">
        <f>IF(AND(定義一覧[[#This Row],[Dec]]-1=C1221,定義一覧[[#This Row],[Dec]]+1=C1223,定義一覧[[#This Row],[Category]]=F1221,定義一覧[[#This Row],[Category]]=F1223,定義一覧[[#This Row],[SubCategory]]=G1221,定義一覧[[#This Row],[SubCategory]]=G1223),"○","")</f>
        <v>○</v>
      </c>
      <c r="J1222" s="1" t="str">
        <f>CONCATENATE(定義一覧[[#This Row],[Width]],"_",定義一覧[[#This Row],[Category]],"_",定義一覧[[#This Row],[SubCategory]],"_",SUBSTITUTE(定義一覧[[#This Row],[Name]],"-","_"))</f>
        <v>WIDE_ASCII_SYMBOL_RIGHT_SQUARE_BRACKET</v>
      </c>
      <c r="K12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RIGHT_SQUARE_BRACKET
pub const WIDE_ASCII_SYMBOL_RIGHT_SQUARE_BRACKET: u32 = 0xFF3D;</v>
      </c>
      <c r="L1222" s="3" t="str">
        <f>定義一覧[[#This Row],[VariableName]]&amp;","</f>
        <v>WIDE_ASCII_SYMBOL_RIGHT_SQUARE_BRACKET,</v>
      </c>
      <c r="M1222" s="1" t="str">
        <f>IF(定義一覧[[#This Row],[Sequence]]="○","",IF(I1223="",CONCATENATE(定義一覧[[#This Row],[VariableName]], " + 1,"),CONCATENATE(定義一覧[[#This Row],[VariableName]], " - 1,")))</f>
        <v/>
      </c>
    </row>
    <row r="1223" spans="2:13" ht="12.75" customHeight="1" x14ac:dyDescent="0.4">
      <c r="B1223" s="1" t="s">
        <v>267</v>
      </c>
      <c r="C1223" s="1">
        <f>HEX2DEC(定義一覧[[#This Row],[Unicode]])</f>
        <v>65342</v>
      </c>
      <c r="D1223" s="1" t="str">
        <f>_xlfn.UNICHAR(HEX2DEC(定義一覧[[#This Row],[Unicode]]))</f>
        <v>＾</v>
      </c>
      <c r="E1223" s="1" t="s">
        <v>725</v>
      </c>
      <c r="F1223" s="1" t="s">
        <v>723</v>
      </c>
      <c r="G1223" s="1" t="s">
        <v>729</v>
      </c>
      <c r="H1223" s="2" t="s">
        <v>424</v>
      </c>
      <c r="I1223" s="1" t="str">
        <f>IF(AND(定義一覧[[#This Row],[Dec]]-1=C1222,定義一覧[[#This Row],[Dec]]+1=C1224,定義一覧[[#This Row],[Category]]=F1222,定義一覧[[#This Row],[Category]]=F1224,定義一覧[[#This Row],[SubCategory]]=G1222,定義一覧[[#This Row],[SubCategory]]=G1224),"○","")</f>
        <v>○</v>
      </c>
      <c r="J1223" s="1" t="str">
        <f>CONCATENATE(定義一覧[[#This Row],[Width]],"_",定義一覧[[#This Row],[Category]],"_",定義一覧[[#This Row],[SubCategory]],"_",SUBSTITUTE(定義一覧[[#This Row],[Name]],"-","_"))</f>
        <v>WIDE_ASCII_SYMBOL_CIRCUMFLEX_ACCENT</v>
      </c>
      <c r="K12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CIRCUMFLEX_ACCENT
pub const WIDE_ASCII_SYMBOL_CIRCUMFLEX_ACCENT: u32 = 0xFF3E;</v>
      </c>
      <c r="L1223" s="3" t="str">
        <f>定義一覧[[#This Row],[VariableName]]&amp;","</f>
        <v>WIDE_ASCII_SYMBOL_CIRCUMFLEX_ACCENT,</v>
      </c>
      <c r="M1223" s="1" t="str">
        <f>IF(定義一覧[[#This Row],[Sequence]]="○","",IF(I1224="",CONCATENATE(定義一覧[[#This Row],[VariableName]], " + 1,"),CONCATENATE(定義一覧[[#This Row],[VariableName]], " - 1,")))</f>
        <v/>
      </c>
    </row>
    <row r="1224" spans="2:13" ht="12.75" customHeight="1" x14ac:dyDescent="0.4">
      <c r="B1224" s="1" t="s">
        <v>268</v>
      </c>
      <c r="C1224" s="1">
        <f>HEX2DEC(定義一覧[[#This Row],[Unicode]])</f>
        <v>65343</v>
      </c>
      <c r="D1224" s="1" t="str">
        <f>_xlfn.UNICHAR(HEX2DEC(定義一覧[[#This Row],[Unicode]]))</f>
        <v>＿</v>
      </c>
      <c r="E1224" s="1" t="s">
        <v>725</v>
      </c>
      <c r="F1224" s="1" t="s">
        <v>723</v>
      </c>
      <c r="G1224" s="1" t="s">
        <v>729</v>
      </c>
      <c r="H1224" s="2" t="s">
        <v>425</v>
      </c>
      <c r="I1224" s="1" t="str">
        <f>IF(AND(定義一覧[[#This Row],[Dec]]-1=C1223,定義一覧[[#This Row],[Dec]]+1=C1225,定義一覧[[#This Row],[Category]]=F1223,定義一覧[[#This Row],[Category]]=F1225,定義一覧[[#This Row],[SubCategory]]=G1223,定義一覧[[#This Row],[SubCategory]]=G1225),"○","")</f>
        <v>○</v>
      </c>
      <c r="J1224" s="1" t="str">
        <f>CONCATENATE(定義一覧[[#This Row],[Width]],"_",定義一覧[[#This Row],[Category]],"_",定義一覧[[#This Row],[SubCategory]],"_",SUBSTITUTE(定義一覧[[#This Row],[Name]],"-","_"))</f>
        <v>WIDE_ASCII_SYMBOL_LOW_LINE</v>
      </c>
      <c r="K12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LOW_LINE
pub const WIDE_ASCII_SYMBOL_LOW_LINE: u32 = 0xFF3F;</v>
      </c>
      <c r="L1224" s="3" t="str">
        <f>定義一覧[[#This Row],[VariableName]]&amp;","</f>
        <v>WIDE_ASCII_SYMBOL_LOW_LINE,</v>
      </c>
      <c r="M1224" s="1" t="str">
        <f>IF(定義一覧[[#This Row],[Sequence]]="○","",IF(I1225="",CONCATENATE(定義一覧[[#This Row],[VariableName]], " + 1,"),CONCATENATE(定義一覧[[#This Row],[VariableName]], " - 1,")))</f>
        <v/>
      </c>
    </row>
    <row r="1225" spans="2:13" ht="12.75" customHeight="1" x14ac:dyDescent="0.4">
      <c r="B1225" s="1" t="s">
        <v>269</v>
      </c>
      <c r="C1225" s="1">
        <f>HEX2DEC(定義一覧[[#This Row],[Unicode]])</f>
        <v>65344</v>
      </c>
      <c r="D1225" s="1" t="str">
        <f>_xlfn.UNICHAR(HEX2DEC(定義一覧[[#This Row],[Unicode]]))</f>
        <v>｀</v>
      </c>
      <c r="E1225" s="1" t="s">
        <v>725</v>
      </c>
      <c r="F1225" s="1" t="s">
        <v>723</v>
      </c>
      <c r="G1225" s="1" t="s">
        <v>729</v>
      </c>
      <c r="H1225" s="2" t="s">
        <v>426</v>
      </c>
      <c r="I1225" s="1" t="str">
        <f>IF(AND(定義一覧[[#This Row],[Dec]]-1=C1224,定義一覧[[#This Row],[Dec]]+1=C1226,定義一覧[[#This Row],[Category]]=F1224,定義一覧[[#This Row],[Category]]=F1226,定義一覧[[#This Row],[SubCategory]]=G1224,定義一覧[[#This Row],[SubCategory]]=G1226),"○","")</f>
        <v/>
      </c>
      <c r="J1225" s="1" t="str">
        <f>CONCATENATE(定義一覧[[#This Row],[Width]],"_",定義一覧[[#This Row],[Category]],"_",定義一覧[[#This Row],[SubCategory]],"_",SUBSTITUTE(定義一覧[[#This Row],[Name]],"-","_"))</f>
        <v>WIDE_ASCII_SYMBOL_GRAVE_ACCENT</v>
      </c>
      <c r="K12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GRAVE_ACCENT
pub const WIDE_ASCII_SYMBOL_GRAVE_ACCENT: u32 = 0xFF40;</v>
      </c>
      <c r="L1225" s="3" t="str">
        <f>定義一覧[[#This Row],[VariableName]]&amp;","</f>
        <v>WIDE_ASCII_SYMBOL_GRAVE_ACCENT,</v>
      </c>
      <c r="M1225" s="1" t="str">
        <f>IF(定義一覧[[#This Row],[Sequence]]="○","",IF(I1226="",CONCATENATE(定義一覧[[#This Row],[VariableName]], " + 1,"),CONCATENATE(定義一覧[[#This Row],[VariableName]], " - 1,")))</f>
        <v>WIDE_ASCII_SYMBOL_GRAVE_ACCENT + 1,</v>
      </c>
    </row>
    <row r="1226" spans="2:13" ht="12.75" customHeight="1" x14ac:dyDescent="0.4">
      <c r="B1226" s="1" t="s">
        <v>270</v>
      </c>
      <c r="C1226" s="1">
        <f>HEX2DEC(定義一覧[[#This Row],[Unicode]])</f>
        <v>65345</v>
      </c>
      <c r="D1226" s="1" t="str">
        <f>_xlfn.UNICHAR(HEX2DEC(定義一覧[[#This Row],[Unicode]]))</f>
        <v>ａ</v>
      </c>
      <c r="E1226" s="1" t="s">
        <v>725</v>
      </c>
      <c r="F1226" s="1" t="s">
        <v>302</v>
      </c>
      <c r="G1226" s="1" t="s">
        <v>2890</v>
      </c>
      <c r="H1226" s="2" t="s">
        <v>1</v>
      </c>
      <c r="I1226" s="1" t="str">
        <f>IF(AND(定義一覧[[#This Row],[Dec]]-1=C1225,定義一覧[[#This Row],[Dec]]+1=C1227,定義一覧[[#This Row],[Category]]=F1225,定義一覧[[#This Row],[Category]]=F1227,定義一覧[[#This Row],[SubCategory]]=G1225,定義一覧[[#This Row],[SubCategory]]=G1227),"○","")</f>
        <v/>
      </c>
      <c r="J1226" s="1" t="str">
        <f>CONCATENATE(定義一覧[[#This Row],[Width]],"_",定義一覧[[#This Row],[Category]],"_",定義一覧[[#This Row],[SubCategory]],"_",SUBSTITUTE(定義一覧[[#This Row],[Name]],"-","_"))</f>
        <v>WIDE_ASCII_LATIN_LOWER_CASE_A</v>
      </c>
      <c r="K12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A
pub const WIDE_ASCII_LATIN_LOWER_CASE_A: u32 = 0xFF41;</v>
      </c>
      <c r="L1226" s="3" t="str">
        <f>定義一覧[[#This Row],[VariableName]]&amp;","</f>
        <v>WIDE_ASCII_LATIN_LOWER_CASE_A,</v>
      </c>
      <c r="M1226" s="1" t="str">
        <f>IF(定義一覧[[#This Row],[Sequence]]="○","",IF(I1227="",CONCATENATE(定義一覧[[#This Row],[VariableName]], " + 1,"),CONCATENATE(定義一覧[[#This Row],[VariableName]], " - 1,")))</f>
        <v>WIDE_ASCII_LATIN_LOWER_CASE_A - 1,</v>
      </c>
    </row>
    <row r="1227" spans="2:13" ht="12.75" customHeight="1" x14ac:dyDescent="0.4">
      <c r="B1227" s="1" t="s">
        <v>271</v>
      </c>
      <c r="C1227" s="1">
        <f>HEX2DEC(定義一覧[[#This Row],[Unicode]])</f>
        <v>65346</v>
      </c>
      <c r="D1227" s="1" t="str">
        <f>_xlfn.UNICHAR(HEX2DEC(定義一覧[[#This Row],[Unicode]]))</f>
        <v>ｂ</v>
      </c>
      <c r="E1227" s="1" t="s">
        <v>725</v>
      </c>
      <c r="F1227" s="1" t="s">
        <v>302</v>
      </c>
      <c r="G1227" s="1" t="s">
        <v>2890</v>
      </c>
      <c r="H1227" s="2" t="s">
        <v>2</v>
      </c>
      <c r="I1227" s="1" t="str">
        <f>IF(AND(定義一覧[[#This Row],[Dec]]-1=C1226,定義一覧[[#This Row],[Dec]]+1=C1228,定義一覧[[#This Row],[Category]]=F1226,定義一覧[[#This Row],[Category]]=F1228,定義一覧[[#This Row],[SubCategory]]=G1226,定義一覧[[#This Row],[SubCategory]]=G1228),"○","")</f>
        <v>○</v>
      </c>
      <c r="J1227" s="1" t="str">
        <f>CONCATENATE(定義一覧[[#This Row],[Width]],"_",定義一覧[[#This Row],[Category]],"_",定義一覧[[#This Row],[SubCategory]],"_",SUBSTITUTE(定義一覧[[#This Row],[Name]],"-","_"))</f>
        <v>WIDE_ASCII_LATIN_LOWER_CASE_B</v>
      </c>
      <c r="K12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B
pub const WIDE_ASCII_LATIN_LOWER_CASE_B: u32 = 0xFF42;</v>
      </c>
      <c r="L1227" s="3" t="str">
        <f>定義一覧[[#This Row],[VariableName]]&amp;","</f>
        <v>WIDE_ASCII_LATIN_LOWER_CASE_B,</v>
      </c>
      <c r="M1227" s="1" t="str">
        <f>IF(定義一覧[[#This Row],[Sequence]]="○","",IF(I1228="",CONCATENATE(定義一覧[[#This Row],[VariableName]], " + 1,"),CONCATENATE(定義一覧[[#This Row],[VariableName]], " - 1,")))</f>
        <v/>
      </c>
    </row>
    <row r="1228" spans="2:13" ht="12.75" customHeight="1" x14ac:dyDescent="0.4">
      <c r="B1228" s="1" t="s">
        <v>272</v>
      </c>
      <c r="C1228" s="1">
        <f>HEX2DEC(定義一覧[[#This Row],[Unicode]])</f>
        <v>65347</v>
      </c>
      <c r="D1228" s="1" t="str">
        <f>_xlfn.UNICHAR(HEX2DEC(定義一覧[[#This Row],[Unicode]]))</f>
        <v>ｃ</v>
      </c>
      <c r="E1228" s="1" t="s">
        <v>725</v>
      </c>
      <c r="F1228" s="1" t="s">
        <v>302</v>
      </c>
      <c r="G1228" s="1" t="s">
        <v>2890</v>
      </c>
      <c r="H1228" s="2" t="s">
        <v>3</v>
      </c>
      <c r="I1228" s="1" t="str">
        <f>IF(AND(定義一覧[[#This Row],[Dec]]-1=C1227,定義一覧[[#This Row],[Dec]]+1=C1229,定義一覧[[#This Row],[Category]]=F1227,定義一覧[[#This Row],[Category]]=F1229,定義一覧[[#This Row],[SubCategory]]=G1227,定義一覧[[#This Row],[SubCategory]]=G1229),"○","")</f>
        <v>○</v>
      </c>
      <c r="J1228" s="1" t="str">
        <f>CONCATENATE(定義一覧[[#This Row],[Width]],"_",定義一覧[[#This Row],[Category]],"_",定義一覧[[#This Row],[SubCategory]],"_",SUBSTITUTE(定義一覧[[#This Row],[Name]],"-","_"))</f>
        <v>WIDE_ASCII_LATIN_LOWER_CASE_C</v>
      </c>
      <c r="K12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C
pub const WIDE_ASCII_LATIN_LOWER_CASE_C: u32 = 0xFF43;</v>
      </c>
      <c r="L1228" s="3" t="str">
        <f>定義一覧[[#This Row],[VariableName]]&amp;","</f>
        <v>WIDE_ASCII_LATIN_LOWER_CASE_C,</v>
      </c>
      <c r="M1228" s="1" t="str">
        <f>IF(定義一覧[[#This Row],[Sequence]]="○","",IF(I1229="",CONCATENATE(定義一覧[[#This Row],[VariableName]], " + 1,"),CONCATENATE(定義一覧[[#This Row],[VariableName]], " - 1,")))</f>
        <v/>
      </c>
    </row>
    <row r="1229" spans="2:13" ht="12.75" customHeight="1" x14ac:dyDescent="0.4">
      <c r="B1229" s="1" t="s">
        <v>273</v>
      </c>
      <c r="C1229" s="1">
        <f>HEX2DEC(定義一覧[[#This Row],[Unicode]])</f>
        <v>65348</v>
      </c>
      <c r="D1229" s="1" t="str">
        <f>_xlfn.UNICHAR(HEX2DEC(定義一覧[[#This Row],[Unicode]]))</f>
        <v>ｄ</v>
      </c>
      <c r="E1229" s="1" t="s">
        <v>725</v>
      </c>
      <c r="F1229" s="1" t="s">
        <v>302</v>
      </c>
      <c r="G1229" s="1" t="s">
        <v>2890</v>
      </c>
      <c r="H1229" s="2" t="s">
        <v>4</v>
      </c>
      <c r="I1229" s="1" t="str">
        <f>IF(AND(定義一覧[[#This Row],[Dec]]-1=C1228,定義一覧[[#This Row],[Dec]]+1=C1230,定義一覧[[#This Row],[Category]]=F1228,定義一覧[[#This Row],[Category]]=F1230,定義一覧[[#This Row],[SubCategory]]=G1228,定義一覧[[#This Row],[SubCategory]]=G1230),"○","")</f>
        <v>○</v>
      </c>
      <c r="J1229" s="1" t="str">
        <f>CONCATENATE(定義一覧[[#This Row],[Width]],"_",定義一覧[[#This Row],[Category]],"_",定義一覧[[#This Row],[SubCategory]],"_",SUBSTITUTE(定義一覧[[#This Row],[Name]],"-","_"))</f>
        <v>WIDE_ASCII_LATIN_LOWER_CASE_D</v>
      </c>
      <c r="K12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D
pub const WIDE_ASCII_LATIN_LOWER_CASE_D: u32 = 0xFF44;</v>
      </c>
      <c r="L1229" s="3" t="str">
        <f>定義一覧[[#This Row],[VariableName]]&amp;","</f>
        <v>WIDE_ASCII_LATIN_LOWER_CASE_D,</v>
      </c>
      <c r="M1229" s="1" t="str">
        <f>IF(定義一覧[[#This Row],[Sequence]]="○","",IF(I1230="",CONCATENATE(定義一覧[[#This Row],[VariableName]], " + 1,"),CONCATENATE(定義一覧[[#This Row],[VariableName]], " - 1,")))</f>
        <v/>
      </c>
    </row>
    <row r="1230" spans="2:13" ht="12.75" customHeight="1" x14ac:dyDescent="0.4">
      <c r="B1230" s="1" t="s">
        <v>274</v>
      </c>
      <c r="C1230" s="1">
        <f>HEX2DEC(定義一覧[[#This Row],[Unicode]])</f>
        <v>65349</v>
      </c>
      <c r="D1230" s="1" t="str">
        <f>_xlfn.UNICHAR(HEX2DEC(定義一覧[[#This Row],[Unicode]]))</f>
        <v>ｅ</v>
      </c>
      <c r="E1230" s="1" t="s">
        <v>725</v>
      </c>
      <c r="F1230" s="1" t="s">
        <v>302</v>
      </c>
      <c r="G1230" s="1" t="s">
        <v>2890</v>
      </c>
      <c r="H1230" s="2" t="s">
        <v>5</v>
      </c>
      <c r="I1230" s="1" t="str">
        <f>IF(AND(定義一覧[[#This Row],[Dec]]-1=C1229,定義一覧[[#This Row],[Dec]]+1=C1231,定義一覧[[#This Row],[Category]]=F1229,定義一覧[[#This Row],[Category]]=F1231,定義一覧[[#This Row],[SubCategory]]=G1229,定義一覧[[#This Row],[SubCategory]]=G1231),"○","")</f>
        <v>○</v>
      </c>
      <c r="J1230" s="1" t="str">
        <f>CONCATENATE(定義一覧[[#This Row],[Width]],"_",定義一覧[[#This Row],[Category]],"_",定義一覧[[#This Row],[SubCategory]],"_",SUBSTITUTE(定義一覧[[#This Row],[Name]],"-","_"))</f>
        <v>WIDE_ASCII_LATIN_LOWER_CASE_E</v>
      </c>
      <c r="K12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E
pub const WIDE_ASCII_LATIN_LOWER_CASE_E: u32 = 0xFF45;</v>
      </c>
      <c r="L1230" s="3" t="str">
        <f>定義一覧[[#This Row],[VariableName]]&amp;","</f>
        <v>WIDE_ASCII_LATIN_LOWER_CASE_E,</v>
      </c>
      <c r="M1230" s="1" t="str">
        <f>IF(定義一覧[[#This Row],[Sequence]]="○","",IF(I1231="",CONCATENATE(定義一覧[[#This Row],[VariableName]], " + 1,"),CONCATENATE(定義一覧[[#This Row],[VariableName]], " - 1,")))</f>
        <v/>
      </c>
    </row>
    <row r="1231" spans="2:13" ht="12.75" customHeight="1" x14ac:dyDescent="0.4">
      <c r="B1231" s="1" t="s">
        <v>275</v>
      </c>
      <c r="C1231" s="1">
        <f>HEX2DEC(定義一覧[[#This Row],[Unicode]])</f>
        <v>65350</v>
      </c>
      <c r="D1231" s="1" t="str">
        <f>_xlfn.UNICHAR(HEX2DEC(定義一覧[[#This Row],[Unicode]]))</f>
        <v>ｆ</v>
      </c>
      <c r="E1231" s="1" t="s">
        <v>725</v>
      </c>
      <c r="F1231" s="1" t="s">
        <v>302</v>
      </c>
      <c r="G1231" s="1" t="s">
        <v>2890</v>
      </c>
      <c r="H1231" s="2" t="s">
        <v>6</v>
      </c>
      <c r="I1231" s="1" t="str">
        <f>IF(AND(定義一覧[[#This Row],[Dec]]-1=C1230,定義一覧[[#This Row],[Dec]]+1=C1232,定義一覧[[#This Row],[Category]]=F1230,定義一覧[[#This Row],[Category]]=F1232,定義一覧[[#This Row],[SubCategory]]=G1230,定義一覧[[#This Row],[SubCategory]]=G1232),"○","")</f>
        <v>○</v>
      </c>
      <c r="J1231" s="1" t="str">
        <f>CONCATENATE(定義一覧[[#This Row],[Width]],"_",定義一覧[[#This Row],[Category]],"_",定義一覧[[#This Row],[SubCategory]],"_",SUBSTITUTE(定義一覧[[#This Row],[Name]],"-","_"))</f>
        <v>WIDE_ASCII_LATIN_LOWER_CASE_F</v>
      </c>
      <c r="K12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F
pub const WIDE_ASCII_LATIN_LOWER_CASE_F: u32 = 0xFF46;</v>
      </c>
      <c r="L1231" s="3" t="str">
        <f>定義一覧[[#This Row],[VariableName]]&amp;","</f>
        <v>WIDE_ASCII_LATIN_LOWER_CASE_F,</v>
      </c>
      <c r="M1231" s="1" t="str">
        <f>IF(定義一覧[[#This Row],[Sequence]]="○","",IF(I1232="",CONCATENATE(定義一覧[[#This Row],[VariableName]], " + 1,"),CONCATENATE(定義一覧[[#This Row],[VariableName]], " - 1,")))</f>
        <v/>
      </c>
    </row>
    <row r="1232" spans="2:13" ht="12.75" customHeight="1" x14ac:dyDescent="0.4">
      <c r="B1232" s="1" t="s">
        <v>276</v>
      </c>
      <c r="C1232" s="1">
        <f>HEX2DEC(定義一覧[[#This Row],[Unicode]])</f>
        <v>65351</v>
      </c>
      <c r="D1232" s="1" t="str">
        <f>_xlfn.UNICHAR(HEX2DEC(定義一覧[[#This Row],[Unicode]]))</f>
        <v>ｇ</v>
      </c>
      <c r="E1232" s="1" t="s">
        <v>725</v>
      </c>
      <c r="F1232" s="1" t="s">
        <v>302</v>
      </c>
      <c r="G1232" s="1" t="s">
        <v>2890</v>
      </c>
      <c r="H1232" s="2" t="s">
        <v>7</v>
      </c>
      <c r="I1232" s="1" t="str">
        <f>IF(AND(定義一覧[[#This Row],[Dec]]-1=C1231,定義一覧[[#This Row],[Dec]]+1=C1233,定義一覧[[#This Row],[Category]]=F1231,定義一覧[[#This Row],[Category]]=F1233,定義一覧[[#This Row],[SubCategory]]=G1231,定義一覧[[#This Row],[SubCategory]]=G1233),"○","")</f>
        <v>○</v>
      </c>
      <c r="J1232" s="1" t="str">
        <f>CONCATENATE(定義一覧[[#This Row],[Width]],"_",定義一覧[[#This Row],[Category]],"_",定義一覧[[#This Row],[SubCategory]],"_",SUBSTITUTE(定義一覧[[#This Row],[Name]],"-","_"))</f>
        <v>WIDE_ASCII_LATIN_LOWER_CASE_G</v>
      </c>
      <c r="K12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G
pub const WIDE_ASCII_LATIN_LOWER_CASE_G: u32 = 0xFF47;</v>
      </c>
      <c r="L1232" s="3" t="str">
        <f>定義一覧[[#This Row],[VariableName]]&amp;","</f>
        <v>WIDE_ASCII_LATIN_LOWER_CASE_G,</v>
      </c>
      <c r="M1232" s="1" t="str">
        <f>IF(定義一覧[[#This Row],[Sequence]]="○","",IF(I1233="",CONCATENATE(定義一覧[[#This Row],[VariableName]], " + 1,"),CONCATENATE(定義一覧[[#This Row],[VariableName]], " - 1,")))</f>
        <v/>
      </c>
    </row>
    <row r="1233" spans="2:13" ht="12.75" customHeight="1" x14ac:dyDescent="0.4">
      <c r="B1233" s="1" t="s">
        <v>277</v>
      </c>
      <c r="C1233" s="1">
        <f>HEX2DEC(定義一覧[[#This Row],[Unicode]])</f>
        <v>65352</v>
      </c>
      <c r="D1233" s="1" t="str">
        <f>_xlfn.UNICHAR(HEX2DEC(定義一覧[[#This Row],[Unicode]]))</f>
        <v>ｈ</v>
      </c>
      <c r="E1233" s="1" t="s">
        <v>725</v>
      </c>
      <c r="F1233" s="1" t="s">
        <v>302</v>
      </c>
      <c r="G1233" s="1" t="s">
        <v>2890</v>
      </c>
      <c r="H1233" s="2" t="s">
        <v>8</v>
      </c>
      <c r="I1233" s="1" t="str">
        <f>IF(AND(定義一覧[[#This Row],[Dec]]-1=C1232,定義一覧[[#This Row],[Dec]]+1=C1234,定義一覧[[#This Row],[Category]]=F1232,定義一覧[[#This Row],[Category]]=F1234,定義一覧[[#This Row],[SubCategory]]=G1232,定義一覧[[#This Row],[SubCategory]]=G1234),"○","")</f>
        <v>○</v>
      </c>
      <c r="J1233" s="1" t="str">
        <f>CONCATENATE(定義一覧[[#This Row],[Width]],"_",定義一覧[[#This Row],[Category]],"_",定義一覧[[#This Row],[SubCategory]],"_",SUBSTITUTE(定義一覧[[#This Row],[Name]],"-","_"))</f>
        <v>WIDE_ASCII_LATIN_LOWER_CASE_H</v>
      </c>
      <c r="K12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H
pub const WIDE_ASCII_LATIN_LOWER_CASE_H: u32 = 0xFF48;</v>
      </c>
      <c r="L1233" s="3" t="str">
        <f>定義一覧[[#This Row],[VariableName]]&amp;","</f>
        <v>WIDE_ASCII_LATIN_LOWER_CASE_H,</v>
      </c>
      <c r="M1233" s="1" t="str">
        <f>IF(定義一覧[[#This Row],[Sequence]]="○","",IF(I1234="",CONCATENATE(定義一覧[[#This Row],[VariableName]], " + 1,"),CONCATENATE(定義一覧[[#This Row],[VariableName]], " - 1,")))</f>
        <v/>
      </c>
    </row>
    <row r="1234" spans="2:13" ht="12.75" customHeight="1" x14ac:dyDescent="0.4">
      <c r="B1234" s="1" t="s">
        <v>278</v>
      </c>
      <c r="C1234" s="1">
        <f>HEX2DEC(定義一覧[[#This Row],[Unicode]])</f>
        <v>65353</v>
      </c>
      <c r="D1234" s="1" t="str">
        <f>_xlfn.UNICHAR(HEX2DEC(定義一覧[[#This Row],[Unicode]]))</f>
        <v>ｉ</v>
      </c>
      <c r="E1234" s="1" t="s">
        <v>725</v>
      </c>
      <c r="F1234" s="1" t="s">
        <v>302</v>
      </c>
      <c r="G1234" s="1" t="s">
        <v>2890</v>
      </c>
      <c r="H1234" s="2" t="s">
        <v>9</v>
      </c>
      <c r="I1234" s="1" t="str">
        <f>IF(AND(定義一覧[[#This Row],[Dec]]-1=C1233,定義一覧[[#This Row],[Dec]]+1=C1235,定義一覧[[#This Row],[Category]]=F1233,定義一覧[[#This Row],[Category]]=F1235,定義一覧[[#This Row],[SubCategory]]=G1233,定義一覧[[#This Row],[SubCategory]]=G1235),"○","")</f>
        <v>○</v>
      </c>
      <c r="J1234" s="1" t="str">
        <f>CONCATENATE(定義一覧[[#This Row],[Width]],"_",定義一覧[[#This Row],[Category]],"_",定義一覧[[#This Row],[SubCategory]],"_",SUBSTITUTE(定義一覧[[#This Row],[Name]],"-","_"))</f>
        <v>WIDE_ASCII_LATIN_LOWER_CASE_I</v>
      </c>
      <c r="K12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I
pub const WIDE_ASCII_LATIN_LOWER_CASE_I: u32 = 0xFF49;</v>
      </c>
      <c r="L1234" s="3" t="str">
        <f>定義一覧[[#This Row],[VariableName]]&amp;","</f>
        <v>WIDE_ASCII_LATIN_LOWER_CASE_I,</v>
      </c>
      <c r="M1234" s="1" t="str">
        <f>IF(定義一覧[[#This Row],[Sequence]]="○","",IF(I1235="",CONCATENATE(定義一覧[[#This Row],[VariableName]], " + 1,"),CONCATENATE(定義一覧[[#This Row],[VariableName]], " - 1,")))</f>
        <v/>
      </c>
    </row>
    <row r="1235" spans="2:13" ht="12.75" customHeight="1" x14ac:dyDescent="0.4">
      <c r="B1235" s="1" t="s">
        <v>279</v>
      </c>
      <c r="C1235" s="1">
        <f>HEX2DEC(定義一覧[[#This Row],[Unicode]])</f>
        <v>65354</v>
      </c>
      <c r="D1235" s="1" t="str">
        <f>_xlfn.UNICHAR(HEX2DEC(定義一覧[[#This Row],[Unicode]]))</f>
        <v>ｊ</v>
      </c>
      <c r="E1235" s="1" t="s">
        <v>725</v>
      </c>
      <c r="F1235" s="1" t="s">
        <v>302</v>
      </c>
      <c r="G1235" s="1" t="s">
        <v>2890</v>
      </c>
      <c r="H1235" s="2" t="s">
        <v>10</v>
      </c>
      <c r="I1235" s="1" t="str">
        <f>IF(AND(定義一覧[[#This Row],[Dec]]-1=C1234,定義一覧[[#This Row],[Dec]]+1=C1236,定義一覧[[#This Row],[Category]]=F1234,定義一覧[[#This Row],[Category]]=F1236,定義一覧[[#This Row],[SubCategory]]=G1234,定義一覧[[#This Row],[SubCategory]]=G1236),"○","")</f>
        <v>○</v>
      </c>
      <c r="J1235" s="1" t="str">
        <f>CONCATENATE(定義一覧[[#This Row],[Width]],"_",定義一覧[[#This Row],[Category]],"_",定義一覧[[#This Row],[SubCategory]],"_",SUBSTITUTE(定義一覧[[#This Row],[Name]],"-","_"))</f>
        <v>WIDE_ASCII_LATIN_LOWER_CASE_J</v>
      </c>
      <c r="K12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J
pub const WIDE_ASCII_LATIN_LOWER_CASE_J: u32 = 0xFF4A;</v>
      </c>
      <c r="L1235" s="3" t="str">
        <f>定義一覧[[#This Row],[VariableName]]&amp;","</f>
        <v>WIDE_ASCII_LATIN_LOWER_CASE_J,</v>
      </c>
      <c r="M1235" s="1" t="str">
        <f>IF(定義一覧[[#This Row],[Sequence]]="○","",IF(I1236="",CONCATENATE(定義一覧[[#This Row],[VariableName]], " + 1,"),CONCATENATE(定義一覧[[#This Row],[VariableName]], " - 1,")))</f>
        <v/>
      </c>
    </row>
    <row r="1236" spans="2:13" ht="12.75" customHeight="1" x14ac:dyDescent="0.4">
      <c r="B1236" s="1" t="s">
        <v>280</v>
      </c>
      <c r="C1236" s="1">
        <f>HEX2DEC(定義一覧[[#This Row],[Unicode]])</f>
        <v>65355</v>
      </c>
      <c r="D1236" s="1" t="str">
        <f>_xlfn.UNICHAR(HEX2DEC(定義一覧[[#This Row],[Unicode]]))</f>
        <v>ｋ</v>
      </c>
      <c r="E1236" s="1" t="s">
        <v>725</v>
      </c>
      <c r="F1236" s="1" t="s">
        <v>302</v>
      </c>
      <c r="G1236" s="1" t="s">
        <v>2890</v>
      </c>
      <c r="H1236" s="2" t="s">
        <v>11</v>
      </c>
      <c r="I1236" s="1" t="str">
        <f>IF(AND(定義一覧[[#This Row],[Dec]]-1=C1235,定義一覧[[#This Row],[Dec]]+1=C1237,定義一覧[[#This Row],[Category]]=F1235,定義一覧[[#This Row],[Category]]=F1237,定義一覧[[#This Row],[SubCategory]]=G1235,定義一覧[[#This Row],[SubCategory]]=G1237),"○","")</f>
        <v>○</v>
      </c>
      <c r="J1236" s="1" t="str">
        <f>CONCATENATE(定義一覧[[#This Row],[Width]],"_",定義一覧[[#This Row],[Category]],"_",定義一覧[[#This Row],[SubCategory]],"_",SUBSTITUTE(定義一覧[[#This Row],[Name]],"-","_"))</f>
        <v>WIDE_ASCII_LATIN_LOWER_CASE_K</v>
      </c>
      <c r="K12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K
pub const WIDE_ASCII_LATIN_LOWER_CASE_K: u32 = 0xFF4B;</v>
      </c>
      <c r="L1236" s="3" t="str">
        <f>定義一覧[[#This Row],[VariableName]]&amp;","</f>
        <v>WIDE_ASCII_LATIN_LOWER_CASE_K,</v>
      </c>
      <c r="M1236" s="1" t="str">
        <f>IF(定義一覧[[#This Row],[Sequence]]="○","",IF(I1237="",CONCATENATE(定義一覧[[#This Row],[VariableName]], " + 1,"),CONCATENATE(定義一覧[[#This Row],[VariableName]], " - 1,")))</f>
        <v/>
      </c>
    </row>
    <row r="1237" spans="2:13" ht="12.75" customHeight="1" x14ac:dyDescent="0.4">
      <c r="B1237" s="1" t="s">
        <v>281</v>
      </c>
      <c r="C1237" s="1">
        <f>HEX2DEC(定義一覧[[#This Row],[Unicode]])</f>
        <v>65356</v>
      </c>
      <c r="D1237" s="1" t="str">
        <f>_xlfn.UNICHAR(HEX2DEC(定義一覧[[#This Row],[Unicode]]))</f>
        <v>ｌ</v>
      </c>
      <c r="E1237" s="1" t="s">
        <v>725</v>
      </c>
      <c r="F1237" s="1" t="s">
        <v>302</v>
      </c>
      <c r="G1237" s="1" t="s">
        <v>2890</v>
      </c>
      <c r="H1237" s="2" t="s">
        <v>12</v>
      </c>
      <c r="I1237" s="1" t="str">
        <f>IF(AND(定義一覧[[#This Row],[Dec]]-1=C1236,定義一覧[[#This Row],[Dec]]+1=C1238,定義一覧[[#This Row],[Category]]=F1236,定義一覧[[#This Row],[Category]]=F1238,定義一覧[[#This Row],[SubCategory]]=G1236,定義一覧[[#This Row],[SubCategory]]=G1238),"○","")</f>
        <v>○</v>
      </c>
      <c r="J1237" s="1" t="str">
        <f>CONCATENATE(定義一覧[[#This Row],[Width]],"_",定義一覧[[#This Row],[Category]],"_",定義一覧[[#This Row],[SubCategory]],"_",SUBSTITUTE(定義一覧[[#This Row],[Name]],"-","_"))</f>
        <v>WIDE_ASCII_LATIN_LOWER_CASE_L</v>
      </c>
      <c r="K12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L
pub const WIDE_ASCII_LATIN_LOWER_CASE_L: u32 = 0xFF4C;</v>
      </c>
      <c r="L1237" s="3" t="str">
        <f>定義一覧[[#This Row],[VariableName]]&amp;","</f>
        <v>WIDE_ASCII_LATIN_LOWER_CASE_L,</v>
      </c>
      <c r="M1237" s="1" t="str">
        <f>IF(定義一覧[[#This Row],[Sequence]]="○","",IF(I1238="",CONCATENATE(定義一覧[[#This Row],[VariableName]], " + 1,"),CONCATENATE(定義一覧[[#This Row],[VariableName]], " - 1,")))</f>
        <v/>
      </c>
    </row>
    <row r="1238" spans="2:13" ht="12.75" customHeight="1" x14ac:dyDescent="0.4">
      <c r="B1238" s="1" t="s">
        <v>282</v>
      </c>
      <c r="C1238" s="1">
        <f>HEX2DEC(定義一覧[[#This Row],[Unicode]])</f>
        <v>65357</v>
      </c>
      <c r="D1238" s="1" t="str">
        <f>_xlfn.UNICHAR(HEX2DEC(定義一覧[[#This Row],[Unicode]]))</f>
        <v>ｍ</v>
      </c>
      <c r="E1238" s="1" t="s">
        <v>725</v>
      </c>
      <c r="F1238" s="1" t="s">
        <v>302</v>
      </c>
      <c r="G1238" s="1" t="s">
        <v>2890</v>
      </c>
      <c r="H1238" s="2" t="s">
        <v>13</v>
      </c>
      <c r="I1238" s="1" t="str">
        <f>IF(AND(定義一覧[[#This Row],[Dec]]-1=C1237,定義一覧[[#This Row],[Dec]]+1=C1239,定義一覧[[#This Row],[Category]]=F1237,定義一覧[[#This Row],[Category]]=F1239,定義一覧[[#This Row],[SubCategory]]=G1237,定義一覧[[#This Row],[SubCategory]]=G1239),"○","")</f>
        <v>○</v>
      </c>
      <c r="J1238" s="1" t="str">
        <f>CONCATENATE(定義一覧[[#This Row],[Width]],"_",定義一覧[[#This Row],[Category]],"_",定義一覧[[#This Row],[SubCategory]],"_",SUBSTITUTE(定義一覧[[#This Row],[Name]],"-","_"))</f>
        <v>WIDE_ASCII_LATIN_LOWER_CASE_M</v>
      </c>
      <c r="K12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M
pub const WIDE_ASCII_LATIN_LOWER_CASE_M: u32 = 0xFF4D;</v>
      </c>
      <c r="L1238" s="3" t="str">
        <f>定義一覧[[#This Row],[VariableName]]&amp;","</f>
        <v>WIDE_ASCII_LATIN_LOWER_CASE_M,</v>
      </c>
      <c r="M1238" s="1" t="str">
        <f>IF(定義一覧[[#This Row],[Sequence]]="○","",IF(I1239="",CONCATENATE(定義一覧[[#This Row],[VariableName]], " + 1,"),CONCATENATE(定義一覧[[#This Row],[VariableName]], " - 1,")))</f>
        <v/>
      </c>
    </row>
    <row r="1239" spans="2:13" ht="12.75" customHeight="1" x14ac:dyDescent="0.4">
      <c r="B1239" s="1" t="s">
        <v>283</v>
      </c>
      <c r="C1239" s="1">
        <f>HEX2DEC(定義一覧[[#This Row],[Unicode]])</f>
        <v>65358</v>
      </c>
      <c r="D1239" s="1" t="str">
        <f>_xlfn.UNICHAR(HEX2DEC(定義一覧[[#This Row],[Unicode]]))</f>
        <v>ｎ</v>
      </c>
      <c r="E1239" s="1" t="s">
        <v>725</v>
      </c>
      <c r="F1239" s="1" t="s">
        <v>302</v>
      </c>
      <c r="G1239" s="1" t="s">
        <v>2890</v>
      </c>
      <c r="H1239" s="2" t="s">
        <v>14</v>
      </c>
      <c r="I1239" s="1" t="str">
        <f>IF(AND(定義一覧[[#This Row],[Dec]]-1=C1238,定義一覧[[#This Row],[Dec]]+1=C1240,定義一覧[[#This Row],[Category]]=F1238,定義一覧[[#This Row],[Category]]=F1240,定義一覧[[#This Row],[SubCategory]]=G1238,定義一覧[[#This Row],[SubCategory]]=G1240),"○","")</f>
        <v>○</v>
      </c>
      <c r="J1239" s="1" t="str">
        <f>CONCATENATE(定義一覧[[#This Row],[Width]],"_",定義一覧[[#This Row],[Category]],"_",定義一覧[[#This Row],[SubCategory]],"_",SUBSTITUTE(定義一覧[[#This Row],[Name]],"-","_"))</f>
        <v>WIDE_ASCII_LATIN_LOWER_CASE_N</v>
      </c>
      <c r="K12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N
pub const WIDE_ASCII_LATIN_LOWER_CASE_N: u32 = 0xFF4E;</v>
      </c>
      <c r="L1239" s="3" t="str">
        <f>定義一覧[[#This Row],[VariableName]]&amp;","</f>
        <v>WIDE_ASCII_LATIN_LOWER_CASE_N,</v>
      </c>
      <c r="M1239" s="1" t="str">
        <f>IF(定義一覧[[#This Row],[Sequence]]="○","",IF(I1240="",CONCATENATE(定義一覧[[#This Row],[VariableName]], " + 1,"),CONCATENATE(定義一覧[[#This Row],[VariableName]], " - 1,")))</f>
        <v/>
      </c>
    </row>
    <row r="1240" spans="2:13" ht="12.75" customHeight="1" x14ac:dyDescent="0.4">
      <c r="B1240" s="1" t="s">
        <v>284</v>
      </c>
      <c r="C1240" s="1">
        <f>HEX2DEC(定義一覧[[#This Row],[Unicode]])</f>
        <v>65359</v>
      </c>
      <c r="D1240" s="1" t="str">
        <f>_xlfn.UNICHAR(HEX2DEC(定義一覧[[#This Row],[Unicode]]))</f>
        <v>ｏ</v>
      </c>
      <c r="E1240" s="1" t="s">
        <v>725</v>
      </c>
      <c r="F1240" s="1" t="s">
        <v>302</v>
      </c>
      <c r="G1240" s="1" t="s">
        <v>2890</v>
      </c>
      <c r="H1240" s="2" t="s">
        <v>15</v>
      </c>
      <c r="I1240" s="1" t="str">
        <f>IF(AND(定義一覧[[#This Row],[Dec]]-1=C1239,定義一覧[[#This Row],[Dec]]+1=C1241,定義一覧[[#This Row],[Category]]=F1239,定義一覧[[#This Row],[Category]]=F1241,定義一覧[[#This Row],[SubCategory]]=G1239,定義一覧[[#This Row],[SubCategory]]=G1241),"○","")</f>
        <v>○</v>
      </c>
      <c r="J1240" s="1" t="str">
        <f>CONCATENATE(定義一覧[[#This Row],[Width]],"_",定義一覧[[#This Row],[Category]],"_",定義一覧[[#This Row],[SubCategory]],"_",SUBSTITUTE(定義一覧[[#This Row],[Name]],"-","_"))</f>
        <v>WIDE_ASCII_LATIN_LOWER_CASE_O</v>
      </c>
      <c r="K12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O
pub const WIDE_ASCII_LATIN_LOWER_CASE_O: u32 = 0xFF4F;</v>
      </c>
      <c r="L1240" s="3" t="str">
        <f>定義一覧[[#This Row],[VariableName]]&amp;","</f>
        <v>WIDE_ASCII_LATIN_LOWER_CASE_O,</v>
      </c>
      <c r="M1240" s="1" t="str">
        <f>IF(定義一覧[[#This Row],[Sequence]]="○","",IF(I1241="",CONCATENATE(定義一覧[[#This Row],[VariableName]], " + 1,"),CONCATENATE(定義一覧[[#This Row],[VariableName]], " - 1,")))</f>
        <v/>
      </c>
    </row>
    <row r="1241" spans="2:13" ht="12.75" customHeight="1" x14ac:dyDescent="0.4">
      <c r="B1241" s="1" t="s">
        <v>285</v>
      </c>
      <c r="C1241" s="1">
        <f>HEX2DEC(定義一覧[[#This Row],[Unicode]])</f>
        <v>65360</v>
      </c>
      <c r="D1241" s="1" t="str">
        <f>_xlfn.UNICHAR(HEX2DEC(定義一覧[[#This Row],[Unicode]]))</f>
        <v>ｐ</v>
      </c>
      <c r="E1241" s="1" t="s">
        <v>725</v>
      </c>
      <c r="F1241" s="1" t="s">
        <v>302</v>
      </c>
      <c r="G1241" s="1" t="s">
        <v>2890</v>
      </c>
      <c r="H1241" s="2" t="s">
        <v>16</v>
      </c>
      <c r="I1241" s="1" t="str">
        <f>IF(AND(定義一覧[[#This Row],[Dec]]-1=C1240,定義一覧[[#This Row],[Dec]]+1=C1242,定義一覧[[#This Row],[Category]]=F1240,定義一覧[[#This Row],[Category]]=F1242,定義一覧[[#This Row],[SubCategory]]=G1240,定義一覧[[#This Row],[SubCategory]]=G1242),"○","")</f>
        <v>○</v>
      </c>
      <c r="J1241" s="1" t="str">
        <f>CONCATENATE(定義一覧[[#This Row],[Width]],"_",定義一覧[[#This Row],[Category]],"_",定義一覧[[#This Row],[SubCategory]],"_",SUBSTITUTE(定義一覧[[#This Row],[Name]],"-","_"))</f>
        <v>WIDE_ASCII_LATIN_LOWER_CASE_P</v>
      </c>
      <c r="K12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P
pub const WIDE_ASCII_LATIN_LOWER_CASE_P: u32 = 0xFF50;</v>
      </c>
      <c r="L1241" s="3" t="str">
        <f>定義一覧[[#This Row],[VariableName]]&amp;","</f>
        <v>WIDE_ASCII_LATIN_LOWER_CASE_P,</v>
      </c>
      <c r="M1241" s="1" t="str">
        <f>IF(定義一覧[[#This Row],[Sequence]]="○","",IF(I1242="",CONCATENATE(定義一覧[[#This Row],[VariableName]], " + 1,"),CONCATENATE(定義一覧[[#This Row],[VariableName]], " - 1,")))</f>
        <v/>
      </c>
    </row>
    <row r="1242" spans="2:13" ht="12.75" customHeight="1" x14ac:dyDescent="0.4">
      <c r="B1242" s="1" t="s">
        <v>286</v>
      </c>
      <c r="C1242" s="1">
        <f>HEX2DEC(定義一覧[[#This Row],[Unicode]])</f>
        <v>65361</v>
      </c>
      <c r="D1242" s="1" t="str">
        <f>_xlfn.UNICHAR(HEX2DEC(定義一覧[[#This Row],[Unicode]]))</f>
        <v>ｑ</v>
      </c>
      <c r="E1242" s="1" t="s">
        <v>725</v>
      </c>
      <c r="F1242" s="1" t="s">
        <v>302</v>
      </c>
      <c r="G1242" s="1" t="s">
        <v>2890</v>
      </c>
      <c r="H1242" s="2" t="s">
        <v>17</v>
      </c>
      <c r="I1242" s="1" t="str">
        <f>IF(AND(定義一覧[[#This Row],[Dec]]-1=C1241,定義一覧[[#This Row],[Dec]]+1=C1243,定義一覧[[#This Row],[Category]]=F1241,定義一覧[[#This Row],[Category]]=F1243,定義一覧[[#This Row],[SubCategory]]=G1241,定義一覧[[#This Row],[SubCategory]]=G1243),"○","")</f>
        <v>○</v>
      </c>
      <c r="J1242" s="1" t="str">
        <f>CONCATENATE(定義一覧[[#This Row],[Width]],"_",定義一覧[[#This Row],[Category]],"_",定義一覧[[#This Row],[SubCategory]],"_",SUBSTITUTE(定義一覧[[#This Row],[Name]],"-","_"))</f>
        <v>WIDE_ASCII_LATIN_LOWER_CASE_Q</v>
      </c>
      <c r="K12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Q
pub const WIDE_ASCII_LATIN_LOWER_CASE_Q: u32 = 0xFF51;</v>
      </c>
      <c r="L1242" s="3" t="str">
        <f>定義一覧[[#This Row],[VariableName]]&amp;","</f>
        <v>WIDE_ASCII_LATIN_LOWER_CASE_Q,</v>
      </c>
      <c r="M1242" s="1" t="str">
        <f>IF(定義一覧[[#This Row],[Sequence]]="○","",IF(I1243="",CONCATENATE(定義一覧[[#This Row],[VariableName]], " + 1,"),CONCATENATE(定義一覧[[#This Row],[VariableName]], " - 1,")))</f>
        <v/>
      </c>
    </row>
    <row r="1243" spans="2:13" ht="12.75" customHeight="1" x14ac:dyDescent="0.4">
      <c r="B1243" s="1" t="s">
        <v>287</v>
      </c>
      <c r="C1243" s="1">
        <f>HEX2DEC(定義一覧[[#This Row],[Unicode]])</f>
        <v>65362</v>
      </c>
      <c r="D1243" s="1" t="str">
        <f>_xlfn.UNICHAR(HEX2DEC(定義一覧[[#This Row],[Unicode]]))</f>
        <v>ｒ</v>
      </c>
      <c r="E1243" s="1" t="s">
        <v>725</v>
      </c>
      <c r="F1243" s="1" t="s">
        <v>302</v>
      </c>
      <c r="G1243" s="1" t="s">
        <v>2890</v>
      </c>
      <c r="H1243" s="2" t="s">
        <v>18</v>
      </c>
      <c r="I1243" s="1" t="str">
        <f>IF(AND(定義一覧[[#This Row],[Dec]]-1=C1242,定義一覧[[#This Row],[Dec]]+1=C1244,定義一覧[[#This Row],[Category]]=F1242,定義一覧[[#This Row],[Category]]=F1244,定義一覧[[#This Row],[SubCategory]]=G1242,定義一覧[[#This Row],[SubCategory]]=G1244),"○","")</f>
        <v>○</v>
      </c>
      <c r="J1243" s="1" t="str">
        <f>CONCATENATE(定義一覧[[#This Row],[Width]],"_",定義一覧[[#This Row],[Category]],"_",定義一覧[[#This Row],[SubCategory]],"_",SUBSTITUTE(定義一覧[[#This Row],[Name]],"-","_"))</f>
        <v>WIDE_ASCII_LATIN_LOWER_CASE_R</v>
      </c>
      <c r="K12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R
pub const WIDE_ASCII_LATIN_LOWER_CASE_R: u32 = 0xFF52;</v>
      </c>
      <c r="L1243" s="3" t="str">
        <f>定義一覧[[#This Row],[VariableName]]&amp;","</f>
        <v>WIDE_ASCII_LATIN_LOWER_CASE_R,</v>
      </c>
      <c r="M1243" s="1" t="str">
        <f>IF(定義一覧[[#This Row],[Sequence]]="○","",IF(I1244="",CONCATENATE(定義一覧[[#This Row],[VariableName]], " + 1,"),CONCATENATE(定義一覧[[#This Row],[VariableName]], " - 1,")))</f>
        <v/>
      </c>
    </row>
    <row r="1244" spans="2:13" ht="12.75" customHeight="1" x14ac:dyDescent="0.4">
      <c r="B1244" s="1" t="s">
        <v>288</v>
      </c>
      <c r="C1244" s="1">
        <f>HEX2DEC(定義一覧[[#This Row],[Unicode]])</f>
        <v>65363</v>
      </c>
      <c r="D1244" s="1" t="str">
        <f>_xlfn.UNICHAR(HEX2DEC(定義一覧[[#This Row],[Unicode]]))</f>
        <v>ｓ</v>
      </c>
      <c r="E1244" s="1" t="s">
        <v>725</v>
      </c>
      <c r="F1244" s="1" t="s">
        <v>302</v>
      </c>
      <c r="G1244" s="1" t="s">
        <v>2890</v>
      </c>
      <c r="H1244" s="2" t="s">
        <v>19</v>
      </c>
      <c r="I1244" s="1" t="str">
        <f>IF(AND(定義一覧[[#This Row],[Dec]]-1=C1243,定義一覧[[#This Row],[Dec]]+1=C1245,定義一覧[[#This Row],[Category]]=F1243,定義一覧[[#This Row],[Category]]=F1245,定義一覧[[#This Row],[SubCategory]]=G1243,定義一覧[[#This Row],[SubCategory]]=G1245),"○","")</f>
        <v>○</v>
      </c>
      <c r="J1244" s="1" t="str">
        <f>CONCATENATE(定義一覧[[#This Row],[Width]],"_",定義一覧[[#This Row],[Category]],"_",定義一覧[[#This Row],[SubCategory]],"_",SUBSTITUTE(定義一覧[[#This Row],[Name]],"-","_"))</f>
        <v>WIDE_ASCII_LATIN_LOWER_CASE_S</v>
      </c>
      <c r="K12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S
pub const WIDE_ASCII_LATIN_LOWER_CASE_S: u32 = 0xFF53;</v>
      </c>
      <c r="L1244" s="3" t="str">
        <f>定義一覧[[#This Row],[VariableName]]&amp;","</f>
        <v>WIDE_ASCII_LATIN_LOWER_CASE_S,</v>
      </c>
      <c r="M1244" s="1" t="str">
        <f>IF(定義一覧[[#This Row],[Sequence]]="○","",IF(I1245="",CONCATENATE(定義一覧[[#This Row],[VariableName]], " + 1,"),CONCATENATE(定義一覧[[#This Row],[VariableName]], " - 1,")))</f>
        <v/>
      </c>
    </row>
    <row r="1245" spans="2:13" ht="12.75" customHeight="1" x14ac:dyDescent="0.4">
      <c r="B1245" s="1" t="s">
        <v>289</v>
      </c>
      <c r="C1245" s="1">
        <f>HEX2DEC(定義一覧[[#This Row],[Unicode]])</f>
        <v>65364</v>
      </c>
      <c r="D1245" s="1" t="str">
        <f>_xlfn.UNICHAR(HEX2DEC(定義一覧[[#This Row],[Unicode]]))</f>
        <v>ｔ</v>
      </c>
      <c r="E1245" s="1" t="s">
        <v>725</v>
      </c>
      <c r="F1245" s="1" t="s">
        <v>302</v>
      </c>
      <c r="G1245" s="1" t="s">
        <v>2890</v>
      </c>
      <c r="H1245" s="2" t="s">
        <v>20</v>
      </c>
      <c r="I1245" s="1" t="str">
        <f>IF(AND(定義一覧[[#This Row],[Dec]]-1=C1244,定義一覧[[#This Row],[Dec]]+1=C1246,定義一覧[[#This Row],[Category]]=F1244,定義一覧[[#This Row],[Category]]=F1246,定義一覧[[#This Row],[SubCategory]]=G1244,定義一覧[[#This Row],[SubCategory]]=G1246),"○","")</f>
        <v>○</v>
      </c>
      <c r="J1245" s="1" t="str">
        <f>CONCATENATE(定義一覧[[#This Row],[Width]],"_",定義一覧[[#This Row],[Category]],"_",定義一覧[[#This Row],[SubCategory]],"_",SUBSTITUTE(定義一覧[[#This Row],[Name]],"-","_"))</f>
        <v>WIDE_ASCII_LATIN_LOWER_CASE_T</v>
      </c>
      <c r="K12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T
pub const WIDE_ASCII_LATIN_LOWER_CASE_T: u32 = 0xFF54;</v>
      </c>
      <c r="L1245" s="3" t="str">
        <f>定義一覧[[#This Row],[VariableName]]&amp;","</f>
        <v>WIDE_ASCII_LATIN_LOWER_CASE_T,</v>
      </c>
      <c r="M1245" s="1" t="str">
        <f>IF(定義一覧[[#This Row],[Sequence]]="○","",IF(I1246="",CONCATENATE(定義一覧[[#This Row],[VariableName]], " + 1,"),CONCATENATE(定義一覧[[#This Row],[VariableName]], " - 1,")))</f>
        <v/>
      </c>
    </row>
    <row r="1246" spans="2:13" ht="12.75" customHeight="1" x14ac:dyDescent="0.4">
      <c r="B1246" s="1" t="s">
        <v>290</v>
      </c>
      <c r="C1246" s="1">
        <f>HEX2DEC(定義一覧[[#This Row],[Unicode]])</f>
        <v>65365</v>
      </c>
      <c r="D1246" s="1" t="str">
        <f>_xlfn.UNICHAR(HEX2DEC(定義一覧[[#This Row],[Unicode]]))</f>
        <v>ｕ</v>
      </c>
      <c r="E1246" s="1" t="s">
        <v>725</v>
      </c>
      <c r="F1246" s="1" t="s">
        <v>302</v>
      </c>
      <c r="G1246" s="1" t="s">
        <v>2890</v>
      </c>
      <c r="H1246" s="2" t="s">
        <v>21</v>
      </c>
      <c r="I1246" s="1" t="str">
        <f>IF(AND(定義一覧[[#This Row],[Dec]]-1=C1245,定義一覧[[#This Row],[Dec]]+1=C1247,定義一覧[[#This Row],[Category]]=F1245,定義一覧[[#This Row],[Category]]=F1247,定義一覧[[#This Row],[SubCategory]]=G1245,定義一覧[[#This Row],[SubCategory]]=G1247),"○","")</f>
        <v>○</v>
      </c>
      <c r="J1246" s="1" t="str">
        <f>CONCATENATE(定義一覧[[#This Row],[Width]],"_",定義一覧[[#This Row],[Category]],"_",定義一覧[[#This Row],[SubCategory]],"_",SUBSTITUTE(定義一覧[[#This Row],[Name]],"-","_"))</f>
        <v>WIDE_ASCII_LATIN_LOWER_CASE_U</v>
      </c>
      <c r="K12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U
pub const WIDE_ASCII_LATIN_LOWER_CASE_U: u32 = 0xFF55;</v>
      </c>
      <c r="L1246" s="3" t="str">
        <f>定義一覧[[#This Row],[VariableName]]&amp;","</f>
        <v>WIDE_ASCII_LATIN_LOWER_CASE_U,</v>
      </c>
      <c r="M1246" s="1" t="str">
        <f>IF(定義一覧[[#This Row],[Sequence]]="○","",IF(I1247="",CONCATENATE(定義一覧[[#This Row],[VariableName]], " + 1,"),CONCATENATE(定義一覧[[#This Row],[VariableName]], " - 1,")))</f>
        <v/>
      </c>
    </row>
    <row r="1247" spans="2:13" ht="12.75" customHeight="1" x14ac:dyDescent="0.4">
      <c r="B1247" s="1" t="s">
        <v>291</v>
      </c>
      <c r="C1247" s="1">
        <f>HEX2DEC(定義一覧[[#This Row],[Unicode]])</f>
        <v>65366</v>
      </c>
      <c r="D1247" s="1" t="str">
        <f>_xlfn.UNICHAR(HEX2DEC(定義一覧[[#This Row],[Unicode]]))</f>
        <v>ｖ</v>
      </c>
      <c r="E1247" s="1" t="s">
        <v>725</v>
      </c>
      <c r="F1247" s="1" t="s">
        <v>302</v>
      </c>
      <c r="G1247" s="1" t="s">
        <v>2890</v>
      </c>
      <c r="H1247" s="2" t="s">
        <v>22</v>
      </c>
      <c r="I1247" s="1" t="str">
        <f>IF(AND(定義一覧[[#This Row],[Dec]]-1=C1246,定義一覧[[#This Row],[Dec]]+1=C1248,定義一覧[[#This Row],[Category]]=F1246,定義一覧[[#This Row],[Category]]=F1248,定義一覧[[#This Row],[SubCategory]]=G1246,定義一覧[[#This Row],[SubCategory]]=G1248),"○","")</f>
        <v>○</v>
      </c>
      <c r="J1247" s="1" t="str">
        <f>CONCATENATE(定義一覧[[#This Row],[Width]],"_",定義一覧[[#This Row],[Category]],"_",定義一覧[[#This Row],[SubCategory]],"_",SUBSTITUTE(定義一覧[[#This Row],[Name]],"-","_"))</f>
        <v>WIDE_ASCII_LATIN_LOWER_CASE_V</v>
      </c>
      <c r="K12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V
pub const WIDE_ASCII_LATIN_LOWER_CASE_V: u32 = 0xFF56;</v>
      </c>
      <c r="L1247" s="3" t="str">
        <f>定義一覧[[#This Row],[VariableName]]&amp;","</f>
        <v>WIDE_ASCII_LATIN_LOWER_CASE_V,</v>
      </c>
      <c r="M1247" s="1" t="str">
        <f>IF(定義一覧[[#This Row],[Sequence]]="○","",IF(I1248="",CONCATENATE(定義一覧[[#This Row],[VariableName]], " + 1,"),CONCATENATE(定義一覧[[#This Row],[VariableName]], " - 1,")))</f>
        <v/>
      </c>
    </row>
    <row r="1248" spans="2:13" ht="12.75" customHeight="1" x14ac:dyDescent="0.4">
      <c r="B1248" s="1" t="s">
        <v>292</v>
      </c>
      <c r="C1248" s="1">
        <f>HEX2DEC(定義一覧[[#This Row],[Unicode]])</f>
        <v>65367</v>
      </c>
      <c r="D1248" s="1" t="str">
        <f>_xlfn.UNICHAR(HEX2DEC(定義一覧[[#This Row],[Unicode]]))</f>
        <v>ｗ</v>
      </c>
      <c r="E1248" s="1" t="s">
        <v>725</v>
      </c>
      <c r="F1248" s="1" t="s">
        <v>302</v>
      </c>
      <c r="G1248" s="1" t="s">
        <v>2890</v>
      </c>
      <c r="H1248" s="2" t="s">
        <v>23</v>
      </c>
      <c r="I1248" s="1" t="str">
        <f>IF(AND(定義一覧[[#This Row],[Dec]]-1=C1247,定義一覧[[#This Row],[Dec]]+1=C1249,定義一覧[[#This Row],[Category]]=F1247,定義一覧[[#This Row],[Category]]=F1249,定義一覧[[#This Row],[SubCategory]]=G1247,定義一覧[[#This Row],[SubCategory]]=G1249),"○","")</f>
        <v>○</v>
      </c>
      <c r="J1248" s="1" t="str">
        <f>CONCATENATE(定義一覧[[#This Row],[Width]],"_",定義一覧[[#This Row],[Category]],"_",定義一覧[[#This Row],[SubCategory]],"_",SUBSTITUTE(定義一覧[[#This Row],[Name]],"-","_"))</f>
        <v>WIDE_ASCII_LATIN_LOWER_CASE_W</v>
      </c>
      <c r="K12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W
pub const WIDE_ASCII_LATIN_LOWER_CASE_W: u32 = 0xFF57;</v>
      </c>
      <c r="L1248" s="3" t="str">
        <f>定義一覧[[#This Row],[VariableName]]&amp;","</f>
        <v>WIDE_ASCII_LATIN_LOWER_CASE_W,</v>
      </c>
      <c r="M1248" s="1" t="str">
        <f>IF(定義一覧[[#This Row],[Sequence]]="○","",IF(I1249="",CONCATENATE(定義一覧[[#This Row],[VariableName]], " + 1,"),CONCATENATE(定義一覧[[#This Row],[VariableName]], " - 1,")))</f>
        <v/>
      </c>
    </row>
    <row r="1249" spans="2:13" ht="12.75" customHeight="1" x14ac:dyDescent="0.4">
      <c r="B1249" s="1" t="s">
        <v>293</v>
      </c>
      <c r="C1249" s="1">
        <f>HEX2DEC(定義一覧[[#This Row],[Unicode]])</f>
        <v>65368</v>
      </c>
      <c r="D1249" s="1" t="str">
        <f>_xlfn.UNICHAR(HEX2DEC(定義一覧[[#This Row],[Unicode]]))</f>
        <v>ｘ</v>
      </c>
      <c r="E1249" s="1" t="s">
        <v>725</v>
      </c>
      <c r="F1249" s="1" t="s">
        <v>302</v>
      </c>
      <c r="G1249" s="1" t="s">
        <v>2890</v>
      </c>
      <c r="H1249" s="2" t="s">
        <v>24</v>
      </c>
      <c r="I1249" s="1" t="str">
        <f>IF(AND(定義一覧[[#This Row],[Dec]]-1=C1248,定義一覧[[#This Row],[Dec]]+1=C1250,定義一覧[[#This Row],[Category]]=F1248,定義一覧[[#This Row],[Category]]=F1250,定義一覧[[#This Row],[SubCategory]]=G1248,定義一覧[[#This Row],[SubCategory]]=G1250),"○","")</f>
        <v>○</v>
      </c>
      <c r="J1249" s="1" t="str">
        <f>CONCATENATE(定義一覧[[#This Row],[Width]],"_",定義一覧[[#This Row],[Category]],"_",定義一覧[[#This Row],[SubCategory]],"_",SUBSTITUTE(定義一覧[[#This Row],[Name]],"-","_"))</f>
        <v>WIDE_ASCII_LATIN_LOWER_CASE_X</v>
      </c>
      <c r="K12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X
pub const WIDE_ASCII_LATIN_LOWER_CASE_X: u32 = 0xFF58;</v>
      </c>
      <c r="L1249" s="3" t="str">
        <f>定義一覧[[#This Row],[VariableName]]&amp;","</f>
        <v>WIDE_ASCII_LATIN_LOWER_CASE_X,</v>
      </c>
      <c r="M1249" s="1" t="str">
        <f>IF(定義一覧[[#This Row],[Sequence]]="○","",IF(I1250="",CONCATENATE(定義一覧[[#This Row],[VariableName]], " + 1,"),CONCATENATE(定義一覧[[#This Row],[VariableName]], " - 1,")))</f>
        <v/>
      </c>
    </row>
    <row r="1250" spans="2:13" ht="12.75" customHeight="1" x14ac:dyDescent="0.4">
      <c r="B1250" s="1" t="s">
        <v>294</v>
      </c>
      <c r="C1250" s="1">
        <f>HEX2DEC(定義一覧[[#This Row],[Unicode]])</f>
        <v>65369</v>
      </c>
      <c r="D1250" s="1" t="str">
        <f>_xlfn.UNICHAR(HEX2DEC(定義一覧[[#This Row],[Unicode]]))</f>
        <v>ｙ</v>
      </c>
      <c r="E1250" s="1" t="s">
        <v>725</v>
      </c>
      <c r="F1250" s="1" t="s">
        <v>302</v>
      </c>
      <c r="G1250" s="1" t="s">
        <v>2890</v>
      </c>
      <c r="H1250" s="2" t="s">
        <v>25</v>
      </c>
      <c r="I1250" s="1" t="str">
        <f>IF(AND(定義一覧[[#This Row],[Dec]]-1=C1249,定義一覧[[#This Row],[Dec]]+1=C1251,定義一覧[[#This Row],[Category]]=F1249,定義一覧[[#This Row],[Category]]=F1251,定義一覧[[#This Row],[SubCategory]]=G1249,定義一覧[[#This Row],[SubCategory]]=G1251),"○","")</f>
        <v>○</v>
      </c>
      <c r="J1250" s="1" t="str">
        <f>CONCATENATE(定義一覧[[#This Row],[Width]],"_",定義一覧[[#This Row],[Category]],"_",定義一覧[[#This Row],[SubCategory]],"_",SUBSTITUTE(定義一覧[[#This Row],[Name]],"-","_"))</f>
        <v>WIDE_ASCII_LATIN_LOWER_CASE_Y</v>
      </c>
      <c r="K12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Y
pub const WIDE_ASCII_LATIN_LOWER_CASE_Y: u32 = 0xFF59;</v>
      </c>
      <c r="L1250" s="3" t="str">
        <f>定義一覧[[#This Row],[VariableName]]&amp;","</f>
        <v>WIDE_ASCII_LATIN_LOWER_CASE_Y,</v>
      </c>
      <c r="M1250" s="1" t="str">
        <f>IF(定義一覧[[#This Row],[Sequence]]="○","",IF(I1251="",CONCATENATE(定義一覧[[#This Row],[VariableName]], " + 1,"),CONCATENATE(定義一覧[[#This Row],[VariableName]], " - 1,")))</f>
        <v/>
      </c>
    </row>
    <row r="1251" spans="2:13" ht="12.75" customHeight="1" x14ac:dyDescent="0.4">
      <c r="B1251" s="1" t="s">
        <v>295</v>
      </c>
      <c r="C1251" s="1">
        <f>HEX2DEC(定義一覧[[#This Row],[Unicode]])</f>
        <v>65370</v>
      </c>
      <c r="D1251" s="1" t="str">
        <f>_xlfn.UNICHAR(HEX2DEC(定義一覧[[#This Row],[Unicode]]))</f>
        <v>ｚ</v>
      </c>
      <c r="E1251" s="1" t="s">
        <v>725</v>
      </c>
      <c r="F1251" s="1" t="s">
        <v>302</v>
      </c>
      <c r="G1251" s="1" t="s">
        <v>2890</v>
      </c>
      <c r="H1251" s="2" t="s">
        <v>26</v>
      </c>
      <c r="I1251" s="1" t="str">
        <f>IF(AND(定義一覧[[#This Row],[Dec]]-1=C1250,定義一覧[[#This Row],[Dec]]+1=C1252,定義一覧[[#This Row],[Category]]=F1250,定義一覧[[#This Row],[Category]]=F1252,定義一覧[[#This Row],[SubCategory]]=G1250,定義一覧[[#This Row],[SubCategory]]=G1252),"○","")</f>
        <v/>
      </c>
      <c r="J1251" s="1" t="str">
        <f>CONCATENATE(定義一覧[[#This Row],[Width]],"_",定義一覧[[#This Row],[Category]],"_",定義一覧[[#This Row],[SubCategory]],"_",SUBSTITUTE(定義一覧[[#This Row],[Name]],"-","_"))</f>
        <v>WIDE_ASCII_LATIN_LOWER_CASE_Z</v>
      </c>
      <c r="K12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Z
pub const WIDE_ASCII_LATIN_LOWER_CASE_Z: u32 = 0xFF5A;</v>
      </c>
      <c r="L1251" s="3" t="str">
        <f>定義一覧[[#This Row],[VariableName]]&amp;","</f>
        <v>WIDE_ASCII_LATIN_LOWER_CASE_Z,</v>
      </c>
      <c r="M1251" s="1" t="str">
        <f>IF(定義一覧[[#This Row],[Sequence]]="○","",IF(I1252="",CONCATENATE(定義一覧[[#This Row],[VariableName]], " + 1,"),CONCATENATE(定義一覧[[#This Row],[VariableName]], " - 1,")))</f>
        <v>WIDE_ASCII_LATIN_LOWER_CASE_Z + 1,</v>
      </c>
    </row>
    <row r="1252" spans="2:13" ht="12.75" customHeight="1" x14ac:dyDescent="0.4">
      <c r="B1252" s="1" t="s">
        <v>296</v>
      </c>
      <c r="C1252" s="1">
        <f>HEX2DEC(定義一覧[[#This Row],[Unicode]])</f>
        <v>65371</v>
      </c>
      <c r="D1252" s="1" t="str">
        <f>_xlfn.UNICHAR(HEX2DEC(定義一覧[[#This Row],[Unicode]]))</f>
        <v>｛</v>
      </c>
      <c r="E1252" s="1" t="s">
        <v>725</v>
      </c>
      <c r="F1252" s="1" t="s">
        <v>723</v>
      </c>
      <c r="G1252" s="1" t="s">
        <v>729</v>
      </c>
      <c r="H1252" s="2" t="s">
        <v>427</v>
      </c>
      <c r="I1252" s="1" t="str">
        <f>IF(AND(定義一覧[[#This Row],[Dec]]-1=C1251,定義一覧[[#This Row],[Dec]]+1=C1253,定義一覧[[#This Row],[Category]]=F1251,定義一覧[[#This Row],[Category]]=F1253,定義一覧[[#This Row],[SubCategory]]=G1251,定義一覧[[#This Row],[SubCategory]]=G1253),"○","")</f>
        <v/>
      </c>
      <c r="J1252" s="1" t="str">
        <f>CONCATENATE(定義一覧[[#This Row],[Width]],"_",定義一覧[[#This Row],[Category]],"_",定義一覧[[#This Row],[SubCategory]],"_",SUBSTITUTE(定義一覧[[#This Row],[Name]],"-","_"))</f>
        <v>WIDE_ASCII_SYMBOL_LEFT_CURLY_BRACKET</v>
      </c>
      <c r="K12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LEFT_CURLY_BRACKET
pub const WIDE_ASCII_SYMBOL_LEFT_CURLY_BRACKET: u32 = 0xFF5B;</v>
      </c>
      <c r="L1252" s="3" t="str">
        <f>定義一覧[[#This Row],[VariableName]]&amp;","</f>
        <v>WIDE_ASCII_SYMBOL_LEFT_CURLY_BRACKET,</v>
      </c>
      <c r="M1252" s="1" t="str">
        <f>IF(定義一覧[[#This Row],[Sequence]]="○","",IF(I1253="",CONCATENATE(定義一覧[[#This Row],[VariableName]], " + 1,"),CONCATENATE(定義一覧[[#This Row],[VariableName]], " - 1,")))</f>
        <v>WIDE_ASCII_SYMBOL_LEFT_CURLY_BRACKET - 1,</v>
      </c>
    </row>
    <row r="1253" spans="2:13" ht="12.75" customHeight="1" x14ac:dyDescent="0.4">
      <c r="B1253" s="1" t="s">
        <v>297</v>
      </c>
      <c r="C1253" s="1">
        <f>HEX2DEC(定義一覧[[#This Row],[Unicode]])</f>
        <v>65372</v>
      </c>
      <c r="D1253" s="1" t="str">
        <f>_xlfn.UNICHAR(HEX2DEC(定義一覧[[#This Row],[Unicode]]))</f>
        <v>｜</v>
      </c>
      <c r="E1253" s="1" t="s">
        <v>725</v>
      </c>
      <c r="F1253" s="1" t="s">
        <v>723</v>
      </c>
      <c r="G1253" s="1" t="s">
        <v>729</v>
      </c>
      <c r="H1253" s="2" t="s">
        <v>428</v>
      </c>
      <c r="I1253" s="1" t="str">
        <f>IF(AND(定義一覧[[#This Row],[Dec]]-1=C1252,定義一覧[[#This Row],[Dec]]+1=C1254,定義一覧[[#This Row],[Category]]=F1252,定義一覧[[#This Row],[Category]]=F1254,定義一覧[[#This Row],[SubCategory]]=G1252,定義一覧[[#This Row],[SubCategory]]=G1254),"○","")</f>
        <v>○</v>
      </c>
      <c r="J1253" s="1" t="str">
        <f>CONCATENATE(定義一覧[[#This Row],[Width]],"_",定義一覧[[#This Row],[Category]],"_",定義一覧[[#This Row],[SubCategory]],"_",SUBSTITUTE(定義一覧[[#This Row],[Name]],"-","_"))</f>
        <v>WIDE_ASCII_SYMBOL_VERTICAL_LINE</v>
      </c>
      <c r="K12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VERTICAL_LINE
pub const WIDE_ASCII_SYMBOL_VERTICAL_LINE: u32 = 0xFF5C;</v>
      </c>
      <c r="L1253" s="3" t="str">
        <f>定義一覧[[#This Row],[VariableName]]&amp;","</f>
        <v>WIDE_ASCII_SYMBOL_VERTICAL_LINE,</v>
      </c>
      <c r="M1253" s="1" t="str">
        <f>IF(定義一覧[[#This Row],[Sequence]]="○","",IF(I1254="",CONCATENATE(定義一覧[[#This Row],[VariableName]], " + 1,"),CONCATENATE(定義一覧[[#This Row],[VariableName]], " - 1,")))</f>
        <v/>
      </c>
    </row>
    <row r="1254" spans="2:13" ht="12.75" customHeight="1" x14ac:dyDescent="0.4">
      <c r="B1254" s="1" t="s">
        <v>298</v>
      </c>
      <c r="C1254" s="1">
        <f>HEX2DEC(定義一覧[[#This Row],[Unicode]])</f>
        <v>65373</v>
      </c>
      <c r="D1254" s="1" t="str">
        <f>_xlfn.UNICHAR(HEX2DEC(定義一覧[[#This Row],[Unicode]]))</f>
        <v>｝</v>
      </c>
      <c r="E1254" s="1" t="s">
        <v>725</v>
      </c>
      <c r="F1254" s="1" t="s">
        <v>723</v>
      </c>
      <c r="G1254" s="1" t="s">
        <v>729</v>
      </c>
      <c r="H1254" s="2" t="s">
        <v>429</v>
      </c>
      <c r="I1254" s="1" t="str">
        <f>IF(AND(定義一覧[[#This Row],[Dec]]-1=C1253,定義一覧[[#This Row],[Dec]]+1=C1255,定義一覧[[#This Row],[Category]]=F1253,定義一覧[[#This Row],[Category]]=F1255,定義一覧[[#This Row],[SubCategory]]=G1253,定義一覧[[#This Row],[SubCategory]]=G1255),"○","")</f>
        <v>○</v>
      </c>
      <c r="J1254" s="1" t="str">
        <f>CONCATENATE(定義一覧[[#This Row],[Width]],"_",定義一覧[[#This Row],[Category]],"_",定義一覧[[#This Row],[SubCategory]],"_",SUBSTITUTE(定義一覧[[#This Row],[Name]],"-","_"))</f>
        <v>WIDE_ASCII_SYMBOL_RIGHT_CURLY_BRACKET</v>
      </c>
      <c r="K12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RIGHT_CURLY_BRACKET
pub const WIDE_ASCII_SYMBOL_RIGHT_CURLY_BRACKET: u32 = 0xFF5D;</v>
      </c>
      <c r="L1254" s="3" t="str">
        <f>定義一覧[[#This Row],[VariableName]]&amp;","</f>
        <v>WIDE_ASCII_SYMBOL_RIGHT_CURLY_BRACKET,</v>
      </c>
      <c r="M1254" s="1" t="str">
        <f>IF(定義一覧[[#This Row],[Sequence]]="○","",IF(I1255="",CONCATENATE(定義一覧[[#This Row],[VariableName]], " + 1,"),CONCATENATE(定義一覧[[#This Row],[VariableName]], " - 1,")))</f>
        <v/>
      </c>
    </row>
    <row r="1255" spans="2:13" ht="12.75" customHeight="1" x14ac:dyDescent="0.4">
      <c r="B1255" s="1" t="s">
        <v>299</v>
      </c>
      <c r="C1255" s="1">
        <f>HEX2DEC(定義一覧[[#This Row],[Unicode]])</f>
        <v>65374</v>
      </c>
      <c r="D1255" s="1" t="str">
        <f>_xlfn.UNICHAR(HEX2DEC(定義一覧[[#This Row],[Unicode]]))</f>
        <v>～</v>
      </c>
      <c r="E1255" s="1" t="s">
        <v>725</v>
      </c>
      <c r="F1255" s="1" t="s">
        <v>723</v>
      </c>
      <c r="G1255" s="1" t="s">
        <v>729</v>
      </c>
      <c r="H1255" s="2" t="s">
        <v>430</v>
      </c>
      <c r="I1255" s="1" t="str">
        <f>IF(AND(定義一覧[[#This Row],[Dec]]-1=C1254,定義一覧[[#This Row],[Dec]]+1=C1256,定義一覧[[#This Row],[Category]]=F1254,定義一覧[[#This Row],[Category]]=F1256,定義一覧[[#This Row],[SubCategory]]=G1254,定義一覧[[#This Row],[SubCategory]]=G1256),"○","")</f>
        <v/>
      </c>
      <c r="J1255" s="1" t="str">
        <f>CONCATENATE(定義一覧[[#This Row],[Width]],"_",定義一覧[[#This Row],[Category]],"_",定義一覧[[#This Row],[SubCategory]],"_",SUBSTITUTE(定義一覧[[#This Row],[Name]],"-","_"))</f>
        <v>WIDE_ASCII_SYMBOL_TILDE</v>
      </c>
      <c r="K12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TILDE
pub const WIDE_ASCII_SYMBOL_TILDE: u32 = 0xFF5E;</v>
      </c>
      <c r="L1255" s="3" t="str">
        <f>定義一覧[[#This Row],[VariableName]]&amp;","</f>
        <v>WIDE_ASCII_SYMBOL_TILDE,</v>
      </c>
      <c r="M1255" s="1" t="str">
        <f>IF(定義一覧[[#This Row],[Sequence]]="○","",IF(I1256="",CONCATENATE(定義一覧[[#This Row],[VariableName]], " + 1,"),CONCATENATE(定義一覧[[#This Row],[VariableName]], " - 1,")))</f>
        <v>WIDE_ASCII_SYMBOL_TILDE + 1,</v>
      </c>
    </row>
    <row r="1256" spans="2:13" ht="12.75" customHeight="1" x14ac:dyDescent="0.4">
      <c r="B1256" s="1" t="s">
        <v>300</v>
      </c>
      <c r="C1256" s="1">
        <f>HEX2DEC(定義一覧[[#This Row],[Unicode]])</f>
        <v>65375</v>
      </c>
      <c r="D1256" s="1" t="str">
        <f>_xlfn.UNICHAR(HEX2DEC(定義一覧[[#This Row],[Unicode]]))</f>
        <v>｟</v>
      </c>
      <c r="E1256" s="1" t="s">
        <v>105</v>
      </c>
      <c r="F1256" s="1" t="s">
        <v>1623</v>
      </c>
      <c r="G1256" s="1" t="s">
        <v>647</v>
      </c>
      <c r="H1256" s="2" t="s">
        <v>431</v>
      </c>
      <c r="I1256" s="1" t="str">
        <f>IF(AND(定義一覧[[#This Row],[Dec]]-1=C1255,定義一覧[[#This Row],[Dec]]+1=C1257,定義一覧[[#This Row],[Category]]=F1255,定義一覧[[#This Row],[Category]]=F1257,定義一覧[[#This Row],[SubCategory]]=G1255,定義一覧[[#This Row],[SubCategory]]=G1257),"○","")</f>
        <v/>
      </c>
      <c r="J1256" s="1" t="str">
        <f>CONCATENATE(定義一覧[[#This Row],[Width]],"_",定義一覧[[#This Row],[Category]],"_",定義一覧[[#This Row],[SubCategory]],"_",SUBSTITUTE(定義一覧[[#This Row],[Name]],"-","_"))</f>
        <v>NARROW_JIS_SYMBOL_LEFT_WHITE_PARENTHESIS</v>
      </c>
      <c r="K12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LEFT_WHITE_PARENTHESIS
pub const NARROW_JIS_SYMBOL_LEFT_WHITE_PARENTHESIS: u32 = 0xFF5F;</v>
      </c>
      <c r="L1256" s="3" t="str">
        <f>定義一覧[[#This Row],[VariableName]]&amp;","</f>
        <v>NARROW_JIS_SYMBOL_LEFT_WHITE_PARENTHESIS,</v>
      </c>
      <c r="M1256" s="1" t="str">
        <f>IF(定義一覧[[#This Row],[Sequence]]="○","",IF(I1257="",CONCATENATE(定義一覧[[#This Row],[VariableName]], " + 1,"),CONCATENATE(定義一覧[[#This Row],[VariableName]], " - 1,")))</f>
        <v>NARROW_JIS_SYMBOL_LEFT_WHITE_PARENTHESIS - 1,</v>
      </c>
    </row>
    <row r="1257" spans="2:13" ht="12.75" customHeight="1" x14ac:dyDescent="0.4">
      <c r="B1257" s="1" t="s">
        <v>301</v>
      </c>
      <c r="C1257" s="1">
        <f>HEX2DEC(定義一覧[[#This Row],[Unicode]])</f>
        <v>65376</v>
      </c>
      <c r="D1257" s="1" t="str">
        <f>_xlfn.UNICHAR(HEX2DEC(定義一覧[[#This Row],[Unicode]]))</f>
        <v>｠</v>
      </c>
      <c r="E1257" s="1" t="s">
        <v>105</v>
      </c>
      <c r="F1257" s="1" t="s">
        <v>1623</v>
      </c>
      <c r="G1257" s="1" t="s">
        <v>647</v>
      </c>
      <c r="H1257" s="2" t="s">
        <v>432</v>
      </c>
      <c r="I1257" s="1" t="str">
        <f>IF(AND(定義一覧[[#This Row],[Dec]]-1=C1256,定義一覧[[#This Row],[Dec]]+1=C1258,定義一覧[[#This Row],[Category]]=F1256,定義一覧[[#This Row],[Category]]=F1258,定義一覧[[#This Row],[SubCategory]]=G1256,定義一覧[[#This Row],[SubCategory]]=G1258),"○","")</f>
        <v>○</v>
      </c>
      <c r="J1257" s="1" t="str">
        <f>CONCATENATE(定義一覧[[#This Row],[Width]],"_",定義一覧[[#This Row],[Category]],"_",定義一覧[[#This Row],[SubCategory]],"_",SUBSTITUTE(定義一覧[[#This Row],[Name]],"-","_"))</f>
        <v>NARROW_JIS_SYMBOL_RIGHT_WHITE_PARENTHESIS</v>
      </c>
      <c r="K12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RIGHT_WHITE_PARENTHESIS
pub const NARROW_JIS_SYMBOL_RIGHT_WHITE_PARENTHESIS: u32 = 0xFF60;</v>
      </c>
      <c r="L1257" s="3" t="str">
        <f>定義一覧[[#This Row],[VariableName]]&amp;","</f>
        <v>NARROW_JIS_SYMBOL_RIGHT_WHITE_PARENTHESIS,</v>
      </c>
      <c r="M1257" s="1" t="str">
        <f>IF(定義一覧[[#This Row],[Sequence]]="○","",IF(I1258="",CONCATENATE(定義一覧[[#This Row],[VariableName]], " + 1,"),CONCATENATE(定義一覧[[#This Row],[VariableName]], " - 1,")))</f>
        <v/>
      </c>
    </row>
    <row r="1258" spans="2:13" ht="12.75" customHeight="1" x14ac:dyDescent="0.4">
      <c r="B1258" s="1" t="s">
        <v>27</v>
      </c>
      <c r="C1258" s="1">
        <f>HEX2DEC(定義一覧[[#This Row],[Unicode]])</f>
        <v>65377</v>
      </c>
      <c r="D1258" s="1" t="str">
        <f>_xlfn.UNICHAR(HEX2DEC(定義一覧[[#This Row],[Unicode]]))</f>
        <v>｡</v>
      </c>
      <c r="E1258" s="1" t="s">
        <v>105</v>
      </c>
      <c r="F1258" s="1" t="s">
        <v>1623</v>
      </c>
      <c r="G1258" s="1" t="s">
        <v>647</v>
      </c>
      <c r="H1258" s="2" t="s">
        <v>183</v>
      </c>
      <c r="I1258" s="1" t="str">
        <f>IF(AND(定義一覧[[#This Row],[Dec]]-1=C1257,定義一覧[[#This Row],[Dec]]+1=C1259,定義一覧[[#This Row],[Category]]=F1257,定義一覧[[#This Row],[Category]]=F1259,定義一覧[[#This Row],[SubCategory]]=G1257,定義一覧[[#This Row],[SubCategory]]=G1259),"○","")</f>
        <v>○</v>
      </c>
      <c r="J1258" s="1" t="str">
        <f>CONCATENATE(定義一覧[[#This Row],[Width]],"_",定義一覧[[#This Row],[Category]],"_",定義一覧[[#This Row],[SubCategory]],"_",SUBSTITUTE(定義一覧[[#This Row],[Name]],"-","_"))</f>
        <v>NARROW_JIS_SYMBOL_IDEOGRAPHIC_FULL_STOP</v>
      </c>
      <c r="K12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IDEOGRAPHIC_FULL_STOP
pub const NARROW_JIS_SYMBOL_IDEOGRAPHIC_FULL_STOP: u32 = 0xFF61;</v>
      </c>
      <c r="L1258" s="3" t="str">
        <f>定義一覧[[#This Row],[VariableName]]&amp;","</f>
        <v>NARROW_JIS_SYMBOL_IDEOGRAPHIC_FULL_STOP,</v>
      </c>
      <c r="M1258" s="1" t="str">
        <f>IF(定義一覧[[#This Row],[Sequence]]="○","",IF(I1259="",CONCATENATE(定義一覧[[#This Row],[VariableName]], " + 1,"),CONCATENATE(定義一覧[[#This Row],[VariableName]], " - 1,")))</f>
        <v/>
      </c>
    </row>
    <row r="1259" spans="2:13" ht="12.75" customHeight="1" x14ac:dyDescent="0.4">
      <c r="B1259" s="1" t="s">
        <v>28</v>
      </c>
      <c r="C1259" s="1">
        <f>HEX2DEC(定義一覧[[#This Row],[Unicode]])</f>
        <v>65378</v>
      </c>
      <c r="D1259" s="1" t="str">
        <f>_xlfn.UNICHAR(HEX2DEC(定義一覧[[#This Row],[Unicode]]))</f>
        <v>｢</v>
      </c>
      <c r="E1259" s="1" t="s">
        <v>105</v>
      </c>
      <c r="F1259" s="1" t="s">
        <v>1623</v>
      </c>
      <c r="G1259" s="1" t="s">
        <v>647</v>
      </c>
      <c r="H1259" s="2" t="s">
        <v>184</v>
      </c>
      <c r="I1259" s="1" t="str">
        <f>IF(AND(定義一覧[[#This Row],[Dec]]-1=C1258,定義一覧[[#This Row],[Dec]]+1=C1260,定義一覧[[#This Row],[Category]]=F1258,定義一覧[[#This Row],[Category]]=F1260,定義一覧[[#This Row],[SubCategory]]=G1258,定義一覧[[#This Row],[SubCategory]]=G1260),"○","")</f>
        <v>○</v>
      </c>
      <c r="J1259" s="1" t="str">
        <f>CONCATENATE(定義一覧[[#This Row],[Width]],"_",定義一覧[[#This Row],[Category]],"_",定義一覧[[#This Row],[SubCategory]],"_",SUBSTITUTE(定義一覧[[#This Row],[Name]],"-","_"))</f>
        <v>NARROW_JIS_SYMBOL_LEFT_CORNER_BRACKET</v>
      </c>
      <c r="K12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LEFT_CORNER_BRACKET
pub const NARROW_JIS_SYMBOL_LEFT_CORNER_BRACKET: u32 = 0xFF62;</v>
      </c>
      <c r="L1259" s="3" t="str">
        <f>定義一覧[[#This Row],[VariableName]]&amp;","</f>
        <v>NARROW_JIS_SYMBOL_LEFT_CORNER_BRACKET,</v>
      </c>
      <c r="M1259" s="1" t="str">
        <f>IF(定義一覧[[#This Row],[Sequence]]="○","",IF(I1260="",CONCATENATE(定義一覧[[#This Row],[VariableName]], " + 1,"),CONCATENATE(定義一覧[[#This Row],[VariableName]], " - 1,")))</f>
        <v/>
      </c>
    </row>
    <row r="1260" spans="2:13" ht="12.75" customHeight="1" x14ac:dyDescent="0.4">
      <c r="B1260" s="1" t="s">
        <v>29</v>
      </c>
      <c r="C1260" s="1">
        <f>HEX2DEC(定義一覧[[#This Row],[Unicode]])</f>
        <v>65379</v>
      </c>
      <c r="D1260" s="1" t="str">
        <f>_xlfn.UNICHAR(HEX2DEC(定義一覧[[#This Row],[Unicode]]))</f>
        <v>｣</v>
      </c>
      <c r="E1260" s="1" t="s">
        <v>105</v>
      </c>
      <c r="F1260" s="1" t="s">
        <v>1623</v>
      </c>
      <c r="G1260" s="1" t="s">
        <v>647</v>
      </c>
      <c r="H1260" s="2" t="s">
        <v>185</v>
      </c>
      <c r="I1260" s="1" t="str">
        <f>IF(AND(定義一覧[[#This Row],[Dec]]-1=C1259,定義一覧[[#This Row],[Dec]]+1=C1261,定義一覧[[#This Row],[Category]]=F1259,定義一覧[[#This Row],[Category]]=F1261,定義一覧[[#This Row],[SubCategory]]=G1259,定義一覧[[#This Row],[SubCategory]]=G1261),"○","")</f>
        <v>○</v>
      </c>
      <c r="J1260" s="1" t="str">
        <f>CONCATENATE(定義一覧[[#This Row],[Width]],"_",定義一覧[[#This Row],[Category]],"_",定義一覧[[#This Row],[SubCategory]],"_",SUBSTITUTE(定義一覧[[#This Row],[Name]],"-","_"))</f>
        <v>NARROW_JIS_SYMBOL_RIGHT_CORNER_BRACKET</v>
      </c>
      <c r="K12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RIGHT_CORNER_BRACKET
pub const NARROW_JIS_SYMBOL_RIGHT_CORNER_BRACKET: u32 = 0xFF63;</v>
      </c>
      <c r="L1260" s="3" t="str">
        <f>定義一覧[[#This Row],[VariableName]]&amp;","</f>
        <v>NARROW_JIS_SYMBOL_RIGHT_CORNER_BRACKET,</v>
      </c>
      <c r="M1260" s="1" t="str">
        <f>IF(定義一覧[[#This Row],[Sequence]]="○","",IF(I1261="",CONCATENATE(定義一覧[[#This Row],[VariableName]], " + 1,"),CONCATENATE(定義一覧[[#This Row],[VariableName]], " - 1,")))</f>
        <v/>
      </c>
    </row>
    <row r="1261" spans="2:13" ht="12.75" customHeight="1" x14ac:dyDescent="0.4">
      <c r="B1261" s="1" t="s">
        <v>30</v>
      </c>
      <c r="C1261" s="1">
        <f>HEX2DEC(定義一覧[[#This Row],[Unicode]])</f>
        <v>65380</v>
      </c>
      <c r="D1261" s="1" t="str">
        <f>_xlfn.UNICHAR(HEX2DEC(定義一覧[[#This Row],[Unicode]]))</f>
        <v>､</v>
      </c>
      <c r="E1261" s="1" t="s">
        <v>105</v>
      </c>
      <c r="F1261" s="1" t="s">
        <v>1623</v>
      </c>
      <c r="G1261" s="1" t="s">
        <v>647</v>
      </c>
      <c r="H1261" s="2" t="s">
        <v>186</v>
      </c>
      <c r="I1261" s="1" t="str">
        <f>IF(AND(定義一覧[[#This Row],[Dec]]-1=C1260,定義一覧[[#This Row],[Dec]]+1=C1262,定義一覧[[#This Row],[Category]]=F1260,定義一覧[[#This Row],[Category]]=F1262,定義一覧[[#This Row],[SubCategory]]=G1260,定義一覧[[#This Row],[SubCategory]]=G1262),"○","")</f>
        <v>○</v>
      </c>
      <c r="J1261" s="1" t="str">
        <f>CONCATENATE(定義一覧[[#This Row],[Width]],"_",定義一覧[[#This Row],[Category]],"_",定義一覧[[#This Row],[SubCategory]],"_",SUBSTITUTE(定義一覧[[#This Row],[Name]],"-","_"))</f>
        <v>NARROW_JIS_SYMBOL_IDEOGRAPHIC_COMMA</v>
      </c>
      <c r="K12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IDEOGRAPHIC_COMMA
pub const NARROW_JIS_SYMBOL_IDEOGRAPHIC_COMMA: u32 = 0xFF64;</v>
      </c>
      <c r="L1261" s="3" t="str">
        <f>定義一覧[[#This Row],[VariableName]]&amp;","</f>
        <v>NARROW_JIS_SYMBOL_IDEOGRAPHIC_COMMA,</v>
      </c>
      <c r="M1261" s="1" t="str">
        <f>IF(定義一覧[[#This Row],[Sequence]]="○","",IF(I1262="",CONCATENATE(定義一覧[[#This Row],[VariableName]], " + 1,"),CONCATENATE(定義一覧[[#This Row],[VariableName]], " - 1,")))</f>
        <v/>
      </c>
    </row>
    <row r="1262" spans="2:13" ht="12.75" customHeight="1" x14ac:dyDescent="0.4">
      <c r="B1262" s="1" t="s">
        <v>31</v>
      </c>
      <c r="C1262" s="1">
        <f>HEX2DEC(定義一覧[[#This Row],[Unicode]])</f>
        <v>65381</v>
      </c>
      <c r="D1262" s="1" t="str">
        <f>_xlfn.UNICHAR(HEX2DEC(定義一覧[[#This Row],[Unicode]]))</f>
        <v>･</v>
      </c>
      <c r="E1262" s="1" t="s">
        <v>105</v>
      </c>
      <c r="F1262" s="1" t="s">
        <v>1623</v>
      </c>
      <c r="G1262" s="1" t="s">
        <v>647</v>
      </c>
      <c r="H1262" s="2" t="s">
        <v>187</v>
      </c>
      <c r="I1262" s="1" t="str">
        <f>IF(AND(定義一覧[[#This Row],[Dec]]-1=C1261,定義一覧[[#This Row],[Dec]]+1=C1263,定義一覧[[#This Row],[Category]]=F1261,定義一覧[[#This Row],[Category]]=F1263,定義一覧[[#This Row],[SubCategory]]=G1261,定義一覧[[#This Row],[SubCategory]]=G1263),"○","")</f>
        <v/>
      </c>
      <c r="J1262" s="1" t="str">
        <f>CONCATENATE(定義一覧[[#This Row],[Width]],"_",定義一覧[[#This Row],[Category]],"_",定義一覧[[#This Row],[SubCategory]],"_",SUBSTITUTE(定義一覧[[#This Row],[Name]],"-","_"))</f>
        <v>NARROW_JIS_SYMBOL_KATAKANA_MIDDLE_DOT</v>
      </c>
      <c r="K12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KATAKANA_MIDDLE_DOT
pub const NARROW_JIS_SYMBOL_KATAKANA_MIDDLE_DOT: u32 = 0xFF65;</v>
      </c>
      <c r="L1262" s="3" t="str">
        <f>定義一覧[[#This Row],[VariableName]]&amp;","</f>
        <v>NARROW_JIS_SYMBOL_KATAKANA_MIDDLE_DOT,</v>
      </c>
      <c r="M1262" s="1" t="str">
        <f>IF(定義一覧[[#This Row],[Sequence]]="○","",IF(I1263="",CONCATENATE(定義一覧[[#This Row],[VariableName]], " + 1,"),CONCATENATE(定義一覧[[#This Row],[VariableName]], " - 1,")))</f>
        <v>NARROW_JIS_SYMBOL_KATAKANA_MIDDLE_DOT + 1,</v>
      </c>
    </row>
    <row r="1263" spans="2:13" ht="12.75" customHeight="1" x14ac:dyDescent="0.4">
      <c r="B1263" s="1" t="s">
        <v>32</v>
      </c>
      <c r="C1263" s="1">
        <f>HEX2DEC(定義一覧[[#This Row],[Unicode]])</f>
        <v>65382</v>
      </c>
      <c r="D1263" s="1" t="str">
        <f>_xlfn.UNICHAR(HEX2DEC(定義一覧[[#This Row],[Unicode]]))</f>
        <v>ｦ</v>
      </c>
      <c r="E1263" s="1" t="s">
        <v>105</v>
      </c>
      <c r="F1263" s="1" t="s">
        <v>727</v>
      </c>
      <c r="G1263" s="1" t="s">
        <v>648</v>
      </c>
      <c r="H1263" s="2" t="s">
        <v>637</v>
      </c>
      <c r="I1263" s="1" t="str">
        <f>IF(AND(定義一覧[[#This Row],[Dec]]-1=C1262,定義一覧[[#This Row],[Dec]]+1=C1264,定義一覧[[#This Row],[Category]]=F1262,定義一覧[[#This Row],[Category]]=F1264,定義一覧[[#This Row],[SubCategory]]=G1262,定義一覧[[#This Row],[SubCategory]]=G1264),"○","")</f>
        <v/>
      </c>
      <c r="J1263" s="1" t="str">
        <f>CONCATENATE(定義一覧[[#This Row],[Width]],"_",定義一覧[[#This Row],[Category]],"_",定義一覧[[#This Row],[SubCategory]],"_",SUBSTITUTE(定義一覧[[#This Row],[Name]],"-","_"))</f>
        <v>NARROW_KANA_KATAKANA_WO</v>
      </c>
      <c r="K12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WO
pub const NARROW_KANA_KATAKANA_WO: u32 = 0xFF66;</v>
      </c>
      <c r="L1263" s="3" t="str">
        <f>定義一覧[[#This Row],[VariableName]]&amp;","</f>
        <v>NARROW_KANA_KATAKANA_WO,</v>
      </c>
      <c r="M1263" s="1" t="str">
        <f>IF(定義一覧[[#This Row],[Sequence]]="○","",IF(I1264="",CONCATENATE(定義一覧[[#This Row],[VariableName]], " + 1,"),CONCATENATE(定義一覧[[#This Row],[VariableName]], " - 1,")))</f>
        <v>NARROW_KANA_KATAKANA_WO - 1,</v>
      </c>
    </row>
    <row r="1264" spans="2:13" ht="12.75" customHeight="1" x14ac:dyDescent="0.4">
      <c r="B1264" s="1" t="s">
        <v>33</v>
      </c>
      <c r="C1264" s="1">
        <f>HEX2DEC(定義一覧[[#This Row],[Unicode]])</f>
        <v>65383</v>
      </c>
      <c r="D1264" s="1" t="str">
        <f>_xlfn.UNICHAR(HEX2DEC(定義一覧[[#This Row],[Unicode]]))</f>
        <v>ｧ</v>
      </c>
      <c r="E1264" s="1" t="s">
        <v>105</v>
      </c>
      <c r="F1264" s="1" t="s">
        <v>727</v>
      </c>
      <c r="G1264" s="1" t="s">
        <v>648</v>
      </c>
      <c r="H1264" s="2" t="s">
        <v>561</v>
      </c>
      <c r="I1264" s="1" t="str">
        <f>IF(AND(定義一覧[[#This Row],[Dec]]-1=C1263,定義一覧[[#This Row],[Dec]]+1=C1265,定義一覧[[#This Row],[Category]]=F1263,定義一覧[[#This Row],[Category]]=F1265,定義一覧[[#This Row],[SubCategory]]=G1263,定義一覧[[#This Row],[SubCategory]]=G1265),"○","")</f>
        <v>○</v>
      </c>
      <c r="J1264" s="1" t="str">
        <f>CONCATENATE(定義一覧[[#This Row],[Width]],"_",定義一覧[[#This Row],[Category]],"_",定義一覧[[#This Row],[SubCategory]],"_",SUBSTITUTE(定義一覧[[#This Row],[Name]],"-","_"))</f>
        <v>NARROW_KANA_KATAKANA_SMALL_A</v>
      </c>
      <c r="K12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SMALL_A
pub const NARROW_KANA_KATAKANA_SMALL_A: u32 = 0xFF67;</v>
      </c>
      <c r="L1264" s="3" t="str">
        <f>定義一覧[[#This Row],[VariableName]]&amp;","</f>
        <v>NARROW_KANA_KATAKANA_SMALL_A,</v>
      </c>
      <c r="M1264" s="1" t="str">
        <f>IF(定義一覧[[#This Row],[Sequence]]="○","",IF(I1265="",CONCATENATE(定義一覧[[#This Row],[VariableName]], " + 1,"),CONCATENATE(定義一覧[[#This Row],[VariableName]], " - 1,")))</f>
        <v/>
      </c>
    </row>
    <row r="1265" spans="2:13" ht="12.75" customHeight="1" x14ac:dyDescent="0.4">
      <c r="B1265" s="1" t="s">
        <v>34</v>
      </c>
      <c r="C1265" s="1">
        <f>HEX2DEC(定義一覧[[#This Row],[Unicode]])</f>
        <v>65384</v>
      </c>
      <c r="D1265" s="1" t="str">
        <f>_xlfn.UNICHAR(HEX2DEC(定義一覧[[#This Row],[Unicode]]))</f>
        <v>ｨ</v>
      </c>
      <c r="E1265" s="1" t="s">
        <v>105</v>
      </c>
      <c r="F1265" s="1" t="s">
        <v>727</v>
      </c>
      <c r="G1265" s="1" t="s">
        <v>648</v>
      </c>
      <c r="H1265" s="2" t="s">
        <v>562</v>
      </c>
      <c r="I1265" s="1" t="str">
        <f>IF(AND(定義一覧[[#This Row],[Dec]]-1=C1264,定義一覧[[#This Row],[Dec]]+1=C1266,定義一覧[[#This Row],[Category]]=F1264,定義一覧[[#This Row],[Category]]=F1266,定義一覧[[#This Row],[SubCategory]]=G1264,定義一覧[[#This Row],[SubCategory]]=G1266),"○","")</f>
        <v>○</v>
      </c>
      <c r="J1265" s="1" t="str">
        <f>CONCATENATE(定義一覧[[#This Row],[Width]],"_",定義一覧[[#This Row],[Category]],"_",定義一覧[[#This Row],[SubCategory]],"_",SUBSTITUTE(定義一覧[[#This Row],[Name]],"-","_"))</f>
        <v>NARROW_KANA_KATAKANA_SMALL_I</v>
      </c>
      <c r="K12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SMALL_I
pub const NARROW_KANA_KATAKANA_SMALL_I: u32 = 0xFF68;</v>
      </c>
      <c r="L1265" s="3" t="str">
        <f>定義一覧[[#This Row],[VariableName]]&amp;","</f>
        <v>NARROW_KANA_KATAKANA_SMALL_I,</v>
      </c>
      <c r="M1265" s="1" t="str">
        <f>IF(定義一覧[[#This Row],[Sequence]]="○","",IF(I1266="",CONCATENATE(定義一覧[[#This Row],[VariableName]], " + 1,"),CONCATENATE(定義一覧[[#This Row],[VariableName]], " - 1,")))</f>
        <v/>
      </c>
    </row>
    <row r="1266" spans="2:13" ht="12.75" customHeight="1" x14ac:dyDescent="0.4">
      <c r="B1266" s="1" t="s">
        <v>35</v>
      </c>
      <c r="C1266" s="1">
        <f>HEX2DEC(定義一覧[[#This Row],[Unicode]])</f>
        <v>65385</v>
      </c>
      <c r="D1266" s="1" t="str">
        <f>_xlfn.UNICHAR(HEX2DEC(定義一覧[[#This Row],[Unicode]]))</f>
        <v>ｩ</v>
      </c>
      <c r="E1266" s="1" t="s">
        <v>105</v>
      </c>
      <c r="F1266" s="1" t="s">
        <v>727</v>
      </c>
      <c r="G1266" s="1" t="s">
        <v>648</v>
      </c>
      <c r="H1266" s="2" t="s">
        <v>563</v>
      </c>
      <c r="I1266" s="1" t="str">
        <f>IF(AND(定義一覧[[#This Row],[Dec]]-1=C1265,定義一覧[[#This Row],[Dec]]+1=C1267,定義一覧[[#This Row],[Category]]=F1265,定義一覧[[#This Row],[Category]]=F1267,定義一覧[[#This Row],[SubCategory]]=G1265,定義一覧[[#This Row],[SubCategory]]=G1267),"○","")</f>
        <v>○</v>
      </c>
      <c r="J1266" s="1" t="str">
        <f>CONCATENATE(定義一覧[[#This Row],[Width]],"_",定義一覧[[#This Row],[Category]],"_",定義一覧[[#This Row],[SubCategory]],"_",SUBSTITUTE(定義一覧[[#This Row],[Name]],"-","_"))</f>
        <v>NARROW_KANA_KATAKANA_SMALL_U</v>
      </c>
      <c r="K12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SMALL_U
pub const NARROW_KANA_KATAKANA_SMALL_U: u32 = 0xFF69;</v>
      </c>
      <c r="L1266" s="3" t="str">
        <f>定義一覧[[#This Row],[VariableName]]&amp;","</f>
        <v>NARROW_KANA_KATAKANA_SMALL_U,</v>
      </c>
      <c r="M1266" s="1" t="str">
        <f>IF(定義一覧[[#This Row],[Sequence]]="○","",IF(I1267="",CONCATENATE(定義一覧[[#This Row],[VariableName]], " + 1,"),CONCATENATE(定義一覧[[#This Row],[VariableName]], " - 1,")))</f>
        <v/>
      </c>
    </row>
    <row r="1267" spans="2:13" ht="12.75" customHeight="1" x14ac:dyDescent="0.4">
      <c r="B1267" s="1" t="s">
        <v>36</v>
      </c>
      <c r="C1267" s="1">
        <f>HEX2DEC(定義一覧[[#This Row],[Unicode]])</f>
        <v>65386</v>
      </c>
      <c r="D1267" s="1" t="str">
        <f>_xlfn.UNICHAR(HEX2DEC(定義一覧[[#This Row],[Unicode]]))</f>
        <v>ｪ</v>
      </c>
      <c r="E1267" s="1" t="s">
        <v>105</v>
      </c>
      <c r="F1267" s="1" t="s">
        <v>727</v>
      </c>
      <c r="G1267" s="1" t="s">
        <v>648</v>
      </c>
      <c r="H1267" s="2" t="s">
        <v>564</v>
      </c>
      <c r="I1267" s="1" t="str">
        <f>IF(AND(定義一覧[[#This Row],[Dec]]-1=C1266,定義一覧[[#This Row],[Dec]]+1=C1268,定義一覧[[#This Row],[Category]]=F1266,定義一覧[[#This Row],[Category]]=F1268,定義一覧[[#This Row],[SubCategory]]=G1266,定義一覧[[#This Row],[SubCategory]]=G1268),"○","")</f>
        <v>○</v>
      </c>
      <c r="J1267" s="1" t="str">
        <f>CONCATENATE(定義一覧[[#This Row],[Width]],"_",定義一覧[[#This Row],[Category]],"_",定義一覧[[#This Row],[SubCategory]],"_",SUBSTITUTE(定義一覧[[#This Row],[Name]],"-","_"))</f>
        <v>NARROW_KANA_KATAKANA_SMALL_E</v>
      </c>
      <c r="K12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SMALL_E
pub const NARROW_KANA_KATAKANA_SMALL_E: u32 = 0xFF6A;</v>
      </c>
      <c r="L1267" s="3" t="str">
        <f>定義一覧[[#This Row],[VariableName]]&amp;","</f>
        <v>NARROW_KANA_KATAKANA_SMALL_E,</v>
      </c>
      <c r="M1267" s="1" t="str">
        <f>IF(定義一覧[[#This Row],[Sequence]]="○","",IF(I1268="",CONCATENATE(定義一覧[[#This Row],[VariableName]], " + 1,"),CONCATENATE(定義一覧[[#This Row],[VariableName]], " - 1,")))</f>
        <v/>
      </c>
    </row>
    <row r="1268" spans="2:13" ht="12.75" customHeight="1" x14ac:dyDescent="0.4">
      <c r="B1268" s="1" t="s">
        <v>37</v>
      </c>
      <c r="C1268" s="1">
        <f>HEX2DEC(定義一覧[[#This Row],[Unicode]])</f>
        <v>65387</v>
      </c>
      <c r="D1268" s="1" t="str">
        <f>_xlfn.UNICHAR(HEX2DEC(定義一覧[[#This Row],[Unicode]]))</f>
        <v>ｫ</v>
      </c>
      <c r="E1268" s="1" t="s">
        <v>105</v>
      </c>
      <c r="F1268" s="1" t="s">
        <v>727</v>
      </c>
      <c r="G1268" s="1" t="s">
        <v>648</v>
      </c>
      <c r="H1268" s="2" t="s">
        <v>565</v>
      </c>
      <c r="I1268" s="1" t="str">
        <f>IF(AND(定義一覧[[#This Row],[Dec]]-1=C1267,定義一覧[[#This Row],[Dec]]+1=C1269,定義一覧[[#This Row],[Category]]=F1267,定義一覧[[#This Row],[Category]]=F1269,定義一覧[[#This Row],[SubCategory]]=G1267,定義一覧[[#This Row],[SubCategory]]=G1269),"○","")</f>
        <v>○</v>
      </c>
      <c r="J1268" s="1" t="str">
        <f>CONCATENATE(定義一覧[[#This Row],[Width]],"_",定義一覧[[#This Row],[Category]],"_",定義一覧[[#This Row],[SubCategory]],"_",SUBSTITUTE(定義一覧[[#This Row],[Name]],"-","_"))</f>
        <v>NARROW_KANA_KATAKANA_SMALL_O</v>
      </c>
      <c r="K12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SMALL_O
pub const NARROW_KANA_KATAKANA_SMALL_O: u32 = 0xFF6B;</v>
      </c>
      <c r="L1268" s="3" t="str">
        <f>定義一覧[[#This Row],[VariableName]]&amp;","</f>
        <v>NARROW_KANA_KATAKANA_SMALL_O,</v>
      </c>
      <c r="M1268" s="1" t="str">
        <f>IF(定義一覧[[#This Row],[Sequence]]="○","",IF(I1269="",CONCATENATE(定義一覧[[#This Row],[VariableName]], " + 1,"),CONCATENATE(定義一覧[[#This Row],[VariableName]], " - 1,")))</f>
        <v/>
      </c>
    </row>
    <row r="1269" spans="2:13" ht="12.75" customHeight="1" x14ac:dyDescent="0.4">
      <c r="B1269" s="1" t="s">
        <v>38</v>
      </c>
      <c r="C1269" s="1">
        <f>HEX2DEC(定義一覧[[#This Row],[Unicode]])</f>
        <v>65388</v>
      </c>
      <c r="D1269" s="1" t="str">
        <f>_xlfn.UNICHAR(HEX2DEC(定義一覧[[#This Row],[Unicode]]))</f>
        <v>ｬ</v>
      </c>
      <c r="E1269" s="1" t="s">
        <v>105</v>
      </c>
      <c r="F1269" s="1" t="s">
        <v>727</v>
      </c>
      <c r="G1269" s="1" t="s">
        <v>648</v>
      </c>
      <c r="H1269" s="2" t="s">
        <v>622</v>
      </c>
      <c r="I1269" s="1" t="str">
        <f>IF(AND(定義一覧[[#This Row],[Dec]]-1=C1268,定義一覧[[#This Row],[Dec]]+1=C1270,定義一覧[[#This Row],[Category]]=F1268,定義一覧[[#This Row],[Category]]=F1270,定義一覧[[#This Row],[SubCategory]]=G1268,定義一覧[[#This Row],[SubCategory]]=G1270),"○","")</f>
        <v>○</v>
      </c>
      <c r="J1269" s="1" t="str">
        <f>CONCATENATE(定義一覧[[#This Row],[Width]],"_",定義一覧[[#This Row],[Category]],"_",定義一覧[[#This Row],[SubCategory]],"_",SUBSTITUTE(定義一覧[[#This Row],[Name]],"-","_"))</f>
        <v>NARROW_KANA_KATAKANA_SMALL_YA</v>
      </c>
      <c r="K12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SMALL_YA
pub const NARROW_KANA_KATAKANA_SMALL_YA: u32 = 0xFF6C;</v>
      </c>
      <c r="L1269" s="3" t="str">
        <f>定義一覧[[#This Row],[VariableName]]&amp;","</f>
        <v>NARROW_KANA_KATAKANA_SMALL_YA,</v>
      </c>
      <c r="M1269" s="1" t="str">
        <f>IF(定義一覧[[#This Row],[Sequence]]="○","",IF(I1270="",CONCATENATE(定義一覧[[#This Row],[VariableName]], " + 1,"),CONCATENATE(定義一覧[[#This Row],[VariableName]], " - 1,")))</f>
        <v/>
      </c>
    </row>
    <row r="1270" spans="2:13" ht="12.75" customHeight="1" x14ac:dyDescent="0.4">
      <c r="B1270" s="1" t="s">
        <v>39</v>
      </c>
      <c r="C1270" s="1">
        <f>HEX2DEC(定義一覧[[#This Row],[Unicode]])</f>
        <v>65389</v>
      </c>
      <c r="D1270" s="1" t="str">
        <f>_xlfn.UNICHAR(HEX2DEC(定義一覧[[#This Row],[Unicode]]))</f>
        <v>ｭ</v>
      </c>
      <c r="E1270" s="1" t="s">
        <v>105</v>
      </c>
      <c r="F1270" s="1" t="s">
        <v>727</v>
      </c>
      <c r="G1270" s="1" t="s">
        <v>648</v>
      </c>
      <c r="H1270" s="2" t="s">
        <v>624</v>
      </c>
      <c r="I1270" s="1" t="str">
        <f>IF(AND(定義一覧[[#This Row],[Dec]]-1=C1269,定義一覧[[#This Row],[Dec]]+1=C1271,定義一覧[[#This Row],[Category]]=F1269,定義一覧[[#This Row],[Category]]=F1271,定義一覧[[#This Row],[SubCategory]]=G1269,定義一覧[[#This Row],[SubCategory]]=G1271),"○","")</f>
        <v>○</v>
      </c>
      <c r="J1270" s="1" t="str">
        <f>CONCATENATE(定義一覧[[#This Row],[Width]],"_",定義一覧[[#This Row],[Category]],"_",定義一覧[[#This Row],[SubCategory]],"_",SUBSTITUTE(定義一覧[[#This Row],[Name]],"-","_"))</f>
        <v>NARROW_KANA_KATAKANA_SMALL_YU</v>
      </c>
      <c r="K12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SMALL_YU
pub const NARROW_KANA_KATAKANA_SMALL_YU: u32 = 0xFF6D;</v>
      </c>
      <c r="L1270" s="3" t="str">
        <f>定義一覧[[#This Row],[VariableName]]&amp;","</f>
        <v>NARROW_KANA_KATAKANA_SMALL_YU,</v>
      </c>
      <c r="M1270" s="1" t="str">
        <f>IF(定義一覧[[#This Row],[Sequence]]="○","",IF(I1271="",CONCATENATE(定義一覧[[#This Row],[VariableName]], " + 1,"),CONCATENATE(定義一覧[[#This Row],[VariableName]], " - 1,")))</f>
        <v/>
      </c>
    </row>
    <row r="1271" spans="2:13" ht="12.75" customHeight="1" x14ac:dyDescent="0.4">
      <c r="B1271" s="1" t="s">
        <v>40</v>
      </c>
      <c r="C1271" s="1">
        <f>HEX2DEC(定義一覧[[#This Row],[Unicode]])</f>
        <v>65390</v>
      </c>
      <c r="D1271" s="1" t="str">
        <f>_xlfn.UNICHAR(HEX2DEC(定義一覧[[#This Row],[Unicode]]))</f>
        <v>ｮ</v>
      </c>
      <c r="E1271" s="1" t="s">
        <v>105</v>
      </c>
      <c r="F1271" s="1" t="s">
        <v>727</v>
      </c>
      <c r="G1271" s="1" t="s">
        <v>648</v>
      </c>
      <c r="H1271" s="2" t="s">
        <v>626</v>
      </c>
      <c r="I1271" s="1" t="str">
        <f>IF(AND(定義一覧[[#This Row],[Dec]]-1=C1270,定義一覧[[#This Row],[Dec]]+1=C1272,定義一覧[[#This Row],[Category]]=F1270,定義一覧[[#This Row],[Category]]=F1272,定義一覧[[#This Row],[SubCategory]]=G1270,定義一覧[[#This Row],[SubCategory]]=G1272),"○","")</f>
        <v>○</v>
      </c>
      <c r="J1271" s="1" t="str">
        <f>CONCATENATE(定義一覧[[#This Row],[Width]],"_",定義一覧[[#This Row],[Category]],"_",定義一覧[[#This Row],[SubCategory]],"_",SUBSTITUTE(定義一覧[[#This Row],[Name]],"-","_"))</f>
        <v>NARROW_KANA_KATAKANA_SMALL_YO</v>
      </c>
      <c r="K12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SMALL_YO
pub const NARROW_KANA_KATAKANA_SMALL_YO: u32 = 0xFF6E;</v>
      </c>
      <c r="L1271" s="3" t="str">
        <f>定義一覧[[#This Row],[VariableName]]&amp;","</f>
        <v>NARROW_KANA_KATAKANA_SMALL_YO,</v>
      </c>
      <c r="M1271" s="1" t="str">
        <f>IF(定義一覧[[#This Row],[Sequence]]="○","",IF(I1272="",CONCATENATE(定義一覧[[#This Row],[VariableName]], " + 1,"),CONCATENATE(定義一覧[[#This Row],[VariableName]], " - 1,")))</f>
        <v/>
      </c>
    </row>
    <row r="1272" spans="2:13" ht="12.75" customHeight="1" x14ac:dyDescent="0.4">
      <c r="B1272" s="1" t="s">
        <v>41</v>
      </c>
      <c r="C1272" s="1">
        <f>HEX2DEC(定義一覧[[#This Row],[Unicode]])</f>
        <v>65391</v>
      </c>
      <c r="D1272" s="1" t="str">
        <f>_xlfn.UNICHAR(HEX2DEC(定義一覧[[#This Row],[Unicode]]))</f>
        <v>ｯ</v>
      </c>
      <c r="E1272" s="1" t="s">
        <v>105</v>
      </c>
      <c r="F1272" s="1" t="s">
        <v>727</v>
      </c>
      <c r="G1272" s="1" t="s">
        <v>648</v>
      </c>
      <c r="H1272" s="2" t="s">
        <v>590</v>
      </c>
      <c r="I1272" s="1" t="str">
        <f>IF(AND(定義一覧[[#This Row],[Dec]]-1=C1271,定義一覧[[#This Row],[Dec]]+1=C1273,定義一覧[[#This Row],[Category]]=F1271,定義一覧[[#This Row],[Category]]=F1273,定義一覧[[#This Row],[SubCategory]]=G1271,定義一覧[[#This Row],[SubCategory]]=G1273),"○","")</f>
        <v/>
      </c>
      <c r="J1272" s="1" t="str">
        <f>CONCATENATE(定義一覧[[#This Row],[Width]],"_",定義一覧[[#This Row],[Category]],"_",定義一覧[[#This Row],[SubCategory]],"_",SUBSTITUTE(定義一覧[[#This Row],[Name]],"-","_"))</f>
        <v>NARROW_KANA_KATAKANA_SMALL_TU</v>
      </c>
      <c r="K12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SMALL_TU
pub const NARROW_KANA_KATAKANA_SMALL_TU: u32 = 0xFF6F;</v>
      </c>
      <c r="L1272" s="3" t="str">
        <f>定義一覧[[#This Row],[VariableName]]&amp;","</f>
        <v>NARROW_KANA_KATAKANA_SMALL_TU,</v>
      </c>
      <c r="M1272" s="1" t="str">
        <f>IF(定義一覧[[#This Row],[Sequence]]="○","",IF(I1273="",CONCATENATE(定義一覧[[#This Row],[VariableName]], " + 1,"),CONCATENATE(定義一覧[[#This Row],[VariableName]], " - 1,")))</f>
        <v>NARROW_KANA_KATAKANA_SMALL_TU + 1,</v>
      </c>
    </row>
    <row r="1273" spans="2:13" ht="12.75" customHeight="1" x14ac:dyDescent="0.4">
      <c r="B1273" s="1" t="s">
        <v>42</v>
      </c>
      <c r="C1273" s="1">
        <f>HEX2DEC(定義一覧[[#This Row],[Unicode]])</f>
        <v>65392</v>
      </c>
      <c r="D1273" s="1" t="str">
        <f>_xlfn.UNICHAR(HEX2DEC(定義一覧[[#This Row],[Unicode]]))</f>
        <v>ｰ</v>
      </c>
      <c r="E1273" s="1" t="s">
        <v>105</v>
      </c>
      <c r="F1273" s="1" t="s">
        <v>1623</v>
      </c>
      <c r="G1273" s="1" t="s">
        <v>647</v>
      </c>
      <c r="H1273" s="2" t="s">
        <v>737</v>
      </c>
      <c r="I1273" s="1" t="str">
        <f>IF(AND(定義一覧[[#This Row],[Dec]]-1=C1272,定義一覧[[#This Row],[Dec]]+1=C1274,定義一覧[[#This Row],[Category]]=F1272,定義一覧[[#This Row],[Category]]=F1274,定義一覧[[#This Row],[SubCategory]]=G1272,定義一覧[[#This Row],[SubCategory]]=G1274),"○","")</f>
        <v/>
      </c>
      <c r="J1273" s="1" t="str">
        <f>CONCATENATE(定義一覧[[#This Row],[Width]],"_",定義一覧[[#This Row],[Category]],"_",定義一覧[[#This Row],[SubCategory]],"_",SUBSTITUTE(定義一覧[[#This Row],[Name]],"-","_"))</f>
        <v>NARROW_JIS_SYMBOL_PROLONGED_SOUND_MARK</v>
      </c>
      <c r="K12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PROLONGED_SOUND_MARK
pub const NARROW_JIS_SYMBOL_PROLONGED_SOUND_MARK: u32 = 0xFF70;</v>
      </c>
      <c r="L1273" s="3" t="str">
        <f>定義一覧[[#This Row],[VariableName]]&amp;","</f>
        <v>NARROW_JIS_SYMBOL_PROLONGED_SOUND_MARK,</v>
      </c>
      <c r="M1273" s="1" t="str">
        <f>IF(定義一覧[[#This Row],[Sequence]]="○","",IF(I1274="",CONCATENATE(定義一覧[[#This Row],[VariableName]], " + 1,"),CONCATENATE(定義一覧[[#This Row],[VariableName]], " - 1,")))</f>
        <v>NARROW_JIS_SYMBOL_PROLONGED_SOUND_MARK + 1,</v>
      </c>
    </row>
    <row r="1274" spans="2:13" ht="12.75" customHeight="1" x14ac:dyDescent="0.4">
      <c r="B1274" s="1" t="s">
        <v>43</v>
      </c>
      <c r="C1274" s="1">
        <f>HEX2DEC(定義一覧[[#This Row],[Unicode]])</f>
        <v>65393</v>
      </c>
      <c r="D1274" s="1" t="str">
        <f>_xlfn.UNICHAR(HEX2DEC(定義一覧[[#This Row],[Unicode]]))</f>
        <v>ｱ</v>
      </c>
      <c r="E1274" s="1" t="s">
        <v>105</v>
      </c>
      <c r="F1274" s="1" t="s">
        <v>727</v>
      </c>
      <c r="G1274" s="1" t="s">
        <v>648</v>
      </c>
      <c r="H1274" s="2" t="s">
        <v>1</v>
      </c>
      <c r="I1274" s="1" t="str">
        <f>IF(AND(定義一覧[[#This Row],[Dec]]-1=C1273,定義一覧[[#This Row],[Dec]]+1=C1275,定義一覧[[#This Row],[Category]]=F1273,定義一覧[[#This Row],[Category]]=F1275,定義一覧[[#This Row],[SubCategory]]=G1273,定義一覧[[#This Row],[SubCategory]]=G1275),"○","")</f>
        <v/>
      </c>
      <c r="J1274" s="1" t="str">
        <f>CONCATENATE(定義一覧[[#This Row],[Width]],"_",定義一覧[[#This Row],[Category]],"_",定義一覧[[#This Row],[SubCategory]],"_",SUBSTITUTE(定義一覧[[#This Row],[Name]],"-","_"))</f>
        <v>NARROW_KANA_KATAKANA_A</v>
      </c>
      <c r="K12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A
pub const NARROW_KANA_KATAKANA_A: u32 = 0xFF71;</v>
      </c>
      <c r="L1274" s="3" t="str">
        <f>定義一覧[[#This Row],[VariableName]]&amp;","</f>
        <v>NARROW_KANA_KATAKANA_A,</v>
      </c>
      <c r="M1274" s="1" t="str">
        <f>IF(定義一覧[[#This Row],[Sequence]]="○","",IF(I1275="",CONCATENATE(定義一覧[[#This Row],[VariableName]], " + 1,"),CONCATENATE(定義一覧[[#This Row],[VariableName]], " - 1,")))</f>
        <v>NARROW_KANA_KATAKANA_A - 1,</v>
      </c>
    </row>
    <row r="1275" spans="2:13" ht="12.75" customHeight="1" x14ac:dyDescent="0.4">
      <c r="B1275" s="1" t="s">
        <v>44</v>
      </c>
      <c r="C1275" s="1">
        <f>HEX2DEC(定義一覧[[#This Row],[Unicode]])</f>
        <v>65394</v>
      </c>
      <c r="D1275" s="1" t="str">
        <f>_xlfn.UNICHAR(HEX2DEC(定義一覧[[#This Row],[Unicode]]))</f>
        <v>ｲ</v>
      </c>
      <c r="E1275" s="1" t="s">
        <v>105</v>
      </c>
      <c r="F1275" s="1" t="s">
        <v>727</v>
      </c>
      <c r="G1275" s="1" t="s">
        <v>648</v>
      </c>
      <c r="H1275" s="2" t="s">
        <v>9</v>
      </c>
      <c r="I1275" s="1" t="str">
        <f>IF(AND(定義一覧[[#This Row],[Dec]]-1=C1274,定義一覧[[#This Row],[Dec]]+1=C1276,定義一覧[[#This Row],[Category]]=F1274,定義一覧[[#This Row],[Category]]=F1276,定義一覧[[#This Row],[SubCategory]]=G1274,定義一覧[[#This Row],[SubCategory]]=G1276),"○","")</f>
        <v>○</v>
      </c>
      <c r="J1275" s="1" t="str">
        <f>CONCATENATE(定義一覧[[#This Row],[Width]],"_",定義一覧[[#This Row],[Category]],"_",定義一覧[[#This Row],[SubCategory]],"_",SUBSTITUTE(定義一覧[[#This Row],[Name]],"-","_"))</f>
        <v>NARROW_KANA_KATAKANA_I</v>
      </c>
      <c r="K12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I
pub const NARROW_KANA_KATAKANA_I: u32 = 0xFF72;</v>
      </c>
      <c r="L1275" s="3" t="str">
        <f>定義一覧[[#This Row],[VariableName]]&amp;","</f>
        <v>NARROW_KANA_KATAKANA_I,</v>
      </c>
      <c r="M1275" s="1" t="str">
        <f>IF(定義一覧[[#This Row],[Sequence]]="○","",IF(I1276="",CONCATENATE(定義一覧[[#This Row],[VariableName]], " + 1,"),CONCATENATE(定義一覧[[#This Row],[VariableName]], " - 1,")))</f>
        <v/>
      </c>
    </row>
    <row r="1276" spans="2:13" ht="12.75" customHeight="1" x14ac:dyDescent="0.4">
      <c r="B1276" s="1" t="s">
        <v>45</v>
      </c>
      <c r="C1276" s="1">
        <f>HEX2DEC(定義一覧[[#This Row],[Unicode]])</f>
        <v>65395</v>
      </c>
      <c r="D1276" s="1" t="str">
        <f>_xlfn.UNICHAR(HEX2DEC(定義一覧[[#This Row],[Unicode]]))</f>
        <v>ｳ</v>
      </c>
      <c r="E1276" s="1" t="s">
        <v>105</v>
      </c>
      <c r="F1276" s="1" t="s">
        <v>727</v>
      </c>
      <c r="G1276" s="1" t="s">
        <v>648</v>
      </c>
      <c r="H1276" s="2" t="s">
        <v>21</v>
      </c>
      <c r="I1276" s="1" t="str">
        <f>IF(AND(定義一覧[[#This Row],[Dec]]-1=C1275,定義一覧[[#This Row],[Dec]]+1=C1277,定義一覧[[#This Row],[Category]]=F1275,定義一覧[[#This Row],[Category]]=F1277,定義一覧[[#This Row],[SubCategory]]=G1275,定義一覧[[#This Row],[SubCategory]]=G1277),"○","")</f>
        <v>○</v>
      </c>
      <c r="J1276" s="1" t="str">
        <f>CONCATENATE(定義一覧[[#This Row],[Width]],"_",定義一覧[[#This Row],[Category]],"_",定義一覧[[#This Row],[SubCategory]],"_",SUBSTITUTE(定義一覧[[#This Row],[Name]],"-","_"))</f>
        <v>NARROW_KANA_KATAKANA_U</v>
      </c>
      <c r="K12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U
pub const NARROW_KANA_KATAKANA_U: u32 = 0xFF73;</v>
      </c>
      <c r="L1276" s="3" t="str">
        <f>定義一覧[[#This Row],[VariableName]]&amp;","</f>
        <v>NARROW_KANA_KATAKANA_U,</v>
      </c>
      <c r="M1276" s="1" t="str">
        <f>IF(定義一覧[[#This Row],[Sequence]]="○","",IF(I1277="",CONCATENATE(定義一覧[[#This Row],[VariableName]], " + 1,"),CONCATENATE(定義一覧[[#This Row],[VariableName]], " - 1,")))</f>
        <v/>
      </c>
    </row>
    <row r="1277" spans="2:13" ht="12.75" customHeight="1" x14ac:dyDescent="0.4">
      <c r="B1277" s="1" t="s">
        <v>46</v>
      </c>
      <c r="C1277" s="1">
        <f>HEX2DEC(定義一覧[[#This Row],[Unicode]])</f>
        <v>65396</v>
      </c>
      <c r="D1277" s="1" t="str">
        <f>_xlfn.UNICHAR(HEX2DEC(定義一覧[[#This Row],[Unicode]]))</f>
        <v>ｴ</v>
      </c>
      <c r="E1277" s="1" t="s">
        <v>105</v>
      </c>
      <c r="F1277" s="1" t="s">
        <v>727</v>
      </c>
      <c r="G1277" s="1" t="s">
        <v>648</v>
      </c>
      <c r="H1277" s="2" t="s">
        <v>5</v>
      </c>
      <c r="I1277" s="1" t="str">
        <f>IF(AND(定義一覧[[#This Row],[Dec]]-1=C1276,定義一覧[[#This Row],[Dec]]+1=C1278,定義一覧[[#This Row],[Category]]=F1276,定義一覧[[#This Row],[Category]]=F1278,定義一覧[[#This Row],[SubCategory]]=G1276,定義一覧[[#This Row],[SubCategory]]=G1278),"○","")</f>
        <v>○</v>
      </c>
      <c r="J1277" s="1" t="str">
        <f>CONCATENATE(定義一覧[[#This Row],[Width]],"_",定義一覧[[#This Row],[Category]],"_",定義一覧[[#This Row],[SubCategory]],"_",SUBSTITUTE(定義一覧[[#This Row],[Name]],"-","_"))</f>
        <v>NARROW_KANA_KATAKANA_E</v>
      </c>
      <c r="K12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E
pub const NARROW_KANA_KATAKANA_E: u32 = 0xFF74;</v>
      </c>
      <c r="L1277" s="3" t="str">
        <f>定義一覧[[#This Row],[VariableName]]&amp;","</f>
        <v>NARROW_KANA_KATAKANA_E,</v>
      </c>
      <c r="M1277" s="1" t="str">
        <f>IF(定義一覧[[#This Row],[Sequence]]="○","",IF(I1278="",CONCATENATE(定義一覧[[#This Row],[VariableName]], " + 1,"),CONCATENATE(定義一覧[[#This Row],[VariableName]], " - 1,")))</f>
        <v/>
      </c>
    </row>
    <row r="1278" spans="2:13" ht="12.75" customHeight="1" x14ac:dyDescent="0.4">
      <c r="B1278" s="1" t="s">
        <v>47</v>
      </c>
      <c r="C1278" s="1">
        <f>HEX2DEC(定義一覧[[#This Row],[Unicode]])</f>
        <v>65397</v>
      </c>
      <c r="D1278" s="1" t="str">
        <f>_xlfn.UNICHAR(HEX2DEC(定義一覧[[#This Row],[Unicode]]))</f>
        <v>ｵ</v>
      </c>
      <c r="E1278" s="1" t="s">
        <v>105</v>
      </c>
      <c r="F1278" s="1" t="s">
        <v>727</v>
      </c>
      <c r="G1278" s="1" t="s">
        <v>648</v>
      </c>
      <c r="H1278" s="2" t="s">
        <v>15</v>
      </c>
      <c r="I1278" s="1" t="str">
        <f>IF(AND(定義一覧[[#This Row],[Dec]]-1=C1277,定義一覧[[#This Row],[Dec]]+1=C1279,定義一覧[[#This Row],[Category]]=F1277,定義一覧[[#This Row],[Category]]=F1279,定義一覧[[#This Row],[SubCategory]]=G1277,定義一覧[[#This Row],[SubCategory]]=G1279),"○","")</f>
        <v>○</v>
      </c>
      <c r="J1278" s="1" t="str">
        <f>CONCATENATE(定義一覧[[#This Row],[Width]],"_",定義一覧[[#This Row],[Category]],"_",定義一覧[[#This Row],[SubCategory]],"_",SUBSTITUTE(定義一覧[[#This Row],[Name]],"-","_"))</f>
        <v>NARROW_KANA_KATAKANA_O</v>
      </c>
      <c r="K12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O
pub const NARROW_KANA_KATAKANA_O: u32 = 0xFF75;</v>
      </c>
      <c r="L1278" s="3" t="str">
        <f>定義一覧[[#This Row],[VariableName]]&amp;","</f>
        <v>NARROW_KANA_KATAKANA_O,</v>
      </c>
      <c r="M1278" s="1" t="str">
        <f>IF(定義一覧[[#This Row],[Sequence]]="○","",IF(I1279="",CONCATENATE(定義一覧[[#This Row],[VariableName]], " + 1,"),CONCATENATE(定義一覧[[#This Row],[VariableName]], " - 1,")))</f>
        <v/>
      </c>
    </row>
    <row r="1279" spans="2:13" ht="12.75" customHeight="1" x14ac:dyDescent="0.4">
      <c r="B1279" s="1" t="s">
        <v>48</v>
      </c>
      <c r="C1279" s="1">
        <f>HEX2DEC(定義一覧[[#This Row],[Unicode]])</f>
        <v>65398</v>
      </c>
      <c r="D1279" s="1" t="str">
        <f>_xlfn.UNICHAR(HEX2DEC(定義一覧[[#This Row],[Unicode]]))</f>
        <v>ｶ</v>
      </c>
      <c r="E1279" s="1" t="s">
        <v>105</v>
      </c>
      <c r="F1279" s="1" t="s">
        <v>727</v>
      </c>
      <c r="G1279" s="1" t="s">
        <v>648</v>
      </c>
      <c r="H1279" s="2" t="s">
        <v>566</v>
      </c>
      <c r="I1279" s="1" t="str">
        <f>IF(AND(定義一覧[[#This Row],[Dec]]-1=C1278,定義一覧[[#This Row],[Dec]]+1=C1280,定義一覧[[#This Row],[Category]]=F1278,定義一覧[[#This Row],[Category]]=F1280,定義一覧[[#This Row],[SubCategory]]=G1278,定義一覧[[#This Row],[SubCategory]]=G1280),"○","")</f>
        <v>○</v>
      </c>
      <c r="J1279" s="1" t="str">
        <f>CONCATENATE(定義一覧[[#This Row],[Width]],"_",定義一覧[[#This Row],[Category]],"_",定義一覧[[#This Row],[SubCategory]],"_",SUBSTITUTE(定義一覧[[#This Row],[Name]],"-","_"))</f>
        <v>NARROW_KANA_KATAKANA_KA</v>
      </c>
      <c r="K12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KA
pub const NARROW_KANA_KATAKANA_KA: u32 = 0xFF76;</v>
      </c>
      <c r="L1279" s="3" t="str">
        <f>定義一覧[[#This Row],[VariableName]]&amp;","</f>
        <v>NARROW_KANA_KATAKANA_KA,</v>
      </c>
      <c r="M1279" s="1" t="str">
        <f>IF(定義一覧[[#This Row],[Sequence]]="○","",IF(I1280="",CONCATENATE(定義一覧[[#This Row],[VariableName]], " + 1,"),CONCATENATE(定義一覧[[#This Row],[VariableName]], " - 1,")))</f>
        <v/>
      </c>
    </row>
    <row r="1280" spans="2:13" ht="12.75" customHeight="1" x14ac:dyDescent="0.4">
      <c r="B1280" s="1" t="s">
        <v>49</v>
      </c>
      <c r="C1280" s="1">
        <f>HEX2DEC(定義一覧[[#This Row],[Unicode]])</f>
        <v>65399</v>
      </c>
      <c r="D1280" s="1" t="str">
        <f>_xlfn.UNICHAR(HEX2DEC(定義一覧[[#This Row],[Unicode]]))</f>
        <v>ｷ</v>
      </c>
      <c r="E1280" s="1" t="s">
        <v>105</v>
      </c>
      <c r="F1280" s="1" t="s">
        <v>727</v>
      </c>
      <c r="G1280" s="1" t="s">
        <v>648</v>
      </c>
      <c r="H1280" s="2" t="s">
        <v>568</v>
      </c>
      <c r="I1280" s="1" t="str">
        <f>IF(AND(定義一覧[[#This Row],[Dec]]-1=C1279,定義一覧[[#This Row],[Dec]]+1=C1281,定義一覧[[#This Row],[Category]]=F1279,定義一覧[[#This Row],[Category]]=F1281,定義一覧[[#This Row],[SubCategory]]=G1279,定義一覧[[#This Row],[SubCategory]]=G1281),"○","")</f>
        <v>○</v>
      </c>
      <c r="J1280" s="1" t="str">
        <f>CONCATENATE(定義一覧[[#This Row],[Width]],"_",定義一覧[[#This Row],[Category]],"_",定義一覧[[#This Row],[SubCategory]],"_",SUBSTITUTE(定義一覧[[#This Row],[Name]],"-","_"))</f>
        <v>NARROW_KANA_KATAKANA_KI</v>
      </c>
      <c r="K12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KI
pub const NARROW_KANA_KATAKANA_KI: u32 = 0xFF77;</v>
      </c>
      <c r="L1280" s="3" t="str">
        <f>定義一覧[[#This Row],[VariableName]]&amp;","</f>
        <v>NARROW_KANA_KATAKANA_KI,</v>
      </c>
      <c r="M1280" s="1" t="str">
        <f>IF(定義一覧[[#This Row],[Sequence]]="○","",IF(I1281="",CONCATENATE(定義一覧[[#This Row],[VariableName]], " + 1,"),CONCATENATE(定義一覧[[#This Row],[VariableName]], " - 1,")))</f>
        <v/>
      </c>
    </row>
    <row r="1281" spans="2:13" ht="12.75" customHeight="1" x14ac:dyDescent="0.4">
      <c r="B1281" s="1" t="s">
        <v>50</v>
      </c>
      <c r="C1281" s="1">
        <f>HEX2DEC(定義一覧[[#This Row],[Unicode]])</f>
        <v>65400</v>
      </c>
      <c r="D1281" s="1" t="str">
        <f>_xlfn.UNICHAR(HEX2DEC(定義一覧[[#This Row],[Unicode]]))</f>
        <v>ｸ</v>
      </c>
      <c r="E1281" s="1" t="s">
        <v>105</v>
      </c>
      <c r="F1281" s="1" t="s">
        <v>727</v>
      </c>
      <c r="G1281" s="1" t="s">
        <v>648</v>
      </c>
      <c r="H1281" s="2" t="s">
        <v>570</v>
      </c>
      <c r="I1281" s="1" t="str">
        <f>IF(AND(定義一覧[[#This Row],[Dec]]-1=C1280,定義一覧[[#This Row],[Dec]]+1=C1282,定義一覧[[#This Row],[Category]]=F1280,定義一覧[[#This Row],[Category]]=F1282,定義一覧[[#This Row],[SubCategory]]=G1280,定義一覧[[#This Row],[SubCategory]]=G1282),"○","")</f>
        <v>○</v>
      </c>
      <c r="J1281" s="1" t="str">
        <f>CONCATENATE(定義一覧[[#This Row],[Width]],"_",定義一覧[[#This Row],[Category]],"_",定義一覧[[#This Row],[SubCategory]],"_",SUBSTITUTE(定義一覧[[#This Row],[Name]],"-","_"))</f>
        <v>NARROW_KANA_KATAKANA_KU</v>
      </c>
      <c r="K12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KU
pub const NARROW_KANA_KATAKANA_KU: u32 = 0xFF78;</v>
      </c>
      <c r="L1281" s="3" t="str">
        <f>定義一覧[[#This Row],[VariableName]]&amp;","</f>
        <v>NARROW_KANA_KATAKANA_KU,</v>
      </c>
      <c r="M1281" s="1" t="str">
        <f>IF(定義一覧[[#This Row],[Sequence]]="○","",IF(I1282="",CONCATENATE(定義一覧[[#This Row],[VariableName]], " + 1,"),CONCATENATE(定義一覧[[#This Row],[VariableName]], " - 1,")))</f>
        <v/>
      </c>
    </row>
    <row r="1282" spans="2:13" ht="12.75" customHeight="1" x14ac:dyDescent="0.4">
      <c r="B1282" s="1" t="s">
        <v>51</v>
      </c>
      <c r="C1282" s="1">
        <f>HEX2DEC(定義一覧[[#This Row],[Unicode]])</f>
        <v>65401</v>
      </c>
      <c r="D1282" s="1" t="str">
        <f>_xlfn.UNICHAR(HEX2DEC(定義一覧[[#This Row],[Unicode]]))</f>
        <v>ｹ</v>
      </c>
      <c r="E1282" s="1" t="s">
        <v>105</v>
      </c>
      <c r="F1282" s="1" t="s">
        <v>727</v>
      </c>
      <c r="G1282" s="1" t="s">
        <v>648</v>
      </c>
      <c r="H1282" s="2" t="s">
        <v>572</v>
      </c>
      <c r="I1282" s="1" t="str">
        <f>IF(AND(定義一覧[[#This Row],[Dec]]-1=C1281,定義一覧[[#This Row],[Dec]]+1=C1283,定義一覧[[#This Row],[Category]]=F1281,定義一覧[[#This Row],[Category]]=F1283,定義一覧[[#This Row],[SubCategory]]=G1281,定義一覧[[#This Row],[SubCategory]]=G1283),"○","")</f>
        <v>○</v>
      </c>
      <c r="J1282" s="1" t="str">
        <f>CONCATENATE(定義一覧[[#This Row],[Width]],"_",定義一覧[[#This Row],[Category]],"_",定義一覧[[#This Row],[SubCategory]],"_",SUBSTITUTE(定義一覧[[#This Row],[Name]],"-","_"))</f>
        <v>NARROW_KANA_KATAKANA_KE</v>
      </c>
      <c r="K12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KE
pub const NARROW_KANA_KATAKANA_KE: u32 = 0xFF79;</v>
      </c>
      <c r="L1282" s="3" t="str">
        <f>定義一覧[[#This Row],[VariableName]]&amp;","</f>
        <v>NARROW_KANA_KATAKANA_KE,</v>
      </c>
      <c r="M1282" s="1" t="str">
        <f>IF(定義一覧[[#This Row],[Sequence]]="○","",IF(I1283="",CONCATENATE(定義一覧[[#This Row],[VariableName]], " + 1,"),CONCATENATE(定義一覧[[#This Row],[VariableName]], " - 1,")))</f>
        <v/>
      </c>
    </row>
    <row r="1283" spans="2:13" ht="12.75" customHeight="1" x14ac:dyDescent="0.4">
      <c r="B1283" s="1" t="s">
        <v>52</v>
      </c>
      <c r="C1283" s="1">
        <f>HEX2DEC(定義一覧[[#This Row],[Unicode]])</f>
        <v>65402</v>
      </c>
      <c r="D1283" s="1" t="str">
        <f>_xlfn.UNICHAR(HEX2DEC(定義一覧[[#This Row],[Unicode]]))</f>
        <v>ｺ</v>
      </c>
      <c r="E1283" s="1" t="s">
        <v>105</v>
      </c>
      <c r="F1283" s="1" t="s">
        <v>727</v>
      </c>
      <c r="G1283" s="1" t="s">
        <v>648</v>
      </c>
      <c r="H1283" s="2" t="s">
        <v>574</v>
      </c>
      <c r="I1283" s="1" t="str">
        <f>IF(AND(定義一覧[[#This Row],[Dec]]-1=C1282,定義一覧[[#This Row],[Dec]]+1=C1284,定義一覧[[#This Row],[Category]]=F1282,定義一覧[[#This Row],[Category]]=F1284,定義一覧[[#This Row],[SubCategory]]=G1282,定義一覧[[#This Row],[SubCategory]]=G1284),"○","")</f>
        <v>○</v>
      </c>
      <c r="J1283" s="1" t="str">
        <f>CONCATENATE(定義一覧[[#This Row],[Width]],"_",定義一覧[[#This Row],[Category]],"_",定義一覧[[#This Row],[SubCategory]],"_",SUBSTITUTE(定義一覧[[#This Row],[Name]],"-","_"))</f>
        <v>NARROW_KANA_KATAKANA_KO</v>
      </c>
      <c r="K12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KO
pub const NARROW_KANA_KATAKANA_KO: u32 = 0xFF7A;</v>
      </c>
      <c r="L1283" s="3" t="str">
        <f>定義一覧[[#This Row],[VariableName]]&amp;","</f>
        <v>NARROW_KANA_KATAKANA_KO,</v>
      </c>
      <c r="M1283" s="1" t="str">
        <f>IF(定義一覧[[#This Row],[Sequence]]="○","",IF(I1284="",CONCATENATE(定義一覧[[#This Row],[VariableName]], " + 1,"),CONCATENATE(定義一覧[[#This Row],[VariableName]], " - 1,")))</f>
        <v/>
      </c>
    </row>
    <row r="1284" spans="2:13" ht="12.75" customHeight="1" x14ac:dyDescent="0.4">
      <c r="B1284" s="1" t="s">
        <v>53</v>
      </c>
      <c r="C1284" s="1">
        <f>HEX2DEC(定義一覧[[#This Row],[Unicode]])</f>
        <v>65403</v>
      </c>
      <c r="D1284" s="1" t="str">
        <f>_xlfn.UNICHAR(HEX2DEC(定義一覧[[#This Row],[Unicode]]))</f>
        <v>ｻ</v>
      </c>
      <c r="E1284" s="1" t="s">
        <v>105</v>
      </c>
      <c r="F1284" s="1" t="s">
        <v>727</v>
      </c>
      <c r="G1284" s="1" t="s">
        <v>648</v>
      </c>
      <c r="H1284" s="2" t="s">
        <v>576</v>
      </c>
      <c r="I1284" s="1" t="str">
        <f>IF(AND(定義一覧[[#This Row],[Dec]]-1=C1283,定義一覧[[#This Row],[Dec]]+1=C1285,定義一覧[[#This Row],[Category]]=F1283,定義一覧[[#This Row],[Category]]=F1285,定義一覧[[#This Row],[SubCategory]]=G1283,定義一覧[[#This Row],[SubCategory]]=G1285),"○","")</f>
        <v>○</v>
      </c>
      <c r="J1284" s="1" t="str">
        <f>CONCATENATE(定義一覧[[#This Row],[Width]],"_",定義一覧[[#This Row],[Category]],"_",定義一覧[[#This Row],[SubCategory]],"_",SUBSTITUTE(定義一覧[[#This Row],[Name]],"-","_"))</f>
        <v>NARROW_KANA_KATAKANA_SA</v>
      </c>
      <c r="K12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SA
pub const NARROW_KANA_KATAKANA_SA: u32 = 0xFF7B;</v>
      </c>
      <c r="L1284" s="3" t="str">
        <f>定義一覧[[#This Row],[VariableName]]&amp;","</f>
        <v>NARROW_KANA_KATAKANA_SA,</v>
      </c>
      <c r="M1284" s="1" t="str">
        <f>IF(定義一覧[[#This Row],[Sequence]]="○","",IF(I1285="",CONCATENATE(定義一覧[[#This Row],[VariableName]], " + 1,"),CONCATENATE(定義一覧[[#This Row],[VariableName]], " - 1,")))</f>
        <v/>
      </c>
    </row>
    <row r="1285" spans="2:13" ht="12.75" customHeight="1" x14ac:dyDescent="0.4">
      <c r="B1285" s="1" t="s">
        <v>54</v>
      </c>
      <c r="C1285" s="1">
        <f>HEX2DEC(定義一覧[[#This Row],[Unicode]])</f>
        <v>65404</v>
      </c>
      <c r="D1285" s="1" t="str">
        <f>_xlfn.UNICHAR(HEX2DEC(定義一覧[[#This Row],[Unicode]]))</f>
        <v>ｼ</v>
      </c>
      <c r="E1285" s="1" t="s">
        <v>105</v>
      </c>
      <c r="F1285" s="1" t="s">
        <v>727</v>
      </c>
      <c r="G1285" s="1" t="s">
        <v>648</v>
      </c>
      <c r="H1285" s="2" t="s">
        <v>578</v>
      </c>
      <c r="I1285" s="1" t="str">
        <f>IF(AND(定義一覧[[#This Row],[Dec]]-1=C1284,定義一覧[[#This Row],[Dec]]+1=C1286,定義一覧[[#This Row],[Category]]=F1284,定義一覧[[#This Row],[Category]]=F1286,定義一覧[[#This Row],[SubCategory]]=G1284,定義一覧[[#This Row],[SubCategory]]=G1286),"○","")</f>
        <v>○</v>
      </c>
      <c r="J1285" s="1" t="str">
        <f>CONCATENATE(定義一覧[[#This Row],[Width]],"_",定義一覧[[#This Row],[Category]],"_",定義一覧[[#This Row],[SubCategory]],"_",SUBSTITUTE(定義一覧[[#This Row],[Name]],"-","_"))</f>
        <v>NARROW_KANA_KATAKANA_SI</v>
      </c>
      <c r="K12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SI
pub const NARROW_KANA_KATAKANA_SI: u32 = 0xFF7C;</v>
      </c>
      <c r="L1285" s="3" t="str">
        <f>定義一覧[[#This Row],[VariableName]]&amp;","</f>
        <v>NARROW_KANA_KATAKANA_SI,</v>
      </c>
      <c r="M1285" s="1" t="str">
        <f>IF(定義一覧[[#This Row],[Sequence]]="○","",IF(I1286="",CONCATENATE(定義一覧[[#This Row],[VariableName]], " + 1,"),CONCATENATE(定義一覧[[#This Row],[VariableName]], " - 1,")))</f>
        <v/>
      </c>
    </row>
    <row r="1286" spans="2:13" ht="12.75" customHeight="1" x14ac:dyDescent="0.4">
      <c r="B1286" s="1" t="s">
        <v>55</v>
      </c>
      <c r="C1286" s="1">
        <f>HEX2DEC(定義一覧[[#This Row],[Unicode]])</f>
        <v>65405</v>
      </c>
      <c r="D1286" s="1" t="str">
        <f>_xlfn.UNICHAR(HEX2DEC(定義一覧[[#This Row],[Unicode]]))</f>
        <v>ｽ</v>
      </c>
      <c r="E1286" s="1" t="s">
        <v>105</v>
      </c>
      <c r="F1286" s="1" t="s">
        <v>727</v>
      </c>
      <c r="G1286" s="1" t="s">
        <v>648</v>
      </c>
      <c r="H1286" s="2" t="s">
        <v>580</v>
      </c>
      <c r="I1286" s="1" t="str">
        <f>IF(AND(定義一覧[[#This Row],[Dec]]-1=C1285,定義一覧[[#This Row],[Dec]]+1=C1287,定義一覧[[#This Row],[Category]]=F1285,定義一覧[[#This Row],[Category]]=F1287,定義一覧[[#This Row],[SubCategory]]=G1285,定義一覧[[#This Row],[SubCategory]]=G1287),"○","")</f>
        <v>○</v>
      </c>
      <c r="J1286" s="1" t="str">
        <f>CONCATENATE(定義一覧[[#This Row],[Width]],"_",定義一覧[[#This Row],[Category]],"_",定義一覧[[#This Row],[SubCategory]],"_",SUBSTITUTE(定義一覧[[#This Row],[Name]],"-","_"))</f>
        <v>NARROW_KANA_KATAKANA_SU</v>
      </c>
      <c r="K12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SU
pub const NARROW_KANA_KATAKANA_SU: u32 = 0xFF7D;</v>
      </c>
      <c r="L1286" s="3" t="str">
        <f>定義一覧[[#This Row],[VariableName]]&amp;","</f>
        <v>NARROW_KANA_KATAKANA_SU,</v>
      </c>
      <c r="M1286" s="1" t="str">
        <f>IF(定義一覧[[#This Row],[Sequence]]="○","",IF(I1287="",CONCATENATE(定義一覧[[#This Row],[VariableName]], " + 1,"),CONCATENATE(定義一覧[[#This Row],[VariableName]], " - 1,")))</f>
        <v/>
      </c>
    </row>
    <row r="1287" spans="2:13" ht="12.75" customHeight="1" x14ac:dyDescent="0.4">
      <c r="B1287" s="1" t="s">
        <v>56</v>
      </c>
      <c r="C1287" s="1">
        <f>HEX2DEC(定義一覧[[#This Row],[Unicode]])</f>
        <v>65406</v>
      </c>
      <c r="D1287" s="1" t="str">
        <f>_xlfn.UNICHAR(HEX2DEC(定義一覧[[#This Row],[Unicode]]))</f>
        <v>ｾ</v>
      </c>
      <c r="E1287" s="1" t="s">
        <v>105</v>
      </c>
      <c r="F1287" s="1" t="s">
        <v>727</v>
      </c>
      <c r="G1287" s="1" t="s">
        <v>648</v>
      </c>
      <c r="H1287" s="2" t="s">
        <v>582</v>
      </c>
      <c r="I1287" s="1" t="str">
        <f>IF(AND(定義一覧[[#This Row],[Dec]]-1=C1286,定義一覧[[#This Row],[Dec]]+1=C1288,定義一覧[[#This Row],[Category]]=F1286,定義一覧[[#This Row],[Category]]=F1288,定義一覧[[#This Row],[SubCategory]]=G1286,定義一覧[[#This Row],[SubCategory]]=G1288),"○","")</f>
        <v>○</v>
      </c>
      <c r="J1287" s="1" t="str">
        <f>CONCATENATE(定義一覧[[#This Row],[Width]],"_",定義一覧[[#This Row],[Category]],"_",定義一覧[[#This Row],[SubCategory]],"_",SUBSTITUTE(定義一覧[[#This Row],[Name]],"-","_"))</f>
        <v>NARROW_KANA_KATAKANA_SE</v>
      </c>
      <c r="K12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SE
pub const NARROW_KANA_KATAKANA_SE: u32 = 0xFF7E;</v>
      </c>
      <c r="L1287" s="3" t="str">
        <f>定義一覧[[#This Row],[VariableName]]&amp;","</f>
        <v>NARROW_KANA_KATAKANA_SE,</v>
      </c>
      <c r="M1287" s="1" t="str">
        <f>IF(定義一覧[[#This Row],[Sequence]]="○","",IF(I1288="",CONCATENATE(定義一覧[[#This Row],[VariableName]], " + 1,"),CONCATENATE(定義一覧[[#This Row],[VariableName]], " - 1,")))</f>
        <v/>
      </c>
    </row>
    <row r="1288" spans="2:13" ht="12.75" customHeight="1" x14ac:dyDescent="0.4">
      <c r="B1288" s="1" t="s">
        <v>57</v>
      </c>
      <c r="C1288" s="1">
        <f>HEX2DEC(定義一覧[[#This Row],[Unicode]])</f>
        <v>65407</v>
      </c>
      <c r="D1288" s="1" t="str">
        <f>_xlfn.UNICHAR(HEX2DEC(定義一覧[[#This Row],[Unicode]]))</f>
        <v>ｿ</v>
      </c>
      <c r="E1288" s="1" t="s">
        <v>105</v>
      </c>
      <c r="F1288" s="1" t="s">
        <v>727</v>
      </c>
      <c r="G1288" s="1" t="s">
        <v>648</v>
      </c>
      <c r="H1288" s="2" t="s">
        <v>584</v>
      </c>
      <c r="I1288" s="1" t="str">
        <f>IF(AND(定義一覧[[#This Row],[Dec]]-1=C1287,定義一覧[[#This Row],[Dec]]+1=C1289,定義一覧[[#This Row],[Category]]=F1287,定義一覧[[#This Row],[Category]]=F1289,定義一覧[[#This Row],[SubCategory]]=G1287,定義一覧[[#This Row],[SubCategory]]=G1289),"○","")</f>
        <v>○</v>
      </c>
      <c r="J1288" s="1" t="str">
        <f>CONCATENATE(定義一覧[[#This Row],[Width]],"_",定義一覧[[#This Row],[Category]],"_",定義一覧[[#This Row],[SubCategory]],"_",SUBSTITUTE(定義一覧[[#This Row],[Name]],"-","_"))</f>
        <v>NARROW_KANA_KATAKANA_SO</v>
      </c>
      <c r="K12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SO
pub const NARROW_KANA_KATAKANA_SO: u32 = 0xFF7F;</v>
      </c>
      <c r="L1288" s="3" t="str">
        <f>定義一覧[[#This Row],[VariableName]]&amp;","</f>
        <v>NARROW_KANA_KATAKANA_SO,</v>
      </c>
      <c r="M1288" s="1" t="str">
        <f>IF(定義一覧[[#This Row],[Sequence]]="○","",IF(I1289="",CONCATENATE(定義一覧[[#This Row],[VariableName]], " + 1,"),CONCATENATE(定義一覧[[#This Row],[VariableName]], " - 1,")))</f>
        <v/>
      </c>
    </row>
    <row r="1289" spans="2:13" ht="12.75" customHeight="1" x14ac:dyDescent="0.4">
      <c r="B1289" s="1" t="s">
        <v>58</v>
      </c>
      <c r="C1289" s="1">
        <f>HEX2DEC(定義一覧[[#This Row],[Unicode]])</f>
        <v>65408</v>
      </c>
      <c r="D1289" s="1" t="str">
        <f>_xlfn.UNICHAR(HEX2DEC(定義一覧[[#This Row],[Unicode]]))</f>
        <v>ﾀ</v>
      </c>
      <c r="E1289" s="1" t="s">
        <v>105</v>
      </c>
      <c r="F1289" s="1" t="s">
        <v>727</v>
      </c>
      <c r="G1289" s="1" t="s">
        <v>648</v>
      </c>
      <c r="H1289" s="2" t="s">
        <v>586</v>
      </c>
      <c r="I1289" s="1" t="str">
        <f>IF(AND(定義一覧[[#This Row],[Dec]]-1=C1288,定義一覧[[#This Row],[Dec]]+1=C1290,定義一覧[[#This Row],[Category]]=F1288,定義一覧[[#This Row],[Category]]=F1290,定義一覧[[#This Row],[SubCategory]]=G1288,定義一覧[[#This Row],[SubCategory]]=G1290),"○","")</f>
        <v>○</v>
      </c>
      <c r="J1289" s="1" t="str">
        <f>CONCATENATE(定義一覧[[#This Row],[Width]],"_",定義一覧[[#This Row],[Category]],"_",定義一覧[[#This Row],[SubCategory]],"_",SUBSTITUTE(定義一覧[[#This Row],[Name]],"-","_"))</f>
        <v>NARROW_KANA_KATAKANA_TA</v>
      </c>
      <c r="K12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TA
pub const NARROW_KANA_KATAKANA_TA: u32 = 0xFF80;</v>
      </c>
      <c r="L1289" s="3" t="str">
        <f>定義一覧[[#This Row],[VariableName]]&amp;","</f>
        <v>NARROW_KANA_KATAKANA_TA,</v>
      </c>
      <c r="M1289" s="1" t="str">
        <f>IF(定義一覧[[#This Row],[Sequence]]="○","",IF(I1290="",CONCATENATE(定義一覧[[#This Row],[VariableName]], " + 1,"),CONCATENATE(定義一覧[[#This Row],[VariableName]], " - 1,")))</f>
        <v/>
      </c>
    </row>
    <row r="1290" spans="2:13" ht="12.75" customHeight="1" x14ac:dyDescent="0.4">
      <c r="B1290" s="1" t="s">
        <v>59</v>
      </c>
      <c r="C1290" s="1">
        <f>HEX2DEC(定義一覧[[#This Row],[Unicode]])</f>
        <v>65409</v>
      </c>
      <c r="D1290" s="1" t="str">
        <f>_xlfn.UNICHAR(HEX2DEC(定義一覧[[#This Row],[Unicode]]))</f>
        <v>ﾁ</v>
      </c>
      <c r="E1290" s="1" t="s">
        <v>105</v>
      </c>
      <c r="F1290" s="1" t="s">
        <v>727</v>
      </c>
      <c r="G1290" s="1" t="s">
        <v>648</v>
      </c>
      <c r="H1290" s="2" t="s">
        <v>588</v>
      </c>
      <c r="I1290" s="1" t="str">
        <f>IF(AND(定義一覧[[#This Row],[Dec]]-1=C1289,定義一覧[[#This Row],[Dec]]+1=C1291,定義一覧[[#This Row],[Category]]=F1289,定義一覧[[#This Row],[Category]]=F1291,定義一覧[[#This Row],[SubCategory]]=G1289,定義一覧[[#This Row],[SubCategory]]=G1291),"○","")</f>
        <v>○</v>
      </c>
      <c r="J1290" s="1" t="str">
        <f>CONCATENATE(定義一覧[[#This Row],[Width]],"_",定義一覧[[#This Row],[Category]],"_",定義一覧[[#This Row],[SubCategory]],"_",SUBSTITUTE(定義一覧[[#This Row],[Name]],"-","_"))</f>
        <v>NARROW_KANA_KATAKANA_TI</v>
      </c>
      <c r="K12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TI
pub const NARROW_KANA_KATAKANA_TI: u32 = 0xFF81;</v>
      </c>
      <c r="L1290" s="3" t="str">
        <f>定義一覧[[#This Row],[VariableName]]&amp;","</f>
        <v>NARROW_KANA_KATAKANA_TI,</v>
      </c>
      <c r="M1290" s="1" t="str">
        <f>IF(定義一覧[[#This Row],[Sequence]]="○","",IF(I1291="",CONCATENATE(定義一覧[[#This Row],[VariableName]], " + 1,"),CONCATENATE(定義一覧[[#This Row],[VariableName]], " - 1,")))</f>
        <v/>
      </c>
    </row>
    <row r="1291" spans="2:13" ht="12.75" customHeight="1" x14ac:dyDescent="0.4">
      <c r="B1291" s="1" t="s">
        <v>60</v>
      </c>
      <c r="C1291" s="1">
        <f>HEX2DEC(定義一覧[[#This Row],[Unicode]])</f>
        <v>65410</v>
      </c>
      <c r="D1291" s="1" t="str">
        <f>_xlfn.UNICHAR(HEX2DEC(定義一覧[[#This Row],[Unicode]]))</f>
        <v>ﾂ</v>
      </c>
      <c r="E1291" s="1" t="s">
        <v>105</v>
      </c>
      <c r="F1291" s="1" t="s">
        <v>727</v>
      </c>
      <c r="G1291" s="1" t="s">
        <v>648</v>
      </c>
      <c r="H1291" s="2" t="s">
        <v>591</v>
      </c>
      <c r="I1291" s="1" t="str">
        <f>IF(AND(定義一覧[[#This Row],[Dec]]-1=C1290,定義一覧[[#This Row],[Dec]]+1=C1292,定義一覧[[#This Row],[Category]]=F1290,定義一覧[[#This Row],[Category]]=F1292,定義一覧[[#This Row],[SubCategory]]=G1290,定義一覧[[#This Row],[SubCategory]]=G1292),"○","")</f>
        <v>○</v>
      </c>
      <c r="J1291" s="1" t="str">
        <f>CONCATENATE(定義一覧[[#This Row],[Width]],"_",定義一覧[[#This Row],[Category]],"_",定義一覧[[#This Row],[SubCategory]],"_",SUBSTITUTE(定義一覧[[#This Row],[Name]],"-","_"))</f>
        <v>NARROW_KANA_KATAKANA_TU</v>
      </c>
      <c r="K12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TU
pub const NARROW_KANA_KATAKANA_TU: u32 = 0xFF82;</v>
      </c>
      <c r="L1291" s="3" t="str">
        <f>定義一覧[[#This Row],[VariableName]]&amp;","</f>
        <v>NARROW_KANA_KATAKANA_TU,</v>
      </c>
      <c r="M1291" s="1" t="str">
        <f>IF(定義一覧[[#This Row],[Sequence]]="○","",IF(I1292="",CONCATENATE(定義一覧[[#This Row],[VariableName]], " + 1,"),CONCATENATE(定義一覧[[#This Row],[VariableName]], " - 1,")))</f>
        <v/>
      </c>
    </row>
    <row r="1292" spans="2:13" ht="12.75" customHeight="1" x14ac:dyDescent="0.4">
      <c r="B1292" s="1" t="s">
        <v>61</v>
      </c>
      <c r="C1292" s="1">
        <f>HEX2DEC(定義一覧[[#This Row],[Unicode]])</f>
        <v>65411</v>
      </c>
      <c r="D1292" s="1" t="str">
        <f>_xlfn.UNICHAR(HEX2DEC(定義一覧[[#This Row],[Unicode]]))</f>
        <v>ﾃ</v>
      </c>
      <c r="E1292" s="1" t="s">
        <v>105</v>
      </c>
      <c r="F1292" s="1" t="s">
        <v>727</v>
      </c>
      <c r="G1292" s="1" t="s">
        <v>648</v>
      </c>
      <c r="H1292" s="2" t="s">
        <v>593</v>
      </c>
      <c r="I1292" s="1" t="str">
        <f>IF(AND(定義一覧[[#This Row],[Dec]]-1=C1291,定義一覧[[#This Row],[Dec]]+1=C1293,定義一覧[[#This Row],[Category]]=F1291,定義一覧[[#This Row],[Category]]=F1293,定義一覧[[#This Row],[SubCategory]]=G1291,定義一覧[[#This Row],[SubCategory]]=G1293),"○","")</f>
        <v>○</v>
      </c>
      <c r="J1292" s="1" t="str">
        <f>CONCATENATE(定義一覧[[#This Row],[Width]],"_",定義一覧[[#This Row],[Category]],"_",定義一覧[[#This Row],[SubCategory]],"_",SUBSTITUTE(定義一覧[[#This Row],[Name]],"-","_"))</f>
        <v>NARROW_KANA_KATAKANA_TE</v>
      </c>
      <c r="K12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TE
pub const NARROW_KANA_KATAKANA_TE: u32 = 0xFF83;</v>
      </c>
      <c r="L1292" s="3" t="str">
        <f>定義一覧[[#This Row],[VariableName]]&amp;","</f>
        <v>NARROW_KANA_KATAKANA_TE,</v>
      </c>
      <c r="M1292" s="1" t="str">
        <f>IF(定義一覧[[#This Row],[Sequence]]="○","",IF(I1293="",CONCATENATE(定義一覧[[#This Row],[VariableName]], " + 1,"),CONCATENATE(定義一覧[[#This Row],[VariableName]], " - 1,")))</f>
        <v/>
      </c>
    </row>
    <row r="1293" spans="2:13" ht="12.75" customHeight="1" x14ac:dyDescent="0.4">
      <c r="B1293" s="1" t="s">
        <v>62</v>
      </c>
      <c r="C1293" s="1">
        <f>HEX2DEC(定義一覧[[#This Row],[Unicode]])</f>
        <v>65412</v>
      </c>
      <c r="D1293" s="1" t="str">
        <f>_xlfn.UNICHAR(HEX2DEC(定義一覧[[#This Row],[Unicode]]))</f>
        <v>ﾄ</v>
      </c>
      <c r="E1293" s="1" t="s">
        <v>105</v>
      </c>
      <c r="F1293" s="1" t="s">
        <v>727</v>
      </c>
      <c r="G1293" s="1" t="s">
        <v>648</v>
      </c>
      <c r="H1293" s="2" t="s">
        <v>595</v>
      </c>
      <c r="I1293" s="1" t="str">
        <f>IF(AND(定義一覧[[#This Row],[Dec]]-1=C1292,定義一覧[[#This Row],[Dec]]+1=C1294,定義一覧[[#This Row],[Category]]=F1292,定義一覧[[#This Row],[Category]]=F1294,定義一覧[[#This Row],[SubCategory]]=G1292,定義一覧[[#This Row],[SubCategory]]=G1294),"○","")</f>
        <v>○</v>
      </c>
      <c r="J1293" s="1" t="str">
        <f>CONCATENATE(定義一覧[[#This Row],[Width]],"_",定義一覧[[#This Row],[Category]],"_",定義一覧[[#This Row],[SubCategory]],"_",SUBSTITUTE(定義一覧[[#This Row],[Name]],"-","_"))</f>
        <v>NARROW_KANA_KATAKANA_TO</v>
      </c>
      <c r="K12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TO
pub const NARROW_KANA_KATAKANA_TO: u32 = 0xFF84;</v>
      </c>
      <c r="L1293" s="3" t="str">
        <f>定義一覧[[#This Row],[VariableName]]&amp;","</f>
        <v>NARROW_KANA_KATAKANA_TO,</v>
      </c>
      <c r="M1293" s="1" t="str">
        <f>IF(定義一覧[[#This Row],[Sequence]]="○","",IF(I1294="",CONCATENATE(定義一覧[[#This Row],[VariableName]], " + 1,"),CONCATENATE(定義一覧[[#This Row],[VariableName]], " - 1,")))</f>
        <v/>
      </c>
    </row>
    <row r="1294" spans="2:13" ht="12.75" customHeight="1" x14ac:dyDescent="0.4">
      <c r="B1294" s="1" t="s">
        <v>63</v>
      </c>
      <c r="C1294" s="1">
        <f>HEX2DEC(定義一覧[[#This Row],[Unicode]])</f>
        <v>65413</v>
      </c>
      <c r="D1294" s="1" t="str">
        <f>_xlfn.UNICHAR(HEX2DEC(定義一覧[[#This Row],[Unicode]]))</f>
        <v>ﾅ</v>
      </c>
      <c r="E1294" s="1" t="s">
        <v>105</v>
      </c>
      <c r="F1294" s="1" t="s">
        <v>727</v>
      </c>
      <c r="G1294" s="1" t="s">
        <v>648</v>
      </c>
      <c r="H1294" s="2" t="s">
        <v>597</v>
      </c>
      <c r="I1294" s="1" t="str">
        <f>IF(AND(定義一覧[[#This Row],[Dec]]-1=C1293,定義一覧[[#This Row],[Dec]]+1=C1295,定義一覧[[#This Row],[Category]]=F1293,定義一覧[[#This Row],[Category]]=F1295,定義一覧[[#This Row],[SubCategory]]=G1293,定義一覧[[#This Row],[SubCategory]]=G1295),"○","")</f>
        <v>○</v>
      </c>
      <c r="J1294" s="1" t="str">
        <f>CONCATENATE(定義一覧[[#This Row],[Width]],"_",定義一覧[[#This Row],[Category]],"_",定義一覧[[#This Row],[SubCategory]],"_",SUBSTITUTE(定義一覧[[#This Row],[Name]],"-","_"))</f>
        <v>NARROW_KANA_KATAKANA_NA</v>
      </c>
      <c r="K12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NA
pub const NARROW_KANA_KATAKANA_NA: u32 = 0xFF85;</v>
      </c>
      <c r="L1294" s="3" t="str">
        <f>定義一覧[[#This Row],[VariableName]]&amp;","</f>
        <v>NARROW_KANA_KATAKANA_NA,</v>
      </c>
      <c r="M1294" s="1" t="str">
        <f>IF(定義一覧[[#This Row],[Sequence]]="○","",IF(I1295="",CONCATENATE(定義一覧[[#This Row],[VariableName]], " + 1,"),CONCATENATE(定義一覧[[#This Row],[VariableName]], " - 1,")))</f>
        <v/>
      </c>
    </row>
    <row r="1295" spans="2:13" ht="12.75" customHeight="1" x14ac:dyDescent="0.4">
      <c r="B1295" s="1" t="s">
        <v>64</v>
      </c>
      <c r="C1295" s="1">
        <f>HEX2DEC(定義一覧[[#This Row],[Unicode]])</f>
        <v>65414</v>
      </c>
      <c r="D1295" s="1" t="str">
        <f>_xlfn.UNICHAR(HEX2DEC(定義一覧[[#This Row],[Unicode]]))</f>
        <v>ﾆ</v>
      </c>
      <c r="E1295" s="1" t="s">
        <v>105</v>
      </c>
      <c r="F1295" s="1" t="s">
        <v>727</v>
      </c>
      <c r="G1295" s="1" t="s">
        <v>648</v>
      </c>
      <c r="H1295" s="2" t="s">
        <v>598</v>
      </c>
      <c r="I1295" s="1" t="str">
        <f>IF(AND(定義一覧[[#This Row],[Dec]]-1=C1294,定義一覧[[#This Row],[Dec]]+1=C1296,定義一覧[[#This Row],[Category]]=F1294,定義一覧[[#This Row],[Category]]=F1296,定義一覧[[#This Row],[SubCategory]]=G1294,定義一覧[[#This Row],[SubCategory]]=G1296),"○","")</f>
        <v>○</v>
      </c>
      <c r="J1295" s="1" t="str">
        <f>CONCATENATE(定義一覧[[#This Row],[Width]],"_",定義一覧[[#This Row],[Category]],"_",定義一覧[[#This Row],[SubCategory]],"_",SUBSTITUTE(定義一覧[[#This Row],[Name]],"-","_"))</f>
        <v>NARROW_KANA_KATAKANA_NI</v>
      </c>
      <c r="K12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NI
pub const NARROW_KANA_KATAKANA_NI: u32 = 0xFF86;</v>
      </c>
      <c r="L1295" s="3" t="str">
        <f>定義一覧[[#This Row],[VariableName]]&amp;","</f>
        <v>NARROW_KANA_KATAKANA_NI,</v>
      </c>
      <c r="M1295" s="1" t="str">
        <f>IF(定義一覧[[#This Row],[Sequence]]="○","",IF(I1296="",CONCATENATE(定義一覧[[#This Row],[VariableName]], " + 1,"),CONCATENATE(定義一覧[[#This Row],[VariableName]], " - 1,")))</f>
        <v/>
      </c>
    </row>
    <row r="1296" spans="2:13" ht="12.75" customHeight="1" x14ac:dyDescent="0.4">
      <c r="B1296" s="1" t="s">
        <v>65</v>
      </c>
      <c r="C1296" s="1">
        <f>HEX2DEC(定義一覧[[#This Row],[Unicode]])</f>
        <v>65415</v>
      </c>
      <c r="D1296" s="1" t="str">
        <f>_xlfn.UNICHAR(HEX2DEC(定義一覧[[#This Row],[Unicode]]))</f>
        <v>ﾇ</v>
      </c>
      <c r="E1296" s="1" t="s">
        <v>105</v>
      </c>
      <c r="F1296" s="1" t="s">
        <v>727</v>
      </c>
      <c r="G1296" s="1" t="s">
        <v>648</v>
      </c>
      <c r="H1296" s="2" t="s">
        <v>599</v>
      </c>
      <c r="I1296" s="1" t="str">
        <f>IF(AND(定義一覧[[#This Row],[Dec]]-1=C1295,定義一覧[[#This Row],[Dec]]+1=C1297,定義一覧[[#This Row],[Category]]=F1295,定義一覧[[#This Row],[Category]]=F1297,定義一覧[[#This Row],[SubCategory]]=G1295,定義一覧[[#This Row],[SubCategory]]=G1297),"○","")</f>
        <v>○</v>
      </c>
      <c r="J1296" s="1" t="str">
        <f>CONCATENATE(定義一覧[[#This Row],[Width]],"_",定義一覧[[#This Row],[Category]],"_",定義一覧[[#This Row],[SubCategory]],"_",SUBSTITUTE(定義一覧[[#This Row],[Name]],"-","_"))</f>
        <v>NARROW_KANA_KATAKANA_NU</v>
      </c>
      <c r="K12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NU
pub const NARROW_KANA_KATAKANA_NU: u32 = 0xFF87;</v>
      </c>
      <c r="L1296" s="3" t="str">
        <f>定義一覧[[#This Row],[VariableName]]&amp;","</f>
        <v>NARROW_KANA_KATAKANA_NU,</v>
      </c>
      <c r="M1296" s="1" t="str">
        <f>IF(定義一覧[[#This Row],[Sequence]]="○","",IF(I1297="",CONCATENATE(定義一覧[[#This Row],[VariableName]], " + 1,"),CONCATENATE(定義一覧[[#This Row],[VariableName]], " - 1,")))</f>
        <v/>
      </c>
    </row>
    <row r="1297" spans="2:13" ht="12.75" customHeight="1" x14ac:dyDescent="0.4">
      <c r="B1297" s="1" t="s">
        <v>66</v>
      </c>
      <c r="C1297" s="1">
        <f>HEX2DEC(定義一覧[[#This Row],[Unicode]])</f>
        <v>65416</v>
      </c>
      <c r="D1297" s="1" t="str">
        <f>_xlfn.UNICHAR(HEX2DEC(定義一覧[[#This Row],[Unicode]]))</f>
        <v>ﾈ</v>
      </c>
      <c r="E1297" s="1" t="s">
        <v>105</v>
      </c>
      <c r="F1297" s="1" t="s">
        <v>727</v>
      </c>
      <c r="G1297" s="1" t="s">
        <v>648</v>
      </c>
      <c r="H1297" s="2" t="s">
        <v>600</v>
      </c>
      <c r="I1297" s="1" t="str">
        <f>IF(AND(定義一覧[[#This Row],[Dec]]-1=C1296,定義一覧[[#This Row],[Dec]]+1=C1298,定義一覧[[#This Row],[Category]]=F1296,定義一覧[[#This Row],[Category]]=F1298,定義一覧[[#This Row],[SubCategory]]=G1296,定義一覧[[#This Row],[SubCategory]]=G1298),"○","")</f>
        <v>○</v>
      </c>
      <c r="J1297" s="1" t="str">
        <f>CONCATENATE(定義一覧[[#This Row],[Width]],"_",定義一覧[[#This Row],[Category]],"_",定義一覧[[#This Row],[SubCategory]],"_",SUBSTITUTE(定義一覧[[#This Row],[Name]],"-","_"))</f>
        <v>NARROW_KANA_KATAKANA_NE</v>
      </c>
      <c r="K12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NE
pub const NARROW_KANA_KATAKANA_NE: u32 = 0xFF88;</v>
      </c>
      <c r="L1297" s="3" t="str">
        <f>定義一覧[[#This Row],[VariableName]]&amp;","</f>
        <v>NARROW_KANA_KATAKANA_NE,</v>
      </c>
      <c r="M1297" s="1" t="str">
        <f>IF(定義一覧[[#This Row],[Sequence]]="○","",IF(I1298="",CONCATENATE(定義一覧[[#This Row],[VariableName]], " + 1,"),CONCATENATE(定義一覧[[#This Row],[VariableName]], " - 1,")))</f>
        <v/>
      </c>
    </row>
    <row r="1298" spans="2:13" ht="12.75" customHeight="1" x14ac:dyDescent="0.4">
      <c r="B1298" s="1" t="s">
        <v>67</v>
      </c>
      <c r="C1298" s="1">
        <f>HEX2DEC(定義一覧[[#This Row],[Unicode]])</f>
        <v>65417</v>
      </c>
      <c r="D1298" s="1" t="str">
        <f>_xlfn.UNICHAR(HEX2DEC(定義一覧[[#This Row],[Unicode]]))</f>
        <v>ﾉ</v>
      </c>
      <c r="E1298" s="1" t="s">
        <v>105</v>
      </c>
      <c r="F1298" s="1" t="s">
        <v>727</v>
      </c>
      <c r="G1298" s="1" t="s">
        <v>648</v>
      </c>
      <c r="H1298" s="2" t="s">
        <v>601</v>
      </c>
      <c r="I1298" s="1" t="str">
        <f>IF(AND(定義一覧[[#This Row],[Dec]]-1=C1297,定義一覧[[#This Row],[Dec]]+1=C1299,定義一覧[[#This Row],[Category]]=F1297,定義一覧[[#This Row],[Category]]=F1299,定義一覧[[#This Row],[SubCategory]]=G1297,定義一覧[[#This Row],[SubCategory]]=G1299),"○","")</f>
        <v>○</v>
      </c>
      <c r="J1298" s="1" t="str">
        <f>CONCATENATE(定義一覧[[#This Row],[Width]],"_",定義一覧[[#This Row],[Category]],"_",定義一覧[[#This Row],[SubCategory]],"_",SUBSTITUTE(定義一覧[[#This Row],[Name]],"-","_"))</f>
        <v>NARROW_KANA_KATAKANA_NO</v>
      </c>
      <c r="K12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NO
pub const NARROW_KANA_KATAKANA_NO: u32 = 0xFF89;</v>
      </c>
      <c r="L1298" s="3" t="str">
        <f>定義一覧[[#This Row],[VariableName]]&amp;","</f>
        <v>NARROW_KANA_KATAKANA_NO,</v>
      </c>
      <c r="M1298" s="1" t="str">
        <f>IF(定義一覧[[#This Row],[Sequence]]="○","",IF(I1299="",CONCATENATE(定義一覧[[#This Row],[VariableName]], " + 1,"),CONCATENATE(定義一覧[[#This Row],[VariableName]], " - 1,")))</f>
        <v/>
      </c>
    </row>
    <row r="1299" spans="2:13" ht="12.75" customHeight="1" x14ac:dyDescent="0.4">
      <c r="B1299" s="1" t="s">
        <v>68</v>
      </c>
      <c r="C1299" s="1">
        <f>HEX2DEC(定義一覧[[#This Row],[Unicode]])</f>
        <v>65418</v>
      </c>
      <c r="D1299" s="1" t="str">
        <f>_xlfn.UNICHAR(HEX2DEC(定義一覧[[#This Row],[Unicode]]))</f>
        <v>ﾊ</v>
      </c>
      <c r="E1299" s="1" t="s">
        <v>105</v>
      </c>
      <c r="F1299" s="1" t="s">
        <v>727</v>
      </c>
      <c r="G1299" s="1" t="s">
        <v>648</v>
      </c>
      <c r="H1299" s="2" t="s">
        <v>602</v>
      </c>
      <c r="I1299" s="1" t="str">
        <f>IF(AND(定義一覧[[#This Row],[Dec]]-1=C1298,定義一覧[[#This Row],[Dec]]+1=C1300,定義一覧[[#This Row],[Category]]=F1298,定義一覧[[#This Row],[Category]]=F1300,定義一覧[[#This Row],[SubCategory]]=G1298,定義一覧[[#This Row],[SubCategory]]=G1300),"○","")</f>
        <v>○</v>
      </c>
      <c r="J1299" s="1" t="str">
        <f>CONCATENATE(定義一覧[[#This Row],[Width]],"_",定義一覧[[#This Row],[Category]],"_",定義一覧[[#This Row],[SubCategory]],"_",SUBSTITUTE(定義一覧[[#This Row],[Name]],"-","_"))</f>
        <v>NARROW_KANA_KATAKANA_HA</v>
      </c>
      <c r="K12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HA
pub const NARROW_KANA_KATAKANA_HA: u32 = 0xFF8A;</v>
      </c>
      <c r="L1299" s="3" t="str">
        <f>定義一覧[[#This Row],[VariableName]]&amp;","</f>
        <v>NARROW_KANA_KATAKANA_HA,</v>
      </c>
      <c r="M1299" s="1" t="str">
        <f>IF(定義一覧[[#This Row],[Sequence]]="○","",IF(I1300="",CONCATENATE(定義一覧[[#This Row],[VariableName]], " + 1,"),CONCATENATE(定義一覧[[#This Row],[VariableName]], " - 1,")))</f>
        <v/>
      </c>
    </row>
    <row r="1300" spans="2:13" ht="12.75" customHeight="1" x14ac:dyDescent="0.4">
      <c r="B1300" s="1" t="s">
        <v>69</v>
      </c>
      <c r="C1300" s="1">
        <f>HEX2DEC(定義一覧[[#This Row],[Unicode]])</f>
        <v>65419</v>
      </c>
      <c r="D1300" s="1" t="str">
        <f>_xlfn.UNICHAR(HEX2DEC(定義一覧[[#This Row],[Unicode]]))</f>
        <v>ﾋ</v>
      </c>
      <c r="E1300" s="1" t="s">
        <v>105</v>
      </c>
      <c r="F1300" s="1" t="s">
        <v>727</v>
      </c>
      <c r="G1300" s="1" t="s">
        <v>648</v>
      </c>
      <c r="H1300" s="2" t="s">
        <v>605</v>
      </c>
      <c r="I1300" s="1" t="str">
        <f>IF(AND(定義一覧[[#This Row],[Dec]]-1=C1299,定義一覧[[#This Row],[Dec]]+1=C1301,定義一覧[[#This Row],[Category]]=F1299,定義一覧[[#This Row],[Category]]=F1301,定義一覧[[#This Row],[SubCategory]]=G1299,定義一覧[[#This Row],[SubCategory]]=G1301),"○","")</f>
        <v>○</v>
      </c>
      <c r="J1300" s="1" t="str">
        <f>CONCATENATE(定義一覧[[#This Row],[Width]],"_",定義一覧[[#This Row],[Category]],"_",定義一覧[[#This Row],[SubCategory]],"_",SUBSTITUTE(定義一覧[[#This Row],[Name]],"-","_"))</f>
        <v>NARROW_KANA_KATAKANA_HI</v>
      </c>
      <c r="K13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HI
pub const NARROW_KANA_KATAKANA_HI: u32 = 0xFF8B;</v>
      </c>
      <c r="L1300" s="3" t="str">
        <f>定義一覧[[#This Row],[VariableName]]&amp;","</f>
        <v>NARROW_KANA_KATAKANA_HI,</v>
      </c>
      <c r="M1300" s="1" t="str">
        <f>IF(定義一覧[[#This Row],[Sequence]]="○","",IF(I1301="",CONCATENATE(定義一覧[[#This Row],[VariableName]], " + 1,"),CONCATENATE(定義一覧[[#This Row],[VariableName]], " - 1,")))</f>
        <v/>
      </c>
    </row>
    <row r="1301" spans="2:13" ht="12.75" customHeight="1" x14ac:dyDescent="0.4">
      <c r="B1301" s="1" t="s">
        <v>70</v>
      </c>
      <c r="C1301" s="1">
        <f>HEX2DEC(定義一覧[[#This Row],[Unicode]])</f>
        <v>65420</v>
      </c>
      <c r="D1301" s="1" t="str">
        <f>_xlfn.UNICHAR(HEX2DEC(定義一覧[[#This Row],[Unicode]]))</f>
        <v>ﾌ</v>
      </c>
      <c r="E1301" s="1" t="s">
        <v>105</v>
      </c>
      <c r="F1301" s="1" t="s">
        <v>727</v>
      </c>
      <c r="G1301" s="1" t="s">
        <v>648</v>
      </c>
      <c r="H1301" s="2" t="s">
        <v>608</v>
      </c>
      <c r="I1301" s="1" t="str">
        <f>IF(AND(定義一覧[[#This Row],[Dec]]-1=C1300,定義一覧[[#This Row],[Dec]]+1=C1302,定義一覧[[#This Row],[Category]]=F1300,定義一覧[[#This Row],[Category]]=F1302,定義一覧[[#This Row],[SubCategory]]=G1300,定義一覧[[#This Row],[SubCategory]]=G1302),"○","")</f>
        <v>○</v>
      </c>
      <c r="J1301" s="1" t="str">
        <f>CONCATENATE(定義一覧[[#This Row],[Width]],"_",定義一覧[[#This Row],[Category]],"_",定義一覧[[#This Row],[SubCategory]],"_",SUBSTITUTE(定義一覧[[#This Row],[Name]],"-","_"))</f>
        <v>NARROW_KANA_KATAKANA_HU</v>
      </c>
      <c r="K13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HU
pub const NARROW_KANA_KATAKANA_HU: u32 = 0xFF8C;</v>
      </c>
      <c r="L1301" s="3" t="str">
        <f>定義一覧[[#This Row],[VariableName]]&amp;","</f>
        <v>NARROW_KANA_KATAKANA_HU,</v>
      </c>
      <c r="M1301" s="1" t="str">
        <f>IF(定義一覧[[#This Row],[Sequence]]="○","",IF(I1302="",CONCATENATE(定義一覧[[#This Row],[VariableName]], " + 1,"),CONCATENATE(定義一覧[[#This Row],[VariableName]], " - 1,")))</f>
        <v/>
      </c>
    </row>
    <row r="1302" spans="2:13" ht="12.75" customHeight="1" x14ac:dyDescent="0.4">
      <c r="B1302" s="1" t="s">
        <v>71</v>
      </c>
      <c r="C1302" s="1">
        <f>HEX2DEC(定義一覧[[#This Row],[Unicode]])</f>
        <v>65421</v>
      </c>
      <c r="D1302" s="1" t="str">
        <f>_xlfn.UNICHAR(HEX2DEC(定義一覧[[#This Row],[Unicode]]))</f>
        <v>ﾍ</v>
      </c>
      <c r="E1302" s="1" t="s">
        <v>105</v>
      </c>
      <c r="F1302" s="1" t="s">
        <v>727</v>
      </c>
      <c r="G1302" s="1" t="s">
        <v>648</v>
      </c>
      <c r="H1302" s="2" t="s">
        <v>611</v>
      </c>
      <c r="I1302" s="1" t="str">
        <f>IF(AND(定義一覧[[#This Row],[Dec]]-1=C1301,定義一覧[[#This Row],[Dec]]+1=C1303,定義一覧[[#This Row],[Category]]=F1301,定義一覧[[#This Row],[Category]]=F1303,定義一覧[[#This Row],[SubCategory]]=G1301,定義一覧[[#This Row],[SubCategory]]=G1303),"○","")</f>
        <v>○</v>
      </c>
      <c r="J1302" s="1" t="str">
        <f>CONCATENATE(定義一覧[[#This Row],[Width]],"_",定義一覧[[#This Row],[Category]],"_",定義一覧[[#This Row],[SubCategory]],"_",SUBSTITUTE(定義一覧[[#This Row],[Name]],"-","_"))</f>
        <v>NARROW_KANA_KATAKANA_HE</v>
      </c>
      <c r="K13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HE
pub const NARROW_KANA_KATAKANA_HE: u32 = 0xFF8D;</v>
      </c>
      <c r="L1302" s="3" t="str">
        <f>定義一覧[[#This Row],[VariableName]]&amp;","</f>
        <v>NARROW_KANA_KATAKANA_HE,</v>
      </c>
      <c r="M1302" s="1" t="str">
        <f>IF(定義一覧[[#This Row],[Sequence]]="○","",IF(I1303="",CONCATENATE(定義一覧[[#This Row],[VariableName]], " + 1,"),CONCATENATE(定義一覧[[#This Row],[VariableName]], " - 1,")))</f>
        <v/>
      </c>
    </row>
    <row r="1303" spans="2:13" ht="12.75" customHeight="1" x14ac:dyDescent="0.4">
      <c r="B1303" s="1" t="s">
        <v>72</v>
      </c>
      <c r="C1303" s="1">
        <f>HEX2DEC(定義一覧[[#This Row],[Unicode]])</f>
        <v>65422</v>
      </c>
      <c r="D1303" s="1" t="str">
        <f>_xlfn.UNICHAR(HEX2DEC(定義一覧[[#This Row],[Unicode]]))</f>
        <v>ﾎ</v>
      </c>
      <c r="E1303" s="1" t="s">
        <v>105</v>
      </c>
      <c r="F1303" s="1" t="s">
        <v>727</v>
      </c>
      <c r="G1303" s="1" t="s">
        <v>648</v>
      </c>
      <c r="H1303" s="2" t="s">
        <v>614</v>
      </c>
      <c r="I1303" s="1" t="str">
        <f>IF(AND(定義一覧[[#This Row],[Dec]]-1=C1302,定義一覧[[#This Row],[Dec]]+1=C1304,定義一覧[[#This Row],[Category]]=F1302,定義一覧[[#This Row],[Category]]=F1304,定義一覧[[#This Row],[SubCategory]]=G1302,定義一覧[[#This Row],[SubCategory]]=G1304),"○","")</f>
        <v>○</v>
      </c>
      <c r="J1303" s="1" t="str">
        <f>CONCATENATE(定義一覧[[#This Row],[Width]],"_",定義一覧[[#This Row],[Category]],"_",定義一覧[[#This Row],[SubCategory]],"_",SUBSTITUTE(定義一覧[[#This Row],[Name]],"-","_"))</f>
        <v>NARROW_KANA_KATAKANA_HO</v>
      </c>
      <c r="K13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HO
pub const NARROW_KANA_KATAKANA_HO: u32 = 0xFF8E;</v>
      </c>
      <c r="L1303" s="3" t="str">
        <f>定義一覧[[#This Row],[VariableName]]&amp;","</f>
        <v>NARROW_KANA_KATAKANA_HO,</v>
      </c>
      <c r="M1303" s="1" t="str">
        <f>IF(定義一覧[[#This Row],[Sequence]]="○","",IF(I1304="",CONCATENATE(定義一覧[[#This Row],[VariableName]], " + 1,"),CONCATENATE(定義一覧[[#This Row],[VariableName]], " - 1,")))</f>
        <v/>
      </c>
    </row>
    <row r="1304" spans="2:13" ht="12.75" customHeight="1" x14ac:dyDescent="0.4">
      <c r="B1304" s="1" t="s">
        <v>73</v>
      </c>
      <c r="C1304" s="1">
        <f>HEX2DEC(定義一覧[[#This Row],[Unicode]])</f>
        <v>65423</v>
      </c>
      <c r="D1304" s="1" t="str">
        <f>_xlfn.UNICHAR(HEX2DEC(定義一覧[[#This Row],[Unicode]]))</f>
        <v>ﾏ</v>
      </c>
      <c r="E1304" s="1" t="s">
        <v>105</v>
      </c>
      <c r="F1304" s="1" t="s">
        <v>727</v>
      </c>
      <c r="G1304" s="1" t="s">
        <v>648</v>
      </c>
      <c r="H1304" s="2" t="s">
        <v>617</v>
      </c>
      <c r="I1304" s="1" t="str">
        <f>IF(AND(定義一覧[[#This Row],[Dec]]-1=C1303,定義一覧[[#This Row],[Dec]]+1=C1305,定義一覧[[#This Row],[Category]]=F1303,定義一覧[[#This Row],[Category]]=F1305,定義一覧[[#This Row],[SubCategory]]=G1303,定義一覧[[#This Row],[SubCategory]]=G1305),"○","")</f>
        <v>○</v>
      </c>
      <c r="J1304" s="1" t="str">
        <f>CONCATENATE(定義一覧[[#This Row],[Width]],"_",定義一覧[[#This Row],[Category]],"_",定義一覧[[#This Row],[SubCategory]],"_",SUBSTITUTE(定義一覧[[#This Row],[Name]],"-","_"))</f>
        <v>NARROW_KANA_KATAKANA_MA</v>
      </c>
      <c r="K13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MA
pub const NARROW_KANA_KATAKANA_MA: u32 = 0xFF8F;</v>
      </c>
      <c r="L1304" s="3" t="str">
        <f>定義一覧[[#This Row],[VariableName]]&amp;","</f>
        <v>NARROW_KANA_KATAKANA_MA,</v>
      </c>
      <c r="M1304" s="1" t="str">
        <f>IF(定義一覧[[#This Row],[Sequence]]="○","",IF(I1305="",CONCATENATE(定義一覧[[#This Row],[VariableName]], " + 1,"),CONCATENATE(定義一覧[[#This Row],[VariableName]], " - 1,")))</f>
        <v/>
      </c>
    </row>
    <row r="1305" spans="2:13" ht="12.75" customHeight="1" x14ac:dyDescent="0.4">
      <c r="B1305" s="1" t="s">
        <v>74</v>
      </c>
      <c r="C1305" s="1">
        <f>HEX2DEC(定義一覧[[#This Row],[Unicode]])</f>
        <v>65424</v>
      </c>
      <c r="D1305" s="1" t="str">
        <f>_xlfn.UNICHAR(HEX2DEC(定義一覧[[#This Row],[Unicode]]))</f>
        <v>ﾐ</v>
      </c>
      <c r="E1305" s="1" t="s">
        <v>105</v>
      </c>
      <c r="F1305" s="1" t="s">
        <v>727</v>
      </c>
      <c r="G1305" s="1" t="s">
        <v>648</v>
      </c>
      <c r="H1305" s="2" t="s">
        <v>618</v>
      </c>
      <c r="I1305" s="1" t="str">
        <f>IF(AND(定義一覧[[#This Row],[Dec]]-1=C1304,定義一覧[[#This Row],[Dec]]+1=C1306,定義一覧[[#This Row],[Category]]=F1304,定義一覧[[#This Row],[Category]]=F1306,定義一覧[[#This Row],[SubCategory]]=G1304,定義一覧[[#This Row],[SubCategory]]=G1306),"○","")</f>
        <v>○</v>
      </c>
      <c r="J1305" s="1" t="str">
        <f>CONCATENATE(定義一覧[[#This Row],[Width]],"_",定義一覧[[#This Row],[Category]],"_",定義一覧[[#This Row],[SubCategory]],"_",SUBSTITUTE(定義一覧[[#This Row],[Name]],"-","_"))</f>
        <v>NARROW_KANA_KATAKANA_MI</v>
      </c>
      <c r="K13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MI
pub const NARROW_KANA_KATAKANA_MI: u32 = 0xFF90;</v>
      </c>
      <c r="L1305" s="3" t="str">
        <f>定義一覧[[#This Row],[VariableName]]&amp;","</f>
        <v>NARROW_KANA_KATAKANA_MI,</v>
      </c>
      <c r="M1305" s="1" t="str">
        <f>IF(定義一覧[[#This Row],[Sequence]]="○","",IF(I1306="",CONCATENATE(定義一覧[[#This Row],[VariableName]], " + 1,"),CONCATENATE(定義一覧[[#This Row],[VariableName]], " - 1,")))</f>
        <v/>
      </c>
    </row>
    <row r="1306" spans="2:13" ht="12.75" customHeight="1" x14ac:dyDescent="0.4">
      <c r="B1306" s="1" t="s">
        <v>75</v>
      </c>
      <c r="C1306" s="1">
        <f>HEX2DEC(定義一覧[[#This Row],[Unicode]])</f>
        <v>65425</v>
      </c>
      <c r="D1306" s="1" t="str">
        <f>_xlfn.UNICHAR(HEX2DEC(定義一覧[[#This Row],[Unicode]]))</f>
        <v>ﾑ</v>
      </c>
      <c r="E1306" s="1" t="s">
        <v>105</v>
      </c>
      <c r="F1306" s="1" t="s">
        <v>727</v>
      </c>
      <c r="G1306" s="1" t="s">
        <v>648</v>
      </c>
      <c r="H1306" s="2" t="s">
        <v>619</v>
      </c>
      <c r="I1306" s="1" t="str">
        <f>IF(AND(定義一覧[[#This Row],[Dec]]-1=C1305,定義一覧[[#This Row],[Dec]]+1=C1307,定義一覧[[#This Row],[Category]]=F1305,定義一覧[[#This Row],[Category]]=F1307,定義一覧[[#This Row],[SubCategory]]=G1305,定義一覧[[#This Row],[SubCategory]]=G1307),"○","")</f>
        <v>○</v>
      </c>
      <c r="J1306" s="1" t="str">
        <f>CONCATENATE(定義一覧[[#This Row],[Width]],"_",定義一覧[[#This Row],[Category]],"_",定義一覧[[#This Row],[SubCategory]],"_",SUBSTITUTE(定義一覧[[#This Row],[Name]],"-","_"))</f>
        <v>NARROW_KANA_KATAKANA_MU</v>
      </c>
      <c r="K13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MU
pub const NARROW_KANA_KATAKANA_MU: u32 = 0xFF91;</v>
      </c>
      <c r="L1306" s="3" t="str">
        <f>定義一覧[[#This Row],[VariableName]]&amp;","</f>
        <v>NARROW_KANA_KATAKANA_MU,</v>
      </c>
      <c r="M1306" s="1" t="str">
        <f>IF(定義一覧[[#This Row],[Sequence]]="○","",IF(I1307="",CONCATENATE(定義一覧[[#This Row],[VariableName]], " + 1,"),CONCATENATE(定義一覧[[#This Row],[VariableName]], " - 1,")))</f>
        <v/>
      </c>
    </row>
    <row r="1307" spans="2:13" ht="12.75" customHeight="1" x14ac:dyDescent="0.4">
      <c r="B1307" s="1" t="s">
        <v>76</v>
      </c>
      <c r="C1307" s="1">
        <f>HEX2DEC(定義一覧[[#This Row],[Unicode]])</f>
        <v>65426</v>
      </c>
      <c r="D1307" s="1" t="str">
        <f>_xlfn.UNICHAR(HEX2DEC(定義一覧[[#This Row],[Unicode]]))</f>
        <v>ﾒ</v>
      </c>
      <c r="E1307" s="1" t="s">
        <v>105</v>
      </c>
      <c r="F1307" s="1" t="s">
        <v>727</v>
      </c>
      <c r="G1307" s="1" t="s">
        <v>648</v>
      </c>
      <c r="H1307" s="2" t="s">
        <v>620</v>
      </c>
      <c r="I1307" s="1" t="str">
        <f>IF(AND(定義一覧[[#This Row],[Dec]]-1=C1306,定義一覧[[#This Row],[Dec]]+1=C1308,定義一覧[[#This Row],[Category]]=F1306,定義一覧[[#This Row],[Category]]=F1308,定義一覧[[#This Row],[SubCategory]]=G1306,定義一覧[[#This Row],[SubCategory]]=G1308),"○","")</f>
        <v>○</v>
      </c>
      <c r="J1307" s="1" t="str">
        <f>CONCATENATE(定義一覧[[#This Row],[Width]],"_",定義一覧[[#This Row],[Category]],"_",定義一覧[[#This Row],[SubCategory]],"_",SUBSTITUTE(定義一覧[[#This Row],[Name]],"-","_"))</f>
        <v>NARROW_KANA_KATAKANA_ME</v>
      </c>
      <c r="K13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ME
pub const NARROW_KANA_KATAKANA_ME: u32 = 0xFF92;</v>
      </c>
      <c r="L1307" s="3" t="str">
        <f>定義一覧[[#This Row],[VariableName]]&amp;","</f>
        <v>NARROW_KANA_KATAKANA_ME,</v>
      </c>
      <c r="M1307" s="1" t="str">
        <f>IF(定義一覧[[#This Row],[Sequence]]="○","",IF(I1308="",CONCATENATE(定義一覧[[#This Row],[VariableName]], " + 1,"),CONCATENATE(定義一覧[[#This Row],[VariableName]], " - 1,")))</f>
        <v/>
      </c>
    </row>
    <row r="1308" spans="2:13" ht="12.75" customHeight="1" x14ac:dyDescent="0.4">
      <c r="B1308" s="1" t="s">
        <v>77</v>
      </c>
      <c r="C1308" s="1">
        <f>HEX2DEC(定義一覧[[#This Row],[Unicode]])</f>
        <v>65427</v>
      </c>
      <c r="D1308" s="1" t="str">
        <f>_xlfn.UNICHAR(HEX2DEC(定義一覧[[#This Row],[Unicode]]))</f>
        <v>ﾓ</v>
      </c>
      <c r="E1308" s="1" t="s">
        <v>105</v>
      </c>
      <c r="F1308" s="1" t="s">
        <v>727</v>
      </c>
      <c r="G1308" s="1" t="s">
        <v>648</v>
      </c>
      <c r="H1308" s="2" t="s">
        <v>621</v>
      </c>
      <c r="I1308" s="1" t="str">
        <f>IF(AND(定義一覧[[#This Row],[Dec]]-1=C1307,定義一覧[[#This Row],[Dec]]+1=C1309,定義一覧[[#This Row],[Category]]=F1307,定義一覧[[#This Row],[Category]]=F1309,定義一覧[[#This Row],[SubCategory]]=G1307,定義一覧[[#This Row],[SubCategory]]=G1309),"○","")</f>
        <v>○</v>
      </c>
      <c r="J1308" s="1" t="str">
        <f>CONCATENATE(定義一覧[[#This Row],[Width]],"_",定義一覧[[#This Row],[Category]],"_",定義一覧[[#This Row],[SubCategory]],"_",SUBSTITUTE(定義一覧[[#This Row],[Name]],"-","_"))</f>
        <v>NARROW_KANA_KATAKANA_MO</v>
      </c>
      <c r="K13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MO
pub const NARROW_KANA_KATAKANA_MO: u32 = 0xFF93;</v>
      </c>
      <c r="L1308" s="3" t="str">
        <f>定義一覧[[#This Row],[VariableName]]&amp;","</f>
        <v>NARROW_KANA_KATAKANA_MO,</v>
      </c>
      <c r="M1308" s="1" t="str">
        <f>IF(定義一覧[[#This Row],[Sequence]]="○","",IF(I1309="",CONCATENATE(定義一覧[[#This Row],[VariableName]], " + 1,"),CONCATENATE(定義一覧[[#This Row],[VariableName]], " - 1,")))</f>
        <v/>
      </c>
    </row>
    <row r="1309" spans="2:13" ht="12.75" customHeight="1" x14ac:dyDescent="0.4">
      <c r="B1309" s="1" t="s">
        <v>78</v>
      </c>
      <c r="C1309" s="1">
        <f>HEX2DEC(定義一覧[[#This Row],[Unicode]])</f>
        <v>65428</v>
      </c>
      <c r="D1309" s="1" t="str">
        <f>_xlfn.UNICHAR(HEX2DEC(定義一覧[[#This Row],[Unicode]]))</f>
        <v>ﾔ</v>
      </c>
      <c r="E1309" s="1" t="s">
        <v>105</v>
      </c>
      <c r="F1309" s="1" t="s">
        <v>727</v>
      </c>
      <c r="G1309" s="1" t="s">
        <v>648</v>
      </c>
      <c r="H1309" s="2" t="s">
        <v>623</v>
      </c>
      <c r="I1309" s="1" t="str">
        <f>IF(AND(定義一覧[[#This Row],[Dec]]-1=C1308,定義一覧[[#This Row],[Dec]]+1=C1310,定義一覧[[#This Row],[Category]]=F1308,定義一覧[[#This Row],[Category]]=F1310,定義一覧[[#This Row],[SubCategory]]=G1308,定義一覧[[#This Row],[SubCategory]]=G1310),"○","")</f>
        <v>○</v>
      </c>
      <c r="J1309" s="1" t="str">
        <f>CONCATENATE(定義一覧[[#This Row],[Width]],"_",定義一覧[[#This Row],[Category]],"_",定義一覧[[#This Row],[SubCategory]],"_",SUBSTITUTE(定義一覧[[#This Row],[Name]],"-","_"))</f>
        <v>NARROW_KANA_KATAKANA_YA</v>
      </c>
      <c r="K13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YA
pub const NARROW_KANA_KATAKANA_YA: u32 = 0xFF94;</v>
      </c>
      <c r="L1309" s="3" t="str">
        <f>定義一覧[[#This Row],[VariableName]]&amp;","</f>
        <v>NARROW_KANA_KATAKANA_YA,</v>
      </c>
      <c r="M1309" s="1" t="str">
        <f>IF(定義一覧[[#This Row],[Sequence]]="○","",IF(I1310="",CONCATENATE(定義一覧[[#This Row],[VariableName]], " + 1,"),CONCATENATE(定義一覧[[#This Row],[VariableName]], " - 1,")))</f>
        <v/>
      </c>
    </row>
    <row r="1310" spans="2:13" ht="12.75" customHeight="1" x14ac:dyDescent="0.4">
      <c r="B1310" s="1" t="s">
        <v>79</v>
      </c>
      <c r="C1310" s="1">
        <f>HEX2DEC(定義一覧[[#This Row],[Unicode]])</f>
        <v>65429</v>
      </c>
      <c r="D1310" s="1" t="str">
        <f>_xlfn.UNICHAR(HEX2DEC(定義一覧[[#This Row],[Unicode]]))</f>
        <v>ﾕ</v>
      </c>
      <c r="E1310" s="1" t="s">
        <v>105</v>
      </c>
      <c r="F1310" s="1" t="s">
        <v>727</v>
      </c>
      <c r="G1310" s="1" t="s">
        <v>648</v>
      </c>
      <c r="H1310" s="2" t="s">
        <v>625</v>
      </c>
      <c r="I1310" s="1" t="str">
        <f>IF(AND(定義一覧[[#This Row],[Dec]]-1=C1309,定義一覧[[#This Row],[Dec]]+1=C1311,定義一覧[[#This Row],[Category]]=F1309,定義一覧[[#This Row],[Category]]=F1311,定義一覧[[#This Row],[SubCategory]]=G1309,定義一覧[[#This Row],[SubCategory]]=G1311),"○","")</f>
        <v>○</v>
      </c>
      <c r="J1310" s="1" t="str">
        <f>CONCATENATE(定義一覧[[#This Row],[Width]],"_",定義一覧[[#This Row],[Category]],"_",定義一覧[[#This Row],[SubCategory]],"_",SUBSTITUTE(定義一覧[[#This Row],[Name]],"-","_"))</f>
        <v>NARROW_KANA_KATAKANA_YU</v>
      </c>
      <c r="K13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YU
pub const NARROW_KANA_KATAKANA_YU: u32 = 0xFF95;</v>
      </c>
      <c r="L1310" s="3" t="str">
        <f>定義一覧[[#This Row],[VariableName]]&amp;","</f>
        <v>NARROW_KANA_KATAKANA_YU,</v>
      </c>
      <c r="M1310" s="1" t="str">
        <f>IF(定義一覧[[#This Row],[Sequence]]="○","",IF(I1311="",CONCATENATE(定義一覧[[#This Row],[VariableName]], " + 1,"),CONCATENATE(定義一覧[[#This Row],[VariableName]], " - 1,")))</f>
        <v/>
      </c>
    </row>
    <row r="1311" spans="2:13" ht="12.75" customHeight="1" x14ac:dyDescent="0.4">
      <c r="B1311" s="1" t="s">
        <v>80</v>
      </c>
      <c r="C1311" s="1">
        <f>HEX2DEC(定義一覧[[#This Row],[Unicode]])</f>
        <v>65430</v>
      </c>
      <c r="D1311" s="1" t="str">
        <f>_xlfn.UNICHAR(HEX2DEC(定義一覧[[#This Row],[Unicode]]))</f>
        <v>ﾖ</v>
      </c>
      <c r="E1311" s="1" t="s">
        <v>105</v>
      </c>
      <c r="F1311" s="1" t="s">
        <v>727</v>
      </c>
      <c r="G1311" s="1" t="s">
        <v>648</v>
      </c>
      <c r="H1311" s="2" t="s">
        <v>627</v>
      </c>
      <c r="I1311" s="1" t="str">
        <f>IF(AND(定義一覧[[#This Row],[Dec]]-1=C1310,定義一覧[[#This Row],[Dec]]+1=C1312,定義一覧[[#This Row],[Category]]=F1310,定義一覧[[#This Row],[Category]]=F1312,定義一覧[[#This Row],[SubCategory]]=G1310,定義一覧[[#This Row],[SubCategory]]=G1312),"○","")</f>
        <v>○</v>
      </c>
      <c r="J1311" s="1" t="str">
        <f>CONCATENATE(定義一覧[[#This Row],[Width]],"_",定義一覧[[#This Row],[Category]],"_",定義一覧[[#This Row],[SubCategory]],"_",SUBSTITUTE(定義一覧[[#This Row],[Name]],"-","_"))</f>
        <v>NARROW_KANA_KATAKANA_YO</v>
      </c>
      <c r="K13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YO
pub const NARROW_KANA_KATAKANA_YO: u32 = 0xFF96;</v>
      </c>
      <c r="L1311" s="3" t="str">
        <f>定義一覧[[#This Row],[VariableName]]&amp;","</f>
        <v>NARROW_KANA_KATAKANA_YO,</v>
      </c>
      <c r="M1311" s="1" t="str">
        <f>IF(定義一覧[[#This Row],[Sequence]]="○","",IF(I1312="",CONCATENATE(定義一覧[[#This Row],[VariableName]], " + 1,"),CONCATENATE(定義一覧[[#This Row],[VariableName]], " - 1,")))</f>
        <v/>
      </c>
    </row>
    <row r="1312" spans="2:13" ht="12.75" customHeight="1" x14ac:dyDescent="0.4">
      <c r="B1312" s="1" t="s">
        <v>81</v>
      </c>
      <c r="C1312" s="1">
        <f>HEX2DEC(定義一覧[[#This Row],[Unicode]])</f>
        <v>65431</v>
      </c>
      <c r="D1312" s="1" t="str">
        <f>_xlfn.UNICHAR(HEX2DEC(定義一覧[[#This Row],[Unicode]]))</f>
        <v>ﾗ</v>
      </c>
      <c r="E1312" s="1" t="s">
        <v>105</v>
      </c>
      <c r="F1312" s="1" t="s">
        <v>727</v>
      </c>
      <c r="G1312" s="1" t="s">
        <v>648</v>
      </c>
      <c r="H1312" s="2" t="s">
        <v>628</v>
      </c>
      <c r="I1312" s="1" t="str">
        <f>IF(AND(定義一覧[[#This Row],[Dec]]-1=C1311,定義一覧[[#This Row],[Dec]]+1=C1313,定義一覧[[#This Row],[Category]]=F1311,定義一覧[[#This Row],[Category]]=F1313,定義一覧[[#This Row],[SubCategory]]=G1311,定義一覧[[#This Row],[SubCategory]]=G1313),"○","")</f>
        <v>○</v>
      </c>
      <c r="J1312" s="1" t="str">
        <f>CONCATENATE(定義一覧[[#This Row],[Width]],"_",定義一覧[[#This Row],[Category]],"_",定義一覧[[#This Row],[SubCategory]],"_",SUBSTITUTE(定義一覧[[#This Row],[Name]],"-","_"))</f>
        <v>NARROW_KANA_KATAKANA_RA</v>
      </c>
      <c r="K13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RA
pub const NARROW_KANA_KATAKANA_RA: u32 = 0xFF97;</v>
      </c>
      <c r="L1312" s="3" t="str">
        <f>定義一覧[[#This Row],[VariableName]]&amp;","</f>
        <v>NARROW_KANA_KATAKANA_RA,</v>
      </c>
      <c r="M1312" s="1" t="str">
        <f>IF(定義一覧[[#This Row],[Sequence]]="○","",IF(I1313="",CONCATENATE(定義一覧[[#This Row],[VariableName]], " + 1,"),CONCATENATE(定義一覧[[#This Row],[VariableName]], " - 1,")))</f>
        <v/>
      </c>
    </row>
    <row r="1313" spans="2:13" ht="12.75" customHeight="1" x14ac:dyDescent="0.4">
      <c r="B1313" s="1" t="s">
        <v>82</v>
      </c>
      <c r="C1313" s="1">
        <f>HEX2DEC(定義一覧[[#This Row],[Unicode]])</f>
        <v>65432</v>
      </c>
      <c r="D1313" s="1" t="str">
        <f>_xlfn.UNICHAR(HEX2DEC(定義一覧[[#This Row],[Unicode]]))</f>
        <v>ﾘ</v>
      </c>
      <c r="E1313" s="1" t="s">
        <v>105</v>
      </c>
      <c r="F1313" s="1" t="s">
        <v>727</v>
      </c>
      <c r="G1313" s="1" t="s">
        <v>648</v>
      </c>
      <c r="H1313" s="2" t="s">
        <v>629</v>
      </c>
      <c r="I1313" s="1" t="str">
        <f>IF(AND(定義一覧[[#This Row],[Dec]]-1=C1312,定義一覧[[#This Row],[Dec]]+1=C1314,定義一覧[[#This Row],[Category]]=F1312,定義一覧[[#This Row],[Category]]=F1314,定義一覧[[#This Row],[SubCategory]]=G1312,定義一覧[[#This Row],[SubCategory]]=G1314),"○","")</f>
        <v>○</v>
      </c>
      <c r="J1313" s="1" t="str">
        <f>CONCATENATE(定義一覧[[#This Row],[Width]],"_",定義一覧[[#This Row],[Category]],"_",定義一覧[[#This Row],[SubCategory]],"_",SUBSTITUTE(定義一覧[[#This Row],[Name]],"-","_"))</f>
        <v>NARROW_KANA_KATAKANA_RI</v>
      </c>
      <c r="K13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RI
pub const NARROW_KANA_KATAKANA_RI: u32 = 0xFF98;</v>
      </c>
      <c r="L1313" s="3" t="str">
        <f>定義一覧[[#This Row],[VariableName]]&amp;","</f>
        <v>NARROW_KANA_KATAKANA_RI,</v>
      </c>
      <c r="M1313" s="1" t="str">
        <f>IF(定義一覧[[#This Row],[Sequence]]="○","",IF(I1314="",CONCATENATE(定義一覧[[#This Row],[VariableName]], " + 1,"),CONCATENATE(定義一覧[[#This Row],[VariableName]], " - 1,")))</f>
        <v/>
      </c>
    </row>
    <row r="1314" spans="2:13" ht="12.75" customHeight="1" x14ac:dyDescent="0.4">
      <c r="B1314" s="1" t="s">
        <v>83</v>
      </c>
      <c r="C1314" s="1">
        <f>HEX2DEC(定義一覧[[#This Row],[Unicode]])</f>
        <v>65433</v>
      </c>
      <c r="D1314" s="1" t="str">
        <f>_xlfn.UNICHAR(HEX2DEC(定義一覧[[#This Row],[Unicode]]))</f>
        <v>ﾙ</v>
      </c>
      <c r="E1314" s="1" t="s">
        <v>105</v>
      </c>
      <c r="F1314" s="1" t="s">
        <v>727</v>
      </c>
      <c r="G1314" s="1" t="s">
        <v>648</v>
      </c>
      <c r="H1314" s="2" t="s">
        <v>630</v>
      </c>
      <c r="I1314" s="1" t="str">
        <f>IF(AND(定義一覧[[#This Row],[Dec]]-1=C1313,定義一覧[[#This Row],[Dec]]+1=C1315,定義一覧[[#This Row],[Category]]=F1313,定義一覧[[#This Row],[Category]]=F1315,定義一覧[[#This Row],[SubCategory]]=G1313,定義一覧[[#This Row],[SubCategory]]=G1315),"○","")</f>
        <v>○</v>
      </c>
      <c r="J1314" s="1" t="str">
        <f>CONCATENATE(定義一覧[[#This Row],[Width]],"_",定義一覧[[#This Row],[Category]],"_",定義一覧[[#This Row],[SubCategory]],"_",SUBSTITUTE(定義一覧[[#This Row],[Name]],"-","_"))</f>
        <v>NARROW_KANA_KATAKANA_RU</v>
      </c>
      <c r="K13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RU
pub const NARROW_KANA_KATAKANA_RU: u32 = 0xFF99;</v>
      </c>
      <c r="L1314" s="3" t="str">
        <f>定義一覧[[#This Row],[VariableName]]&amp;","</f>
        <v>NARROW_KANA_KATAKANA_RU,</v>
      </c>
      <c r="M1314" s="1" t="str">
        <f>IF(定義一覧[[#This Row],[Sequence]]="○","",IF(I1315="",CONCATENATE(定義一覧[[#This Row],[VariableName]], " + 1,"),CONCATENATE(定義一覧[[#This Row],[VariableName]], " - 1,")))</f>
        <v/>
      </c>
    </row>
    <row r="1315" spans="2:13" ht="12.75" customHeight="1" x14ac:dyDescent="0.4">
      <c r="B1315" s="1" t="s">
        <v>84</v>
      </c>
      <c r="C1315" s="1">
        <f>HEX2DEC(定義一覧[[#This Row],[Unicode]])</f>
        <v>65434</v>
      </c>
      <c r="D1315" s="1" t="str">
        <f>_xlfn.UNICHAR(HEX2DEC(定義一覧[[#This Row],[Unicode]]))</f>
        <v>ﾚ</v>
      </c>
      <c r="E1315" s="1" t="s">
        <v>105</v>
      </c>
      <c r="F1315" s="1" t="s">
        <v>727</v>
      </c>
      <c r="G1315" s="1" t="s">
        <v>648</v>
      </c>
      <c r="H1315" s="2" t="s">
        <v>631</v>
      </c>
      <c r="I1315" s="1" t="str">
        <f>IF(AND(定義一覧[[#This Row],[Dec]]-1=C1314,定義一覧[[#This Row],[Dec]]+1=C1316,定義一覧[[#This Row],[Category]]=F1314,定義一覧[[#This Row],[Category]]=F1316,定義一覧[[#This Row],[SubCategory]]=G1314,定義一覧[[#This Row],[SubCategory]]=G1316),"○","")</f>
        <v>○</v>
      </c>
      <c r="J1315" s="1" t="str">
        <f>CONCATENATE(定義一覧[[#This Row],[Width]],"_",定義一覧[[#This Row],[Category]],"_",定義一覧[[#This Row],[SubCategory]],"_",SUBSTITUTE(定義一覧[[#This Row],[Name]],"-","_"))</f>
        <v>NARROW_KANA_KATAKANA_RE</v>
      </c>
      <c r="K13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RE
pub const NARROW_KANA_KATAKANA_RE: u32 = 0xFF9A;</v>
      </c>
      <c r="L1315" s="3" t="str">
        <f>定義一覧[[#This Row],[VariableName]]&amp;","</f>
        <v>NARROW_KANA_KATAKANA_RE,</v>
      </c>
      <c r="M1315" s="1" t="str">
        <f>IF(定義一覧[[#This Row],[Sequence]]="○","",IF(I1316="",CONCATENATE(定義一覧[[#This Row],[VariableName]], " + 1,"),CONCATENATE(定義一覧[[#This Row],[VariableName]], " - 1,")))</f>
        <v/>
      </c>
    </row>
    <row r="1316" spans="2:13" ht="12.75" customHeight="1" x14ac:dyDescent="0.4">
      <c r="B1316" s="1" t="s">
        <v>85</v>
      </c>
      <c r="C1316" s="1">
        <f>HEX2DEC(定義一覧[[#This Row],[Unicode]])</f>
        <v>65435</v>
      </c>
      <c r="D1316" s="1" t="str">
        <f>_xlfn.UNICHAR(HEX2DEC(定義一覧[[#This Row],[Unicode]]))</f>
        <v>ﾛ</v>
      </c>
      <c r="E1316" s="1" t="s">
        <v>105</v>
      </c>
      <c r="F1316" s="1" t="s">
        <v>727</v>
      </c>
      <c r="G1316" s="1" t="s">
        <v>648</v>
      </c>
      <c r="H1316" s="2" t="s">
        <v>632</v>
      </c>
      <c r="I1316" s="1" t="str">
        <f>IF(AND(定義一覧[[#This Row],[Dec]]-1=C1315,定義一覧[[#This Row],[Dec]]+1=C1317,定義一覧[[#This Row],[Category]]=F1315,定義一覧[[#This Row],[Category]]=F1317,定義一覧[[#This Row],[SubCategory]]=G1315,定義一覧[[#This Row],[SubCategory]]=G1317),"○","")</f>
        <v>○</v>
      </c>
      <c r="J1316" s="1" t="str">
        <f>CONCATENATE(定義一覧[[#This Row],[Width]],"_",定義一覧[[#This Row],[Category]],"_",定義一覧[[#This Row],[SubCategory]],"_",SUBSTITUTE(定義一覧[[#This Row],[Name]],"-","_"))</f>
        <v>NARROW_KANA_KATAKANA_RO</v>
      </c>
      <c r="K13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RO
pub const NARROW_KANA_KATAKANA_RO: u32 = 0xFF9B;</v>
      </c>
      <c r="L1316" s="3" t="str">
        <f>定義一覧[[#This Row],[VariableName]]&amp;","</f>
        <v>NARROW_KANA_KATAKANA_RO,</v>
      </c>
      <c r="M1316" s="1" t="str">
        <f>IF(定義一覧[[#This Row],[Sequence]]="○","",IF(I1317="",CONCATENATE(定義一覧[[#This Row],[VariableName]], " + 1,"),CONCATENATE(定義一覧[[#This Row],[VariableName]], " - 1,")))</f>
        <v/>
      </c>
    </row>
    <row r="1317" spans="2:13" ht="12.75" customHeight="1" x14ac:dyDescent="0.4">
      <c r="B1317" s="1" t="s">
        <v>86</v>
      </c>
      <c r="C1317" s="1">
        <f>HEX2DEC(定義一覧[[#This Row],[Unicode]])</f>
        <v>65436</v>
      </c>
      <c r="D1317" s="1" t="str">
        <f>_xlfn.UNICHAR(HEX2DEC(定義一覧[[#This Row],[Unicode]]))</f>
        <v>ﾜ</v>
      </c>
      <c r="E1317" s="1" t="s">
        <v>105</v>
      </c>
      <c r="F1317" s="1" t="s">
        <v>727</v>
      </c>
      <c r="G1317" s="1" t="s">
        <v>648</v>
      </c>
      <c r="H1317" s="2" t="s">
        <v>634</v>
      </c>
      <c r="I1317" s="1" t="str">
        <f>IF(AND(定義一覧[[#This Row],[Dec]]-1=C1316,定義一覧[[#This Row],[Dec]]+1=C1318,定義一覧[[#This Row],[Category]]=F1316,定義一覧[[#This Row],[Category]]=F1318,定義一覧[[#This Row],[SubCategory]]=G1316,定義一覧[[#This Row],[SubCategory]]=G1318),"○","")</f>
        <v>○</v>
      </c>
      <c r="J1317" s="1" t="str">
        <f>CONCATENATE(定義一覧[[#This Row],[Width]],"_",定義一覧[[#This Row],[Category]],"_",定義一覧[[#This Row],[SubCategory]],"_",SUBSTITUTE(定義一覧[[#This Row],[Name]],"-","_"))</f>
        <v>NARROW_KANA_KATAKANA_WA</v>
      </c>
      <c r="K13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WA
pub const NARROW_KANA_KATAKANA_WA: u32 = 0xFF9C;</v>
      </c>
      <c r="L1317" s="3" t="str">
        <f>定義一覧[[#This Row],[VariableName]]&amp;","</f>
        <v>NARROW_KANA_KATAKANA_WA,</v>
      </c>
      <c r="M1317" s="1" t="str">
        <f>IF(定義一覧[[#This Row],[Sequence]]="○","",IF(I1318="",CONCATENATE(定義一覧[[#This Row],[VariableName]], " + 1,"),CONCATENATE(定義一覧[[#This Row],[VariableName]], " - 1,")))</f>
        <v/>
      </c>
    </row>
    <row r="1318" spans="2:13" ht="12.75" customHeight="1" x14ac:dyDescent="0.4">
      <c r="B1318" s="1" t="s">
        <v>87</v>
      </c>
      <c r="C1318" s="1">
        <f>HEX2DEC(定義一覧[[#This Row],[Unicode]])</f>
        <v>65437</v>
      </c>
      <c r="D1318" s="1" t="str">
        <f>_xlfn.UNICHAR(HEX2DEC(定義一覧[[#This Row],[Unicode]]))</f>
        <v>ﾝ</v>
      </c>
      <c r="E1318" s="1" t="s">
        <v>105</v>
      </c>
      <c r="F1318" s="1" t="s">
        <v>727</v>
      </c>
      <c r="G1318" s="1" t="s">
        <v>648</v>
      </c>
      <c r="H1318" s="2" t="s">
        <v>14</v>
      </c>
      <c r="I1318" s="1" t="str">
        <f>IF(AND(定義一覧[[#This Row],[Dec]]-1=C1317,定義一覧[[#This Row],[Dec]]+1=C1319,定義一覧[[#This Row],[Category]]=F1317,定義一覧[[#This Row],[Category]]=F1319,定義一覧[[#This Row],[SubCategory]]=G1317,定義一覧[[#This Row],[SubCategory]]=G1319),"○","")</f>
        <v/>
      </c>
      <c r="J1318" s="1" t="str">
        <f>CONCATENATE(定義一覧[[#This Row],[Width]],"_",定義一覧[[#This Row],[Category]],"_",定義一覧[[#This Row],[SubCategory]],"_",SUBSTITUTE(定義一覧[[#This Row],[Name]],"-","_"))</f>
        <v>NARROW_KANA_KATAKANA_N</v>
      </c>
      <c r="K13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N
pub const NARROW_KANA_KATAKANA_N: u32 = 0xFF9D;</v>
      </c>
      <c r="L1318" s="3" t="str">
        <f>定義一覧[[#This Row],[VariableName]]&amp;","</f>
        <v>NARROW_KANA_KATAKANA_N,</v>
      </c>
      <c r="M1318" s="1" t="str">
        <f>IF(定義一覧[[#This Row],[Sequence]]="○","",IF(I1319="",CONCATENATE(定義一覧[[#This Row],[VariableName]], " + 1,"),CONCATENATE(定義一覧[[#This Row],[VariableName]], " - 1,")))</f>
        <v>NARROW_KANA_KATAKANA_N + 1,</v>
      </c>
    </row>
    <row r="1319" spans="2:13" ht="12.75" customHeight="1" x14ac:dyDescent="0.4">
      <c r="B1319" s="1" t="s">
        <v>88</v>
      </c>
      <c r="C1319" s="1">
        <f>HEX2DEC(定義一覧[[#This Row],[Unicode]])</f>
        <v>65438</v>
      </c>
      <c r="D1319" s="1" t="str">
        <f>_xlfn.UNICHAR(HEX2DEC(定義一覧[[#This Row],[Unicode]]))</f>
        <v>ﾞ</v>
      </c>
      <c r="E1319" s="1" t="s">
        <v>105</v>
      </c>
      <c r="F1319" s="1" t="s">
        <v>1623</v>
      </c>
      <c r="G1319" s="1" t="s">
        <v>647</v>
      </c>
      <c r="H1319" s="2" t="s">
        <v>188</v>
      </c>
      <c r="I1319" s="1" t="str">
        <f>IF(AND(定義一覧[[#This Row],[Dec]]-1=C1318,定義一覧[[#This Row],[Dec]]+1=C1320,定義一覧[[#This Row],[Category]]=F1318,定義一覧[[#This Row],[Category]]=F1320,定義一覧[[#This Row],[SubCategory]]=G1318,定義一覧[[#This Row],[SubCategory]]=G1320),"○","")</f>
        <v/>
      </c>
      <c r="J1319" s="1" t="str">
        <f>CONCATENATE(定義一覧[[#This Row],[Width]],"_",定義一覧[[#This Row],[Category]],"_",定義一覧[[#This Row],[SubCategory]],"_",SUBSTITUTE(定義一覧[[#This Row],[Name]],"-","_"))</f>
        <v>NARROW_JIS_SYMBOL_KATAKANA_VOICED_SOUND_MARK</v>
      </c>
      <c r="K13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KATAKANA_VOICED_SOUND_MARK
pub const NARROW_JIS_SYMBOL_KATAKANA_VOICED_SOUND_MARK: u32 = 0xFF9E;</v>
      </c>
      <c r="L1319" s="3" t="str">
        <f>定義一覧[[#This Row],[VariableName]]&amp;","</f>
        <v>NARROW_JIS_SYMBOL_KATAKANA_VOICED_SOUND_MARK,</v>
      </c>
      <c r="M1319" s="1" t="str">
        <f>IF(定義一覧[[#This Row],[Sequence]]="○","",IF(I1320="",CONCATENATE(定義一覧[[#This Row],[VariableName]], " + 1,"),CONCATENATE(定義一覧[[#This Row],[VariableName]], " - 1,")))</f>
        <v>NARROW_JIS_SYMBOL_KATAKANA_VOICED_SOUND_MARK + 1,</v>
      </c>
    </row>
    <row r="1320" spans="2:13" ht="12.75" customHeight="1" x14ac:dyDescent="0.4">
      <c r="B1320" s="1" t="s">
        <v>89</v>
      </c>
      <c r="C1320" s="1">
        <f>HEX2DEC(定義一覧[[#This Row],[Unicode]])</f>
        <v>65439</v>
      </c>
      <c r="D1320" s="1" t="str">
        <f>_xlfn.UNICHAR(HEX2DEC(定義一覧[[#This Row],[Unicode]]))</f>
        <v>ﾟ</v>
      </c>
      <c r="E1320" s="1" t="s">
        <v>105</v>
      </c>
      <c r="F1320" s="1" t="s">
        <v>1623</v>
      </c>
      <c r="G1320" s="1" t="s">
        <v>647</v>
      </c>
      <c r="H1320" s="2" t="s">
        <v>189</v>
      </c>
      <c r="I1320" s="1" t="str">
        <f>IF(AND(定義一覧[[#This Row],[Dec]]-1=C1319,定義一覧[[#This Row],[Dec]]+1=C1321,定義一覧[[#This Row],[Category]]=F1319,定義一覧[[#This Row],[Category]]=F1321,定義一覧[[#This Row],[SubCategory]]=G1319,定義一覧[[#This Row],[SubCategory]]=G1321),"○","")</f>
        <v/>
      </c>
      <c r="J1320" s="1" t="str">
        <f>CONCATENATE(定義一覧[[#This Row],[Width]],"_",定義一覧[[#This Row],[Category]],"_",定義一覧[[#This Row],[SubCategory]],"_",SUBSTITUTE(定義一覧[[#This Row],[Name]],"-","_"))</f>
        <v>NARROW_JIS_SYMBOL_KATAKANA_SEMI_VOICED_SOUND_MARK</v>
      </c>
      <c r="K13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KATAKANA_SEMI-VOICED_SOUND_MARK
pub const NARROW_JIS_SYMBOL_KATAKANA_SEMI_VOICED_SOUND_MARK: u32 = 0xFF9F;</v>
      </c>
      <c r="L1320" s="3" t="str">
        <f>定義一覧[[#This Row],[VariableName]]&amp;","</f>
        <v>NARROW_JIS_SYMBOL_KATAKANA_SEMI_VOICED_SOUND_MARK,</v>
      </c>
      <c r="M1320" s="1" t="str">
        <f>IF(定義一覧[[#This Row],[Sequence]]="○","",IF(I1321="",CONCATENATE(定義一覧[[#This Row],[VariableName]], " + 1,"),CONCATENATE(定義一覧[[#This Row],[VariableName]], " - 1,")))</f>
        <v>NARROW_JIS_SYMBOL_KATAKANA_SEMI_VOICED_SOUND_MARK + 1,</v>
      </c>
    </row>
    <row r="1321" spans="2:13" ht="12.75" customHeight="1" x14ac:dyDescent="0.4">
      <c r="B1321" s="1" t="s">
        <v>90</v>
      </c>
      <c r="C1321" s="1">
        <f>HEX2DEC(定義一覧[[#This Row],[Unicode]])</f>
        <v>65504</v>
      </c>
      <c r="D1321" s="1" t="str">
        <f>_xlfn.UNICHAR(HEX2DEC(定義一覧[[#This Row],[Unicode]]))</f>
        <v>￠</v>
      </c>
      <c r="E1321" s="1" t="s">
        <v>725</v>
      </c>
      <c r="F1321" s="1" t="s">
        <v>1623</v>
      </c>
      <c r="G1321" s="1" t="s">
        <v>729</v>
      </c>
      <c r="H1321" s="2" t="s">
        <v>190</v>
      </c>
      <c r="I1321" s="1" t="str">
        <f>IF(AND(定義一覧[[#This Row],[Dec]]-1=C1320,定義一覧[[#This Row],[Dec]]+1=C1322,定義一覧[[#This Row],[Category]]=F1320,定義一覧[[#This Row],[Category]]=F1322,定義一覧[[#This Row],[SubCategory]]=G1320,定義一覧[[#This Row],[SubCategory]]=G1322),"○","")</f>
        <v/>
      </c>
      <c r="J1321" s="1" t="str">
        <f>CONCATENATE(定義一覧[[#This Row],[Width]],"_",定義一覧[[#This Row],[Category]],"_",定義一覧[[#This Row],[SubCategory]],"_",SUBSTITUTE(定義一覧[[#This Row],[Name]],"-","_"))</f>
        <v>WIDE_JIS_SYMBOL_CENT_SIGN</v>
      </c>
      <c r="K13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CENT_SIGN
pub const WIDE_JIS_SYMBOL_CENT_SIGN: u32 = 0xFFE0;</v>
      </c>
      <c r="L1321" s="3" t="str">
        <f>定義一覧[[#This Row],[VariableName]]&amp;","</f>
        <v>WIDE_JIS_SYMBOL_CENT_SIGN,</v>
      </c>
      <c r="M1321" s="1" t="str">
        <f>IF(定義一覧[[#This Row],[Sequence]]="○","",IF(I1322="",CONCATENATE(定義一覧[[#This Row],[VariableName]], " + 1,"),CONCATENATE(定義一覧[[#This Row],[VariableName]], " - 1,")))</f>
        <v>WIDE_JIS_SYMBOL_CENT_SIGN - 1,</v>
      </c>
    </row>
    <row r="1322" spans="2:13" ht="12.75" customHeight="1" x14ac:dyDescent="0.4">
      <c r="B1322" s="1" t="s">
        <v>91</v>
      </c>
      <c r="C1322" s="1">
        <f>HEX2DEC(定義一覧[[#This Row],[Unicode]])</f>
        <v>65505</v>
      </c>
      <c r="D1322" s="1" t="str">
        <f>_xlfn.UNICHAR(HEX2DEC(定義一覧[[#This Row],[Unicode]]))</f>
        <v>￡</v>
      </c>
      <c r="E1322" s="1" t="s">
        <v>725</v>
      </c>
      <c r="F1322" s="1" t="s">
        <v>1623</v>
      </c>
      <c r="G1322" s="1" t="s">
        <v>729</v>
      </c>
      <c r="H1322" s="2" t="s">
        <v>191</v>
      </c>
      <c r="I1322" s="1" t="str">
        <f>IF(AND(定義一覧[[#This Row],[Dec]]-1=C1321,定義一覧[[#This Row],[Dec]]+1=C1323,定義一覧[[#This Row],[Category]]=F1321,定義一覧[[#This Row],[Category]]=F1323,定義一覧[[#This Row],[SubCategory]]=G1321,定義一覧[[#This Row],[SubCategory]]=G1323),"○","")</f>
        <v>○</v>
      </c>
      <c r="J1322" s="1" t="str">
        <f>CONCATENATE(定義一覧[[#This Row],[Width]],"_",定義一覧[[#This Row],[Category]],"_",定義一覧[[#This Row],[SubCategory]],"_",SUBSTITUTE(定義一覧[[#This Row],[Name]],"-","_"))</f>
        <v>WIDE_JIS_SYMBOL_POUND_SIGN</v>
      </c>
      <c r="K13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POUND_SIGN
pub const WIDE_JIS_SYMBOL_POUND_SIGN: u32 = 0xFFE1;</v>
      </c>
      <c r="L1322" s="3" t="str">
        <f>定義一覧[[#This Row],[VariableName]]&amp;","</f>
        <v>WIDE_JIS_SYMBOL_POUND_SIGN,</v>
      </c>
      <c r="M1322" s="1" t="str">
        <f>IF(定義一覧[[#This Row],[Sequence]]="○","",IF(I1323="",CONCATENATE(定義一覧[[#This Row],[VariableName]], " + 1,"),CONCATENATE(定義一覧[[#This Row],[VariableName]], " - 1,")))</f>
        <v/>
      </c>
    </row>
    <row r="1323" spans="2:13" ht="12.75" customHeight="1" x14ac:dyDescent="0.4">
      <c r="B1323" s="1" t="s">
        <v>92</v>
      </c>
      <c r="C1323" s="1">
        <f>HEX2DEC(定義一覧[[#This Row],[Unicode]])</f>
        <v>65506</v>
      </c>
      <c r="D1323" s="1" t="str">
        <f>_xlfn.UNICHAR(HEX2DEC(定義一覧[[#This Row],[Unicode]]))</f>
        <v>￢</v>
      </c>
      <c r="E1323" s="1" t="s">
        <v>725</v>
      </c>
      <c r="F1323" s="1" t="s">
        <v>1623</v>
      </c>
      <c r="G1323" s="1" t="s">
        <v>729</v>
      </c>
      <c r="H1323" s="2" t="s">
        <v>192</v>
      </c>
      <c r="I1323" s="1" t="str">
        <f>IF(AND(定義一覧[[#This Row],[Dec]]-1=C1322,定義一覧[[#This Row],[Dec]]+1=C1324,定義一覧[[#This Row],[Category]]=F1322,定義一覧[[#This Row],[Category]]=F1324,定義一覧[[#This Row],[SubCategory]]=G1322,定義一覧[[#This Row],[SubCategory]]=G1324),"○","")</f>
        <v>○</v>
      </c>
      <c r="J1323" s="1" t="str">
        <f>CONCATENATE(定義一覧[[#This Row],[Width]],"_",定義一覧[[#This Row],[Category]],"_",定義一覧[[#This Row],[SubCategory]],"_",SUBSTITUTE(定義一覧[[#This Row],[Name]],"-","_"))</f>
        <v>WIDE_JIS_SYMBOL_NOT_SIGN</v>
      </c>
      <c r="K13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NOT_SIGN
pub const WIDE_JIS_SYMBOL_NOT_SIGN: u32 = 0xFFE2;</v>
      </c>
      <c r="L1323" s="3" t="str">
        <f>定義一覧[[#This Row],[VariableName]]&amp;","</f>
        <v>WIDE_JIS_SYMBOL_NOT_SIGN,</v>
      </c>
      <c r="M1323" s="1" t="str">
        <f>IF(定義一覧[[#This Row],[Sequence]]="○","",IF(I1324="",CONCATENATE(定義一覧[[#This Row],[VariableName]], " + 1,"),CONCATENATE(定義一覧[[#This Row],[VariableName]], " - 1,")))</f>
        <v/>
      </c>
    </row>
    <row r="1324" spans="2:13" ht="12.75" customHeight="1" x14ac:dyDescent="0.4">
      <c r="B1324" s="1" t="s">
        <v>93</v>
      </c>
      <c r="C1324" s="1">
        <f>HEX2DEC(定義一覧[[#This Row],[Unicode]])</f>
        <v>65507</v>
      </c>
      <c r="D1324" s="1" t="str">
        <f>_xlfn.UNICHAR(HEX2DEC(定義一覧[[#This Row],[Unicode]]))</f>
        <v>￣</v>
      </c>
      <c r="E1324" s="1" t="s">
        <v>725</v>
      </c>
      <c r="F1324" s="1" t="s">
        <v>1623</v>
      </c>
      <c r="G1324" s="1" t="s">
        <v>729</v>
      </c>
      <c r="H1324" s="2" t="s">
        <v>193</v>
      </c>
      <c r="I1324" s="1" t="str">
        <f>IF(AND(定義一覧[[#This Row],[Dec]]-1=C1323,定義一覧[[#This Row],[Dec]]+1=C1325,定義一覧[[#This Row],[Category]]=F1323,定義一覧[[#This Row],[Category]]=F1325,定義一覧[[#This Row],[SubCategory]]=G1323,定義一覧[[#This Row],[SubCategory]]=G1325),"○","")</f>
        <v>○</v>
      </c>
      <c r="J1324" s="1" t="str">
        <f>CONCATENATE(定義一覧[[#This Row],[Width]],"_",定義一覧[[#This Row],[Category]],"_",定義一覧[[#This Row],[SubCategory]],"_",SUBSTITUTE(定義一覧[[#This Row],[Name]],"-","_"))</f>
        <v>WIDE_JIS_SYMBOL_MACRON</v>
      </c>
      <c r="K13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MACRON
pub const WIDE_JIS_SYMBOL_MACRON: u32 = 0xFFE3;</v>
      </c>
      <c r="L1324" s="3" t="str">
        <f>定義一覧[[#This Row],[VariableName]]&amp;","</f>
        <v>WIDE_JIS_SYMBOL_MACRON,</v>
      </c>
      <c r="M1324" s="1" t="str">
        <f>IF(定義一覧[[#This Row],[Sequence]]="○","",IF(I1325="",CONCATENATE(定義一覧[[#This Row],[VariableName]], " + 1,"),CONCATENATE(定義一覧[[#This Row],[VariableName]], " - 1,")))</f>
        <v/>
      </c>
    </row>
    <row r="1325" spans="2:13" ht="12.75" customHeight="1" x14ac:dyDescent="0.4">
      <c r="B1325" s="1" t="s">
        <v>94</v>
      </c>
      <c r="C1325" s="1">
        <f>HEX2DEC(定義一覧[[#This Row],[Unicode]])</f>
        <v>65508</v>
      </c>
      <c r="D1325" s="1" t="str">
        <f>_xlfn.UNICHAR(HEX2DEC(定義一覧[[#This Row],[Unicode]]))</f>
        <v>￤</v>
      </c>
      <c r="E1325" s="1" t="s">
        <v>725</v>
      </c>
      <c r="F1325" s="1" t="s">
        <v>1623</v>
      </c>
      <c r="G1325" s="1" t="s">
        <v>729</v>
      </c>
      <c r="H1325" s="2" t="s">
        <v>194</v>
      </c>
      <c r="I1325" s="1" t="str">
        <f>IF(AND(定義一覧[[#This Row],[Dec]]-1=C1324,定義一覧[[#This Row],[Dec]]+1=C1326,定義一覧[[#This Row],[Category]]=F1324,定義一覧[[#This Row],[Category]]=F1326,定義一覧[[#This Row],[SubCategory]]=G1324,定義一覧[[#This Row],[SubCategory]]=G1326),"○","")</f>
        <v>○</v>
      </c>
      <c r="J1325" s="1" t="str">
        <f>CONCATENATE(定義一覧[[#This Row],[Width]],"_",定義一覧[[#This Row],[Category]],"_",定義一覧[[#This Row],[SubCategory]],"_",SUBSTITUTE(定義一覧[[#This Row],[Name]],"-","_"))</f>
        <v>WIDE_JIS_SYMBOL_BROKEN_BAR</v>
      </c>
      <c r="K13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BROKEN_BAR
pub const WIDE_JIS_SYMBOL_BROKEN_BAR: u32 = 0xFFE4;</v>
      </c>
      <c r="L1325" s="3" t="str">
        <f>定義一覧[[#This Row],[VariableName]]&amp;","</f>
        <v>WIDE_JIS_SYMBOL_BROKEN_BAR,</v>
      </c>
      <c r="M1325" s="1" t="str">
        <f>IF(定義一覧[[#This Row],[Sequence]]="○","",IF(I1326="",CONCATENATE(定義一覧[[#This Row],[VariableName]], " + 1,"),CONCATENATE(定義一覧[[#This Row],[VariableName]], " - 1,")))</f>
        <v/>
      </c>
    </row>
    <row r="1326" spans="2:13" ht="12.75" customHeight="1" x14ac:dyDescent="0.4">
      <c r="B1326" s="1" t="s">
        <v>95</v>
      </c>
      <c r="C1326" s="1">
        <f>HEX2DEC(定義一覧[[#This Row],[Unicode]])</f>
        <v>65509</v>
      </c>
      <c r="D1326" s="1" t="str">
        <f>_xlfn.UNICHAR(HEX2DEC(定義一覧[[#This Row],[Unicode]]))</f>
        <v>￥</v>
      </c>
      <c r="E1326" s="1" t="s">
        <v>725</v>
      </c>
      <c r="F1326" s="1" t="s">
        <v>1623</v>
      </c>
      <c r="G1326" s="1" t="s">
        <v>729</v>
      </c>
      <c r="H1326" s="2" t="s">
        <v>195</v>
      </c>
      <c r="I1326" s="1" t="str">
        <f>IF(AND(定義一覧[[#This Row],[Dec]]-1=C1325,定義一覧[[#This Row],[Dec]]+1=C1327,定義一覧[[#This Row],[Category]]=F1325,定義一覧[[#This Row],[Category]]=F1327,定義一覧[[#This Row],[SubCategory]]=G1325,定義一覧[[#This Row],[SubCategory]]=G1327),"○","")</f>
        <v>○</v>
      </c>
      <c r="J1326" s="1" t="str">
        <f>CONCATENATE(定義一覧[[#This Row],[Width]],"_",定義一覧[[#This Row],[Category]],"_",定義一覧[[#This Row],[SubCategory]],"_",SUBSTITUTE(定義一覧[[#This Row],[Name]],"-","_"))</f>
        <v>WIDE_JIS_SYMBOL_YEN_SIGN</v>
      </c>
      <c r="K13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YEN_SIGN
pub const WIDE_JIS_SYMBOL_YEN_SIGN: u32 = 0xFFE5;</v>
      </c>
      <c r="L1326" s="3" t="str">
        <f>定義一覧[[#This Row],[VariableName]]&amp;","</f>
        <v>WIDE_JIS_SYMBOL_YEN_SIGN,</v>
      </c>
      <c r="M1326" s="1" t="str">
        <f>IF(定義一覧[[#This Row],[Sequence]]="○","",IF(I1327="",CONCATENATE(定義一覧[[#This Row],[VariableName]], " + 1,"),CONCATENATE(定義一覧[[#This Row],[VariableName]], " - 1,")))</f>
        <v/>
      </c>
    </row>
    <row r="1327" spans="2:13" ht="12.75" customHeight="1" x14ac:dyDescent="0.4">
      <c r="B1327" s="1" t="s">
        <v>96</v>
      </c>
      <c r="C1327" s="1">
        <f>HEX2DEC(定義一覧[[#This Row],[Unicode]])</f>
        <v>65510</v>
      </c>
      <c r="D1327" s="1" t="str">
        <f>_xlfn.UNICHAR(HEX2DEC(定義一覧[[#This Row],[Unicode]]))</f>
        <v>￦</v>
      </c>
      <c r="E1327" s="1" t="s">
        <v>725</v>
      </c>
      <c r="F1327" s="1" t="s">
        <v>1623</v>
      </c>
      <c r="G1327" s="1" t="s">
        <v>729</v>
      </c>
      <c r="H1327" s="2" t="s">
        <v>196</v>
      </c>
      <c r="I1327" s="1" t="str">
        <f>IF(AND(定義一覧[[#This Row],[Dec]]-1=C1326,定義一覧[[#This Row],[Dec]]+1=C1328,定義一覧[[#This Row],[Category]]=F1326,定義一覧[[#This Row],[Category]]=F1328,定義一覧[[#This Row],[SubCategory]]=G1326,定義一覧[[#This Row],[SubCategory]]=G1328),"○","")</f>
        <v/>
      </c>
      <c r="J1327" s="1" t="str">
        <f>CONCATENATE(定義一覧[[#This Row],[Width]],"_",定義一覧[[#This Row],[Category]],"_",定義一覧[[#This Row],[SubCategory]],"_",SUBSTITUTE(定義一覧[[#This Row],[Name]],"-","_"))</f>
        <v>WIDE_JIS_SYMBOL_WON_SIGN</v>
      </c>
      <c r="K13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WON_SIGN
pub const WIDE_JIS_SYMBOL_WON_SIGN: u32 = 0xFFE6;</v>
      </c>
      <c r="L1327" s="3" t="str">
        <f>定義一覧[[#This Row],[VariableName]]&amp;","</f>
        <v>WIDE_JIS_SYMBOL_WON_SIGN,</v>
      </c>
      <c r="M1327" s="1" t="str">
        <f>IF(定義一覧[[#This Row],[Sequence]]="○","",IF(I1328="",CONCATENATE(定義一覧[[#This Row],[VariableName]], " + 1,"),CONCATENATE(定義一覧[[#This Row],[VariableName]], " - 1,")))</f>
        <v>WIDE_JIS_SYMBOL_WON_SIGN + 1,</v>
      </c>
    </row>
    <row r="1328" spans="2:13" ht="12.75" customHeight="1" x14ac:dyDescent="0.4">
      <c r="B1328" s="1" t="s">
        <v>97</v>
      </c>
      <c r="C1328" s="1">
        <f>HEX2DEC(定義一覧[[#This Row],[Unicode]])</f>
        <v>65512</v>
      </c>
      <c r="D1328" s="1" t="str">
        <f>_xlfn.UNICHAR(HEX2DEC(定義一覧[[#This Row],[Unicode]]))</f>
        <v>￨</v>
      </c>
      <c r="E1328" s="1" t="s">
        <v>105</v>
      </c>
      <c r="F1328" s="1" t="s">
        <v>1623</v>
      </c>
      <c r="G1328" s="1" t="s">
        <v>647</v>
      </c>
      <c r="H1328" s="2" t="s">
        <v>197</v>
      </c>
      <c r="I1328" s="1" t="str">
        <f>IF(AND(定義一覧[[#This Row],[Dec]]-1=C1327,定義一覧[[#This Row],[Dec]]+1=C1329,定義一覧[[#This Row],[Category]]=F1327,定義一覧[[#This Row],[Category]]=F1329,定義一覧[[#This Row],[SubCategory]]=G1327,定義一覧[[#This Row],[SubCategory]]=G1329),"○","")</f>
        <v/>
      </c>
      <c r="J1328" s="1" t="str">
        <f>CONCATENATE(定義一覧[[#This Row],[Width]],"_",定義一覧[[#This Row],[Category]],"_",定義一覧[[#This Row],[SubCategory]],"_",SUBSTITUTE(定義一覧[[#This Row],[Name]],"-","_"))</f>
        <v>NARROW_JIS_SYMBOL_FORMS_LIGHT_VERTICAL</v>
      </c>
      <c r="K13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FORMS_LIGHT_VERTICAL
pub const NARROW_JIS_SYMBOL_FORMS_LIGHT_VERTICAL: u32 = 0xFFE8;</v>
      </c>
      <c r="L1328" s="3" t="str">
        <f>定義一覧[[#This Row],[VariableName]]&amp;","</f>
        <v>NARROW_JIS_SYMBOL_FORMS_LIGHT_VERTICAL,</v>
      </c>
      <c r="M1328" s="1" t="str">
        <f>IF(定義一覧[[#This Row],[Sequence]]="○","",IF(I1329="",CONCATENATE(定義一覧[[#This Row],[VariableName]], " + 1,"),CONCATENATE(定義一覧[[#This Row],[VariableName]], " - 1,")))</f>
        <v>NARROW_JIS_SYMBOL_FORMS_LIGHT_VERTICAL - 1,</v>
      </c>
    </row>
    <row r="1329" spans="2:13" ht="12.75" customHeight="1" x14ac:dyDescent="0.4">
      <c r="B1329" s="1" t="s">
        <v>98</v>
      </c>
      <c r="C1329" s="1">
        <f>HEX2DEC(定義一覧[[#This Row],[Unicode]])</f>
        <v>65513</v>
      </c>
      <c r="D1329" s="1" t="str">
        <f>_xlfn.UNICHAR(HEX2DEC(定義一覧[[#This Row],[Unicode]]))</f>
        <v>￩</v>
      </c>
      <c r="E1329" s="1" t="s">
        <v>105</v>
      </c>
      <c r="F1329" s="1" t="s">
        <v>1623</v>
      </c>
      <c r="G1329" s="1" t="s">
        <v>647</v>
      </c>
      <c r="H1329" s="2" t="s">
        <v>198</v>
      </c>
      <c r="I1329" s="1" t="str">
        <f>IF(AND(定義一覧[[#This Row],[Dec]]-1=C1328,定義一覧[[#This Row],[Dec]]+1=C1330,定義一覧[[#This Row],[Category]]=F1328,定義一覧[[#This Row],[Category]]=F1330,定義一覧[[#This Row],[SubCategory]]=G1328,定義一覧[[#This Row],[SubCategory]]=G1330),"○","")</f>
        <v>○</v>
      </c>
      <c r="J1329" s="1" t="str">
        <f>CONCATENATE(定義一覧[[#This Row],[Width]],"_",定義一覧[[#This Row],[Category]],"_",定義一覧[[#This Row],[SubCategory]],"_",SUBSTITUTE(定義一覧[[#This Row],[Name]],"-","_"))</f>
        <v>NARROW_JIS_SYMBOL_LEFTWARDS_ARROW</v>
      </c>
      <c r="K13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LEFTWARDS_ARROW
pub const NARROW_JIS_SYMBOL_LEFTWARDS_ARROW: u32 = 0xFFE9;</v>
      </c>
      <c r="L1329" s="3" t="str">
        <f>定義一覧[[#This Row],[VariableName]]&amp;","</f>
        <v>NARROW_JIS_SYMBOL_LEFTWARDS_ARROW,</v>
      </c>
      <c r="M1329" s="1" t="str">
        <f>IF(定義一覧[[#This Row],[Sequence]]="○","",IF(I1330="",CONCATENATE(定義一覧[[#This Row],[VariableName]], " + 1,"),CONCATENATE(定義一覧[[#This Row],[VariableName]], " - 1,")))</f>
        <v/>
      </c>
    </row>
    <row r="1330" spans="2:13" ht="12.75" customHeight="1" x14ac:dyDescent="0.4">
      <c r="B1330" s="1" t="s">
        <v>99</v>
      </c>
      <c r="C1330" s="1">
        <f>HEX2DEC(定義一覧[[#This Row],[Unicode]])</f>
        <v>65514</v>
      </c>
      <c r="D1330" s="1" t="str">
        <f>_xlfn.UNICHAR(HEX2DEC(定義一覧[[#This Row],[Unicode]]))</f>
        <v>￪</v>
      </c>
      <c r="E1330" s="1" t="s">
        <v>105</v>
      </c>
      <c r="F1330" s="1" t="s">
        <v>1623</v>
      </c>
      <c r="G1330" s="1" t="s">
        <v>647</v>
      </c>
      <c r="H1330" s="2" t="s">
        <v>199</v>
      </c>
      <c r="I1330" s="1" t="str">
        <f>IF(AND(定義一覧[[#This Row],[Dec]]-1=C1329,定義一覧[[#This Row],[Dec]]+1=C1331,定義一覧[[#This Row],[Category]]=F1329,定義一覧[[#This Row],[Category]]=F1331,定義一覧[[#This Row],[SubCategory]]=G1329,定義一覧[[#This Row],[SubCategory]]=G1331),"○","")</f>
        <v>○</v>
      </c>
      <c r="J1330" s="1" t="str">
        <f>CONCATENATE(定義一覧[[#This Row],[Width]],"_",定義一覧[[#This Row],[Category]],"_",定義一覧[[#This Row],[SubCategory]],"_",SUBSTITUTE(定義一覧[[#This Row],[Name]],"-","_"))</f>
        <v>NARROW_JIS_SYMBOL_UPWARDS_ARROW</v>
      </c>
      <c r="K13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UPWARDS_ARROW
pub const NARROW_JIS_SYMBOL_UPWARDS_ARROW: u32 = 0xFFEA;</v>
      </c>
      <c r="L1330" s="3" t="str">
        <f>定義一覧[[#This Row],[VariableName]]&amp;","</f>
        <v>NARROW_JIS_SYMBOL_UPWARDS_ARROW,</v>
      </c>
      <c r="M1330" s="1" t="str">
        <f>IF(定義一覧[[#This Row],[Sequence]]="○","",IF(I1331="",CONCATENATE(定義一覧[[#This Row],[VariableName]], " + 1,"),CONCATENATE(定義一覧[[#This Row],[VariableName]], " - 1,")))</f>
        <v/>
      </c>
    </row>
    <row r="1331" spans="2:13" ht="12.75" customHeight="1" x14ac:dyDescent="0.4">
      <c r="B1331" s="1" t="s">
        <v>100</v>
      </c>
      <c r="C1331" s="1">
        <f>HEX2DEC(定義一覧[[#This Row],[Unicode]])</f>
        <v>65515</v>
      </c>
      <c r="D1331" s="1" t="str">
        <f>_xlfn.UNICHAR(HEX2DEC(定義一覧[[#This Row],[Unicode]]))</f>
        <v>￫</v>
      </c>
      <c r="E1331" s="1" t="s">
        <v>105</v>
      </c>
      <c r="F1331" s="1" t="s">
        <v>1623</v>
      </c>
      <c r="G1331" s="1" t="s">
        <v>647</v>
      </c>
      <c r="H1331" s="2" t="s">
        <v>200</v>
      </c>
      <c r="I1331" s="1" t="str">
        <f>IF(AND(定義一覧[[#This Row],[Dec]]-1=C1330,定義一覧[[#This Row],[Dec]]+1=C1332,定義一覧[[#This Row],[Category]]=F1330,定義一覧[[#This Row],[Category]]=F1332,定義一覧[[#This Row],[SubCategory]]=G1330,定義一覧[[#This Row],[SubCategory]]=G1332),"○","")</f>
        <v>○</v>
      </c>
      <c r="J1331" s="1" t="str">
        <f>CONCATENATE(定義一覧[[#This Row],[Width]],"_",定義一覧[[#This Row],[Category]],"_",定義一覧[[#This Row],[SubCategory]],"_",SUBSTITUTE(定義一覧[[#This Row],[Name]],"-","_"))</f>
        <v>NARROW_JIS_SYMBOL_RIGHTWARDS_ARROW</v>
      </c>
      <c r="K13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RIGHTWARDS_ARROW
pub const NARROW_JIS_SYMBOL_RIGHTWARDS_ARROW: u32 = 0xFFEB;</v>
      </c>
      <c r="L1331" s="3" t="str">
        <f>定義一覧[[#This Row],[VariableName]]&amp;","</f>
        <v>NARROW_JIS_SYMBOL_RIGHTWARDS_ARROW,</v>
      </c>
      <c r="M1331" s="1" t="str">
        <f>IF(定義一覧[[#This Row],[Sequence]]="○","",IF(I1332="",CONCATENATE(定義一覧[[#This Row],[VariableName]], " + 1,"),CONCATENATE(定義一覧[[#This Row],[VariableName]], " - 1,")))</f>
        <v/>
      </c>
    </row>
    <row r="1332" spans="2:13" ht="12.75" customHeight="1" x14ac:dyDescent="0.4">
      <c r="B1332" s="1" t="s">
        <v>101</v>
      </c>
      <c r="C1332" s="1">
        <f>HEX2DEC(定義一覧[[#This Row],[Unicode]])</f>
        <v>65516</v>
      </c>
      <c r="D1332" s="1" t="str">
        <f>_xlfn.UNICHAR(HEX2DEC(定義一覧[[#This Row],[Unicode]]))</f>
        <v>￬</v>
      </c>
      <c r="E1332" s="1" t="s">
        <v>105</v>
      </c>
      <c r="F1332" s="1" t="s">
        <v>1623</v>
      </c>
      <c r="G1332" s="1" t="s">
        <v>647</v>
      </c>
      <c r="H1332" s="2" t="s">
        <v>201</v>
      </c>
      <c r="I1332" s="1" t="str">
        <f>IF(AND(定義一覧[[#This Row],[Dec]]-1=C1331,定義一覧[[#This Row],[Dec]]+1=C1333,定義一覧[[#This Row],[Category]]=F1331,定義一覧[[#This Row],[Category]]=F1333,定義一覧[[#This Row],[SubCategory]]=G1331,定義一覧[[#This Row],[SubCategory]]=G1333),"○","")</f>
        <v>○</v>
      </c>
      <c r="J1332" s="1" t="str">
        <f>CONCATENATE(定義一覧[[#This Row],[Width]],"_",定義一覧[[#This Row],[Category]],"_",定義一覧[[#This Row],[SubCategory]],"_",SUBSTITUTE(定義一覧[[#This Row],[Name]],"-","_"))</f>
        <v>NARROW_JIS_SYMBOL_DOWNWARDS_ARROW</v>
      </c>
      <c r="K13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DOWNWARDS_ARROW
pub const NARROW_JIS_SYMBOL_DOWNWARDS_ARROW: u32 = 0xFFEC;</v>
      </c>
      <c r="L1332" s="3" t="str">
        <f>定義一覧[[#This Row],[VariableName]]&amp;","</f>
        <v>NARROW_JIS_SYMBOL_DOWNWARDS_ARROW,</v>
      </c>
      <c r="M1332" s="1" t="str">
        <f>IF(定義一覧[[#This Row],[Sequence]]="○","",IF(I1333="",CONCATENATE(定義一覧[[#This Row],[VariableName]], " + 1,"),CONCATENATE(定義一覧[[#This Row],[VariableName]], " - 1,")))</f>
        <v/>
      </c>
    </row>
    <row r="1333" spans="2:13" ht="12.75" customHeight="1" x14ac:dyDescent="0.4">
      <c r="B1333" s="1" t="s">
        <v>102</v>
      </c>
      <c r="C1333" s="1">
        <f>HEX2DEC(定義一覧[[#This Row],[Unicode]])</f>
        <v>65517</v>
      </c>
      <c r="D1333" s="1" t="str">
        <f>_xlfn.UNICHAR(HEX2DEC(定義一覧[[#This Row],[Unicode]]))</f>
        <v>￭</v>
      </c>
      <c r="E1333" s="1" t="s">
        <v>105</v>
      </c>
      <c r="F1333" s="1" t="s">
        <v>1623</v>
      </c>
      <c r="G1333" s="1" t="s">
        <v>647</v>
      </c>
      <c r="H1333" s="2" t="s">
        <v>202</v>
      </c>
      <c r="I1333" s="1" t="str">
        <f>IF(AND(定義一覧[[#This Row],[Dec]]-1=C1332,定義一覧[[#This Row],[Dec]]+1=C1334,定義一覧[[#This Row],[Category]]=F1332,定義一覧[[#This Row],[Category]]=F1334,定義一覧[[#This Row],[SubCategory]]=G1332,定義一覧[[#This Row],[SubCategory]]=G1334),"○","")</f>
        <v>○</v>
      </c>
      <c r="J1333" s="1" t="str">
        <f>CONCATENATE(定義一覧[[#This Row],[Width]],"_",定義一覧[[#This Row],[Category]],"_",定義一覧[[#This Row],[SubCategory]],"_",SUBSTITUTE(定義一覧[[#This Row],[Name]],"-","_"))</f>
        <v>NARROW_JIS_SYMBOL_BLACK_SQUARE</v>
      </c>
      <c r="K13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BLACK_SQUARE
pub const NARROW_JIS_SYMBOL_BLACK_SQUARE: u32 = 0xFFED;</v>
      </c>
      <c r="L1333" s="3" t="str">
        <f>定義一覧[[#This Row],[VariableName]]&amp;","</f>
        <v>NARROW_JIS_SYMBOL_BLACK_SQUARE,</v>
      </c>
      <c r="M1333" s="1" t="str">
        <f>IF(定義一覧[[#This Row],[Sequence]]="○","",IF(I1334="",CONCATENATE(定義一覧[[#This Row],[VariableName]], " + 1,"),CONCATENATE(定義一覧[[#This Row],[VariableName]], " - 1,")))</f>
        <v/>
      </c>
    </row>
    <row r="1334" spans="2:13" ht="12.75" customHeight="1" x14ac:dyDescent="0.4">
      <c r="B1334" s="1" t="s">
        <v>103</v>
      </c>
      <c r="C1334" s="1">
        <f>HEX2DEC(定義一覧[[#This Row],[Unicode]])</f>
        <v>65518</v>
      </c>
      <c r="D1334" s="1" t="str">
        <f>_xlfn.UNICHAR(HEX2DEC(定義一覧[[#This Row],[Unicode]]))</f>
        <v>￮</v>
      </c>
      <c r="E1334" s="1" t="s">
        <v>105</v>
      </c>
      <c r="F1334" s="1" t="s">
        <v>1623</v>
      </c>
      <c r="G1334" s="1" t="s">
        <v>647</v>
      </c>
      <c r="H1334" s="2" t="s">
        <v>203</v>
      </c>
      <c r="I1334" s="1" t="str">
        <f>IF(AND(定義一覧[[#This Row],[Dec]]-1=C1333,定義一覧[[#This Row],[Dec]]+1=C1335,定義一覧[[#This Row],[Category]]=F1333,定義一覧[[#This Row],[Category]]=F1335,定義一覧[[#This Row],[SubCategory]]=G1333,定義一覧[[#This Row],[SubCategory]]=G1335),"○","")</f>
        <v/>
      </c>
      <c r="J1334" s="1" t="str">
        <f>CONCATENATE(定義一覧[[#This Row],[Width]],"_",定義一覧[[#This Row],[Category]],"_",定義一覧[[#This Row],[SubCategory]],"_",SUBSTITUTE(定義一覧[[#This Row],[Name]],"-","_"))</f>
        <v>NARROW_JIS_SYMBOL_WHITE_CIRCLE</v>
      </c>
      <c r="K13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WHITE_CIRCLE
pub const NARROW_JIS_SYMBOL_WHITE_CIRCLE: u32 = 0xFFEE;</v>
      </c>
      <c r="L1334" s="3" t="str">
        <f>定義一覧[[#This Row],[VariableName]]&amp;","</f>
        <v>NARROW_JIS_SYMBOL_WHITE_CIRCLE,</v>
      </c>
      <c r="M1334" s="1" t="str">
        <f>IF(定義一覧[[#This Row],[Sequence]]="○","",IF(I1335="",CONCATENATE(定義一覧[[#This Row],[VariableName]], " + 1,"),CONCATENATE(定義一覧[[#This Row],[VariableName]], " - 1,")))</f>
        <v>NARROW_JIS_SYMBOL_WHITE_CIRCLE + 1,</v>
      </c>
    </row>
    <row r="1335" spans="2:13" ht="12.75" customHeight="1" x14ac:dyDescent="0.4">
      <c r="B1335"/>
      <c r="C1335"/>
      <c r="D1335"/>
      <c r="E1335"/>
      <c r="F1335"/>
      <c r="G1335"/>
      <c r="I1335"/>
      <c r="J1335"/>
      <c r="K1335"/>
      <c r="L1335"/>
    </row>
    <row r="1336" spans="2:13" ht="12.75" customHeight="1" x14ac:dyDescent="0.4">
      <c r="B1336"/>
      <c r="C1336"/>
      <c r="D1336"/>
      <c r="E1336"/>
      <c r="F1336"/>
      <c r="G1336"/>
      <c r="I1336"/>
      <c r="J1336"/>
      <c r="K1336"/>
      <c r="L1336"/>
    </row>
    <row r="1337" spans="2:13" ht="12.75" customHeight="1" x14ac:dyDescent="0.4">
      <c r="B1337"/>
      <c r="C1337"/>
      <c r="D1337"/>
      <c r="E1337"/>
      <c r="F1337"/>
      <c r="G1337"/>
      <c r="I1337"/>
      <c r="J1337"/>
      <c r="K1337"/>
      <c r="L1337"/>
    </row>
    <row r="1338" spans="2:13" ht="12.75" customHeight="1" x14ac:dyDescent="0.4">
      <c r="B1338"/>
      <c r="C1338"/>
      <c r="D1338"/>
      <c r="E1338"/>
      <c r="F1338"/>
      <c r="G1338"/>
      <c r="I1338"/>
      <c r="J1338"/>
      <c r="K1338"/>
      <c r="L1338"/>
    </row>
    <row r="1339" spans="2:13" ht="12.75" customHeight="1" x14ac:dyDescent="0.4">
      <c r="B1339"/>
      <c r="C1339"/>
      <c r="D1339"/>
      <c r="E1339"/>
      <c r="F1339"/>
      <c r="G1339"/>
      <c r="I1339"/>
      <c r="J1339"/>
      <c r="K1339"/>
      <c r="L1339"/>
    </row>
    <row r="1340" spans="2:13" ht="12.75" customHeight="1" x14ac:dyDescent="0.4">
      <c r="B1340"/>
      <c r="C1340"/>
      <c r="D1340"/>
      <c r="E1340"/>
      <c r="F1340"/>
      <c r="G1340"/>
      <c r="I1340"/>
      <c r="J1340"/>
      <c r="K1340"/>
      <c r="L1340"/>
    </row>
    <row r="1341" spans="2:13" ht="12.75" customHeight="1" x14ac:dyDescent="0.4">
      <c r="B1341"/>
      <c r="C1341"/>
      <c r="D1341"/>
      <c r="E1341"/>
      <c r="F1341"/>
      <c r="G1341"/>
      <c r="I1341"/>
      <c r="J1341"/>
      <c r="K1341"/>
      <c r="L1341"/>
    </row>
    <row r="1342" spans="2:13" ht="12.75" customHeight="1" x14ac:dyDescent="0.4">
      <c r="B1342"/>
      <c r="C1342"/>
      <c r="D1342"/>
      <c r="E1342"/>
      <c r="F1342"/>
      <c r="G1342"/>
      <c r="I1342"/>
      <c r="J1342"/>
      <c r="K1342"/>
      <c r="L1342"/>
    </row>
    <row r="1343" spans="2:13" ht="12.75" customHeight="1" x14ac:dyDescent="0.4">
      <c r="B1343"/>
      <c r="C1343"/>
      <c r="D1343"/>
      <c r="E1343"/>
      <c r="F1343"/>
      <c r="G1343"/>
      <c r="I1343"/>
      <c r="J1343"/>
      <c r="K1343"/>
      <c r="L1343"/>
    </row>
    <row r="1344" spans="2:13" ht="12.75" customHeight="1" x14ac:dyDescent="0.4">
      <c r="B1344"/>
      <c r="C1344"/>
      <c r="D1344"/>
      <c r="E1344"/>
      <c r="F1344"/>
      <c r="G1344"/>
      <c r="I1344"/>
      <c r="J1344"/>
      <c r="K1344"/>
      <c r="L1344"/>
    </row>
    <row r="1345" spans="2:12" ht="12.75" customHeight="1" x14ac:dyDescent="0.4">
      <c r="B1345"/>
      <c r="C1345"/>
      <c r="D1345"/>
      <c r="E1345"/>
      <c r="F1345"/>
      <c r="G1345"/>
      <c r="I1345"/>
      <c r="J1345"/>
      <c r="K1345"/>
      <c r="L1345"/>
    </row>
    <row r="1346" spans="2:12" ht="12.75" customHeight="1" x14ac:dyDescent="0.4">
      <c r="B1346"/>
      <c r="C1346"/>
      <c r="D1346"/>
      <c r="E1346"/>
      <c r="F1346"/>
      <c r="G1346"/>
      <c r="I1346"/>
      <c r="J1346"/>
      <c r="K1346"/>
      <c r="L1346"/>
    </row>
    <row r="1347" spans="2:12" ht="12.75" customHeight="1" x14ac:dyDescent="0.4">
      <c r="B1347"/>
      <c r="C1347"/>
      <c r="D1347"/>
      <c r="E1347"/>
      <c r="F1347"/>
      <c r="G1347"/>
      <c r="I1347"/>
      <c r="J1347"/>
      <c r="K1347"/>
      <c r="L1347"/>
    </row>
    <row r="1348" spans="2:12" ht="12.75" customHeight="1" x14ac:dyDescent="0.4">
      <c r="B1348"/>
      <c r="C1348"/>
      <c r="D1348"/>
      <c r="E1348"/>
      <c r="F1348"/>
      <c r="G1348"/>
      <c r="I1348"/>
      <c r="J1348"/>
      <c r="K1348"/>
      <c r="L1348"/>
    </row>
    <row r="1349" spans="2:12" ht="12.75" customHeight="1" x14ac:dyDescent="0.4">
      <c r="B1349"/>
      <c r="C1349"/>
      <c r="D1349"/>
      <c r="E1349"/>
      <c r="F1349"/>
      <c r="G1349"/>
      <c r="I1349"/>
      <c r="J1349"/>
      <c r="K1349"/>
      <c r="L1349"/>
    </row>
    <row r="1350" spans="2:12" ht="12.75" customHeight="1" x14ac:dyDescent="0.4">
      <c r="B1350"/>
      <c r="C1350"/>
      <c r="D1350"/>
      <c r="E1350"/>
      <c r="F1350"/>
      <c r="G1350"/>
      <c r="I1350"/>
      <c r="J1350"/>
      <c r="K1350"/>
      <c r="L1350"/>
    </row>
    <row r="1351" spans="2:12" ht="12.75" customHeight="1" x14ac:dyDescent="0.4">
      <c r="B1351"/>
      <c r="C1351"/>
      <c r="D1351"/>
      <c r="E1351"/>
      <c r="F1351"/>
      <c r="G1351"/>
      <c r="I1351"/>
      <c r="J1351"/>
      <c r="K1351"/>
      <c r="L1351"/>
    </row>
    <row r="1352" spans="2:12" ht="12.75" customHeight="1" x14ac:dyDescent="0.4">
      <c r="B1352"/>
      <c r="C1352"/>
      <c r="D1352"/>
      <c r="E1352"/>
      <c r="F1352"/>
      <c r="G1352"/>
      <c r="I1352"/>
      <c r="J1352"/>
      <c r="K1352"/>
      <c r="L1352"/>
    </row>
    <row r="1353" spans="2:12" ht="12.75" customHeight="1" x14ac:dyDescent="0.4">
      <c r="B1353"/>
      <c r="C1353"/>
      <c r="D1353"/>
      <c r="E1353"/>
      <c r="F1353"/>
      <c r="G1353"/>
      <c r="I1353"/>
      <c r="J1353"/>
      <c r="K1353"/>
      <c r="L1353"/>
    </row>
    <row r="1354" spans="2:12" ht="12.75" customHeight="1" x14ac:dyDescent="0.4">
      <c r="B1354"/>
      <c r="C1354"/>
      <c r="D1354"/>
      <c r="E1354"/>
      <c r="F1354"/>
      <c r="G1354"/>
      <c r="I1354"/>
      <c r="J1354"/>
      <c r="K1354"/>
      <c r="L1354"/>
    </row>
    <row r="1355" spans="2:12" ht="12.75" customHeight="1" x14ac:dyDescent="0.4">
      <c r="B1355"/>
      <c r="C1355"/>
      <c r="D1355"/>
      <c r="E1355"/>
      <c r="F1355"/>
      <c r="G1355"/>
      <c r="I1355"/>
      <c r="J1355"/>
      <c r="K1355"/>
      <c r="L1355"/>
    </row>
    <row r="1356" spans="2:12" ht="12.75" customHeight="1" x14ac:dyDescent="0.4">
      <c r="B1356"/>
      <c r="C1356"/>
      <c r="D1356"/>
      <c r="E1356"/>
      <c r="F1356"/>
      <c r="G1356"/>
      <c r="I1356"/>
      <c r="J1356"/>
      <c r="K1356"/>
      <c r="L1356"/>
    </row>
    <row r="1357" spans="2:12" ht="12.75" customHeight="1" x14ac:dyDescent="0.4">
      <c r="B1357"/>
      <c r="C1357"/>
      <c r="D1357"/>
      <c r="E1357"/>
      <c r="F1357"/>
      <c r="G1357"/>
      <c r="I1357"/>
      <c r="J1357"/>
      <c r="K1357"/>
      <c r="L1357"/>
    </row>
    <row r="1358" spans="2:12" ht="12.75" customHeight="1" x14ac:dyDescent="0.4">
      <c r="B1358"/>
      <c r="C1358"/>
      <c r="D1358"/>
      <c r="E1358"/>
      <c r="F1358"/>
      <c r="G1358"/>
      <c r="I1358"/>
      <c r="J1358"/>
      <c r="K1358"/>
      <c r="L1358"/>
    </row>
    <row r="1359" spans="2:12" ht="12.75" customHeight="1" x14ac:dyDescent="0.4">
      <c r="B1359"/>
      <c r="C1359"/>
      <c r="D1359"/>
      <c r="E1359"/>
      <c r="F1359"/>
      <c r="G1359"/>
      <c r="I1359"/>
      <c r="J1359"/>
      <c r="K1359"/>
      <c r="L1359"/>
    </row>
    <row r="1360" spans="2:12" ht="12.75" customHeight="1" x14ac:dyDescent="0.4">
      <c r="B1360"/>
      <c r="C1360"/>
      <c r="D1360"/>
      <c r="E1360"/>
      <c r="F1360"/>
      <c r="G1360"/>
      <c r="I1360"/>
      <c r="J1360"/>
      <c r="K1360"/>
      <c r="L1360"/>
    </row>
    <row r="1361" spans="2:12" ht="12.75" customHeight="1" x14ac:dyDescent="0.4">
      <c r="B1361"/>
      <c r="C1361"/>
      <c r="D1361"/>
      <c r="E1361"/>
      <c r="F1361"/>
      <c r="G1361"/>
      <c r="I1361"/>
      <c r="J1361"/>
      <c r="K1361"/>
      <c r="L1361"/>
    </row>
    <row r="1362" spans="2:12" ht="12.75" customHeight="1" x14ac:dyDescent="0.4">
      <c r="B1362"/>
      <c r="C1362"/>
      <c r="D1362"/>
      <c r="E1362"/>
      <c r="F1362"/>
      <c r="G1362"/>
      <c r="I1362"/>
      <c r="J1362"/>
      <c r="K1362"/>
      <c r="L1362"/>
    </row>
    <row r="1363" spans="2:12" ht="12.75" customHeight="1" x14ac:dyDescent="0.4">
      <c r="B1363"/>
      <c r="C1363"/>
      <c r="D1363"/>
      <c r="E1363"/>
      <c r="F1363"/>
      <c r="G1363"/>
      <c r="I1363"/>
      <c r="J1363"/>
      <c r="K1363"/>
      <c r="L1363"/>
    </row>
    <row r="1364" spans="2:12" ht="12.75" customHeight="1" x14ac:dyDescent="0.4">
      <c r="B1364"/>
      <c r="C1364"/>
      <c r="D1364"/>
      <c r="E1364"/>
      <c r="F1364"/>
      <c r="G1364"/>
      <c r="I1364"/>
      <c r="J1364"/>
      <c r="K1364"/>
      <c r="L1364"/>
    </row>
    <row r="1365" spans="2:12" ht="12.75" customHeight="1" x14ac:dyDescent="0.4">
      <c r="B1365"/>
      <c r="C1365"/>
      <c r="D1365"/>
      <c r="E1365"/>
      <c r="F1365"/>
      <c r="G1365"/>
      <c r="I1365"/>
      <c r="J1365"/>
      <c r="K1365"/>
      <c r="L1365"/>
    </row>
    <row r="1366" spans="2:12" ht="12.75" customHeight="1" x14ac:dyDescent="0.4">
      <c r="B1366"/>
      <c r="C1366"/>
      <c r="D1366"/>
      <c r="E1366"/>
      <c r="F1366"/>
      <c r="G1366"/>
      <c r="I1366"/>
      <c r="J1366"/>
      <c r="K1366"/>
      <c r="L1366"/>
    </row>
    <row r="1367" spans="2:12" ht="12.75" customHeight="1" x14ac:dyDescent="0.4">
      <c r="B1367"/>
      <c r="C1367"/>
      <c r="D1367"/>
      <c r="E1367"/>
      <c r="F1367"/>
      <c r="G1367"/>
      <c r="I1367"/>
      <c r="J1367"/>
      <c r="K1367"/>
      <c r="L1367"/>
    </row>
    <row r="1368" spans="2:12" ht="12.75" customHeight="1" x14ac:dyDescent="0.4">
      <c r="B1368"/>
      <c r="C1368"/>
      <c r="D1368"/>
      <c r="E1368"/>
      <c r="F1368"/>
      <c r="G1368"/>
      <c r="I1368"/>
      <c r="J1368"/>
      <c r="K1368"/>
      <c r="L1368"/>
    </row>
    <row r="1369" spans="2:12" ht="12.75" customHeight="1" x14ac:dyDescent="0.4">
      <c r="B1369"/>
      <c r="C1369"/>
      <c r="D1369"/>
      <c r="E1369"/>
      <c r="F1369"/>
      <c r="G1369"/>
      <c r="I1369"/>
      <c r="J1369"/>
      <c r="K1369"/>
      <c r="L1369"/>
    </row>
    <row r="1370" spans="2:12" ht="12.75" customHeight="1" x14ac:dyDescent="0.4">
      <c r="B1370"/>
      <c r="C1370"/>
      <c r="D1370"/>
      <c r="E1370"/>
      <c r="F1370"/>
      <c r="G1370"/>
      <c r="I1370"/>
      <c r="J1370"/>
      <c r="K1370"/>
      <c r="L1370"/>
    </row>
    <row r="1371" spans="2:12" ht="12.75" customHeight="1" x14ac:dyDescent="0.4">
      <c r="B1371"/>
      <c r="C1371"/>
      <c r="D1371"/>
      <c r="E1371"/>
      <c r="F1371"/>
      <c r="G1371"/>
      <c r="I1371"/>
      <c r="J1371"/>
      <c r="K1371"/>
      <c r="L1371"/>
    </row>
    <row r="1372" spans="2:12" ht="12.75" customHeight="1" x14ac:dyDescent="0.4">
      <c r="B1372"/>
      <c r="C1372"/>
      <c r="D1372"/>
      <c r="E1372"/>
      <c r="F1372"/>
      <c r="G1372"/>
      <c r="I1372"/>
      <c r="J1372"/>
      <c r="K1372"/>
      <c r="L1372"/>
    </row>
    <row r="1373" spans="2:12" ht="12.75" customHeight="1" x14ac:dyDescent="0.4">
      <c r="B1373"/>
      <c r="C1373"/>
      <c r="D1373"/>
      <c r="E1373"/>
      <c r="F1373"/>
      <c r="G1373"/>
      <c r="I1373"/>
      <c r="J1373"/>
      <c r="K1373"/>
      <c r="L1373"/>
    </row>
    <row r="1374" spans="2:12" ht="12.75" customHeight="1" x14ac:dyDescent="0.4">
      <c r="B1374"/>
      <c r="C1374"/>
      <c r="D1374"/>
      <c r="E1374"/>
      <c r="F1374"/>
      <c r="G1374"/>
      <c r="I1374"/>
      <c r="J1374"/>
      <c r="K1374"/>
      <c r="L1374"/>
    </row>
    <row r="1375" spans="2:12" ht="12.75" customHeight="1" x14ac:dyDescent="0.4">
      <c r="B1375"/>
      <c r="C1375"/>
      <c r="D1375"/>
      <c r="E1375"/>
      <c r="F1375"/>
      <c r="G1375"/>
      <c r="I1375"/>
      <c r="J1375"/>
      <c r="K1375"/>
      <c r="L1375"/>
    </row>
    <row r="1376" spans="2:12" ht="12.75" customHeight="1" x14ac:dyDescent="0.4">
      <c r="B1376"/>
      <c r="C1376"/>
      <c r="D1376"/>
      <c r="E1376"/>
      <c r="F1376"/>
      <c r="G1376"/>
      <c r="I1376"/>
      <c r="J1376"/>
      <c r="K1376"/>
      <c r="L1376"/>
    </row>
    <row r="1377" spans="2:12" ht="12.75" customHeight="1" x14ac:dyDescent="0.4">
      <c r="B1377"/>
      <c r="C1377"/>
      <c r="D1377"/>
      <c r="E1377"/>
      <c r="F1377"/>
      <c r="G1377"/>
      <c r="I1377"/>
      <c r="J1377"/>
      <c r="K1377"/>
      <c r="L1377"/>
    </row>
    <row r="1378" spans="2:12" ht="12.75" customHeight="1" x14ac:dyDescent="0.4">
      <c r="B1378"/>
      <c r="C1378"/>
      <c r="D1378"/>
      <c r="E1378"/>
      <c r="F1378"/>
      <c r="G1378"/>
      <c r="I1378"/>
      <c r="J1378"/>
      <c r="K1378"/>
      <c r="L1378"/>
    </row>
    <row r="1379" spans="2:12" ht="12.75" customHeight="1" x14ac:dyDescent="0.4">
      <c r="B1379"/>
      <c r="C1379"/>
      <c r="D1379"/>
      <c r="E1379"/>
      <c r="F1379"/>
      <c r="G1379"/>
      <c r="I1379"/>
      <c r="J1379"/>
      <c r="K1379"/>
      <c r="L1379"/>
    </row>
    <row r="1380" spans="2:12" ht="12.75" customHeight="1" x14ac:dyDescent="0.4">
      <c r="B1380"/>
      <c r="C1380"/>
      <c r="D1380"/>
      <c r="E1380"/>
      <c r="F1380"/>
      <c r="G1380"/>
      <c r="I1380"/>
      <c r="J1380"/>
      <c r="K1380"/>
      <c r="L1380"/>
    </row>
    <row r="1381" spans="2:12" ht="12.75" customHeight="1" x14ac:dyDescent="0.4">
      <c r="B1381"/>
      <c r="C1381"/>
      <c r="D1381"/>
      <c r="E1381"/>
      <c r="F1381"/>
      <c r="G1381"/>
      <c r="I1381"/>
      <c r="J1381"/>
      <c r="K1381"/>
      <c r="L1381"/>
    </row>
    <row r="1382" spans="2:12" ht="12.75" customHeight="1" x14ac:dyDescent="0.4">
      <c r="B1382"/>
      <c r="C1382"/>
      <c r="D1382"/>
      <c r="E1382"/>
      <c r="F1382"/>
      <c r="G1382"/>
      <c r="I1382"/>
      <c r="J1382"/>
      <c r="K1382"/>
      <c r="L1382"/>
    </row>
    <row r="1383" spans="2:12" ht="12.75" customHeight="1" x14ac:dyDescent="0.4">
      <c r="B1383"/>
      <c r="C1383"/>
      <c r="D1383"/>
      <c r="E1383"/>
      <c r="F1383"/>
      <c r="G1383"/>
      <c r="I1383"/>
      <c r="J1383"/>
      <c r="K1383"/>
      <c r="L1383"/>
    </row>
    <row r="1384" spans="2:12" ht="12.75" customHeight="1" x14ac:dyDescent="0.4">
      <c r="B1384"/>
      <c r="C1384"/>
      <c r="D1384"/>
      <c r="E1384"/>
      <c r="F1384"/>
      <c r="G1384"/>
      <c r="I1384"/>
      <c r="J1384"/>
      <c r="K1384"/>
      <c r="L1384"/>
    </row>
    <row r="1385" spans="2:12" ht="12.75" customHeight="1" x14ac:dyDescent="0.4">
      <c r="B1385"/>
      <c r="C1385"/>
      <c r="D1385"/>
      <c r="E1385"/>
      <c r="F1385"/>
      <c r="G1385"/>
      <c r="I1385"/>
      <c r="J1385"/>
      <c r="K1385"/>
      <c r="L1385"/>
    </row>
    <row r="1386" spans="2:12" ht="12.75" customHeight="1" x14ac:dyDescent="0.4">
      <c r="B1386"/>
      <c r="C1386"/>
      <c r="D1386"/>
      <c r="E1386"/>
      <c r="F1386"/>
      <c r="G1386"/>
      <c r="I1386"/>
      <c r="J1386"/>
      <c r="K1386"/>
      <c r="L1386"/>
    </row>
    <row r="1387" spans="2:12" ht="12.75" customHeight="1" x14ac:dyDescent="0.4">
      <c r="B1387"/>
      <c r="C1387"/>
      <c r="D1387"/>
      <c r="E1387"/>
      <c r="F1387"/>
      <c r="G1387"/>
      <c r="I1387"/>
      <c r="J1387"/>
      <c r="K1387"/>
      <c r="L1387"/>
    </row>
    <row r="1388" spans="2:12" ht="12.75" customHeight="1" x14ac:dyDescent="0.4">
      <c r="B1388"/>
      <c r="C1388"/>
      <c r="D1388"/>
      <c r="E1388"/>
      <c r="F1388"/>
      <c r="G1388"/>
      <c r="I1388"/>
      <c r="J1388"/>
      <c r="K1388"/>
      <c r="L1388"/>
    </row>
    <row r="1389" spans="2:12" ht="12.75" customHeight="1" x14ac:dyDescent="0.4">
      <c r="B1389"/>
      <c r="C1389"/>
      <c r="D1389"/>
      <c r="E1389"/>
      <c r="F1389"/>
      <c r="G1389"/>
      <c r="I1389"/>
      <c r="J1389"/>
      <c r="K1389"/>
      <c r="L1389"/>
    </row>
    <row r="1390" spans="2:12" ht="12.75" customHeight="1" x14ac:dyDescent="0.4">
      <c r="B1390"/>
      <c r="C1390"/>
      <c r="D1390"/>
      <c r="E1390"/>
      <c r="F1390"/>
      <c r="G1390"/>
      <c r="I1390"/>
      <c r="J1390"/>
      <c r="K1390"/>
      <c r="L1390"/>
    </row>
    <row r="1391" spans="2:12" ht="12.75" customHeight="1" x14ac:dyDescent="0.4">
      <c r="B1391"/>
      <c r="C1391"/>
      <c r="D1391"/>
      <c r="E1391"/>
      <c r="F1391"/>
      <c r="G1391"/>
      <c r="I1391"/>
      <c r="J1391"/>
      <c r="K1391"/>
      <c r="L1391"/>
    </row>
    <row r="1392" spans="2:12" ht="12.75" customHeight="1" x14ac:dyDescent="0.4">
      <c r="B1392"/>
      <c r="C1392"/>
      <c r="D1392"/>
      <c r="E1392"/>
      <c r="F1392"/>
      <c r="G1392"/>
      <c r="I1392"/>
      <c r="J1392"/>
      <c r="K1392"/>
      <c r="L1392"/>
    </row>
    <row r="1393" spans="2:12" ht="12.75" customHeight="1" x14ac:dyDescent="0.4">
      <c r="B1393"/>
      <c r="C1393"/>
      <c r="D1393"/>
      <c r="E1393"/>
      <c r="F1393"/>
      <c r="G1393"/>
      <c r="I1393"/>
      <c r="J1393"/>
      <c r="K1393"/>
      <c r="L1393"/>
    </row>
    <row r="1394" spans="2:12" ht="12.75" customHeight="1" x14ac:dyDescent="0.4">
      <c r="B1394"/>
      <c r="C1394"/>
      <c r="D1394"/>
      <c r="E1394"/>
      <c r="F1394"/>
      <c r="G1394"/>
      <c r="I1394"/>
      <c r="J1394"/>
      <c r="K1394"/>
      <c r="L1394"/>
    </row>
    <row r="1395" spans="2:12" ht="12.75" customHeight="1" x14ac:dyDescent="0.4">
      <c r="B1395"/>
      <c r="C1395"/>
      <c r="D1395"/>
      <c r="E1395"/>
      <c r="F1395"/>
      <c r="G1395"/>
      <c r="I1395"/>
      <c r="J1395"/>
      <c r="K1395"/>
      <c r="L1395"/>
    </row>
    <row r="1396" spans="2:12" ht="12.75" customHeight="1" x14ac:dyDescent="0.4">
      <c r="B1396"/>
      <c r="C1396"/>
      <c r="D1396"/>
      <c r="E1396"/>
      <c r="F1396"/>
      <c r="G1396"/>
      <c r="I1396"/>
      <c r="J1396"/>
      <c r="K1396"/>
      <c r="L1396"/>
    </row>
    <row r="1397" spans="2:12" ht="12.75" customHeight="1" x14ac:dyDescent="0.4">
      <c r="B1397"/>
      <c r="C1397"/>
      <c r="D1397"/>
      <c r="E1397"/>
      <c r="F1397"/>
      <c r="G1397"/>
      <c r="I1397"/>
      <c r="J1397"/>
      <c r="K1397"/>
      <c r="L1397"/>
    </row>
    <row r="1398" spans="2:12" ht="12.75" customHeight="1" x14ac:dyDescent="0.4">
      <c r="B1398"/>
      <c r="C1398"/>
      <c r="D1398"/>
      <c r="E1398"/>
      <c r="F1398"/>
      <c r="G1398"/>
      <c r="I1398"/>
      <c r="J1398"/>
      <c r="K1398"/>
      <c r="L1398"/>
    </row>
    <row r="1399" spans="2:12" ht="12.75" customHeight="1" x14ac:dyDescent="0.4">
      <c r="B1399"/>
      <c r="C1399"/>
      <c r="D1399"/>
      <c r="E1399"/>
      <c r="F1399"/>
      <c r="G1399"/>
      <c r="I1399"/>
      <c r="J1399"/>
      <c r="K1399"/>
      <c r="L1399"/>
    </row>
    <row r="1400" spans="2:12" ht="12.75" customHeight="1" x14ac:dyDescent="0.4">
      <c r="B1400"/>
      <c r="C1400"/>
      <c r="D1400"/>
      <c r="E1400"/>
      <c r="F1400"/>
      <c r="G1400"/>
      <c r="I1400"/>
      <c r="J1400"/>
      <c r="K1400"/>
      <c r="L1400"/>
    </row>
    <row r="1401" spans="2:12" ht="12.75" customHeight="1" x14ac:dyDescent="0.4">
      <c r="B1401"/>
      <c r="C1401"/>
      <c r="D1401"/>
      <c r="E1401"/>
      <c r="F1401"/>
      <c r="G1401"/>
      <c r="I1401"/>
      <c r="J1401"/>
      <c r="K1401"/>
      <c r="L1401"/>
    </row>
    <row r="1402" spans="2:12" ht="12.75" customHeight="1" x14ac:dyDescent="0.4">
      <c r="B1402"/>
      <c r="C1402"/>
      <c r="D1402"/>
      <c r="E1402"/>
      <c r="F1402"/>
      <c r="G1402"/>
      <c r="I1402"/>
      <c r="J1402"/>
      <c r="K1402"/>
      <c r="L1402"/>
    </row>
    <row r="1403" spans="2:12" ht="12.75" customHeight="1" x14ac:dyDescent="0.4">
      <c r="B1403"/>
      <c r="C1403"/>
      <c r="D1403"/>
      <c r="E1403"/>
      <c r="F1403"/>
      <c r="G1403"/>
      <c r="I1403"/>
      <c r="J1403"/>
      <c r="K1403"/>
      <c r="L1403"/>
    </row>
    <row r="1404" spans="2:12" ht="12.75" customHeight="1" x14ac:dyDescent="0.4">
      <c r="B1404"/>
      <c r="C1404"/>
      <c r="D1404"/>
      <c r="E1404"/>
      <c r="F1404"/>
      <c r="G1404"/>
      <c r="I1404"/>
      <c r="J1404"/>
      <c r="K1404"/>
      <c r="L1404"/>
    </row>
    <row r="1405" spans="2:12" ht="12.75" customHeight="1" x14ac:dyDescent="0.4">
      <c r="B1405"/>
      <c r="C1405"/>
      <c r="D1405"/>
      <c r="E1405"/>
      <c r="F1405"/>
      <c r="G1405"/>
      <c r="I1405"/>
      <c r="J1405"/>
      <c r="K1405"/>
      <c r="L1405"/>
    </row>
    <row r="1406" spans="2:12" ht="12.75" customHeight="1" x14ac:dyDescent="0.4">
      <c r="B1406"/>
      <c r="C1406"/>
      <c r="D1406"/>
      <c r="E1406"/>
      <c r="F1406"/>
      <c r="G1406"/>
      <c r="I1406"/>
      <c r="J1406"/>
      <c r="K1406"/>
      <c r="L1406"/>
    </row>
    <row r="1407" spans="2:12" ht="12.75" customHeight="1" x14ac:dyDescent="0.4">
      <c r="B1407"/>
      <c r="C1407"/>
      <c r="D1407"/>
      <c r="E1407"/>
      <c r="F1407"/>
      <c r="G1407"/>
      <c r="I1407"/>
      <c r="J1407"/>
      <c r="K1407"/>
      <c r="L1407"/>
    </row>
    <row r="1408" spans="2:12" ht="12.75" customHeight="1" x14ac:dyDescent="0.4">
      <c r="B1408"/>
      <c r="C1408"/>
      <c r="D1408"/>
      <c r="E1408"/>
      <c r="F1408"/>
      <c r="G1408"/>
      <c r="I1408"/>
      <c r="J1408"/>
      <c r="K1408"/>
      <c r="L1408"/>
    </row>
    <row r="1409" spans="2:12" ht="12.75" customHeight="1" x14ac:dyDescent="0.4">
      <c r="B1409"/>
      <c r="C1409"/>
      <c r="D1409"/>
      <c r="E1409"/>
      <c r="F1409"/>
      <c r="G1409"/>
      <c r="I1409"/>
      <c r="J1409"/>
      <c r="K1409"/>
      <c r="L1409"/>
    </row>
    <row r="1410" spans="2:12" ht="12.75" customHeight="1" x14ac:dyDescent="0.4">
      <c r="B1410"/>
      <c r="C1410"/>
      <c r="D1410"/>
      <c r="E1410"/>
      <c r="F1410"/>
      <c r="G1410"/>
      <c r="I1410"/>
      <c r="J1410"/>
      <c r="K1410"/>
      <c r="L1410"/>
    </row>
    <row r="1411" spans="2:12" ht="12.75" customHeight="1" x14ac:dyDescent="0.4">
      <c r="B1411"/>
      <c r="C1411"/>
      <c r="D1411"/>
      <c r="E1411"/>
      <c r="F1411"/>
      <c r="G1411"/>
      <c r="I1411"/>
      <c r="J1411"/>
      <c r="K1411"/>
      <c r="L1411"/>
    </row>
    <row r="1412" spans="2:12" ht="12.75" customHeight="1" x14ac:dyDescent="0.4">
      <c r="B1412"/>
      <c r="C1412"/>
      <c r="D1412"/>
      <c r="E1412"/>
      <c r="F1412"/>
      <c r="G1412"/>
      <c r="I1412"/>
      <c r="J1412"/>
      <c r="K1412"/>
      <c r="L1412"/>
    </row>
    <row r="1413" spans="2:12" ht="12.75" customHeight="1" x14ac:dyDescent="0.4">
      <c r="B1413"/>
      <c r="C1413"/>
      <c r="D1413"/>
      <c r="E1413"/>
      <c r="F1413"/>
      <c r="G1413"/>
      <c r="I1413"/>
      <c r="J1413"/>
      <c r="K1413"/>
      <c r="L1413"/>
    </row>
    <row r="1414" spans="2:12" ht="12.75" customHeight="1" x14ac:dyDescent="0.4">
      <c r="B1414"/>
      <c r="C1414"/>
      <c r="D1414"/>
      <c r="E1414"/>
      <c r="F1414"/>
      <c r="G1414"/>
      <c r="I1414"/>
      <c r="J1414"/>
      <c r="K1414"/>
      <c r="L1414"/>
    </row>
    <row r="1415" spans="2:12" ht="12.75" customHeight="1" x14ac:dyDescent="0.4">
      <c r="B1415"/>
      <c r="C1415"/>
      <c r="D1415"/>
      <c r="E1415"/>
      <c r="F1415"/>
      <c r="G1415"/>
      <c r="I1415"/>
      <c r="J1415"/>
      <c r="K1415"/>
      <c r="L1415"/>
    </row>
    <row r="1416" spans="2:12" ht="12.75" customHeight="1" x14ac:dyDescent="0.4">
      <c r="B1416"/>
      <c r="C1416"/>
      <c r="D1416"/>
      <c r="E1416"/>
      <c r="F1416"/>
      <c r="G1416"/>
      <c r="I1416"/>
      <c r="J1416"/>
      <c r="K1416"/>
      <c r="L1416"/>
    </row>
    <row r="1417" spans="2:12" ht="12.75" customHeight="1" x14ac:dyDescent="0.4">
      <c r="B1417"/>
      <c r="C1417"/>
      <c r="D1417"/>
      <c r="E1417"/>
      <c r="F1417"/>
      <c r="G1417"/>
      <c r="I1417"/>
      <c r="J1417"/>
      <c r="K1417"/>
      <c r="L1417"/>
    </row>
    <row r="1418" spans="2:12" ht="12.75" customHeight="1" x14ac:dyDescent="0.4">
      <c r="B1418"/>
      <c r="C1418"/>
      <c r="D1418"/>
      <c r="E1418"/>
      <c r="F1418"/>
      <c r="G1418"/>
      <c r="I1418"/>
      <c r="J1418"/>
      <c r="K1418"/>
      <c r="L1418"/>
    </row>
    <row r="1419" spans="2:12" ht="12.75" customHeight="1" x14ac:dyDescent="0.4">
      <c r="B1419"/>
      <c r="C1419"/>
      <c r="D1419"/>
      <c r="E1419"/>
      <c r="F1419"/>
      <c r="G1419"/>
      <c r="I1419"/>
      <c r="J1419"/>
      <c r="K1419"/>
      <c r="L1419"/>
    </row>
    <row r="1420" spans="2:12" ht="12.75" customHeight="1" x14ac:dyDescent="0.4">
      <c r="B1420"/>
      <c r="C1420"/>
      <c r="D1420"/>
      <c r="E1420"/>
      <c r="F1420"/>
      <c r="G1420"/>
      <c r="I1420"/>
      <c r="J1420"/>
      <c r="K1420"/>
      <c r="L1420"/>
    </row>
    <row r="1421" spans="2:12" ht="12.75" customHeight="1" x14ac:dyDescent="0.4">
      <c r="B1421"/>
      <c r="C1421"/>
      <c r="D1421"/>
      <c r="E1421"/>
      <c r="F1421"/>
      <c r="G1421"/>
      <c r="I1421"/>
      <c r="J1421"/>
      <c r="K1421"/>
      <c r="L1421"/>
    </row>
    <row r="1422" spans="2:12" ht="12.75" customHeight="1" x14ac:dyDescent="0.4">
      <c r="B1422"/>
      <c r="C1422"/>
      <c r="D1422"/>
      <c r="E1422"/>
      <c r="F1422"/>
      <c r="G1422"/>
      <c r="I1422"/>
      <c r="J1422"/>
      <c r="K1422"/>
      <c r="L1422"/>
    </row>
    <row r="1423" spans="2:12" ht="12.75" customHeight="1" x14ac:dyDescent="0.4">
      <c r="B1423"/>
      <c r="C1423"/>
      <c r="D1423"/>
      <c r="E1423"/>
      <c r="F1423"/>
      <c r="G1423"/>
      <c r="I1423"/>
      <c r="J1423"/>
      <c r="K1423"/>
      <c r="L1423"/>
    </row>
    <row r="1424" spans="2:12" ht="12.75" customHeight="1" x14ac:dyDescent="0.4">
      <c r="B1424"/>
      <c r="C1424"/>
      <c r="D1424"/>
      <c r="E1424"/>
      <c r="F1424"/>
      <c r="G1424"/>
      <c r="I1424"/>
      <c r="J1424"/>
      <c r="K1424"/>
      <c r="L1424"/>
    </row>
    <row r="1425" spans="2:12" ht="12.75" customHeight="1" x14ac:dyDescent="0.4">
      <c r="B1425"/>
      <c r="C1425"/>
      <c r="D1425"/>
      <c r="E1425"/>
      <c r="F1425"/>
      <c r="G1425"/>
      <c r="I1425"/>
      <c r="J1425"/>
      <c r="K1425"/>
      <c r="L1425"/>
    </row>
    <row r="1426" spans="2:12" ht="12.75" customHeight="1" x14ac:dyDescent="0.4">
      <c r="B1426"/>
      <c r="C1426"/>
      <c r="D1426"/>
      <c r="E1426"/>
      <c r="F1426"/>
      <c r="G1426"/>
      <c r="I1426"/>
      <c r="J1426"/>
      <c r="K1426"/>
      <c r="L1426"/>
    </row>
    <row r="1427" spans="2:12" ht="12.75" customHeight="1" x14ac:dyDescent="0.4">
      <c r="B1427"/>
      <c r="C1427"/>
      <c r="D1427"/>
      <c r="E1427"/>
      <c r="F1427"/>
      <c r="G1427"/>
      <c r="I1427"/>
      <c r="J1427"/>
      <c r="K1427"/>
      <c r="L1427"/>
    </row>
    <row r="1428" spans="2:12" ht="12.75" customHeight="1" x14ac:dyDescent="0.4">
      <c r="B1428"/>
      <c r="C1428"/>
      <c r="D1428"/>
      <c r="E1428"/>
      <c r="F1428"/>
      <c r="G1428"/>
      <c r="I1428"/>
      <c r="J1428"/>
      <c r="K1428"/>
      <c r="L1428"/>
    </row>
    <row r="1429" spans="2:12" ht="12.75" customHeight="1" x14ac:dyDescent="0.4">
      <c r="B1429"/>
      <c r="C1429"/>
      <c r="D1429"/>
      <c r="E1429"/>
      <c r="F1429"/>
      <c r="G1429"/>
      <c r="I1429"/>
      <c r="J1429"/>
      <c r="K1429"/>
      <c r="L1429"/>
    </row>
    <row r="1430" spans="2:12" ht="12.75" customHeight="1" x14ac:dyDescent="0.4">
      <c r="B1430"/>
      <c r="C1430"/>
      <c r="D1430"/>
      <c r="E1430"/>
      <c r="F1430"/>
      <c r="G1430"/>
      <c r="I1430"/>
      <c r="J1430"/>
      <c r="K1430"/>
      <c r="L1430"/>
    </row>
    <row r="1431" spans="2:12" ht="12.75" customHeight="1" x14ac:dyDescent="0.4">
      <c r="B1431"/>
      <c r="C1431"/>
      <c r="D1431"/>
      <c r="E1431"/>
      <c r="F1431"/>
      <c r="G1431"/>
      <c r="I1431"/>
      <c r="J1431"/>
      <c r="K1431"/>
      <c r="L1431"/>
    </row>
    <row r="1432" spans="2:12" ht="12.75" customHeight="1" x14ac:dyDescent="0.4">
      <c r="B1432"/>
      <c r="C1432"/>
      <c r="D1432"/>
      <c r="E1432"/>
      <c r="F1432"/>
      <c r="G1432"/>
      <c r="I1432"/>
      <c r="J1432"/>
      <c r="K1432"/>
      <c r="L1432"/>
    </row>
    <row r="1433" spans="2:12" ht="12.75" customHeight="1" x14ac:dyDescent="0.4">
      <c r="B1433"/>
      <c r="C1433"/>
      <c r="D1433"/>
      <c r="E1433"/>
      <c r="F1433"/>
      <c r="G1433"/>
      <c r="I1433"/>
      <c r="J1433"/>
      <c r="K1433"/>
      <c r="L1433"/>
    </row>
    <row r="1434" spans="2:12" ht="12.75" customHeight="1" x14ac:dyDescent="0.4">
      <c r="B1434"/>
      <c r="C1434"/>
      <c r="D1434"/>
      <c r="E1434"/>
      <c r="F1434"/>
      <c r="G1434"/>
      <c r="I1434"/>
      <c r="J1434"/>
      <c r="K1434"/>
      <c r="L1434"/>
    </row>
    <row r="1435" spans="2:12" ht="12.75" customHeight="1" x14ac:dyDescent="0.4">
      <c r="B1435"/>
      <c r="C1435"/>
      <c r="D1435"/>
      <c r="E1435"/>
      <c r="F1435"/>
      <c r="G1435"/>
      <c r="I1435"/>
      <c r="J1435"/>
      <c r="K1435"/>
      <c r="L1435"/>
    </row>
    <row r="1436" spans="2:12" ht="12.75" customHeight="1" x14ac:dyDescent="0.4">
      <c r="B1436"/>
      <c r="C1436"/>
      <c r="D1436"/>
      <c r="E1436"/>
      <c r="F1436"/>
      <c r="G1436"/>
      <c r="I1436"/>
      <c r="J1436"/>
      <c r="K1436"/>
      <c r="L1436"/>
    </row>
    <row r="1437" spans="2:12" ht="12.75" customHeight="1" x14ac:dyDescent="0.4">
      <c r="B1437"/>
      <c r="C1437"/>
      <c r="D1437"/>
      <c r="E1437"/>
      <c r="F1437"/>
      <c r="G1437"/>
      <c r="I1437"/>
      <c r="J1437"/>
      <c r="K1437"/>
      <c r="L1437"/>
    </row>
    <row r="1438" spans="2:12" ht="12.75" customHeight="1" x14ac:dyDescent="0.4">
      <c r="B1438"/>
      <c r="C1438"/>
      <c r="D1438"/>
      <c r="E1438"/>
      <c r="F1438"/>
      <c r="G1438"/>
      <c r="I1438"/>
      <c r="J1438"/>
      <c r="K1438"/>
      <c r="L1438"/>
    </row>
    <row r="1439" spans="2:12" ht="12.75" customHeight="1" x14ac:dyDescent="0.4">
      <c r="B1439"/>
      <c r="C1439"/>
      <c r="D1439"/>
      <c r="E1439"/>
      <c r="F1439"/>
      <c r="G1439"/>
      <c r="I1439"/>
      <c r="J1439"/>
      <c r="K1439"/>
      <c r="L1439"/>
    </row>
    <row r="1440" spans="2:12" ht="12.75" customHeight="1" x14ac:dyDescent="0.4">
      <c r="B1440"/>
      <c r="C1440"/>
      <c r="D1440"/>
      <c r="E1440"/>
      <c r="F1440"/>
      <c r="G1440"/>
      <c r="I1440"/>
      <c r="J1440"/>
      <c r="K1440"/>
      <c r="L1440"/>
    </row>
    <row r="1441" spans="2:12" ht="12.75" customHeight="1" x14ac:dyDescent="0.4">
      <c r="B1441"/>
      <c r="C1441"/>
      <c r="D1441"/>
      <c r="E1441"/>
      <c r="F1441"/>
      <c r="G1441"/>
      <c r="I1441"/>
      <c r="J1441"/>
      <c r="K1441"/>
      <c r="L1441"/>
    </row>
    <row r="1442" spans="2:12" ht="12.75" customHeight="1" x14ac:dyDescent="0.4">
      <c r="B1442"/>
      <c r="C1442"/>
      <c r="D1442"/>
      <c r="E1442"/>
      <c r="F1442"/>
      <c r="G1442"/>
      <c r="I1442"/>
      <c r="J1442"/>
      <c r="K1442"/>
      <c r="L1442"/>
    </row>
    <row r="1443" spans="2:12" ht="12.75" customHeight="1" x14ac:dyDescent="0.4">
      <c r="B1443"/>
      <c r="C1443"/>
      <c r="D1443"/>
      <c r="E1443"/>
      <c r="F1443"/>
      <c r="G1443"/>
      <c r="I1443"/>
      <c r="J1443"/>
      <c r="K1443"/>
      <c r="L1443"/>
    </row>
    <row r="1444" spans="2:12" ht="12.75" customHeight="1" x14ac:dyDescent="0.4">
      <c r="B1444"/>
      <c r="C1444"/>
      <c r="D1444"/>
      <c r="E1444"/>
      <c r="F1444"/>
      <c r="G1444"/>
      <c r="I1444"/>
      <c r="J1444"/>
      <c r="K1444"/>
      <c r="L1444"/>
    </row>
    <row r="1445" spans="2:12" ht="12.75" customHeight="1" x14ac:dyDescent="0.4">
      <c r="B1445"/>
      <c r="C1445"/>
      <c r="D1445"/>
      <c r="E1445"/>
      <c r="F1445"/>
      <c r="G1445"/>
      <c r="I1445"/>
      <c r="J1445"/>
      <c r="K1445"/>
      <c r="L1445"/>
    </row>
    <row r="1446" spans="2:12" ht="12.75" customHeight="1" x14ac:dyDescent="0.4">
      <c r="B1446"/>
      <c r="C1446"/>
      <c r="D1446"/>
      <c r="E1446"/>
      <c r="F1446"/>
      <c r="G1446"/>
      <c r="I1446"/>
      <c r="J1446"/>
      <c r="K1446"/>
      <c r="L1446"/>
    </row>
    <row r="1447" spans="2:12" ht="12.75" customHeight="1" x14ac:dyDescent="0.4">
      <c r="B1447"/>
      <c r="C1447"/>
      <c r="D1447"/>
      <c r="E1447"/>
      <c r="F1447"/>
      <c r="G1447"/>
      <c r="I1447"/>
      <c r="J1447"/>
      <c r="K1447"/>
      <c r="L1447"/>
    </row>
    <row r="1448" spans="2:12" ht="12.75" customHeight="1" x14ac:dyDescent="0.4">
      <c r="B1448"/>
      <c r="C1448"/>
      <c r="D1448"/>
      <c r="E1448"/>
      <c r="F1448"/>
      <c r="G1448"/>
      <c r="I1448"/>
      <c r="J1448"/>
      <c r="K1448"/>
      <c r="L1448"/>
    </row>
    <row r="1449" spans="2:12" ht="12.75" customHeight="1" x14ac:dyDescent="0.4">
      <c r="B1449"/>
      <c r="C1449"/>
      <c r="D1449"/>
      <c r="E1449"/>
      <c r="F1449"/>
      <c r="G1449"/>
      <c r="I1449"/>
      <c r="J1449"/>
      <c r="K1449"/>
      <c r="L1449"/>
    </row>
    <row r="1450" spans="2:12" ht="12.75" customHeight="1" x14ac:dyDescent="0.4">
      <c r="B1450"/>
      <c r="C1450"/>
      <c r="D1450"/>
      <c r="E1450"/>
      <c r="F1450"/>
      <c r="G1450"/>
      <c r="I1450"/>
      <c r="J1450"/>
      <c r="K1450"/>
      <c r="L1450"/>
    </row>
    <row r="1451" spans="2:12" ht="12.75" customHeight="1" x14ac:dyDescent="0.4">
      <c r="B1451"/>
      <c r="C1451"/>
      <c r="D1451"/>
      <c r="E1451"/>
      <c r="F1451"/>
      <c r="G1451"/>
      <c r="I1451"/>
      <c r="J1451"/>
      <c r="K1451"/>
      <c r="L1451"/>
    </row>
    <row r="1452" spans="2:12" ht="12.75" customHeight="1" x14ac:dyDescent="0.4">
      <c r="B1452"/>
      <c r="C1452"/>
      <c r="D1452"/>
      <c r="E1452"/>
      <c r="F1452"/>
      <c r="G1452"/>
      <c r="I1452"/>
      <c r="J1452"/>
      <c r="K1452"/>
      <c r="L1452"/>
    </row>
    <row r="1453" spans="2:12" ht="12.75" customHeight="1" x14ac:dyDescent="0.4">
      <c r="B1453"/>
      <c r="C1453"/>
      <c r="D1453"/>
      <c r="E1453"/>
      <c r="F1453"/>
      <c r="G1453"/>
      <c r="I1453"/>
      <c r="J1453"/>
      <c r="K1453"/>
      <c r="L1453"/>
    </row>
    <row r="1454" spans="2:12" ht="12.75" customHeight="1" x14ac:dyDescent="0.4">
      <c r="B1454"/>
      <c r="C1454"/>
      <c r="D1454"/>
      <c r="E1454"/>
      <c r="F1454"/>
      <c r="G1454"/>
      <c r="I1454"/>
      <c r="J1454"/>
      <c r="K1454"/>
      <c r="L1454"/>
    </row>
    <row r="1455" spans="2:12" ht="12.75" customHeight="1" x14ac:dyDescent="0.4">
      <c r="B1455"/>
      <c r="C1455"/>
      <c r="D1455"/>
      <c r="E1455"/>
      <c r="F1455"/>
      <c r="G1455"/>
      <c r="I1455"/>
      <c r="J1455"/>
      <c r="K1455"/>
      <c r="L1455"/>
    </row>
    <row r="1456" spans="2:12" ht="12.75" customHeight="1" x14ac:dyDescent="0.4">
      <c r="B1456"/>
      <c r="C1456"/>
      <c r="D1456"/>
      <c r="E1456"/>
      <c r="F1456"/>
      <c r="G1456"/>
      <c r="I1456"/>
      <c r="J1456"/>
      <c r="K1456"/>
      <c r="L1456"/>
    </row>
    <row r="1457" spans="2:12" ht="12.75" customHeight="1" x14ac:dyDescent="0.4">
      <c r="B1457"/>
      <c r="C1457"/>
      <c r="D1457"/>
      <c r="E1457"/>
      <c r="F1457"/>
      <c r="G1457"/>
      <c r="I1457"/>
      <c r="J1457"/>
      <c r="K1457"/>
      <c r="L1457"/>
    </row>
    <row r="1458" spans="2:12" ht="12.75" customHeight="1" x14ac:dyDescent="0.4">
      <c r="B1458"/>
      <c r="C1458"/>
      <c r="D1458"/>
      <c r="E1458"/>
      <c r="F1458"/>
      <c r="G1458"/>
      <c r="I1458"/>
      <c r="J1458"/>
      <c r="K1458"/>
      <c r="L1458"/>
    </row>
    <row r="1459" spans="2:12" ht="12.75" customHeight="1" x14ac:dyDescent="0.4">
      <c r="B1459"/>
      <c r="C1459"/>
      <c r="D1459"/>
      <c r="E1459"/>
      <c r="F1459"/>
      <c r="G1459"/>
      <c r="I1459"/>
      <c r="J1459"/>
      <c r="K1459"/>
      <c r="L1459"/>
    </row>
    <row r="1460" spans="2:12" ht="12.75" customHeight="1" x14ac:dyDescent="0.4">
      <c r="B1460"/>
      <c r="C1460"/>
      <c r="D1460"/>
      <c r="E1460"/>
      <c r="F1460"/>
      <c r="G1460"/>
      <c r="I1460"/>
      <c r="J1460"/>
      <c r="K1460"/>
      <c r="L1460"/>
    </row>
    <row r="1461" spans="2:12" ht="12.75" customHeight="1" x14ac:dyDescent="0.4">
      <c r="B1461"/>
      <c r="C1461"/>
      <c r="D1461"/>
      <c r="E1461"/>
      <c r="F1461"/>
      <c r="G1461"/>
      <c r="I1461"/>
      <c r="J1461"/>
      <c r="K1461"/>
      <c r="L1461"/>
    </row>
    <row r="1462" spans="2:12" ht="12.75" customHeight="1" x14ac:dyDescent="0.4">
      <c r="B1462"/>
      <c r="C1462"/>
      <c r="D1462"/>
      <c r="E1462"/>
      <c r="F1462"/>
      <c r="G1462"/>
      <c r="I1462"/>
      <c r="J1462"/>
      <c r="K1462"/>
      <c r="L1462"/>
    </row>
    <row r="1463" spans="2:12" ht="12.75" customHeight="1" x14ac:dyDescent="0.4">
      <c r="B1463"/>
      <c r="C1463"/>
      <c r="D1463"/>
      <c r="E1463"/>
      <c r="F1463"/>
      <c r="G1463"/>
      <c r="I1463"/>
      <c r="J1463"/>
      <c r="K1463"/>
      <c r="L1463"/>
    </row>
    <row r="1464" spans="2:12" ht="12.75" customHeight="1" x14ac:dyDescent="0.4">
      <c r="B1464"/>
      <c r="C1464"/>
      <c r="D1464"/>
      <c r="E1464"/>
      <c r="F1464"/>
      <c r="G1464"/>
      <c r="I1464"/>
      <c r="J1464"/>
      <c r="K1464"/>
      <c r="L1464"/>
    </row>
    <row r="1465" spans="2:12" ht="12.75" customHeight="1" x14ac:dyDescent="0.4">
      <c r="B1465"/>
      <c r="C1465"/>
      <c r="D1465"/>
      <c r="E1465"/>
      <c r="F1465"/>
      <c r="G1465"/>
      <c r="I1465"/>
      <c r="J1465"/>
      <c r="K1465"/>
      <c r="L1465"/>
    </row>
    <row r="1466" spans="2:12" ht="12.75" customHeight="1" x14ac:dyDescent="0.4">
      <c r="B1466"/>
      <c r="C1466"/>
      <c r="D1466"/>
      <c r="E1466"/>
      <c r="F1466"/>
      <c r="G1466"/>
      <c r="I1466"/>
      <c r="J1466"/>
      <c r="K1466"/>
      <c r="L1466"/>
    </row>
    <row r="1467" spans="2:12" ht="12.75" customHeight="1" x14ac:dyDescent="0.4">
      <c r="B1467"/>
      <c r="C1467"/>
      <c r="D1467"/>
      <c r="E1467"/>
      <c r="F1467"/>
      <c r="G1467"/>
      <c r="I1467"/>
      <c r="J1467"/>
      <c r="K1467"/>
      <c r="L1467"/>
    </row>
    <row r="1468" spans="2:12" ht="12.75" customHeight="1" x14ac:dyDescent="0.4">
      <c r="B1468"/>
      <c r="C1468"/>
      <c r="D1468"/>
      <c r="E1468"/>
      <c r="F1468"/>
      <c r="G1468"/>
      <c r="I1468"/>
      <c r="J1468"/>
      <c r="K1468"/>
      <c r="L1468"/>
    </row>
    <row r="1469" spans="2:12" ht="12.75" customHeight="1" x14ac:dyDescent="0.4">
      <c r="B1469"/>
      <c r="C1469"/>
      <c r="D1469"/>
      <c r="E1469"/>
      <c r="F1469"/>
      <c r="G1469"/>
      <c r="I1469"/>
      <c r="J1469"/>
      <c r="K1469"/>
      <c r="L1469"/>
    </row>
    <row r="1470" spans="2:12" ht="12.75" customHeight="1" x14ac:dyDescent="0.4">
      <c r="B1470"/>
      <c r="C1470"/>
      <c r="D1470"/>
      <c r="E1470"/>
      <c r="F1470"/>
      <c r="G1470"/>
      <c r="I1470"/>
      <c r="J1470"/>
      <c r="K1470"/>
      <c r="L1470"/>
    </row>
    <row r="1471" spans="2:12" ht="12.75" customHeight="1" x14ac:dyDescent="0.4">
      <c r="B1471"/>
      <c r="C1471"/>
      <c r="D1471"/>
      <c r="E1471"/>
      <c r="F1471"/>
      <c r="G1471"/>
      <c r="I1471"/>
      <c r="J1471"/>
      <c r="K1471"/>
      <c r="L1471"/>
    </row>
    <row r="1472" spans="2:12" ht="14.25" customHeight="1" x14ac:dyDescent="0.4">
      <c r="B1472"/>
      <c r="C1472"/>
      <c r="D1472"/>
      <c r="E1472"/>
      <c r="F1472"/>
      <c r="G1472"/>
      <c r="I1472"/>
      <c r="J1472"/>
      <c r="K1472"/>
      <c r="L1472"/>
    </row>
    <row r="1473" spans="2:12" ht="14.25" customHeight="1" x14ac:dyDescent="0.4">
      <c r="B1473"/>
      <c r="C1473"/>
      <c r="D1473"/>
      <c r="E1473"/>
      <c r="F1473"/>
      <c r="G1473"/>
      <c r="I1473"/>
      <c r="J1473"/>
      <c r="K1473"/>
      <c r="L1473"/>
    </row>
    <row r="1474" spans="2:12" ht="14.25" customHeight="1" x14ac:dyDescent="0.4">
      <c r="B1474"/>
      <c r="C1474"/>
      <c r="D1474"/>
      <c r="E1474"/>
      <c r="F1474"/>
      <c r="G1474"/>
      <c r="I1474"/>
      <c r="J1474"/>
      <c r="K1474"/>
      <c r="L1474"/>
    </row>
    <row r="1475" spans="2:12" ht="14.25" customHeight="1" x14ac:dyDescent="0.4">
      <c r="B1475"/>
      <c r="C1475"/>
      <c r="D1475"/>
      <c r="E1475"/>
      <c r="F1475"/>
      <c r="G1475"/>
      <c r="I1475"/>
      <c r="J1475"/>
      <c r="K1475"/>
      <c r="L1475"/>
    </row>
    <row r="1476" spans="2:12" ht="14.25" customHeight="1" x14ac:dyDescent="0.4">
      <c r="B1476"/>
      <c r="C1476"/>
      <c r="D1476"/>
      <c r="E1476"/>
      <c r="F1476"/>
      <c r="G1476"/>
      <c r="I1476"/>
      <c r="J1476"/>
      <c r="K1476"/>
      <c r="L1476"/>
    </row>
    <row r="1477" spans="2:12" ht="14.25" customHeight="1" x14ac:dyDescent="0.4">
      <c r="B1477"/>
      <c r="C1477"/>
      <c r="D1477"/>
      <c r="E1477"/>
      <c r="F1477"/>
      <c r="G1477"/>
      <c r="I1477"/>
      <c r="J1477"/>
      <c r="K1477"/>
      <c r="L1477"/>
    </row>
    <row r="1478" spans="2:12" ht="14.25" customHeight="1" x14ac:dyDescent="0.4">
      <c r="B1478"/>
      <c r="C1478"/>
      <c r="D1478"/>
      <c r="E1478"/>
      <c r="F1478"/>
      <c r="G1478"/>
      <c r="I1478"/>
      <c r="J1478"/>
      <c r="K1478"/>
      <c r="L1478"/>
    </row>
    <row r="1479" spans="2:12" ht="14.25" customHeight="1" x14ac:dyDescent="0.4">
      <c r="B1479"/>
      <c r="C1479"/>
      <c r="D1479"/>
      <c r="E1479"/>
      <c r="F1479"/>
      <c r="G1479"/>
      <c r="I1479"/>
      <c r="J1479"/>
      <c r="K1479"/>
      <c r="L1479"/>
    </row>
    <row r="1480" spans="2:12" ht="14.25" customHeight="1" x14ac:dyDescent="0.4">
      <c r="B1480"/>
      <c r="C1480"/>
      <c r="D1480"/>
      <c r="E1480"/>
      <c r="F1480"/>
      <c r="G1480"/>
      <c r="I1480"/>
      <c r="J1480"/>
      <c r="K1480"/>
      <c r="L1480"/>
    </row>
    <row r="1481" spans="2:12" ht="14.25" customHeight="1" x14ac:dyDescent="0.4">
      <c r="B1481"/>
      <c r="C1481"/>
      <c r="D1481"/>
      <c r="E1481"/>
      <c r="F1481"/>
      <c r="G1481"/>
      <c r="I1481"/>
      <c r="J1481"/>
      <c r="K1481"/>
      <c r="L1481"/>
    </row>
    <row r="1482" spans="2:12" ht="14.25" customHeight="1" x14ac:dyDescent="0.4">
      <c r="B1482"/>
      <c r="C1482"/>
      <c r="D1482"/>
      <c r="E1482"/>
      <c r="F1482"/>
      <c r="G1482"/>
      <c r="I1482"/>
      <c r="J1482"/>
      <c r="K1482"/>
      <c r="L1482"/>
    </row>
    <row r="1483" spans="2:12" ht="14.25" customHeight="1" x14ac:dyDescent="0.4">
      <c r="B1483"/>
      <c r="C1483"/>
      <c r="D1483"/>
      <c r="E1483"/>
      <c r="F1483"/>
      <c r="G1483"/>
      <c r="I1483"/>
      <c r="J1483"/>
      <c r="K1483"/>
      <c r="L1483"/>
    </row>
    <row r="1484" spans="2:12" ht="14.25" customHeight="1" x14ac:dyDescent="0.4">
      <c r="B1484"/>
      <c r="C1484"/>
      <c r="D1484"/>
      <c r="E1484"/>
      <c r="F1484"/>
      <c r="G1484"/>
      <c r="I1484"/>
      <c r="J1484"/>
      <c r="K1484"/>
      <c r="L1484"/>
    </row>
    <row r="1485" spans="2:12" ht="14.25" customHeight="1" x14ac:dyDescent="0.4">
      <c r="B1485"/>
      <c r="C1485"/>
      <c r="D1485"/>
      <c r="E1485"/>
      <c r="F1485"/>
      <c r="G1485"/>
      <c r="I1485"/>
      <c r="J1485"/>
      <c r="K1485"/>
      <c r="L1485"/>
    </row>
    <row r="1486" spans="2:12" ht="14.25" customHeight="1" x14ac:dyDescent="0.4">
      <c r="B1486"/>
      <c r="C1486"/>
      <c r="D1486"/>
      <c r="E1486"/>
      <c r="F1486"/>
      <c r="G1486"/>
      <c r="I1486"/>
      <c r="J1486"/>
      <c r="K1486"/>
      <c r="L1486"/>
    </row>
    <row r="1487" spans="2:12" ht="14.25" customHeight="1" x14ac:dyDescent="0.4">
      <c r="B1487"/>
      <c r="C1487"/>
      <c r="D1487"/>
      <c r="E1487"/>
      <c r="F1487"/>
      <c r="G1487"/>
      <c r="I1487"/>
      <c r="J1487"/>
      <c r="K1487"/>
      <c r="L1487"/>
    </row>
    <row r="1488" spans="2:12" ht="14.25" customHeight="1" x14ac:dyDescent="0.4">
      <c r="B1488"/>
      <c r="C1488"/>
      <c r="D1488"/>
      <c r="E1488"/>
      <c r="F1488"/>
      <c r="G1488"/>
      <c r="I1488"/>
      <c r="J1488"/>
      <c r="K1488"/>
      <c r="L1488"/>
    </row>
    <row r="1489" spans="2:12" ht="14.25" customHeight="1" x14ac:dyDescent="0.4">
      <c r="B1489"/>
      <c r="C1489"/>
      <c r="D1489"/>
      <c r="E1489"/>
      <c r="F1489"/>
      <c r="G1489"/>
      <c r="I1489"/>
      <c r="J1489"/>
      <c r="K1489"/>
      <c r="L1489"/>
    </row>
    <row r="1490" spans="2:12" x14ac:dyDescent="0.4">
      <c r="B1490"/>
      <c r="C1490"/>
      <c r="D1490"/>
      <c r="E1490"/>
      <c r="F1490"/>
      <c r="G1490"/>
      <c r="I1490"/>
      <c r="J1490"/>
      <c r="K1490"/>
      <c r="L1490"/>
    </row>
    <row r="1491" spans="2:12" x14ac:dyDescent="0.4">
      <c r="B1491"/>
      <c r="C1491"/>
      <c r="D1491"/>
      <c r="E1491"/>
      <c r="F1491"/>
      <c r="G1491"/>
      <c r="I1491"/>
      <c r="J1491"/>
      <c r="K1491"/>
      <c r="L1491"/>
    </row>
    <row r="1492" spans="2:12" x14ac:dyDescent="0.4">
      <c r="B1492"/>
      <c r="C1492"/>
      <c r="D1492"/>
      <c r="E1492"/>
      <c r="F1492"/>
      <c r="G1492"/>
      <c r="I1492"/>
      <c r="J1492"/>
      <c r="K1492"/>
      <c r="L1492"/>
    </row>
    <row r="1493" spans="2:12" x14ac:dyDescent="0.4">
      <c r="B1493"/>
      <c r="C1493"/>
      <c r="D1493"/>
      <c r="E1493"/>
      <c r="F1493"/>
      <c r="G1493"/>
      <c r="I1493"/>
      <c r="J1493"/>
      <c r="K1493"/>
      <c r="L1493"/>
    </row>
    <row r="1494" spans="2:12" x14ac:dyDescent="0.4">
      <c r="B1494"/>
      <c r="C1494"/>
      <c r="D1494"/>
      <c r="E1494"/>
      <c r="F1494"/>
      <c r="G1494"/>
      <c r="I1494"/>
      <c r="J1494"/>
      <c r="K1494"/>
      <c r="L1494"/>
    </row>
    <row r="1495" spans="2:12" x14ac:dyDescent="0.4">
      <c r="B1495"/>
      <c r="C1495"/>
      <c r="D1495"/>
      <c r="E1495"/>
      <c r="F1495"/>
      <c r="G1495"/>
      <c r="I1495"/>
      <c r="J1495"/>
      <c r="K1495"/>
      <c r="L1495"/>
    </row>
    <row r="1496" spans="2:12" x14ac:dyDescent="0.4">
      <c r="B1496"/>
      <c r="C1496"/>
      <c r="D1496"/>
      <c r="E1496"/>
      <c r="F1496"/>
      <c r="G1496"/>
      <c r="I1496"/>
      <c r="J1496"/>
      <c r="K1496"/>
      <c r="L1496"/>
    </row>
    <row r="1497" spans="2:12" x14ac:dyDescent="0.4">
      <c r="B1497"/>
      <c r="C1497"/>
      <c r="D1497"/>
      <c r="E1497"/>
      <c r="F1497"/>
      <c r="G1497"/>
      <c r="I1497"/>
      <c r="J1497"/>
      <c r="K1497"/>
      <c r="L1497"/>
    </row>
    <row r="1498" spans="2:12" x14ac:dyDescent="0.4">
      <c r="B1498"/>
      <c r="C1498"/>
      <c r="D1498"/>
      <c r="E1498"/>
      <c r="F1498"/>
      <c r="G1498"/>
      <c r="I1498"/>
      <c r="J1498"/>
      <c r="K1498"/>
      <c r="L1498"/>
    </row>
    <row r="1499" spans="2:12" x14ac:dyDescent="0.4">
      <c r="B1499"/>
      <c r="C1499"/>
      <c r="D1499"/>
      <c r="E1499"/>
      <c r="F1499"/>
      <c r="G1499"/>
      <c r="I1499"/>
      <c r="J1499"/>
      <c r="K1499"/>
      <c r="L1499"/>
    </row>
    <row r="1500" spans="2:12" x14ac:dyDescent="0.4">
      <c r="B1500"/>
      <c r="C1500"/>
      <c r="D1500"/>
      <c r="E1500"/>
      <c r="F1500"/>
      <c r="G1500"/>
      <c r="I1500"/>
      <c r="J1500"/>
      <c r="K1500"/>
      <c r="L1500"/>
    </row>
    <row r="1501" spans="2:12" x14ac:dyDescent="0.4">
      <c r="B1501"/>
      <c r="C1501"/>
      <c r="D1501"/>
      <c r="E1501"/>
      <c r="F1501"/>
      <c r="G1501"/>
      <c r="I1501"/>
      <c r="J1501"/>
      <c r="K1501"/>
      <c r="L1501"/>
    </row>
    <row r="1502" spans="2:12" x14ac:dyDescent="0.4">
      <c r="B1502"/>
      <c r="C1502"/>
      <c r="D1502"/>
      <c r="E1502"/>
      <c r="F1502"/>
      <c r="G1502"/>
      <c r="I1502"/>
      <c r="J1502"/>
      <c r="K1502"/>
      <c r="L1502"/>
    </row>
    <row r="1503" spans="2:12" x14ac:dyDescent="0.4">
      <c r="B1503"/>
      <c r="C1503"/>
      <c r="D1503"/>
      <c r="E1503"/>
      <c r="F1503"/>
      <c r="G1503"/>
      <c r="I1503"/>
      <c r="J1503"/>
      <c r="K1503"/>
      <c r="L1503"/>
    </row>
    <row r="1504" spans="2:12" x14ac:dyDescent="0.4">
      <c r="B1504"/>
      <c r="C1504"/>
      <c r="D1504"/>
      <c r="E1504"/>
      <c r="F1504"/>
      <c r="G1504"/>
      <c r="I1504"/>
      <c r="J1504"/>
      <c r="K1504"/>
      <c r="L1504"/>
    </row>
    <row r="1505" spans="2:12" x14ac:dyDescent="0.4">
      <c r="B1505"/>
      <c r="C1505"/>
      <c r="D1505"/>
      <c r="E1505"/>
      <c r="F1505"/>
      <c r="G1505"/>
      <c r="I1505"/>
      <c r="J1505"/>
      <c r="K1505"/>
      <c r="L1505"/>
    </row>
    <row r="1506" spans="2:12" x14ac:dyDescent="0.4">
      <c r="B1506"/>
      <c r="C1506"/>
      <c r="D1506"/>
      <c r="E1506"/>
      <c r="F1506"/>
      <c r="G1506"/>
      <c r="I1506"/>
      <c r="J1506"/>
      <c r="K1506"/>
      <c r="L1506"/>
    </row>
    <row r="1507" spans="2:12" x14ac:dyDescent="0.4">
      <c r="B1507"/>
      <c r="C1507"/>
      <c r="D1507"/>
      <c r="E1507"/>
      <c r="F1507"/>
      <c r="G1507"/>
      <c r="I1507"/>
      <c r="J1507"/>
      <c r="K1507"/>
      <c r="L1507"/>
    </row>
    <row r="1508" spans="2:12" x14ac:dyDescent="0.4">
      <c r="B1508"/>
      <c r="C1508"/>
      <c r="D1508"/>
      <c r="E1508"/>
      <c r="F1508"/>
      <c r="G1508"/>
      <c r="I1508"/>
      <c r="J1508"/>
      <c r="K1508"/>
      <c r="L1508"/>
    </row>
    <row r="1509" spans="2:12" x14ac:dyDescent="0.4">
      <c r="B1509"/>
      <c r="C1509"/>
      <c r="D1509"/>
      <c r="E1509"/>
      <c r="F1509"/>
      <c r="G1509"/>
      <c r="I1509"/>
      <c r="J1509"/>
      <c r="K1509"/>
      <c r="L1509"/>
    </row>
    <row r="1510" spans="2:12" x14ac:dyDescent="0.4">
      <c r="B1510"/>
      <c r="C1510"/>
      <c r="D1510"/>
      <c r="E1510"/>
      <c r="F1510"/>
      <c r="G1510"/>
      <c r="I1510"/>
      <c r="J1510"/>
      <c r="K1510"/>
      <c r="L1510"/>
    </row>
    <row r="1511" spans="2:12" x14ac:dyDescent="0.4">
      <c r="B1511"/>
      <c r="C1511"/>
      <c r="D1511"/>
      <c r="E1511"/>
      <c r="F1511"/>
      <c r="G1511"/>
      <c r="I1511"/>
      <c r="J1511"/>
      <c r="K1511"/>
      <c r="L1511"/>
    </row>
    <row r="1512" spans="2:12" x14ac:dyDescent="0.4">
      <c r="B1512"/>
      <c r="C1512"/>
      <c r="D1512"/>
      <c r="E1512"/>
      <c r="F1512"/>
      <c r="G1512"/>
      <c r="I1512"/>
      <c r="J1512"/>
      <c r="K1512"/>
      <c r="L1512"/>
    </row>
    <row r="1513" spans="2:12" x14ac:dyDescent="0.4">
      <c r="B1513"/>
      <c r="C1513"/>
      <c r="D1513"/>
      <c r="E1513"/>
      <c r="F1513"/>
      <c r="G1513"/>
      <c r="I1513"/>
      <c r="J1513"/>
      <c r="K1513"/>
      <c r="L1513"/>
    </row>
    <row r="1514" spans="2:12" x14ac:dyDescent="0.4">
      <c r="B1514"/>
      <c r="C1514"/>
      <c r="D1514"/>
      <c r="E1514"/>
      <c r="F1514"/>
      <c r="G1514"/>
      <c r="I1514"/>
      <c r="J1514"/>
      <c r="K1514"/>
      <c r="L1514"/>
    </row>
    <row r="1515" spans="2:12" x14ac:dyDescent="0.4">
      <c r="B1515"/>
      <c r="C1515"/>
      <c r="D1515"/>
      <c r="E1515"/>
      <c r="F1515"/>
      <c r="G1515"/>
      <c r="I1515"/>
      <c r="J1515"/>
      <c r="K1515"/>
      <c r="L1515"/>
    </row>
    <row r="1516" spans="2:12" x14ac:dyDescent="0.4">
      <c r="B1516"/>
      <c r="C1516"/>
      <c r="D1516"/>
      <c r="E1516"/>
      <c r="F1516"/>
      <c r="G1516"/>
      <c r="I1516"/>
      <c r="J1516"/>
      <c r="K1516"/>
      <c r="L1516"/>
    </row>
    <row r="1517" spans="2:12" x14ac:dyDescent="0.4">
      <c r="B1517"/>
      <c r="C1517"/>
      <c r="D1517"/>
      <c r="E1517"/>
      <c r="F1517"/>
      <c r="G1517"/>
      <c r="I1517"/>
      <c r="J1517"/>
      <c r="K1517"/>
      <c r="L1517"/>
    </row>
    <row r="1518" spans="2:12" x14ac:dyDescent="0.4">
      <c r="B1518"/>
      <c r="C1518"/>
      <c r="D1518"/>
      <c r="E1518"/>
      <c r="F1518"/>
      <c r="G1518"/>
      <c r="I1518"/>
      <c r="J1518"/>
      <c r="K1518"/>
      <c r="L1518"/>
    </row>
    <row r="1519" spans="2:12" x14ac:dyDescent="0.4">
      <c r="B1519"/>
      <c r="C1519"/>
      <c r="D1519"/>
      <c r="E1519"/>
      <c r="F1519"/>
      <c r="G1519"/>
      <c r="I1519"/>
      <c r="J1519"/>
      <c r="K1519"/>
      <c r="L1519"/>
    </row>
    <row r="1520" spans="2:12" x14ac:dyDescent="0.4">
      <c r="B1520"/>
      <c r="C1520"/>
      <c r="D1520"/>
      <c r="E1520"/>
      <c r="F1520"/>
      <c r="G1520"/>
      <c r="I1520"/>
      <c r="J1520"/>
      <c r="K1520"/>
      <c r="L1520"/>
    </row>
    <row r="1521" spans="2:12" x14ac:dyDescent="0.4">
      <c r="B1521"/>
      <c r="C1521"/>
      <c r="D1521"/>
      <c r="E1521"/>
      <c r="F1521"/>
      <c r="G1521"/>
      <c r="I1521"/>
      <c r="J1521"/>
      <c r="K1521"/>
      <c r="L1521"/>
    </row>
    <row r="1522" spans="2:12" x14ac:dyDescent="0.4">
      <c r="B1522"/>
      <c r="C1522"/>
      <c r="D1522"/>
      <c r="E1522"/>
      <c r="F1522"/>
      <c r="G1522"/>
      <c r="I1522"/>
      <c r="J1522"/>
      <c r="K1522"/>
      <c r="L1522"/>
    </row>
    <row r="1523" spans="2:12" x14ac:dyDescent="0.4">
      <c r="B1523"/>
      <c r="C1523"/>
      <c r="D1523"/>
      <c r="E1523"/>
      <c r="F1523"/>
      <c r="G1523"/>
      <c r="I1523"/>
      <c r="J1523"/>
      <c r="K1523"/>
      <c r="L1523"/>
    </row>
    <row r="1524" spans="2:12" x14ac:dyDescent="0.4">
      <c r="B1524"/>
      <c r="C1524"/>
      <c r="D1524"/>
      <c r="E1524"/>
      <c r="F1524"/>
      <c r="G1524"/>
      <c r="I1524"/>
      <c r="J1524"/>
      <c r="K1524"/>
      <c r="L1524"/>
    </row>
    <row r="1525" spans="2:12" x14ac:dyDescent="0.4">
      <c r="B1525"/>
      <c r="C1525"/>
      <c r="D1525"/>
      <c r="E1525"/>
      <c r="F1525"/>
      <c r="G1525"/>
      <c r="I1525"/>
      <c r="J1525"/>
      <c r="K1525"/>
      <c r="L1525"/>
    </row>
    <row r="1526" spans="2:12" x14ac:dyDescent="0.4">
      <c r="B1526"/>
      <c r="C1526"/>
      <c r="D1526"/>
      <c r="E1526"/>
      <c r="F1526"/>
      <c r="G1526"/>
      <c r="I1526"/>
      <c r="J1526"/>
      <c r="K1526"/>
      <c r="L1526"/>
    </row>
    <row r="1527" spans="2:12" x14ac:dyDescent="0.4">
      <c r="B1527"/>
      <c r="C1527"/>
      <c r="D1527"/>
      <c r="E1527"/>
      <c r="F1527"/>
      <c r="G1527"/>
      <c r="I1527"/>
      <c r="J1527"/>
      <c r="K1527"/>
      <c r="L1527"/>
    </row>
    <row r="1528" spans="2:12" x14ac:dyDescent="0.4">
      <c r="B1528"/>
      <c r="C1528"/>
      <c r="D1528"/>
      <c r="E1528"/>
      <c r="F1528"/>
      <c r="G1528"/>
      <c r="I1528"/>
      <c r="J1528"/>
      <c r="K1528"/>
      <c r="L1528"/>
    </row>
    <row r="1529" spans="2:12" x14ac:dyDescent="0.4">
      <c r="B1529"/>
      <c r="C1529"/>
      <c r="D1529"/>
      <c r="E1529"/>
      <c r="F1529"/>
      <c r="G1529"/>
      <c r="I1529"/>
      <c r="J1529"/>
      <c r="K1529"/>
      <c r="L1529"/>
    </row>
    <row r="1530" spans="2:12" x14ac:dyDescent="0.4">
      <c r="B1530"/>
      <c r="C1530"/>
      <c r="D1530"/>
      <c r="E1530"/>
      <c r="F1530"/>
      <c r="G1530"/>
      <c r="I1530"/>
      <c r="J1530"/>
      <c r="K1530"/>
      <c r="L1530"/>
    </row>
    <row r="1531" spans="2:12" x14ac:dyDescent="0.4">
      <c r="B1531"/>
      <c r="C1531"/>
      <c r="D1531"/>
      <c r="E1531"/>
      <c r="F1531"/>
      <c r="G1531"/>
      <c r="I1531"/>
      <c r="J1531"/>
      <c r="K1531"/>
      <c r="L1531"/>
    </row>
    <row r="1532" spans="2:12" x14ac:dyDescent="0.4">
      <c r="B1532"/>
      <c r="C1532"/>
      <c r="D1532"/>
      <c r="E1532"/>
      <c r="F1532"/>
      <c r="G1532"/>
      <c r="I1532"/>
      <c r="J1532"/>
      <c r="K1532"/>
      <c r="L1532"/>
    </row>
    <row r="1533" spans="2:12" x14ac:dyDescent="0.4">
      <c r="B1533"/>
      <c r="C1533"/>
      <c r="D1533"/>
      <c r="E1533"/>
      <c r="F1533"/>
      <c r="G1533"/>
      <c r="I1533"/>
      <c r="J1533"/>
      <c r="K1533"/>
      <c r="L1533"/>
    </row>
    <row r="1534" spans="2:12" x14ac:dyDescent="0.4">
      <c r="B1534"/>
      <c r="C1534"/>
      <c r="D1534"/>
      <c r="E1534"/>
      <c r="F1534"/>
      <c r="G1534"/>
      <c r="I1534"/>
      <c r="J1534"/>
      <c r="K1534"/>
      <c r="L1534"/>
    </row>
    <row r="1535" spans="2:12" x14ac:dyDescent="0.4">
      <c r="B1535"/>
      <c r="C1535"/>
      <c r="D1535"/>
      <c r="E1535"/>
      <c r="F1535"/>
      <c r="G1535"/>
      <c r="I1535"/>
      <c r="J1535"/>
      <c r="K1535"/>
      <c r="L1535"/>
    </row>
    <row r="1536" spans="2:12" x14ac:dyDescent="0.4">
      <c r="B1536"/>
      <c r="C1536"/>
      <c r="D1536"/>
      <c r="E1536"/>
      <c r="F1536"/>
      <c r="G1536"/>
      <c r="I1536"/>
      <c r="J1536"/>
      <c r="K1536"/>
      <c r="L1536"/>
    </row>
    <row r="1537" spans="2:12" x14ac:dyDescent="0.4">
      <c r="B1537"/>
      <c r="C1537"/>
      <c r="D1537"/>
      <c r="E1537"/>
      <c r="F1537"/>
      <c r="G1537"/>
      <c r="I1537"/>
      <c r="J1537"/>
      <c r="K1537"/>
      <c r="L1537"/>
    </row>
    <row r="1538" spans="2:12" x14ac:dyDescent="0.4">
      <c r="B1538"/>
      <c r="C1538"/>
      <c r="D1538"/>
      <c r="E1538"/>
      <c r="F1538"/>
      <c r="G1538"/>
      <c r="I1538"/>
      <c r="J1538"/>
      <c r="K1538"/>
      <c r="L1538"/>
    </row>
    <row r="1539" spans="2:12" x14ac:dyDescent="0.4">
      <c r="B1539"/>
      <c r="C1539"/>
      <c r="D1539"/>
      <c r="E1539"/>
      <c r="F1539"/>
      <c r="G1539"/>
      <c r="I1539"/>
      <c r="J1539"/>
      <c r="K1539"/>
      <c r="L1539"/>
    </row>
    <row r="1540" spans="2:12" x14ac:dyDescent="0.4">
      <c r="B1540"/>
      <c r="C1540"/>
      <c r="D1540"/>
      <c r="E1540"/>
      <c r="F1540"/>
      <c r="G1540"/>
      <c r="I1540"/>
      <c r="J1540"/>
      <c r="K1540"/>
      <c r="L1540"/>
    </row>
    <row r="1541" spans="2:12" x14ac:dyDescent="0.4">
      <c r="B1541"/>
      <c r="C1541"/>
      <c r="D1541"/>
      <c r="E1541"/>
      <c r="F1541"/>
      <c r="G1541"/>
      <c r="I1541"/>
      <c r="J1541"/>
      <c r="K1541"/>
      <c r="L1541"/>
    </row>
    <row r="1542" spans="2:12" x14ac:dyDescent="0.4">
      <c r="B1542"/>
      <c r="C1542"/>
      <c r="D1542"/>
      <c r="E1542"/>
      <c r="F1542"/>
      <c r="G1542"/>
      <c r="I1542"/>
      <c r="J1542"/>
      <c r="K1542"/>
      <c r="L1542"/>
    </row>
    <row r="1543" spans="2:12" x14ac:dyDescent="0.4">
      <c r="B1543"/>
      <c r="C1543"/>
      <c r="D1543"/>
      <c r="E1543"/>
      <c r="F1543"/>
      <c r="G1543"/>
      <c r="I1543"/>
      <c r="J1543"/>
      <c r="K1543"/>
      <c r="L1543"/>
    </row>
    <row r="1544" spans="2:12" x14ac:dyDescent="0.4">
      <c r="B1544"/>
      <c r="C1544"/>
      <c r="D1544"/>
      <c r="E1544"/>
      <c r="F1544"/>
      <c r="G1544"/>
      <c r="I1544"/>
      <c r="J1544"/>
      <c r="K1544"/>
      <c r="L1544"/>
    </row>
    <row r="1545" spans="2:12" x14ac:dyDescent="0.4">
      <c r="B1545"/>
      <c r="C1545"/>
      <c r="D1545"/>
      <c r="E1545"/>
      <c r="F1545"/>
      <c r="G1545"/>
      <c r="I1545"/>
      <c r="J1545"/>
      <c r="K1545"/>
      <c r="L1545"/>
    </row>
    <row r="1546" spans="2:12" x14ac:dyDescent="0.4">
      <c r="B1546"/>
      <c r="C1546"/>
      <c r="D1546"/>
      <c r="E1546"/>
      <c r="F1546"/>
      <c r="G1546"/>
      <c r="I1546"/>
      <c r="J1546"/>
      <c r="K1546"/>
      <c r="L1546"/>
    </row>
    <row r="1547" spans="2:12" x14ac:dyDescent="0.4">
      <c r="B1547"/>
      <c r="C1547"/>
      <c r="D1547"/>
      <c r="E1547"/>
      <c r="F1547"/>
      <c r="G1547"/>
      <c r="I1547"/>
      <c r="J1547"/>
      <c r="K1547"/>
      <c r="L1547"/>
    </row>
    <row r="1548" spans="2:12" x14ac:dyDescent="0.4">
      <c r="B1548"/>
      <c r="C1548"/>
      <c r="D1548"/>
      <c r="E1548"/>
      <c r="F1548"/>
      <c r="G1548"/>
      <c r="I1548"/>
      <c r="J1548"/>
      <c r="K1548"/>
      <c r="L1548"/>
    </row>
    <row r="1549" spans="2:12" x14ac:dyDescent="0.4">
      <c r="B1549"/>
      <c r="C1549"/>
      <c r="D1549"/>
      <c r="E1549"/>
      <c r="F1549"/>
      <c r="G1549"/>
      <c r="I1549"/>
      <c r="J1549"/>
      <c r="K1549"/>
      <c r="L1549"/>
    </row>
    <row r="1550" spans="2:12" x14ac:dyDescent="0.4">
      <c r="B1550"/>
      <c r="C1550"/>
      <c r="D1550"/>
      <c r="E1550"/>
      <c r="F1550"/>
      <c r="G1550"/>
      <c r="I1550"/>
      <c r="J1550"/>
      <c r="K1550"/>
      <c r="L1550"/>
    </row>
    <row r="1551" spans="2:12" x14ac:dyDescent="0.4">
      <c r="B1551"/>
      <c r="C1551"/>
      <c r="D1551"/>
      <c r="E1551"/>
      <c r="F1551"/>
      <c r="G1551"/>
      <c r="I1551"/>
      <c r="J1551"/>
      <c r="K1551"/>
      <c r="L1551"/>
    </row>
    <row r="1552" spans="2:12" x14ac:dyDescent="0.4">
      <c r="B1552"/>
      <c r="C1552"/>
      <c r="D1552"/>
      <c r="E1552"/>
      <c r="F1552"/>
      <c r="G1552"/>
      <c r="I1552"/>
      <c r="J1552"/>
      <c r="K1552"/>
      <c r="L1552"/>
    </row>
    <row r="1553" spans="2:12" x14ac:dyDescent="0.4">
      <c r="B1553"/>
      <c r="C1553"/>
      <c r="D1553"/>
      <c r="E1553"/>
      <c r="F1553"/>
      <c r="G1553"/>
      <c r="I1553"/>
      <c r="J1553"/>
      <c r="K1553"/>
      <c r="L1553"/>
    </row>
    <row r="1554" spans="2:12" x14ac:dyDescent="0.4">
      <c r="B1554"/>
      <c r="C1554"/>
      <c r="D1554"/>
      <c r="E1554"/>
      <c r="F1554"/>
      <c r="G1554"/>
      <c r="I1554"/>
      <c r="J1554"/>
      <c r="K1554"/>
      <c r="L1554"/>
    </row>
    <row r="1555" spans="2:12" x14ac:dyDescent="0.4">
      <c r="B1555"/>
      <c r="C1555"/>
      <c r="D1555"/>
      <c r="E1555"/>
      <c r="F1555"/>
      <c r="G1555"/>
      <c r="I1555"/>
      <c r="J1555"/>
      <c r="K1555"/>
      <c r="L1555"/>
    </row>
    <row r="1556" spans="2:12" x14ac:dyDescent="0.4">
      <c r="B1556"/>
      <c r="C1556"/>
      <c r="D1556"/>
      <c r="E1556"/>
      <c r="F1556"/>
      <c r="G1556"/>
      <c r="I1556"/>
      <c r="J1556"/>
      <c r="K1556"/>
      <c r="L1556"/>
    </row>
    <row r="1557" spans="2:12" x14ac:dyDescent="0.4">
      <c r="B1557"/>
      <c r="C1557"/>
      <c r="D1557"/>
      <c r="E1557"/>
      <c r="F1557"/>
      <c r="G1557"/>
      <c r="I1557"/>
      <c r="J1557"/>
      <c r="K1557"/>
      <c r="L1557"/>
    </row>
    <row r="1558" spans="2:12" x14ac:dyDescent="0.4">
      <c r="B1558"/>
      <c r="C1558"/>
      <c r="D1558"/>
      <c r="E1558"/>
      <c r="F1558"/>
      <c r="G1558"/>
      <c r="I1558"/>
      <c r="J1558"/>
      <c r="K1558"/>
      <c r="L1558"/>
    </row>
    <row r="1559" spans="2:12" x14ac:dyDescent="0.4">
      <c r="B1559"/>
      <c r="C1559"/>
      <c r="D1559"/>
      <c r="E1559"/>
      <c r="F1559"/>
      <c r="G1559"/>
      <c r="I1559"/>
      <c r="J1559"/>
      <c r="K1559"/>
      <c r="L1559"/>
    </row>
    <row r="1560" spans="2:12" x14ac:dyDescent="0.4">
      <c r="B1560"/>
      <c r="C1560"/>
      <c r="D1560"/>
      <c r="E1560"/>
      <c r="F1560"/>
      <c r="G1560"/>
      <c r="I1560"/>
      <c r="J1560"/>
      <c r="K1560"/>
      <c r="L1560"/>
    </row>
    <row r="1561" spans="2:12" x14ac:dyDescent="0.4">
      <c r="B1561"/>
      <c r="C1561"/>
      <c r="D1561"/>
      <c r="E1561"/>
      <c r="F1561"/>
      <c r="G1561"/>
      <c r="I1561"/>
      <c r="J1561"/>
      <c r="K1561"/>
      <c r="L1561"/>
    </row>
    <row r="1562" spans="2:12" x14ac:dyDescent="0.4">
      <c r="B1562"/>
      <c r="C1562"/>
      <c r="D1562"/>
      <c r="E1562"/>
      <c r="F1562"/>
      <c r="G1562"/>
      <c r="I1562"/>
      <c r="J1562"/>
      <c r="K1562"/>
      <c r="L1562"/>
    </row>
    <row r="1563" spans="2:12" x14ac:dyDescent="0.4">
      <c r="B1563"/>
      <c r="C1563"/>
      <c r="D1563"/>
      <c r="E1563"/>
      <c r="F1563"/>
      <c r="G1563"/>
      <c r="I1563"/>
      <c r="J1563"/>
      <c r="K1563"/>
      <c r="L1563"/>
    </row>
    <row r="1564" spans="2:12" x14ac:dyDescent="0.4">
      <c r="B1564"/>
      <c r="C1564"/>
      <c r="D1564"/>
      <c r="E1564"/>
      <c r="F1564"/>
      <c r="G1564"/>
      <c r="I1564"/>
      <c r="J1564"/>
      <c r="K1564"/>
      <c r="L1564"/>
    </row>
    <row r="1565" spans="2:12" x14ac:dyDescent="0.4">
      <c r="B1565"/>
      <c r="C1565"/>
      <c r="D1565"/>
      <c r="E1565"/>
      <c r="F1565"/>
      <c r="G1565"/>
      <c r="I1565"/>
      <c r="J1565"/>
      <c r="K1565"/>
      <c r="L1565"/>
    </row>
    <row r="1566" spans="2:12" x14ac:dyDescent="0.4">
      <c r="B1566"/>
      <c r="C1566"/>
      <c r="D1566"/>
      <c r="E1566"/>
      <c r="F1566"/>
      <c r="G1566"/>
      <c r="I1566"/>
      <c r="J1566"/>
      <c r="K1566"/>
      <c r="L1566"/>
    </row>
    <row r="1567" spans="2:12" x14ac:dyDescent="0.4">
      <c r="B1567"/>
      <c r="C1567"/>
      <c r="D1567"/>
      <c r="E1567"/>
      <c r="F1567"/>
      <c r="G1567"/>
      <c r="I1567"/>
      <c r="J1567"/>
      <c r="K1567"/>
      <c r="L1567"/>
    </row>
    <row r="1568" spans="2:12" x14ac:dyDescent="0.4">
      <c r="B1568"/>
      <c r="C1568"/>
      <c r="D1568"/>
      <c r="E1568"/>
      <c r="F1568"/>
      <c r="G1568"/>
      <c r="I1568"/>
      <c r="J1568"/>
      <c r="K1568"/>
      <c r="L1568"/>
    </row>
    <row r="1569" spans="2:12" x14ac:dyDescent="0.4">
      <c r="B1569"/>
      <c r="C1569"/>
      <c r="D1569"/>
      <c r="E1569"/>
      <c r="F1569"/>
      <c r="G1569"/>
      <c r="I1569"/>
      <c r="J1569"/>
      <c r="K1569"/>
      <c r="L1569"/>
    </row>
    <row r="1570" spans="2:12" x14ac:dyDescent="0.4">
      <c r="B1570"/>
      <c r="C1570"/>
      <c r="D1570"/>
      <c r="E1570"/>
      <c r="F1570"/>
      <c r="G1570"/>
      <c r="I1570"/>
      <c r="J1570"/>
      <c r="K1570"/>
      <c r="L1570"/>
    </row>
    <row r="1571" spans="2:12" x14ac:dyDescent="0.4">
      <c r="B1571"/>
      <c r="C1571"/>
      <c r="D1571"/>
      <c r="E1571"/>
      <c r="F1571"/>
      <c r="G1571"/>
      <c r="I1571"/>
      <c r="J1571"/>
      <c r="K1571"/>
      <c r="L1571"/>
    </row>
    <row r="1572" spans="2:12" x14ac:dyDescent="0.4">
      <c r="B1572"/>
      <c r="C1572"/>
      <c r="D1572"/>
      <c r="E1572"/>
      <c r="F1572"/>
      <c r="G1572"/>
      <c r="I1572"/>
      <c r="J1572"/>
      <c r="K1572"/>
      <c r="L1572"/>
    </row>
    <row r="1573" spans="2:12" x14ac:dyDescent="0.4">
      <c r="B1573"/>
      <c r="C1573"/>
      <c r="D1573"/>
      <c r="E1573"/>
      <c r="F1573"/>
      <c r="G1573"/>
      <c r="I1573"/>
      <c r="J1573"/>
      <c r="K1573"/>
      <c r="L1573"/>
    </row>
    <row r="1574" spans="2:12" x14ac:dyDescent="0.4">
      <c r="B1574"/>
      <c r="C1574"/>
      <c r="D1574"/>
      <c r="E1574"/>
      <c r="F1574"/>
      <c r="G1574"/>
      <c r="I1574"/>
      <c r="J1574"/>
      <c r="K1574"/>
      <c r="L1574"/>
    </row>
    <row r="1575" spans="2:12" x14ac:dyDescent="0.4">
      <c r="B1575"/>
      <c r="C1575"/>
      <c r="D1575"/>
      <c r="E1575"/>
      <c r="F1575"/>
      <c r="G1575"/>
      <c r="I1575"/>
      <c r="J1575"/>
      <c r="K1575"/>
      <c r="L1575"/>
    </row>
    <row r="1576" spans="2:12" x14ac:dyDescent="0.4">
      <c r="B1576"/>
      <c r="C1576"/>
      <c r="D1576"/>
      <c r="E1576"/>
      <c r="F1576"/>
      <c r="G1576"/>
      <c r="I1576"/>
      <c r="J1576"/>
      <c r="K1576"/>
      <c r="L1576"/>
    </row>
    <row r="1577" spans="2:12" x14ac:dyDescent="0.4">
      <c r="B1577"/>
      <c r="C1577"/>
      <c r="D1577"/>
      <c r="E1577"/>
      <c r="F1577"/>
      <c r="G1577"/>
      <c r="I1577"/>
      <c r="J1577"/>
      <c r="K1577"/>
      <c r="L1577"/>
    </row>
    <row r="1578" spans="2:12" x14ac:dyDescent="0.4">
      <c r="B1578"/>
      <c r="C1578"/>
      <c r="D1578"/>
      <c r="E1578"/>
      <c r="F1578"/>
      <c r="G1578"/>
      <c r="I1578"/>
      <c r="J1578"/>
      <c r="K1578"/>
      <c r="L1578"/>
    </row>
    <row r="1579" spans="2:12" x14ac:dyDescent="0.4">
      <c r="B1579"/>
      <c r="C1579"/>
      <c r="D1579"/>
      <c r="E1579"/>
      <c r="F1579"/>
      <c r="G1579"/>
      <c r="I1579"/>
      <c r="J1579"/>
      <c r="K1579"/>
      <c r="L1579"/>
    </row>
    <row r="1580" spans="2:12" x14ac:dyDescent="0.4">
      <c r="B1580"/>
      <c r="C1580"/>
      <c r="D1580"/>
      <c r="E1580"/>
      <c r="F1580"/>
      <c r="G1580"/>
      <c r="I1580"/>
      <c r="J1580"/>
      <c r="K1580"/>
      <c r="L1580"/>
    </row>
    <row r="1581" spans="2:12" x14ac:dyDescent="0.4">
      <c r="B1581"/>
      <c r="C1581"/>
      <c r="D1581"/>
      <c r="E1581"/>
      <c r="F1581"/>
      <c r="G1581"/>
      <c r="I1581"/>
      <c r="J1581"/>
      <c r="K1581"/>
      <c r="L1581"/>
    </row>
    <row r="1582" spans="2:12" x14ac:dyDescent="0.4">
      <c r="B1582"/>
      <c r="C1582"/>
      <c r="D1582"/>
      <c r="E1582"/>
      <c r="F1582"/>
      <c r="G1582"/>
      <c r="I1582"/>
      <c r="J1582"/>
      <c r="K1582"/>
      <c r="L1582"/>
    </row>
    <row r="1583" spans="2:12" x14ac:dyDescent="0.4">
      <c r="B1583"/>
      <c r="C1583"/>
      <c r="D1583"/>
      <c r="E1583"/>
      <c r="F1583"/>
      <c r="G1583"/>
      <c r="I1583"/>
      <c r="J1583"/>
      <c r="K1583"/>
      <c r="L1583"/>
    </row>
    <row r="1584" spans="2:12" x14ac:dyDescent="0.4">
      <c r="B1584"/>
      <c r="C1584"/>
      <c r="D1584"/>
      <c r="E1584"/>
      <c r="F1584"/>
      <c r="G1584"/>
      <c r="I1584"/>
      <c r="J1584"/>
      <c r="K1584"/>
      <c r="L1584"/>
    </row>
    <row r="1585" spans="2:12" x14ac:dyDescent="0.4">
      <c r="B1585"/>
      <c r="C1585"/>
      <c r="D1585"/>
      <c r="E1585"/>
      <c r="F1585"/>
      <c r="G1585"/>
      <c r="I1585"/>
      <c r="J1585"/>
      <c r="K1585"/>
      <c r="L1585"/>
    </row>
    <row r="1586" spans="2:12" x14ac:dyDescent="0.4">
      <c r="B1586"/>
      <c r="C1586"/>
      <c r="D1586"/>
      <c r="E1586"/>
      <c r="F1586"/>
      <c r="G1586"/>
      <c r="I1586"/>
      <c r="J1586"/>
      <c r="K1586"/>
      <c r="L1586"/>
    </row>
    <row r="1587" spans="2:12" x14ac:dyDescent="0.4">
      <c r="B1587"/>
      <c r="C1587"/>
      <c r="D1587"/>
      <c r="E1587"/>
      <c r="F1587"/>
      <c r="G1587"/>
      <c r="I1587"/>
      <c r="J1587"/>
      <c r="K1587"/>
      <c r="L1587"/>
    </row>
    <row r="1588" spans="2:12" x14ac:dyDescent="0.4">
      <c r="B1588"/>
      <c r="C1588"/>
      <c r="D1588"/>
      <c r="E1588"/>
      <c r="F1588"/>
      <c r="G1588"/>
      <c r="I1588"/>
      <c r="J1588"/>
      <c r="K1588"/>
      <c r="L1588"/>
    </row>
    <row r="1589" spans="2:12" x14ac:dyDescent="0.4">
      <c r="B1589"/>
      <c r="C1589"/>
      <c r="D1589"/>
      <c r="E1589"/>
      <c r="F1589"/>
      <c r="G1589"/>
      <c r="I1589"/>
      <c r="J1589"/>
      <c r="K1589"/>
      <c r="L1589"/>
    </row>
    <row r="1590" spans="2:12" x14ac:dyDescent="0.4">
      <c r="B1590"/>
      <c r="C1590"/>
      <c r="D1590"/>
      <c r="E1590"/>
      <c r="F1590"/>
      <c r="G1590"/>
      <c r="I1590"/>
      <c r="J1590"/>
      <c r="K1590"/>
      <c r="L1590"/>
    </row>
    <row r="1591" spans="2:12" x14ac:dyDescent="0.4">
      <c r="B1591"/>
      <c r="C1591"/>
      <c r="D1591"/>
      <c r="E1591"/>
      <c r="F1591"/>
      <c r="G1591"/>
      <c r="I1591"/>
      <c r="J1591"/>
      <c r="K1591"/>
      <c r="L1591"/>
    </row>
    <row r="1592" spans="2:12" x14ac:dyDescent="0.4">
      <c r="B1592"/>
      <c r="C1592"/>
      <c r="D1592"/>
      <c r="E1592"/>
      <c r="F1592"/>
      <c r="G1592"/>
      <c r="I1592"/>
      <c r="J1592"/>
      <c r="K1592"/>
      <c r="L1592"/>
    </row>
    <row r="1593" spans="2:12" x14ac:dyDescent="0.4">
      <c r="B1593"/>
      <c r="C1593"/>
      <c r="D1593"/>
      <c r="E1593"/>
      <c r="F1593"/>
      <c r="G1593"/>
      <c r="I1593"/>
      <c r="J1593"/>
      <c r="K1593"/>
      <c r="L1593"/>
    </row>
    <row r="1594" spans="2:12" x14ac:dyDescent="0.4">
      <c r="B1594"/>
      <c r="C1594"/>
      <c r="D1594"/>
      <c r="E1594"/>
      <c r="F1594"/>
      <c r="G1594"/>
      <c r="I1594"/>
      <c r="J1594"/>
      <c r="K1594"/>
      <c r="L1594"/>
    </row>
    <row r="1595" spans="2:12" x14ac:dyDescent="0.4">
      <c r="B1595"/>
      <c r="C1595"/>
      <c r="D1595"/>
      <c r="E1595"/>
      <c r="F1595"/>
      <c r="G1595"/>
      <c r="I1595"/>
      <c r="J1595"/>
      <c r="K1595"/>
      <c r="L1595"/>
    </row>
    <row r="1596" spans="2:12" x14ac:dyDescent="0.4">
      <c r="B1596"/>
      <c r="C1596"/>
      <c r="D1596"/>
      <c r="E1596"/>
      <c r="F1596"/>
      <c r="G1596"/>
      <c r="I1596"/>
      <c r="J1596"/>
      <c r="K1596"/>
      <c r="L1596"/>
    </row>
    <row r="1597" spans="2:12" x14ac:dyDescent="0.4">
      <c r="B1597"/>
      <c r="C1597"/>
      <c r="D1597"/>
      <c r="E1597"/>
      <c r="F1597"/>
      <c r="G1597"/>
      <c r="I1597"/>
      <c r="J1597"/>
      <c r="K1597"/>
      <c r="L1597"/>
    </row>
    <row r="1598" spans="2:12" x14ac:dyDescent="0.4">
      <c r="B1598"/>
      <c r="C1598"/>
      <c r="D1598"/>
      <c r="E1598"/>
      <c r="F1598"/>
      <c r="G1598"/>
      <c r="I1598"/>
      <c r="J1598"/>
      <c r="K1598"/>
      <c r="L1598"/>
    </row>
    <row r="1599" spans="2:12" x14ac:dyDescent="0.4">
      <c r="B1599"/>
      <c r="C1599"/>
      <c r="D1599"/>
      <c r="E1599"/>
      <c r="F1599"/>
      <c r="G1599"/>
      <c r="I1599"/>
      <c r="J1599"/>
      <c r="K1599"/>
      <c r="L1599"/>
    </row>
    <row r="1600" spans="2:12" x14ac:dyDescent="0.4">
      <c r="B1600"/>
      <c r="C1600"/>
      <c r="D1600"/>
      <c r="E1600"/>
      <c r="F1600"/>
      <c r="G1600"/>
      <c r="I1600"/>
      <c r="J1600"/>
      <c r="K1600"/>
      <c r="L1600"/>
    </row>
    <row r="1601" spans="2:12" x14ac:dyDescent="0.4">
      <c r="B1601"/>
      <c r="C1601"/>
      <c r="D1601"/>
      <c r="E1601"/>
      <c r="F1601"/>
      <c r="G1601"/>
      <c r="I1601"/>
      <c r="J1601"/>
      <c r="K1601"/>
      <c r="L1601"/>
    </row>
    <row r="1602" spans="2:12" x14ac:dyDescent="0.4">
      <c r="B1602"/>
      <c r="C1602"/>
      <c r="D1602"/>
      <c r="E1602"/>
      <c r="F1602"/>
      <c r="G1602"/>
      <c r="I1602"/>
      <c r="J1602"/>
      <c r="K1602"/>
      <c r="L1602"/>
    </row>
    <row r="1603" spans="2:12" x14ac:dyDescent="0.4">
      <c r="B1603"/>
      <c r="C1603"/>
      <c r="D1603"/>
      <c r="E1603"/>
      <c r="F1603"/>
      <c r="G1603"/>
      <c r="I1603"/>
      <c r="J1603"/>
      <c r="K1603"/>
      <c r="L1603"/>
    </row>
    <row r="1604" spans="2:12" x14ac:dyDescent="0.4">
      <c r="B1604"/>
      <c r="C1604"/>
      <c r="D1604"/>
      <c r="E1604"/>
      <c r="F1604"/>
      <c r="G1604"/>
      <c r="I1604"/>
      <c r="J1604"/>
      <c r="K1604"/>
      <c r="L1604"/>
    </row>
    <row r="1605" spans="2:12" x14ac:dyDescent="0.4">
      <c r="B1605"/>
      <c r="C1605"/>
      <c r="D1605"/>
      <c r="E1605"/>
      <c r="F1605"/>
      <c r="G1605"/>
      <c r="I1605"/>
      <c r="J1605"/>
      <c r="K1605"/>
      <c r="L1605"/>
    </row>
    <row r="1606" spans="2:12" x14ac:dyDescent="0.4">
      <c r="B1606"/>
      <c r="C1606"/>
      <c r="D1606"/>
      <c r="E1606"/>
      <c r="F1606"/>
      <c r="G1606"/>
      <c r="I1606"/>
      <c r="J1606"/>
      <c r="K1606"/>
      <c r="L1606"/>
    </row>
    <row r="1607" spans="2:12" x14ac:dyDescent="0.4">
      <c r="B1607"/>
      <c r="C1607"/>
      <c r="D1607"/>
      <c r="E1607"/>
      <c r="F1607"/>
      <c r="G1607"/>
      <c r="I1607"/>
      <c r="J1607"/>
      <c r="K1607"/>
      <c r="L1607"/>
    </row>
    <row r="1608" spans="2:12" x14ac:dyDescent="0.4">
      <c r="B1608"/>
      <c r="C1608"/>
      <c r="D1608"/>
      <c r="E1608"/>
      <c r="F1608"/>
      <c r="G1608"/>
      <c r="I1608"/>
      <c r="J1608"/>
      <c r="K1608"/>
      <c r="L1608"/>
    </row>
    <row r="1609" spans="2:12" x14ac:dyDescent="0.4">
      <c r="B1609"/>
      <c r="C1609"/>
      <c r="D1609"/>
      <c r="E1609"/>
      <c r="F1609"/>
      <c r="G1609"/>
      <c r="I1609"/>
      <c r="J1609"/>
      <c r="K1609"/>
      <c r="L1609"/>
    </row>
    <row r="1610" spans="2:12" x14ac:dyDescent="0.4">
      <c r="B1610"/>
      <c r="C1610"/>
      <c r="D1610"/>
      <c r="E1610"/>
      <c r="F1610"/>
      <c r="G1610"/>
      <c r="I1610"/>
      <c r="J1610"/>
      <c r="K1610"/>
      <c r="L1610"/>
    </row>
    <row r="1611" spans="2:12" x14ac:dyDescent="0.4">
      <c r="B1611"/>
      <c r="C1611"/>
      <c r="D1611"/>
      <c r="E1611"/>
      <c r="F1611"/>
      <c r="G1611"/>
      <c r="I1611"/>
      <c r="J1611"/>
      <c r="K1611"/>
      <c r="L1611"/>
    </row>
    <row r="1612" spans="2:12" x14ac:dyDescent="0.4">
      <c r="B1612"/>
      <c r="C1612"/>
      <c r="D1612"/>
      <c r="E1612"/>
      <c r="F1612"/>
      <c r="G1612"/>
      <c r="I1612"/>
      <c r="J1612"/>
      <c r="K1612"/>
      <c r="L1612"/>
    </row>
    <row r="1613" spans="2:12" x14ac:dyDescent="0.4">
      <c r="B1613"/>
      <c r="C1613"/>
      <c r="D1613"/>
      <c r="E1613"/>
      <c r="F1613"/>
      <c r="G1613"/>
      <c r="I1613"/>
      <c r="J1613"/>
      <c r="K1613"/>
      <c r="L1613"/>
    </row>
    <row r="1614" spans="2:12" x14ac:dyDescent="0.4">
      <c r="B1614"/>
      <c r="C1614"/>
      <c r="D1614"/>
      <c r="E1614"/>
      <c r="F1614"/>
      <c r="G1614"/>
      <c r="I1614"/>
      <c r="J1614"/>
      <c r="K1614"/>
      <c r="L1614"/>
    </row>
    <row r="1615" spans="2:12" x14ac:dyDescent="0.4">
      <c r="B1615"/>
      <c r="C1615"/>
      <c r="D1615"/>
      <c r="E1615"/>
      <c r="F1615"/>
      <c r="G1615"/>
      <c r="I1615"/>
      <c r="J1615"/>
      <c r="K1615"/>
      <c r="L1615"/>
    </row>
    <row r="1616" spans="2:12" x14ac:dyDescent="0.4">
      <c r="B1616"/>
      <c r="C1616"/>
      <c r="D1616"/>
      <c r="E1616"/>
      <c r="F1616"/>
      <c r="G1616"/>
      <c r="I1616"/>
      <c r="J1616"/>
      <c r="K1616"/>
      <c r="L1616"/>
    </row>
    <row r="1617" spans="2:12" x14ac:dyDescent="0.4">
      <c r="B1617"/>
      <c r="C1617"/>
      <c r="D1617"/>
      <c r="E1617"/>
      <c r="F1617"/>
      <c r="G1617"/>
      <c r="I1617"/>
      <c r="J1617"/>
      <c r="K1617"/>
      <c r="L1617"/>
    </row>
    <row r="1618" spans="2:12" x14ac:dyDescent="0.4">
      <c r="B1618"/>
      <c r="C1618"/>
      <c r="D1618"/>
      <c r="E1618"/>
      <c r="F1618"/>
      <c r="G1618"/>
      <c r="I1618"/>
      <c r="J1618"/>
      <c r="K1618"/>
      <c r="L1618"/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3AD6-CC33-473A-9B13-FF2F3095C959}">
  <dimension ref="B2:G1156"/>
  <sheetViews>
    <sheetView zoomScale="90" zoomScaleNormal="90" workbookViewId="0"/>
  </sheetViews>
  <sheetFormatPr defaultRowHeight="13.5" x14ac:dyDescent="0.4"/>
  <cols>
    <col min="1" max="1" width="2.625" style="1" customWidth="1"/>
    <col min="2" max="2" width="9" style="2"/>
    <col min="3" max="3" width="7.125" style="1" bestFit="1" customWidth="1"/>
    <col min="4" max="4" width="8.25" style="1" bestFit="1" customWidth="1"/>
    <col min="5" max="5" width="45.75" style="1" customWidth="1"/>
    <col min="6" max="16384" width="9" style="1"/>
  </cols>
  <sheetData>
    <row r="2" spans="2:7" x14ac:dyDescent="0.4">
      <c r="B2" s="2" t="s">
        <v>1618</v>
      </c>
      <c r="C2" s="1" t="s">
        <v>1620</v>
      </c>
      <c r="D2" s="1" t="s">
        <v>1619</v>
      </c>
      <c r="E2" s="1" t="s">
        <v>1621</v>
      </c>
      <c r="F2" s="1" t="s">
        <v>1624</v>
      </c>
      <c r="G2" s="1" t="s">
        <v>2885</v>
      </c>
    </row>
    <row r="3" spans="2:7" x14ac:dyDescent="0.4">
      <c r="B3" s="2" t="s">
        <v>303</v>
      </c>
      <c r="C3" s="1">
        <f>HEX2DEC(JIS非漢字一覧[[#This Row],[hex]])</f>
        <v>33</v>
      </c>
      <c r="D3" s="1" t="str">
        <f>_xlfn.UNICHAR(HEX2DEC(JIS非漢字一覧[[#This Row],[hex]]))</f>
        <v>!</v>
      </c>
      <c r="E3" s="1" t="s">
        <v>399</v>
      </c>
      <c r="F3" s="1" t="str">
        <f>IF(LENB(JIS非漢字一覧[[#This Row],[char]])=1,"NARROW","WIDE")</f>
        <v>NARROW</v>
      </c>
      <c r="G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" spans="2:7" x14ac:dyDescent="0.4">
      <c r="B4" s="2" t="s">
        <v>304</v>
      </c>
      <c r="C4" s="1">
        <f>HEX2DEC(JIS非漢字一覧[[#This Row],[hex]])</f>
        <v>34</v>
      </c>
      <c r="D4" s="1" t="str">
        <f>_xlfn.UNICHAR(HEX2DEC(JIS非漢字一覧[[#This Row],[hex]]))</f>
        <v>"</v>
      </c>
      <c r="E4" s="1" t="s">
        <v>400</v>
      </c>
      <c r="F4" s="1" t="str">
        <f>IF(LENB(JIS非漢字一覧[[#This Row],[char]])=1,"NARROW","WIDE")</f>
        <v>NARROW</v>
      </c>
      <c r="G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" spans="2:7" x14ac:dyDescent="0.4">
      <c r="B5" s="2" t="s">
        <v>305</v>
      </c>
      <c r="C5" s="1">
        <f>HEX2DEC(JIS非漢字一覧[[#This Row],[hex]])</f>
        <v>35</v>
      </c>
      <c r="D5" s="1" t="str">
        <f>_xlfn.UNICHAR(HEX2DEC(JIS非漢字一覧[[#This Row],[hex]]))</f>
        <v>#</v>
      </c>
      <c r="E5" s="1" t="s">
        <v>401</v>
      </c>
      <c r="F5" s="1" t="str">
        <f>IF(LENB(JIS非漢字一覧[[#This Row],[char]])=1,"NARROW","WIDE")</f>
        <v>NARROW</v>
      </c>
      <c r="G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" spans="2:7" x14ac:dyDescent="0.4">
      <c r="B6" s="2" t="s">
        <v>306</v>
      </c>
      <c r="C6" s="1">
        <f>HEX2DEC(JIS非漢字一覧[[#This Row],[hex]])</f>
        <v>36</v>
      </c>
      <c r="D6" s="1" t="str">
        <f>_xlfn.UNICHAR(HEX2DEC(JIS非漢字一覧[[#This Row],[hex]]))</f>
        <v>$</v>
      </c>
      <c r="E6" s="1" t="s">
        <v>402</v>
      </c>
      <c r="F6" s="1" t="str">
        <f>IF(LENB(JIS非漢字一覧[[#This Row],[char]])=1,"NARROW","WIDE")</f>
        <v>NARROW</v>
      </c>
      <c r="G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" spans="2:7" x14ac:dyDescent="0.4">
      <c r="B7" s="2" t="s">
        <v>307</v>
      </c>
      <c r="C7" s="1">
        <f>HEX2DEC(JIS非漢字一覧[[#This Row],[hex]])</f>
        <v>37</v>
      </c>
      <c r="D7" s="1" t="str">
        <f>_xlfn.UNICHAR(HEX2DEC(JIS非漢字一覧[[#This Row],[hex]]))</f>
        <v>%</v>
      </c>
      <c r="E7" s="1" t="s">
        <v>403</v>
      </c>
      <c r="F7" s="1" t="str">
        <f>IF(LENB(JIS非漢字一覧[[#This Row],[char]])=1,"NARROW","WIDE")</f>
        <v>NARROW</v>
      </c>
      <c r="G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" spans="2:7" x14ac:dyDescent="0.4">
      <c r="B8" s="2" t="s">
        <v>308</v>
      </c>
      <c r="C8" s="1">
        <f>HEX2DEC(JIS非漢字一覧[[#This Row],[hex]])</f>
        <v>38</v>
      </c>
      <c r="D8" s="1" t="str">
        <f>_xlfn.UNICHAR(HEX2DEC(JIS非漢字一覧[[#This Row],[hex]]))</f>
        <v>&amp;</v>
      </c>
      <c r="E8" s="1" t="s">
        <v>404</v>
      </c>
      <c r="F8" s="1" t="str">
        <f>IF(LENB(JIS非漢字一覧[[#This Row],[char]])=1,"NARROW","WIDE")</f>
        <v>NARROW</v>
      </c>
      <c r="G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" spans="2:7" x14ac:dyDescent="0.4">
      <c r="B9" s="2" t="s">
        <v>309</v>
      </c>
      <c r="C9" s="1">
        <f>HEX2DEC(JIS非漢字一覧[[#This Row],[hex]])</f>
        <v>39</v>
      </c>
      <c r="D9" s="1" t="str">
        <f>_xlfn.UNICHAR(HEX2DEC(JIS非漢字一覧[[#This Row],[hex]]))</f>
        <v>'</v>
      </c>
      <c r="E9" s="1" t="s">
        <v>405</v>
      </c>
      <c r="F9" s="1" t="str">
        <f>IF(LENB(JIS非漢字一覧[[#This Row],[char]])=1,"NARROW","WIDE")</f>
        <v>NARROW</v>
      </c>
      <c r="G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" spans="2:7" x14ac:dyDescent="0.4">
      <c r="B10" s="2" t="s">
        <v>310</v>
      </c>
      <c r="C10" s="1">
        <f>HEX2DEC(JIS非漢字一覧[[#This Row],[hex]])</f>
        <v>40</v>
      </c>
      <c r="D10" s="1" t="str">
        <f>_xlfn.UNICHAR(HEX2DEC(JIS非漢字一覧[[#This Row],[hex]]))</f>
        <v>(</v>
      </c>
      <c r="E10" s="1" t="s">
        <v>406</v>
      </c>
      <c r="F10" s="1" t="str">
        <f>IF(LENB(JIS非漢字一覧[[#This Row],[char]])=1,"NARROW","WIDE")</f>
        <v>NARROW</v>
      </c>
      <c r="G1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" spans="2:7" x14ac:dyDescent="0.4">
      <c r="B11" s="2" t="s">
        <v>311</v>
      </c>
      <c r="C11" s="1">
        <f>HEX2DEC(JIS非漢字一覧[[#This Row],[hex]])</f>
        <v>41</v>
      </c>
      <c r="D11" s="1" t="str">
        <f>_xlfn.UNICHAR(HEX2DEC(JIS非漢字一覧[[#This Row],[hex]]))</f>
        <v>)</v>
      </c>
      <c r="E11" s="1" t="s">
        <v>407</v>
      </c>
      <c r="F11" s="1" t="str">
        <f>IF(LENB(JIS非漢字一覧[[#This Row],[char]])=1,"NARROW","WIDE")</f>
        <v>NARROW</v>
      </c>
      <c r="G1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2" spans="2:7" x14ac:dyDescent="0.4">
      <c r="B12" s="2" t="s">
        <v>786</v>
      </c>
      <c r="C12" s="1">
        <f>HEX2DEC(JIS非漢字一覧[[#This Row],[hex]])</f>
        <v>42</v>
      </c>
      <c r="D12" s="1" t="str">
        <f>_xlfn.UNICHAR(HEX2DEC(JIS非漢字一覧[[#This Row],[hex]]))</f>
        <v>*</v>
      </c>
      <c r="E12" s="1" t="s">
        <v>408</v>
      </c>
      <c r="F12" s="1" t="str">
        <f>IF(LENB(JIS非漢字一覧[[#This Row],[char]])=1,"NARROW","WIDE")</f>
        <v>NARROW</v>
      </c>
      <c r="G1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3" spans="2:7" x14ac:dyDescent="0.4">
      <c r="B13" s="2" t="s">
        <v>774</v>
      </c>
      <c r="C13" s="1">
        <f>HEX2DEC(JIS非漢字一覧[[#This Row],[hex]])</f>
        <v>43</v>
      </c>
      <c r="D13" s="1" t="str">
        <f>_xlfn.UNICHAR(HEX2DEC(JIS非漢字一覧[[#This Row],[hex]]))</f>
        <v>+</v>
      </c>
      <c r="E13" s="1" t="s">
        <v>409</v>
      </c>
      <c r="F13" s="1" t="str">
        <f>IF(LENB(JIS非漢字一覧[[#This Row],[char]])=1,"NARROW","WIDE")</f>
        <v>NARROW</v>
      </c>
      <c r="G1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4" spans="2:7" x14ac:dyDescent="0.4">
      <c r="B14" s="2" t="s">
        <v>739</v>
      </c>
      <c r="C14" s="1">
        <f>HEX2DEC(JIS非漢字一覧[[#This Row],[hex]])</f>
        <v>44</v>
      </c>
      <c r="D14" s="1" t="str">
        <f>_xlfn.UNICHAR(HEX2DEC(JIS非漢字一覧[[#This Row],[hex]]))</f>
        <v>,</v>
      </c>
      <c r="E14" s="1" t="s">
        <v>410</v>
      </c>
      <c r="F14" s="1" t="str">
        <f>IF(LENB(JIS非漢字一覧[[#This Row],[char]])=1,"NARROW","WIDE")</f>
        <v>NARROW</v>
      </c>
      <c r="G1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5" spans="2:7" x14ac:dyDescent="0.4">
      <c r="B15" s="2" t="s">
        <v>800</v>
      </c>
      <c r="C15" s="1">
        <f>HEX2DEC(JIS非漢字一覧[[#This Row],[hex]])</f>
        <v>45</v>
      </c>
      <c r="D15" s="1" t="str">
        <f>_xlfn.UNICHAR(HEX2DEC(JIS非漢字一覧[[#This Row],[hex]]))</f>
        <v>-</v>
      </c>
      <c r="E15" s="1" t="s">
        <v>1777</v>
      </c>
      <c r="F15" s="1" t="str">
        <f>IF(LENB(JIS非漢字一覧[[#This Row],[char]])=1,"NARROW","WIDE")</f>
        <v>NARROW</v>
      </c>
      <c r="G1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6" spans="2:7" x14ac:dyDescent="0.4">
      <c r="B16" s="2" t="s">
        <v>740</v>
      </c>
      <c r="C16" s="1">
        <f>HEX2DEC(JIS非漢字一覧[[#This Row],[hex]])</f>
        <v>46</v>
      </c>
      <c r="D16" s="1" t="str">
        <f>_xlfn.UNICHAR(HEX2DEC(JIS非漢字一覧[[#This Row],[hex]]))</f>
        <v>.</v>
      </c>
      <c r="E16" s="1" t="s">
        <v>412</v>
      </c>
      <c r="F16" s="1" t="str">
        <f>IF(LENB(JIS非漢字一覧[[#This Row],[char]])=1,"NARROW","WIDE")</f>
        <v>NARROW</v>
      </c>
      <c r="G1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7" spans="2:7" x14ac:dyDescent="0.4">
      <c r="B17" s="2" t="s">
        <v>758</v>
      </c>
      <c r="C17" s="1">
        <f>HEX2DEC(JIS非漢字一覧[[#This Row],[hex]])</f>
        <v>47</v>
      </c>
      <c r="D17" s="1" t="str">
        <f>_xlfn.UNICHAR(HEX2DEC(JIS非漢字一覧[[#This Row],[hex]]))</f>
        <v>/</v>
      </c>
      <c r="E17" s="1" t="s">
        <v>413</v>
      </c>
      <c r="F17" s="1" t="str">
        <f>IF(LENB(JIS非漢字一覧[[#This Row],[char]])=1,"NARROW","WIDE")</f>
        <v>NARROW</v>
      </c>
      <c r="G1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8" spans="2:7" x14ac:dyDescent="0.4">
      <c r="B18" s="2" t="s">
        <v>318</v>
      </c>
      <c r="C18" s="1">
        <f>HEX2DEC(JIS非漢字一覧[[#This Row],[hex]])</f>
        <v>48</v>
      </c>
      <c r="D18" s="1" t="str">
        <f>_xlfn.UNICHAR(HEX2DEC(JIS非漢字一覧[[#This Row],[hex]]))</f>
        <v>0</v>
      </c>
      <c r="E18" s="1" t="s">
        <v>1778</v>
      </c>
      <c r="F18" s="1" t="str">
        <f>IF(LENB(JIS非漢字一覧[[#This Row],[char]])=1,"NARROW","WIDE")</f>
        <v>NARROW</v>
      </c>
      <c r="G1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9" spans="2:7" x14ac:dyDescent="0.4">
      <c r="B19" s="2" t="s">
        <v>319</v>
      </c>
      <c r="C19" s="1">
        <f>HEX2DEC(JIS非漢字一覧[[#This Row],[hex]])</f>
        <v>49</v>
      </c>
      <c r="D19" s="1" t="str">
        <f>_xlfn.UNICHAR(HEX2DEC(JIS非漢字一覧[[#This Row],[hex]]))</f>
        <v>1</v>
      </c>
      <c r="E19" s="1" t="s">
        <v>1779</v>
      </c>
      <c r="F19" s="1" t="str">
        <f>IF(LENB(JIS非漢字一覧[[#This Row],[char]])=1,"NARROW","WIDE")</f>
        <v>NARROW</v>
      </c>
      <c r="G1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0" spans="2:7" x14ac:dyDescent="0.4">
      <c r="B20" s="2" t="s">
        <v>320</v>
      </c>
      <c r="C20" s="1">
        <f>HEX2DEC(JIS非漢字一覧[[#This Row],[hex]])</f>
        <v>50</v>
      </c>
      <c r="D20" s="1" t="str">
        <f>_xlfn.UNICHAR(HEX2DEC(JIS非漢字一覧[[#This Row],[hex]]))</f>
        <v>2</v>
      </c>
      <c r="E20" s="1" t="s">
        <v>1780</v>
      </c>
      <c r="F20" s="1" t="str">
        <f>IF(LENB(JIS非漢字一覧[[#This Row],[char]])=1,"NARROW","WIDE")</f>
        <v>NARROW</v>
      </c>
      <c r="G2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1" spans="2:7" x14ac:dyDescent="0.4">
      <c r="B21" s="2" t="s">
        <v>321</v>
      </c>
      <c r="C21" s="1">
        <f>HEX2DEC(JIS非漢字一覧[[#This Row],[hex]])</f>
        <v>51</v>
      </c>
      <c r="D21" s="1" t="str">
        <f>_xlfn.UNICHAR(HEX2DEC(JIS非漢字一覧[[#This Row],[hex]]))</f>
        <v>3</v>
      </c>
      <c r="E21" s="1" t="s">
        <v>1781</v>
      </c>
      <c r="F21" s="1" t="str">
        <f>IF(LENB(JIS非漢字一覧[[#This Row],[char]])=1,"NARROW","WIDE")</f>
        <v>NARROW</v>
      </c>
      <c r="G2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2" spans="2:7" x14ac:dyDescent="0.4">
      <c r="B22" s="2" t="s">
        <v>322</v>
      </c>
      <c r="C22" s="1">
        <f>HEX2DEC(JIS非漢字一覧[[#This Row],[hex]])</f>
        <v>52</v>
      </c>
      <c r="D22" s="1" t="str">
        <f>_xlfn.UNICHAR(HEX2DEC(JIS非漢字一覧[[#This Row],[hex]]))</f>
        <v>4</v>
      </c>
      <c r="E22" s="1" t="s">
        <v>1782</v>
      </c>
      <c r="F22" s="1" t="str">
        <f>IF(LENB(JIS非漢字一覧[[#This Row],[char]])=1,"NARROW","WIDE")</f>
        <v>NARROW</v>
      </c>
      <c r="G2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3" spans="2:7" x14ac:dyDescent="0.4">
      <c r="B23" s="2" t="s">
        <v>323</v>
      </c>
      <c r="C23" s="1">
        <f>HEX2DEC(JIS非漢字一覧[[#This Row],[hex]])</f>
        <v>53</v>
      </c>
      <c r="D23" s="1" t="str">
        <f>_xlfn.UNICHAR(HEX2DEC(JIS非漢字一覧[[#This Row],[hex]]))</f>
        <v>5</v>
      </c>
      <c r="E23" s="1" t="s">
        <v>1783</v>
      </c>
      <c r="F23" s="1" t="str">
        <f>IF(LENB(JIS非漢字一覧[[#This Row],[char]])=1,"NARROW","WIDE")</f>
        <v>NARROW</v>
      </c>
      <c r="G2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4" spans="2:7" x14ac:dyDescent="0.4">
      <c r="B24" s="2" t="s">
        <v>324</v>
      </c>
      <c r="C24" s="1">
        <f>HEX2DEC(JIS非漢字一覧[[#This Row],[hex]])</f>
        <v>54</v>
      </c>
      <c r="D24" s="1" t="str">
        <f>_xlfn.UNICHAR(HEX2DEC(JIS非漢字一覧[[#This Row],[hex]]))</f>
        <v>6</v>
      </c>
      <c r="E24" s="1" t="s">
        <v>1784</v>
      </c>
      <c r="F24" s="1" t="str">
        <f>IF(LENB(JIS非漢字一覧[[#This Row],[char]])=1,"NARROW","WIDE")</f>
        <v>NARROW</v>
      </c>
      <c r="G2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5" spans="2:7" x14ac:dyDescent="0.4">
      <c r="B25" s="2" t="s">
        <v>325</v>
      </c>
      <c r="C25" s="1">
        <f>HEX2DEC(JIS非漢字一覧[[#This Row],[hex]])</f>
        <v>55</v>
      </c>
      <c r="D25" s="1" t="str">
        <f>_xlfn.UNICHAR(HEX2DEC(JIS非漢字一覧[[#This Row],[hex]]))</f>
        <v>7</v>
      </c>
      <c r="E25" s="1" t="s">
        <v>1785</v>
      </c>
      <c r="F25" s="1" t="str">
        <f>IF(LENB(JIS非漢字一覧[[#This Row],[char]])=1,"NARROW","WIDE")</f>
        <v>NARROW</v>
      </c>
      <c r="G2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6" spans="2:7" x14ac:dyDescent="0.4">
      <c r="B26" s="2" t="s">
        <v>326</v>
      </c>
      <c r="C26" s="1">
        <f>HEX2DEC(JIS非漢字一覧[[#This Row],[hex]])</f>
        <v>56</v>
      </c>
      <c r="D26" s="1" t="str">
        <f>_xlfn.UNICHAR(HEX2DEC(JIS非漢字一覧[[#This Row],[hex]]))</f>
        <v>8</v>
      </c>
      <c r="E26" s="1" t="s">
        <v>1786</v>
      </c>
      <c r="F26" s="1" t="str">
        <f>IF(LENB(JIS非漢字一覧[[#This Row],[char]])=1,"NARROW","WIDE")</f>
        <v>NARROW</v>
      </c>
      <c r="G2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7" spans="2:7" x14ac:dyDescent="0.4">
      <c r="B27" s="2" t="s">
        <v>327</v>
      </c>
      <c r="C27" s="1">
        <f>HEX2DEC(JIS非漢字一覧[[#This Row],[hex]])</f>
        <v>57</v>
      </c>
      <c r="D27" s="1" t="str">
        <f>_xlfn.UNICHAR(HEX2DEC(JIS非漢字一覧[[#This Row],[hex]]))</f>
        <v>9</v>
      </c>
      <c r="E27" s="1" t="s">
        <v>1787</v>
      </c>
      <c r="F27" s="1" t="str">
        <f>IF(LENB(JIS非漢字一覧[[#This Row],[char]])=1,"NARROW","WIDE")</f>
        <v>NARROW</v>
      </c>
      <c r="G2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8" spans="2:7" x14ac:dyDescent="0.4">
      <c r="B28" s="2" t="s">
        <v>742</v>
      </c>
      <c r="C28" s="1">
        <f>HEX2DEC(JIS非漢字一覧[[#This Row],[hex]])</f>
        <v>58</v>
      </c>
      <c r="D28" s="1" t="str">
        <f>_xlfn.UNICHAR(HEX2DEC(JIS非漢字一覧[[#This Row],[hex]]))</f>
        <v>:</v>
      </c>
      <c r="E28" s="1" t="s">
        <v>414</v>
      </c>
      <c r="F28" s="1" t="str">
        <f>IF(LENB(JIS非漢字一覧[[#This Row],[char]])=1,"NARROW","WIDE")</f>
        <v>NARROW</v>
      </c>
      <c r="G2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9" spans="2:7" x14ac:dyDescent="0.4">
      <c r="B29" s="2" t="s">
        <v>743</v>
      </c>
      <c r="C29" s="1">
        <f>HEX2DEC(JIS非漢字一覧[[#This Row],[hex]])</f>
        <v>59</v>
      </c>
      <c r="D29" s="1" t="str">
        <f>_xlfn.UNICHAR(HEX2DEC(JIS非漢字一覧[[#This Row],[hex]]))</f>
        <v>;</v>
      </c>
      <c r="E29" s="1" t="s">
        <v>415</v>
      </c>
      <c r="F29" s="1" t="str">
        <f>IF(LENB(JIS非漢字一覧[[#This Row],[char]])=1,"NARROW","WIDE")</f>
        <v>NARROW</v>
      </c>
      <c r="G2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0" spans="2:7" x14ac:dyDescent="0.4">
      <c r="B30" s="2" t="s">
        <v>779</v>
      </c>
      <c r="C30" s="1">
        <f>HEX2DEC(JIS非漢字一覧[[#This Row],[hex]])</f>
        <v>60</v>
      </c>
      <c r="D30" s="1" t="str">
        <f>_xlfn.UNICHAR(HEX2DEC(JIS非漢字一覧[[#This Row],[hex]]))</f>
        <v>&lt;</v>
      </c>
      <c r="E30" s="1" t="s">
        <v>1788</v>
      </c>
      <c r="F30" s="1" t="str">
        <f>IF(LENB(JIS非漢字一覧[[#This Row],[char]])=1,"NARROW","WIDE")</f>
        <v>NARROW</v>
      </c>
      <c r="G3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1" spans="2:7" x14ac:dyDescent="0.4">
      <c r="B31" s="2" t="s">
        <v>778</v>
      </c>
      <c r="C31" s="1">
        <f>HEX2DEC(JIS非漢字一覧[[#This Row],[hex]])</f>
        <v>61</v>
      </c>
      <c r="D31" s="1" t="str">
        <f>_xlfn.UNICHAR(HEX2DEC(JIS非漢字一覧[[#This Row],[hex]]))</f>
        <v>=</v>
      </c>
      <c r="E31" s="1" t="s">
        <v>417</v>
      </c>
      <c r="F31" s="1" t="str">
        <f>IF(LENB(JIS非漢字一覧[[#This Row],[char]])=1,"NARROW","WIDE")</f>
        <v>NARROW</v>
      </c>
      <c r="G3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2" spans="2:7" x14ac:dyDescent="0.4">
      <c r="B32" s="2" t="s">
        <v>780</v>
      </c>
      <c r="C32" s="1">
        <f>HEX2DEC(JIS非漢字一覧[[#This Row],[hex]])</f>
        <v>62</v>
      </c>
      <c r="D32" s="1" t="str">
        <f>_xlfn.UNICHAR(HEX2DEC(JIS非漢字一覧[[#This Row],[hex]]))</f>
        <v>&gt;</v>
      </c>
      <c r="E32" s="1" t="s">
        <v>1789</v>
      </c>
      <c r="F32" s="1" t="str">
        <f>IF(LENB(JIS非漢字一覧[[#This Row],[char]])=1,"NARROW","WIDE")</f>
        <v>NARROW</v>
      </c>
      <c r="G3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3" spans="2:7" x14ac:dyDescent="0.4">
      <c r="B33" s="2" t="s">
        <v>744</v>
      </c>
      <c r="C33" s="1">
        <f>HEX2DEC(JIS非漢字一覧[[#This Row],[hex]])</f>
        <v>63</v>
      </c>
      <c r="D33" s="1" t="str">
        <f>_xlfn.UNICHAR(HEX2DEC(JIS非漢字一覧[[#This Row],[hex]]))</f>
        <v>?</v>
      </c>
      <c r="E33" s="1" t="s">
        <v>419</v>
      </c>
      <c r="F33" s="1" t="str">
        <f>IF(LENB(JIS非漢字一覧[[#This Row],[char]])=1,"NARROW","WIDE")</f>
        <v>NARROW</v>
      </c>
      <c r="G3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4" spans="2:7" x14ac:dyDescent="0.4">
      <c r="B34" s="2" t="s">
        <v>334</v>
      </c>
      <c r="C34" s="1">
        <f>HEX2DEC(JIS非漢字一覧[[#This Row],[hex]])</f>
        <v>64</v>
      </c>
      <c r="D34" s="1" t="str">
        <f>_xlfn.UNICHAR(HEX2DEC(JIS非漢字一覧[[#This Row],[hex]]))</f>
        <v>@</v>
      </c>
      <c r="E34" s="1" t="s">
        <v>420</v>
      </c>
      <c r="F34" s="1" t="str">
        <f>IF(LENB(JIS非漢字一覧[[#This Row],[char]])=1,"NARROW","WIDE")</f>
        <v>NARROW</v>
      </c>
      <c r="G3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5" spans="2:7" x14ac:dyDescent="0.4">
      <c r="B35" s="2" t="s">
        <v>335</v>
      </c>
      <c r="C35" s="1">
        <f>HEX2DEC(JIS非漢字一覧[[#This Row],[hex]])</f>
        <v>65</v>
      </c>
      <c r="D35" s="1" t="str">
        <f>_xlfn.UNICHAR(HEX2DEC(JIS非漢字一覧[[#This Row],[hex]]))</f>
        <v>A</v>
      </c>
      <c r="E35" s="1" t="s">
        <v>1790</v>
      </c>
      <c r="F35" s="1" t="str">
        <f>IF(LENB(JIS非漢字一覧[[#This Row],[char]])=1,"NARROW","WIDE")</f>
        <v>NARROW</v>
      </c>
      <c r="G3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6" spans="2:7" x14ac:dyDescent="0.4">
      <c r="B36" s="2" t="s">
        <v>336</v>
      </c>
      <c r="C36" s="1">
        <f>HEX2DEC(JIS非漢字一覧[[#This Row],[hex]])</f>
        <v>66</v>
      </c>
      <c r="D36" s="1" t="str">
        <f>_xlfn.UNICHAR(HEX2DEC(JIS非漢字一覧[[#This Row],[hex]]))</f>
        <v>B</v>
      </c>
      <c r="E36" s="1" t="s">
        <v>1791</v>
      </c>
      <c r="F36" s="1" t="str">
        <f>IF(LENB(JIS非漢字一覧[[#This Row],[char]])=1,"NARROW","WIDE")</f>
        <v>NARROW</v>
      </c>
      <c r="G3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7" spans="2:7" x14ac:dyDescent="0.4">
      <c r="B37" s="2" t="s">
        <v>337</v>
      </c>
      <c r="C37" s="1">
        <f>HEX2DEC(JIS非漢字一覧[[#This Row],[hex]])</f>
        <v>67</v>
      </c>
      <c r="D37" s="1" t="str">
        <f>_xlfn.UNICHAR(HEX2DEC(JIS非漢字一覧[[#This Row],[hex]]))</f>
        <v>C</v>
      </c>
      <c r="E37" s="1" t="s">
        <v>1792</v>
      </c>
      <c r="F37" s="1" t="str">
        <f>IF(LENB(JIS非漢字一覧[[#This Row],[char]])=1,"NARROW","WIDE")</f>
        <v>NARROW</v>
      </c>
      <c r="G3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8" spans="2:7" x14ac:dyDescent="0.4">
      <c r="B38" s="2" t="s">
        <v>338</v>
      </c>
      <c r="C38" s="1">
        <f>HEX2DEC(JIS非漢字一覧[[#This Row],[hex]])</f>
        <v>68</v>
      </c>
      <c r="D38" s="1" t="str">
        <f>_xlfn.UNICHAR(HEX2DEC(JIS非漢字一覧[[#This Row],[hex]]))</f>
        <v>D</v>
      </c>
      <c r="E38" s="1" t="s">
        <v>1793</v>
      </c>
      <c r="F38" s="1" t="str">
        <f>IF(LENB(JIS非漢字一覧[[#This Row],[char]])=1,"NARROW","WIDE")</f>
        <v>NARROW</v>
      </c>
      <c r="G3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9" spans="2:7" x14ac:dyDescent="0.4">
      <c r="B39" s="2" t="s">
        <v>339</v>
      </c>
      <c r="C39" s="1">
        <f>HEX2DEC(JIS非漢字一覧[[#This Row],[hex]])</f>
        <v>69</v>
      </c>
      <c r="D39" s="1" t="str">
        <f>_xlfn.UNICHAR(HEX2DEC(JIS非漢字一覧[[#This Row],[hex]]))</f>
        <v>E</v>
      </c>
      <c r="E39" s="1" t="s">
        <v>1794</v>
      </c>
      <c r="F39" s="1" t="str">
        <f>IF(LENB(JIS非漢字一覧[[#This Row],[char]])=1,"NARROW","WIDE")</f>
        <v>NARROW</v>
      </c>
      <c r="G3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0" spans="2:7" x14ac:dyDescent="0.4">
      <c r="B40" s="2" t="s">
        <v>340</v>
      </c>
      <c r="C40" s="1">
        <f>HEX2DEC(JIS非漢字一覧[[#This Row],[hex]])</f>
        <v>70</v>
      </c>
      <c r="D40" s="1" t="str">
        <f>_xlfn.UNICHAR(HEX2DEC(JIS非漢字一覧[[#This Row],[hex]]))</f>
        <v>F</v>
      </c>
      <c r="E40" s="1" t="s">
        <v>1795</v>
      </c>
      <c r="F40" s="1" t="str">
        <f>IF(LENB(JIS非漢字一覧[[#This Row],[char]])=1,"NARROW","WIDE")</f>
        <v>NARROW</v>
      </c>
      <c r="G4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1" spans="2:7" x14ac:dyDescent="0.4">
      <c r="B41" s="2" t="s">
        <v>341</v>
      </c>
      <c r="C41" s="1">
        <f>HEX2DEC(JIS非漢字一覧[[#This Row],[hex]])</f>
        <v>71</v>
      </c>
      <c r="D41" s="1" t="str">
        <f>_xlfn.UNICHAR(HEX2DEC(JIS非漢字一覧[[#This Row],[hex]]))</f>
        <v>G</v>
      </c>
      <c r="E41" s="1" t="s">
        <v>1796</v>
      </c>
      <c r="F41" s="1" t="str">
        <f>IF(LENB(JIS非漢字一覧[[#This Row],[char]])=1,"NARROW","WIDE")</f>
        <v>NARROW</v>
      </c>
      <c r="G4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2" spans="2:7" x14ac:dyDescent="0.4">
      <c r="B42" s="2" t="s">
        <v>342</v>
      </c>
      <c r="C42" s="1">
        <f>HEX2DEC(JIS非漢字一覧[[#This Row],[hex]])</f>
        <v>72</v>
      </c>
      <c r="D42" s="1" t="str">
        <f>_xlfn.UNICHAR(HEX2DEC(JIS非漢字一覧[[#This Row],[hex]]))</f>
        <v>H</v>
      </c>
      <c r="E42" s="1" t="s">
        <v>1797</v>
      </c>
      <c r="F42" s="1" t="str">
        <f>IF(LENB(JIS非漢字一覧[[#This Row],[char]])=1,"NARROW","WIDE")</f>
        <v>NARROW</v>
      </c>
      <c r="G4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3" spans="2:7" x14ac:dyDescent="0.4">
      <c r="B43" s="2" t="s">
        <v>343</v>
      </c>
      <c r="C43" s="1">
        <f>HEX2DEC(JIS非漢字一覧[[#This Row],[hex]])</f>
        <v>73</v>
      </c>
      <c r="D43" s="1" t="str">
        <f>_xlfn.UNICHAR(HEX2DEC(JIS非漢字一覧[[#This Row],[hex]]))</f>
        <v>I</v>
      </c>
      <c r="E43" s="1" t="s">
        <v>1798</v>
      </c>
      <c r="F43" s="1" t="str">
        <f>IF(LENB(JIS非漢字一覧[[#This Row],[char]])=1,"NARROW","WIDE")</f>
        <v>NARROW</v>
      </c>
      <c r="G4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4" spans="2:7" x14ac:dyDescent="0.4">
      <c r="B44" s="2" t="s">
        <v>1625</v>
      </c>
      <c r="C44" s="1">
        <f>HEX2DEC(JIS非漢字一覧[[#This Row],[hex]])</f>
        <v>74</v>
      </c>
      <c r="D44" s="1" t="str">
        <f>_xlfn.UNICHAR(HEX2DEC(JIS非漢字一覧[[#This Row],[hex]]))</f>
        <v>J</v>
      </c>
      <c r="E44" s="1" t="s">
        <v>1799</v>
      </c>
      <c r="F44" s="1" t="str">
        <f>IF(LENB(JIS非漢字一覧[[#This Row],[char]])=1,"NARROW","WIDE")</f>
        <v>NARROW</v>
      </c>
      <c r="G4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5" spans="2:7" x14ac:dyDescent="0.4">
      <c r="B45" s="2" t="s">
        <v>1626</v>
      </c>
      <c r="C45" s="1">
        <f>HEX2DEC(JIS非漢字一覧[[#This Row],[hex]])</f>
        <v>75</v>
      </c>
      <c r="D45" s="1" t="str">
        <f>_xlfn.UNICHAR(HEX2DEC(JIS非漢字一覧[[#This Row],[hex]]))</f>
        <v>K</v>
      </c>
      <c r="E45" s="1" t="s">
        <v>1800</v>
      </c>
      <c r="F45" s="1" t="str">
        <f>IF(LENB(JIS非漢字一覧[[#This Row],[char]])=1,"NARROW","WIDE")</f>
        <v>NARROW</v>
      </c>
      <c r="G4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6" spans="2:7" x14ac:dyDescent="0.4">
      <c r="B46" s="2" t="s">
        <v>1627</v>
      </c>
      <c r="C46" s="1">
        <f>HEX2DEC(JIS非漢字一覧[[#This Row],[hex]])</f>
        <v>76</v>
      </c>
      <c r="D46" s="1" t="str">
        <f>_xlfn.UNICHAR(HEX2DEC(JIS非漢字一覧[[#This Row],[hex]]))</f>
        <v>L</v>
      </c>
      <c r="E46" s="1" t="s">
        <v>1801</v>
      </c>
      <c r="F46" s="1" t="str">
        <f>IF(LENB(JIS非漢字一覧[[#This Row],[char]])=1,"NARROW","WIDE")</f>
        <v>NARROW</v>
      </c>
      <c r="G4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7" spans="2:7" x14ac:dyDescent="0.4">
      <c r="B47" s="2" t="s">
        <v>1628</v>
      </c>
      <c r="C47" s="1">
        <f>HEX2DEC(JIS非漢字一覧[[#This Row],[hex]])</f>
        <v>77</v>
      </c>
      <c r="D47" s="1" t="str">
        <f>_xlfn.UNICHAR(HEX2DEC(JIS非漢字一覧[[#This Row],[hex]]))</f>
        <v>M</v>
      </c>
      <c r="E47" s="1" t="s">
        <v>1802</v>
      </c>
      <c r="F47" s="1" t="str">
        <f>IF(LENB(JIS非漢字一覧[[#This Row],[char]])=1,"NARROW","WIDE")</f>
        <v>NARROW</v>
      </c>
      <c r="G4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8" spans="2:7" x14ac:dyDescent="0.4">
      <c r="B48" s="2" t="s">
        <v>1629</v>
      </c>
      <c r="C48" s="1">
        <f>HEX2DEC(JIS非漢字一覧[[#This Row],[hex]])</f>
        <v>78</v>
      </c>
      <c r="D48" s="1" t="str">
        <f>_xlfn.UNICHAR(HEX2DEC(JIS非漢字一覧[[#This Row],[hex]]))</f>
        <v>N</v>
      </c>
      <c r="E48" s="1" t="s">
        <v>1803</v>
      </c>
      <c r="F48" s="1" t="str">
        <f>IF(LENB(JIS非漢字一覧[[#This Row],[char]])=1,"NARROW","WIDE")</f>
        <v>NARROW</v>
      </c>
      <c r="G4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9" spans="2:7" x14ac:dyDescent="0.4">
      <c r="B49" s="2" t="s">
        <v>1630</v>
      </c>
      <c r="C49" s="1">
        <f>HEX2DEC(JIS非漢字一覧[[#This Row],[hex]])</f>
        <v>79</v>
      </c>
      <c r="D49" s="1" t="str">
        <f>_xlfn.UNICHAR(HEX2DEC(JIS非漢字一覧[[#This Row],[hex]]))</f>
        <v>O</v>
      </c>
      <c r="E49" s="1" t="s">
        <v>1804</v>
      </c>
      <c r="F49" s="1" t="str">
        <f>IF(LENB(JIS非漢字一覧[[#This Row],[char]])=1,"NARROW","WIDE")</f>
        <v>NARROW</v>
      </c>
      <c r="G4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0" spans="2:7" x14ac:dyDescent="0.4">
      <c r="B50" s="2" t="s">
        <v>350</v>
      </c>
      <c r="C50" s="1">
        <f>HEX2DEC(JIS非漢字一覧[[#This Row],[hex]])</f>
        <v>80</v>
      </c>
      <c r="D50" s="1" t="str">
        <f>_xlfn.UNICHAR(HEX2DEC(JIS非漢字一覧[[#This Row],[hex]]))</f>
        <v>P</v>
      </c>
      <c r="E50" s="1" t="s">
        <v>1805</v>
      </c>
      <c r="F50" s="1" t="str">
        <f>IF(LENB(JIS非漢字一覧[[#This Row],[char]])=1,"NARROW","WIDE")</f>
        <v>NARROW</v>
      </c>
      <c r="G5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1" spans="2:7" x14ac:dyDescent="0.4">
      <c r="B51" s="2" t="s">
        <v>351</v>
      </c>
      <c r="C51" s="1">
        <f>HEX2DEC(JIS非漢字一覧[[#This Row],[hex]])</f>
        <v>81</v>
      </c>
      <c r="D51" s="1" t="str">
        <f>_xlfn.UNICHAR(HEX2DEC(JIS非漢字一覧[[#This Row],[hex]]))</f>
        <v>Q</v>
      </c>
      <c r="E51" s="1" t="s">
        <v>1806</v>
      </c>
      <c r="F51" s="1" t="str">
        <f>IF(LENB(JIS非漢字一覧[[#This Row],[char]])=1,"NARROW","WIDE")</f>
        <v>NARROW</v>
      </c>
      <c r="G5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2" spans="2:7" x14ac:dyDescent="0.4">
      <c r="B52" s="2" t="s">
        <v>352</v>
      </c>
      <c r="C52" s="1">
        <f>HEX2DEC(JIS非漢字一覧[[#This Row],[hex]])</f>
        <v>82</v>
      </c>
      <c r="D52" s="1" t="str">
        <f>_xlfn.UNICHAR(HEX2DEC(JIS非漢字一覧[[#This Row],[hex]]))</f>
        <v>R</v>
      </c>
      <c r="E52" s="1" t="s">
        <v>1807</v>
      </c>
      <c r="F52" s="1" t="str">
        <f>IF(LENB(JIS非漢字一覧[[#This Row],[char]])=1,"NARROW","WIDE")</f>
        <v>NARROW</v>
      </c>
      <c r="G5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3" spans="2:7" x14ac:dyDescent="0.4">
      <c r="B53" s="2" t="s">
        <v>353</v>
      </c>
      <c r="C53" s="1">
        <f>HEX2DEC(JIS非漢字一覧[[#This Row],[hex]])</f>
        <v>83</v>
      </c>
      <c r="D53" s="1" t="str">
        <f>_xlfn.UNICHAR(HEX2DEC(JIS非漢字一覧[[#This Row],[hex]]))</f>
        <v>S</v>
      </c>
      <c r="E53" s="1" t="s">
        <v>1808</v>
      </c>
      <c r="F53" s="1" t="str">
        <f>IF(LENB(JIS非漢字一覧[[#This Row],[char]])=1,"NARROW","WIDE")</f>
        <v>NARROW</v>
      </c>
      <c r="G5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4" spans="2:7" x14ac:dyDescent="0.4">
      <c r="B54" s="2" t="s">
        <v>354</v>
      </c>
      <c r="C54" s="1">
        <f>HEX2DEC(JIS非漢字一覧[[#This Row],[hex]])</f>
        <v>84</v>
      </c>
      <c r="D54" s="1" t="str">
        <f>_xlfn.UNICHAR(HEX2DEC(JIS非漢字一覧[[#This Row],[hex]]))</f>
        <v>T</v>
      </c>
      <c r="E54" s="1" t="s">
        <v>1809</v>
      </c>
      <c r="F54" s="1" t="str">
        <f>IF(LENB(JIS非漢字一覧[[#This Row],[char]])=1,"NARROW","WIDE")</f>
        <v>NARROW</v>
      </c>
      <c r="G5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5" spans="2:7" x14ac:dyDescent="0.4">
      <c r="B55" s="2" t="s">
        <v>355</v>
      </c>
      <c r="C55" s="1">
        <f>HEX2DEC(JIS非漢字一覧[[#This Row],[hex]])</f>
        <v>85</v>
      </c>
      <c r="D55" s="1" t="str">
        <f>_xlfn.UNICHAR(HEX2DEC(JIS非漢字一覧[[#This Row],[hex]]))</f>
        <v>U</v>
      </c>
      <c r="E55" s="1" t="s">
        <v>1810</v>
      </c>
      <c r="F55" s="1" t="str">
        <f>IF(LENB(JIS非漢字一覧[[#This Row],[char]])=1,"NARROW","WIDE")</f>
        <v>NARROW</v>
      </c>
      <c r="G5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6" spans="2:7" x14ac:dyDescent="0.4">
      <c r="B56" s="2" t="s">
        <v>356</v>
      </c>
      <c r="C56" s="1">
        <f>HEX2DEC(JIS非漢字一覧[[#This Row],[hex]])</f>
        <v>86</v>
      </c>
      <c r="D56" s="1" t="str">
        <f>_xlfn.UNICHAR(HEX2DEC(JIS非漢字一覧[[#This Row],[hex]]))</f>
        <v>V</v>
      </c>
      <c r="E56" s="1" t="s">
        <v>1811</v>
      </c>
      <c r="F56" s="1" t="str">
        <f>IF(LENB(JIS非漢字一覧[[#This Row],[char]])=1,"NARROW","WIDE")</f>
        <v>NARROW</v>
      </c>
      <c r="G5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7" spans="2:7" x14ac:dyDescent="0.4">
      <c r="B57" s="2" t="s">
        <v>357</v>
      </c>
      <c r="C57" s="1">
        <f>HEX2DEC(JIS非漢字一覧[[#This Row],[hex]])</f>
        <v>87</v>
      </c>
      <c r="D57" s="1" t="str">
        <f>_xlfn.UNICHAR(HEX2DEC(JIS非漢字一覧[[#This Row],[hex]]))</f>
        <v>W</v>
      </c>
      <c r="E57" s="1" t="s">
        <v>1812</v>
      </c>
      <c r="F57" s="1" t="str">
        <f>IF(LENB(JIS非漢字一覧[[#This Row],[char]])=1,"NARROW","WIDE")</f>
        <v>NARROW</v>
      </c>
      <c r="G5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8" spans="2:7" x14ac:dyDescent="0.4">
      <c r="B58" s="2" t="s">
        <v>358</v>
      </c>
      <c r="C58" s="1">
        <f>HEX2DEC(JIS非漢字一覧[[#This Row],[hex]])</f>
        <v>88</v>
      </c>
      <c r="D58" s="1" t="str">
        <f>_xlfn.UNICHAR(HEX2DEC(JIS非漢字一覧[[#This Row],[hex]]))</f>
        <v>X</v>
      </c>
      <c r="E58" s="1" t="s">
        <v>1813</v>
      </c>
      <c r="F58" s="1" t="str">
        <f>IF(LENB(JIS非漢字一覧[[#This Row],[char]])=1,"NARROW","WIDE")</f>
        <v>NARROW</v>
      </c>
      <c r="G5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9" spans="2:7" x14ac:dyDescent="0.4">
      <c r="B59" s="2" t="s">
        <v>359</v>
      </c>
      <c r="C59" s="1">
        <f>HEX2DEC(JIS非漢字一覧[[#This Row],[hex]])</f>
        <v>89</v>
      </c>
      <c r="D59" s="1" t="str">
        <f>_xlfn.UNICHAR(HEX2DEC(JIS非漢字一覧[[#This Row],[hex]]))</f>
        <v>Y</v>
      </c>
      <c r="E59" s="1" t="s">
        <v>1814</v>
      </c>
      <c r="F59" s="1" t="str">
        <f>IF(LENB(JIS非漢字一覧[[#This Row],[char]])=1,"NARROW","WIDE")</f>
        <v>NARROW</v>
      </c>
      <c r="G5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0" spans="2:7" x14ac:dyDescent="0.4">
      <c r="B60" s="2" t="s">
        <v>1631</v>
      </c>
      <c r="C60" s="1">
        <f>HEX2DEC(JIS非漢字一覧[[#This Row],[hex]])</f>
        <v>90</v>
      </c>
      <c r="D60" s="1" t="str">
        <f>_xlfn.UNICHAR(HEX2DEC(JIS非漢字一覧[[#This Row],[hex]]))</f>
        <v>Z</v>
      </c>
      <c r="E60" s="1" t="s">
        <v>1815</v>
      </c>
      <c r="F60" s="1" t="str">
        <f>IF(LENB(JIS非漢字一覧[[#This Row],[char]])=1,"NARROW","WIDE")</f>
        <v>NARROW</v>
      </c>
      <c r="G6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1" spans="2:7" x14ac:dyDescent="0.4">
      <c r="B61" s="2" t="s">
        <v>764</v>
      </c>
      <c r="C61" s="1">
        <f>HEX2DEC(JIS非漢字一覧[[#This Row],[hex]])</f>
        <v>91</v>
      </c>
      <c r="D61" s="1" t="str">
        <f>_xlfn.UNICHAR(HEX2DEC(JIS非漢字一覧[[#This Row],[hex]]))</f>
        <v>[</v>
      </c>
      <c r="E61" s="1" t="s">
        <v>421</v>
      </c>
      <c r="F61" s="1" t="str">
        <f>IF(LENB(JIS非漢字一覧[[#This Row],[char]])=1,"NARROW","WIDE")</f>
        <v>NARROW</v>
      </c>
      <c r="G6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2" spans="2:7" x14ac:dyDescent="0.4">
      <c r="B62" s="2" t="s">
        <v>759</v>
      </c>
      <c r="C62" s="1">
        <f>HEX2DEC(JIS非漢字一覧[[#This Row],[hex]])</f>
        <v>92</v>
      </c>
      <c r="D62" s="1" t="str">
        <f>_xlfn.UNICHAR(HEX2DEC(JIS非漢字一覧[[#This Row],[hex]]))</f>
        <v>\</v>
      </c>
      <c r="E62" s="1" t="s">
        <v>422</v>
      </c>
      <c r="F62" s="1" t="str">
        <f>IF(LENB(JIS非漢字一覧[[#This Row],[char]])=1,"NARROW","WIDE")</f>
        <v>NARROW</v>
      </c>
      <c r="G6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3" spans="2:7" x14ac:dyDescent="0.4">
      <c r="B63" s="2" t="s">
        <v>765</v>
      </c>
      <c r="C63" s="1">
        <f>HEX2DEC(JIS非漢字一覧[[#This Row],[hex]])</f>
        <v>93</v>
      </c>
      <c r="D63" s="1" t="str">
        <f>_xlfn.UNICHAR(HEX2DEC(JIS非漢字一覧[[#This Row],[hex]]))</f>
        <v>]</v>
      </c>
      <c r="E63" s="1" t="s">
        <v>423</v>
      </c>
      <c r="F63" s="1" t="str">
        <f>IF(LENB(JIS非漢字一覧[[#This Row],[char]])=1,"NARROW","WIDE")</f>
        <v>NARROW</v>
      </c>
      <c r="G6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4" spans="2:7" x14ac:dyDescent="0.4">
      <c r="B64" s="2" t="s">
        <v>749</v>
      </c>
      <c r="C64" s="1">
        <f>HEX2DEC(JIS非漢字一覧[[#This Row],[hex]])</f>
        <v>94</v>
      </c>
      <c r="D64" s="1" t="str">
        <f>_xlfn.UNICHAR(HEX2DEC(JIS非漢字一覧[[#This Row],[hex]]))</f>
        <v>^</v>
      </c>
      <c r="E64" s="1" t="s">
        <v>424</v>
      </c>
      <c r="F64" s="1" t="str">
        <f>IF(LENB(JIS非漢字一覧[[#This Row],[char]])=1,"NARROW","WIDE")</f>
        <v>NARROW</v>
      </c>
      <c r="G6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5" spans="2:7" x14ac:dyDescent="0.4">
      <c r="B65" s="2" t="s">
        <v>751</v>
      </c>
      <c r="C65" s="1">
        <f>HEX2DEC(JIS非漢字一覧[[#This Row],[hex]])</f>
        <v>95</v>
      </c>
      <c r="D65" s="1" t="str">
        <f>_xlfn.UNICHAR(HEX2DEC(JIS非漢字一覧[[#This Row],[hex]]))</f>
        <v>_</v>
      </c>
      <c r="E65" s="1" t="s">
        <v>425</v>
      </c>
      <c r="F65" s="1" t="str">
        <f>IF(LENB(JIS非漢字一覧[[#This Row],[char]])=1,"NARROW","WIDE")</f>
        <v>NARROW</v>
      </c>
      <c r="G6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6" spans="2:7" x14ac:dyDescent="0.4">
      <c r="B66" s="2" t="s">
        <v>366</v>
      </c>
      <c r="C66" s="1">
        <f>HEX2DEC(JIS非漢字一覧[[#This Row],[hex]])</f>
        <v>96</v>
      </c>
      <c r="D66" s="1" t="str">
        <f>_xlfn.UNICHAR(HEX2DEC(JIS非漢字一覧[[#This Row],[hex]]))</f>
        <v>`</v>
      </c>
      <c r="E66" s="1" t="s">
        <v>426</v>
      </c>
      <c r="F66" s="1" t="str">
        <f>IF(LENB(JIS非漢字一覧[[#This Row],[char]])=1,"NARROW","WIDE")</f>
        <v>NARROW</v>
      </c>
      <c r="G6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7" spans="2:7" x14ac:dyDescent="0.4">
      <c r="B67" s="2" t="s">
        <v>367</v>
      </c>
      <c r="C67" s="1">
        <f>HEX2DEC(JIS非漢字一覧[[#This Row],[hex]])</f>
        <v>97</v>
      </c>
      <c r="D67" s="1" t="str">
        <f>_xlfn.UNICHAR(HEX2DEC(JIS非漢字一覧[[#This Row],[hex]]))</f>
        <v>a</v>
      </c>
      <c r="E67" s="1" t="s">
        <v>1816</v>
      </c>
      <c r="F67" s="1" t="str">
        <f>IF(LENB(JIS非漢字一覧[[#This Row],[char]])=1,"NARROW","WIDE")</f>
        <v>NARROW</v>
      </c>
      <c r="G6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8" spans="2:7" x14ac:dyDescent="0.4">
      <c r="B68" s="2" t="s">
        <v>368</v>
      </c>
      <c r="C68" s="1">
        <f>HEX2DEC(JIS非漢字一覧[[#This Row],[hex]])</f>
        <v>98</v>
      </c>
      <c r="D68" s="1" t="str">
        <f>_xlfn.UNICHAR(HEX2DEC(JIS非漢字一覧[[#This Row],[hex]]))</f>
        <v>b</v>
      </c>
      <c r="E68" s="1" t="s">
        <v>1817</v>
      </c>
      <c r="F68" s="1" t="str">
        <f>IF(LENB(JIS非漢字一覧[[#This Row],[char]])=1,"NARROW","WIDE")</f>
        <v>NARROW</v>
      </c>
      <c r="G6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9" spans="2:7" x14ac:dyDescent="0.4">
      <c r="B69" s="2" t="s">
        <v>369</v>
      </c>
      <c r="C69" s="1">
        <f>HEX2DEC(JIS非漢字一覧[[#This Row],[hex]])</f>
        <v>99</v>
      </c>
      <c r="D69" s="1" t="str">
        <f>_xlfn.UNICHAR(HEX2DEC(JIS非漢字一覧[[#This Row],[hex]]))</f>
        <v>c</v>
      </c>
      <c r="E69" s="1" t="s">
        <v>1818</v>
      </c>
      <c r="F69" s="1" t="str">
        <f>IF(LENB(JIS非漢字一覧[[#This Row],[char]])=1,"NARROW","WIDE")</f>
        <v>NARROW</v>
      </c>
      <c r="G6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0" spans="2:7" x14ac:dyDescent="0.4">
      <c r="B70" s="2" t="s">
        <v>370</v>
      </c>
      <c r="C70" s="1">
        <f>HEX2DEC(JIS非漢字一覧[[#This Row],[hex]])</f>
        <v>100</v>
      </c>
      <c r="D70" s="1" t="str">
        <f>_xlfn.UNICHAR(HEX2DEC(JIS非漢字一覧[[#This Row],[hex]]))</f>
        <v>d</v>
      </c>
      <c r="E70" s="1" t="s">
        <v>1819</v>
      </c>
      <c r="F70" s="1" t="str">
        <f>IF(LENB(JIS非漢字一覧[[#This Row],[char]])=1,"NARROW","WIDE")</f>
        <v>NARROW</v>
      </c>
      <c r="G7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1" spans="2:7" x14ac:dyDescent="0.4">
      <c r="B71" s="2" t="s">
        <v>371</v>
      </c>
      <c r="C71" s="1">
        <f>HEX2DEC(JIS非漢字一覧[[#This Row],[hex]])</f>
        <v>101</v>
      </c>
      <c r="D71" s="1" t="str">
        <f>_xlfn.UNICHAR(HEX2DEC(JIS非漢字一覧[[#This Row],[hex]]))</f>
        <v>e</v>
      </c>
      <c r="E71" s="1" t="s">
        <v>1820</v>
      </c>
      <c r="F71" s="1" t="str">
        <f>IF(LENB(JIS非漢字一覧[[#This Row],[char]])=1,"NARROW","WIDE")</f>
        <v>NARROW</v>
      </c>
      <c r="G7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2" spans="2:7" x14ac:dyDescent="0.4">
      <c r="B72" s="2" t="s">
        <v>372</v>
      </c>
      <c r="C72" s="1">
        <f>HEX2DEC(JIS非漢字一覧[[#This Row],[hex]])</f>
        <v>102</v>
      </c>
      <c r="D72" s="1" t="str">
        <f>_xlfn.UNICHAR(HEX2DEC(JIS非漢字一覧[[#This Row],[hex]]))</f>
        <v>f</v>
      </c>
      <c r="E72" s="1" t="s">
        <v>1821</v>
      </c>
      <c r="F72" s="1" t="str">
        <f>IF(LENB(JIS非漢字一覧[[#This Row],[char]])=1,"NARROW","WIDE")</f>
        <v>NARROW</v>
      </c>
      <c r="G7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3" spans="2:7" x14ac:dyDescent="0.4">
      <c r="B73" s="2" t="s">
        <v>373</v>
      </c>
      <c r="C73" s="1">
        <f>HEX2DEC(JIS非漢字一覧[[#This Row],[hex]])</f>
        <v>103</v>
      </c>
      <c r="D73" s="1" t="str">
        <f>_xlfn.UNICHAR(HEX2DEC(JIS非漢字一覧[[#This Row],[hex]]))</f>
        <v>g</v>
      </c>
      <c r="E73" s="1" t="s">
        <v>1822</v>
      </c>
      <c r="F73" s="1" t="str">
        <f>IF(LENB(JIS非漢字一覧[[#This Row],[char]])=1,"NARROW","WIDE")</f>
        <v>NARROW</v>
      </c>
      <c r="G7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4" spans="2:7" x14ac:dyDescent="0.4">
      <c r="B74" s="2" t="s">
        <v>374</v>
      </c>
      <c r="C74" s="1">
        <f>HEX2DEC(JIS非漢字一覧[[#This Row],[hex]])</f>
        <v>104</v>
      </c>
      <c r="D74" s="1" t="str">
        <f>_xlfn.UNICHAR(HEX2DEC(JIS非漢字一覧[[#This Row],[hex]]))</f>
        <v>h</v>
      </c>
      <c r="E74" s="1" t="s">
        <v>1823</v>
      </c>
      <c r="F74" s="1" t="str">
        <f>IF(LENB(JIS非漢字一覧[[#This Row],[char]])=1,"NARROW","WIDE")</f>
        <v>NARROW</v>
      </c>
      <c r="G7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5" spans="2:7" x14ac:dyDescent="0.4">
      <c r="B75" s="2" t="s">
        <v>375</v>
      </c>
      <c r="C75" s="1">
        <f>HEX2DEC(JIS非漢字一覧[[#This Row],[hex]])</f>
        <v>105</v>
      </c>
      <c r="D75" s="1" t="str">
        <f>_xlfn.UNICHAR(HEX2DEC(JIS非漢字一覧[[#This Row],[hex]]))</f>
        <v>i</v>
      </c>
      <c r="E75" s="1" t="s">
        <v>1824</v>
      </c>
      <c r="F75" s="1" t="str">
        <f>IF(LENB(JIS非漢字一覧[[#This Row],[char]])=1,"NARROW","WIDE")</f>
        <v>NARROW</v>
      </c>
      <c r="G7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6" spans="2:7" x14ac:dyDescent="0.4">
      <c r="B76" s="2" t="s">
        <v>1632</v>
      </c>
      <c r="C76" s="1">
        <f>HEX2DEC(JIS非漢字一覧[[#This Row],[hex]])</f>
        <v>106</v>
      </c>
      <c r="D76" s="1" t="str">
        <f>_xlfn.UNICHAR(HEX2DEC(JIS非漢字一覧[[#This Row],[hex]]))</f>
        <v>j</v>
      </c>
      <c r="E76" s="1" t="s">
        <v>1825</v>
      </c>
      <c r="F76" s="1" t="str">
        <f>IF(LENB(JIS非漢字一覧[[#This Row],[char]])=1,"NARROW","WIDE")</f>
        <v>NARROW</v>
      </c>
      <c r="G7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7" spans="2:7" x14ac:dyDescent="0.4">
      <c r="B77" s="2" t="s">
        <v>1633</v>
      </c>
      <c r="C77" s="1">
        <f>HEX2DEC(JIS非漢字一覧[[#This Row],[hex]])</f>
        <v>107</v>
      </c>
      <c r="D77" s="1" t="str">
        <f>_xlfn.UNICHAR(HEX2DEC(JIS非漢字一覧[[#This Row],[hex]]))</f>
        <v>k</v>
      </c>
      <c r="E77" s="1" t="s">
        <v>1826</v>
      </c>
      <c r="F77" s="1" t="str">
        <f>IF(LENB(JIS非漢字一覧[[#This Row],[char]])=1,"NARROW","WIDE")</f>
        <v>NARROW</v>
      </c>
      <c r="G7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8" spans="2:7" x14ac:dyDescent="0.4">
      <c r="B78" s="2" t="s">
        <v>1634</v>
      </c>
      <c r="C78" s="1">
        <f>HEX2DEC(JIS非漢字一覧[[#This Row],[hex]])</f>
        <v>108</v>
      </c>
      <c r="D78" s="1" t="str">
        <f>_xlfn.UNICHAR(HEX2DEC(JIS非漢字一覧[[#This Row],[hex]]))</f>
        <v>l</v>
      </c>
      <c r="E78" s="1" t="s">
        <v>1827</v>
      </c>
      <c r="F78" s="1" t="str">
        <f>IF(LENB(JIS非漢字一覧[[#This Row],[char]])=1,"NARROW","WIDE")</f>
        <v>NARROW</v>
      </c>
      <c r="G7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9" spans="2:7" x14ac:dyDescent="0.4">
      <c r="B79" s="2" t="s">
        <v>1635</v>
      </c>
      <c r="C79" s="1">
        <f>HEX2DEC(JIS非漢字一覧[[#This Row],[hex]])</f>
        <v>109</v>
      </c>
      <c r="D79" s="1" t="str">
        <f>_xlfn.UNICHAR(HEX2DEC(JIS非漢字一覧[[#This Row],[hex]]))</f>
        <v>m</v>
      </c>
      <c r="E79" s="1" t="s">
        <v>1828</v>
      </c>
      <c r="F79" s="1" t="str">
        <f>IF(LENB(JIS非漢字一覧[[#This Row],[char]])=1,"NARROW","WIDE")</f>
        <v>NARROW</v>
      </c>
      <c r="G7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0" spans="2:7" x14ac:dyDescent="0.4">
      <c r="B80" s="2" t="s">
        <v>1636</v>
      </c>
      <c r="C80" s="1">
        <f>HEX2DEC(JIS非漢字一覧[[#This Row],[hex]])</f>
        <v>110</v>
      </c>
      <c r="D80" s="1" t="str">
        <f>_xlfn.UNICHAR(HEX2DEC(JIS非漢字一覧[[#This Row],[hex]]))</f>
        <v>n</v>
      </c>
      <c r="E80" s="1" t="s">
        <v>1829</v>
      </c>
      <c r="F80" s="1" t="str">
        <f>IF(LENB(JIS非漢字一覧[[#This Row],[char]])=1,"NARROW","WIDE")</f>
        <v>NARROW</v>
      </c>
      <c r="G8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1" spans="2:7" x14ac:dyDescent="0.4">
      <c r="B81" s="2" t="s">
        <v>1637</v>
      </c>
      <c r="C81" s="1">
        <f>HEX2DEC(JIS非漢字一覧[[#This Row],[hex]])</f>
        <v>111</v>
      </c>
      <c r="D81" s="1" t="str">
        <f>_xlfn.UNICHAR(HEX2DEC(JIS非漢字一覧[[#This Row],[hex]]))</f>
        <v>o</v>
      </c>
      <c r="E81" s="1" t="s">
        <v>1830</v>
      </c>
      <c r="F81" s="1" t="str">
        <f>IF(LENB(JIS非漢字一覧[[#This Row],[char]])=1,"NARROW","WIDE")</f>
        <v>NARROW</v>
      </c>
      <c r="G8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2" spans="2:7" x14ac:dyDescent="0.4">
      <c r="B82" s="2" t="s">
        <v>382</v>
      </c>
      <c r="C82" s="1">
        <f>HEX2DEC(JIS非漢字一覧[[#This Row],[hex]])</f>
        <v>112</v>
      </c>
      <c r="D82" s="1" t="str">
        <f>_xlfn.UNICHAR(HEX2DEC(JIS非漢字一覧[[#This Row],[hex]]))</f>
        <v>p</v>
      </c>
      <c r="E82" s="1" t="s">
        <v>1831</v>
      </c>
      <c r="F82" s="1" t="str">
        <f>IF(LENB(JIS非漢字一覧[[#This Row],[char]])=1,"NARROW","WIDE")</f>
        <v>NARROW</v>
      </c>
      <c r="G8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3" spans="2:7" x14ac:dyDescent="0.4">
      <c r="B83" s="2" t="s">
        <v>383</v>
      </c>
      <c r="C83" s="1">
        <f>HEX2DEC(JIS非漢字一覧[[#This Row],[hex]])</f>
        <v>113</v>
      </c>
      <c r="D83" s="1" t="str">
        <f>_xlfn.UNICHAR(HEX2DEC(JIS非漢字一覧[[#This Row],[hex]]))</f>
        <v>q</v>
      </c>
      <c r="E83" s="1" t="s">
        <v>1832</v>
      </c>
      <c r="F83" s="1" t="str">
        <f>IF(LENB(JIS非漢字一覧[[#This Row],[char]])=1,"NARROW","WIDE")</f>
        <v>NARROW</v>
      </c>
      <c r="G8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4" spans="2:7" x14ac:dyDescent="0.4">
      <c r="B84" s="2" t="s">
        <v>384</v>
      </c>
      <c r="C84" s="1">
        <f>HEX2DEC(JIS非漢字一覧[[#This Row],[hex]])</f>
        <v>114</v>
      </c>
      <c r="D84" s="1" t="str">
        <f>_xlfn.UNICHAR(HEX2DEC(JIS非漢字一覧[[#This Row],[hex]]))</f>
        <v>r</v>
      </c>
      <c r="E84" s="1" t="s">
        <v>1833</v>
      </c>
      <c r="F84" s="1" t="str">
        <f>IF(LENB(JIS非漢字一覧[[#This Row],[char]])=1,"NARROW","WIDE")</f>
        <v>NARROW</v>
      </c>
      <c r="G8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5" spans="2:7" x14ac:dyDescent="0.4">
      <c r="B85" s="2" t="s">
        <v>385</v>
      </c>
      <c r="C85" s="1">
        <f>HEX2DEC(JIS非漢字一覧[[#This Row],[hex]])</f>
        <v>115</v>
      </c>
      <c r="D85" s="1" t="str">
        <f>_xlfn.UNICHAR(HEX2DEC(JIS非漢字一覧[[#This Row],[hex]]))</f>
        <v>s</v>
      </c>
      <c r="E85" s="1" t="s">
        <v>1834</v>
      </c>
      <c r="F85" s="1" t="str">
        <f>IF(LENB(JIS非漢字一覧[[#This Row],[char]])=1,"NARROW","WIDE")</f>
        <v>NARROW</v>
      </c>
      <c r="G8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6" spans="2:7" x14ac:dyDescent="0.4">
      <c r="B86" s="2" t="s">
        <v>386</v>
      </c>
      <c r="C86" s="1">
        <f>HEX2DEC(JIS非漢字一覧[[#This Row],[hex]])</f>
        <v>116</v>
      </c>
      <c r="D86" s="1" t="str">
        <f>_xlfn.UNICHAR(HEX2DEC(JIS非漢字一覧[[#This Row],[hex]]))</f>
        <v>t</v>
      </c>
      <c r="E86" s="1" t="s">
        <v>1835</v>
      </c>
      <c r="F86" s="1" t="str">
        <f>IF(LENB(JIS非漢字一覧[[#This Row],[char]])=1,"NARROW","WIDE")</f>
        <v>NARROW</v>
      </c>
      <c r="G8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7" spans="2:7" x14ac:dyDescent="0.4">
      <c r="B87" s="2" t="s">
        <v>387</v>
      </c>
      <c r="C87" s="1">
        <f>HEX2DEC(JIS非漢字一覧[[#This Row],[hex]])</f>
        <v>117</v>
      </c>
      <c r="D87" s="1" t="str">
        <f>_xlfn.UNICHAR(HEX2DEC(JIS非漢字一覧[[#This Row],[hex]]))</f>
        <v>u</v>
      </c>
      <c r="E87" s="1" t="s">
        <v>1836</v>
      </c>
      <c r="F87" s="1" t="str">
        <f>IF(LENB(JIS非漢字一覧[[#This Row],[char]])=1,"NARROW","WIDE")</f>
        <v>NARROW</v>
      </c>
      <c r="G8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8" spans="2:7" x14ac:dyDescent="0.4">
      <c r="B88" s="2" t="s">
        <v>388</v>
      </c>
      <c r="C88" s="1">
        <f>HEX2DEC(JIS非漢字一覧[[#This Row],[hex]])</f>
        <v>118</v>
      </c>
      <c r="D88" s="1" t="str">
        <f>_xlfn.UNICHAR(HEX2DEC(JIS非漢字一覧[[#This Row],[hex]]))</f>
        <v>v</v>
      </c>
      <c r="E88" s="1" t="s">
        <v>1837</v>
      </c>
      <c r="F88" s="1" t="str">
        <f>IF(LENB(JIS非漢字一覧[[#This Row],[char]])=1,"NARROW","WIDE")</f>
        <v>NARROW</v>
      </c>
      <c r="G8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9" spans="2:7" x14ac:dyDescent="0.4">
      <c r="B89" s="2" t="s">
        <v>389</v>
      </c>
      <c r="C89" s="1">
        <f>HEX2DEC(JIS非漢字一覧[[#This Row],[hex]])</f>
        <v>119</v>
      </c>
      <c r="D89" s="1" t="str">
        <f>_xlfn.UNICHAR(HEX2DEC(JIS非漢字一覧[[#This Row],[hex]]))</f>
        <v>w</v>
      </c>
      <c r="E89" s="1" t="s">
        <v>1838</v>
      </c>
      <c r="F89" s="1" t="str">
        <f>IF(LENB(JIS非漢字一覧[[#This Row],[char]])=1,"NARROW","WIDE")</f>
        <v>NARROW</v>
      </c>
      <c r="G8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0" spans="2:7" x14ac:dyDescent="0.4">
      <c r="B90" s="2" t="s">
        <v>390</v>
      </c>
      <c r="C90" s="1">
        <f>HEX2DEC(JIS非漢字一覧[[#This Row],[hex]])</f>
        <v>120</v>
      </c>
      <c r="D90" s="1" t="str">
        <f>_xlfn.UNICHAR(HEX2DEC(JIS非漢字一覧[[#This Row],[hex]]))</f>
        <v>x</v>
      </c>
      <c r="E90" s="1" t="s">
        <v>1839</v>
      </c>
      <c r="F90" s="1" t="str">
        <f>IF(LENB(JIS非漢字一覧[[#This Row],[char]])=1,"NARROW","WIDE")</f>
        <v>NARROW</v>
      </c>
      <c r="G9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1" spans="2:7" x14ac:dyDescent="0.4">
      <c r="B91" s="2" t="s">
        <v>391</v>
      </c>
      <c r="C91" s="1">
        <f>HEX2DEC(JIS非漢字一覧[[#This Row],[hex]])</f>
        <v>121</v>
      </c>
      <c r="D91" s="1" t="str">
        <f>_xlfn.UNICHAR(HEX2DEC(JIS非漢字一覧[[#This Row],[hex]]))</f>
        <v>y</v>
      </c>
      <c r="E91" s="1" t="s">
        <v>1840</v>
      </c>
      <c r="F91" s="1" t="str">
        <f>IF(LENB(JIS非漢字一覧[[#This Row],[char]])=1,"NARROW","WIDE")</f>
        <v>NARROW</v>
      </c>
      <c r="G9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2" spans="2:7" x14ac:dyDescent="0.4">
      <c r="B92" s="2" t="s">
        <v>1638</v>
      </c>
      <c r="C92" s="1">
        <f>HEX2DEC(JIS非漢字一覧[[#This Row],[hex]])</f>
        <v>122</v>
      </c>
      <c r="D92" s="1" t="str">
        <f>_xlfn.UNICHAR(HEX2DEC(JIS非漢字一覧[[#This Row],[hex]]))</f>
        <v>z</v>
      </c>
      <c r="E92" s="1" t="s">
        <v>1841</v>
      </c>
      <c r="F92" s="1" t="str">
        <f>IF(LENB(JIS非漢字一覧[[#This Row],[char]])=1,"NARROW","WIDE")</f>
        <v>NARROW</v>
      </c>
      <c r="G9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3" spans="2:7" x14ac:dyDescent="0.4">
      <c r="B93" s="2" t="s">
        <v>766</v>
      </c>
      <c r="C93" s="1">
        <f>HEX2DEC(JIS非漢字一覧[[#This Row],[hex]])</f>
        <v>123</v>
      </c>
      <c r="D93" s="1" t="str">
        <f>_xlfn.UNICHAR(HEX2DEC(JIS非漢字一覧[[#This Row],[hex]]))</f>
        <v>{</v>
      </c>
      <c r="E93" s="1" t="s">
        <v>427</v>
      </c>
      <c r="F93" s="1" t="str">
        <f>IF(LENB(JIS非漢字一覧[[#This Row],[char]])=1,"NARROW","WIDE")</f>
        <v>NARROW</v>
      </c>
      <c r="G9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4" spans="2:7" x14ac:dyDescent="0.4">
      <c r="B94" s="2" t="s">
        <v>761</v>
      </c>
      <c r="C94" s="1">
        <f>HEX2DEC(JIS非漢字一覧[[#This Row],[hex]])</f>
        <v>124</v>
      </c>
      <c r="D94" s="1" t="str">
        <f>_xlfn.UNICHAR(HEX2DEC(JIS非漢字一覧[[#This Row],[hex]]))</f>
        <v>|</v>
      </c>
      <c r="E94" s="1" t="s">
        <v>428</v>
      </c>
      <c r="F94" s="1" t="str">
        <f>IF(LENB(JIS非漢字一覧[[#This Row],[char]])=1,"NARROW","WIDE")</f>
        <v>NARROW</v>
      </c>
      <c r="G9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5" spans="2:7" x14ac:dyDescent="0.4">
      <c r="B95" s="2" t="s">
        <v>767</v>
      </c>
      <c r="C95" s="1">
        <f>HEX2DEC(JIS非漢字一覧[[#This Row],[hex]])</f>
        <v>125</v>
      </c>
      <c r="D95" s="1" t="str">
        <f>_xlfn.UNICHAR(HEX2DEC(JIS非漢字一覧[[#This Row],[hex]]))</f>
        <v>}</v>
      </c>
      <c r="E95" s="1" t="s">
        <v>429</v>
      </c>
      <c r="F95" s="1" t="str">
        <f>IF(LENB(JIS非漢字一覧[[#This Row],[char]])=1,"NARROW","WIDE")</f>
        <v>NARROW</v>
      </c>
      <c r="G9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6" spans="2:7" x14ac:dyDescent="0.4">
      <c r="B96" s="2" t="s">
        <v>801</v>
      </c>
      <c r="C96" s="1">
        <f>HEX2DEC(JIS非漢字一覧[[#This Row],[hex]])</f>
        <v>126</v>
      </c>
      <c r="D96" s="1" t="str">
        <f>_xlfn.UNICHAR(HEX2DEC(JIS非漢字一覧[[#This Row],[hex]]))</f>
        <v>~</v>
      </c>
      <c r="E96" s="1" t="s">
        <v>430</v>
      </c>
      <c r="F96" s="1" t="str">
        <f>IF(LENB(JIS非漢字一覧[[#This Row],[char]])=1,"NARROW","WIDE")</f>
        <v>NARROW</v>
      </c>
      <c r="G9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7" spans="2:7" x14ac:dyDescent="0.4">
      <c r="B97" s="2" t="s">
        <v>992</v>
      </c>
      <c r="C97" s="1">
        <f>HEX2DEC(JIS非漢字一覧[[#This Row],[hex]])</f>
        <v>160</v>
      </c>
      <c r="D97" s="1" t="str">
        <f>_xlfn.UNICHAR(HEX2DEC(JIS非漢字一覧[[#This Row],[hex]]))</f>
        <v> </v>
      </c>
      <c r="E97" s="1" t="s">
        <v>1842</v>
      </c>
      <c r="F97" s="1" t="str">
        <f>IF(LENB(JIS非漢字一覧[[#This Row],[char]])=1,"NARROW","WIDE")</f>
        <v>NARROW</v>
      </c>
      <c r="G9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8" spans="2:7" x14ac:dyDescent="0.4">
      <c r="B98" s="2" t="s">
        <v>993</v>
      </c>
      <c r="C98" s="1">
        <f>HEX2DEC(JIS非漢字一覧[[#This Row],[hex]])</f>
        <v>161</v>
      </c>
      <c r="D98" s="1" t="str">
        <f>_xlfn.UNICHAR(HEX2DEC(JIS非漢字一覧[[#This Row],[hex]]))</f>
        <v>¡</v>
      </c>
      <c r="E98" s="1" t="s">
        <v>1843</v>
      </c>
      <c r="F98" s="1" t="str">
        <f>IF(LENB(JIS非漢字一覧[[#This Row],[char]])=1,"NARROW","WIDE")</f>
        <v>NARROW</v>
      </c>
      <c r="G9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9" spans="2:7" x14ac:dyDescent="0.4">
      <c r="B99" s="2" t="s">
        <v>784</v>
      </c>
      <c r="C99" s="1">
        <f>HEX2DEC(JIS非漢字一覧[[#This Row],[hex]])</f>
        <v>162</v>
      </c>
      <c r="D99" s="1" t="str">
        <f>_xlfn.UNICHAR(HEX2DEC(JIS非漢字一覧[[#This Row],[hex]]))</f>
        <v>¢</v>
      </c>
      <c r="E99" s="1" t="s">
        <v>190</v>
      </c>
      <c r="F99" s="1" t="str">
        <f>IF(LENB(JIS非漢字一覧[[#This Row],[char]])=1,"NARROW","WIDE")</f>
        <v>WIDE</v>
      </c>
      <c r="G9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0" spans="2:7" x14ac:dyDescent="0.4">
      <c r="B100" s="2" t="s">
        <v>785</v>
      </c>
      <c r="C100" s="1">
        <f>HEX2DEC(JIS非漢字一覧[[#This Row],[hex]])</f>
        <v>163</v>
      </c>
      <c r="D100" s="1" t="str">
        <f>_xlfn.UNICHAR(HEX2DEC(JIS非漢字一覧[[#This Row],[hex]]))</f>
        <v>£</v>
      </c>
      <c r="E100" s="1" t="s">
        <v>191</v>
      </c>
      <c r="F100" s="1" t="str">
        <f>IF(LENB(JIS非漢字一覧[[#This Row],[char]])=1,"NARROW","WIDE")</f>
        <v>WIDE</v>
      </c>
      <c r="G10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1" spans="2:7" x14ac:dyDescent="0.4">
      <c r="B101" s="2" t="s">
        <v>994</v>
      </c>
      <c r="C101" s="1">
        <f>HEX2DEC(JIS非漢字一覧[[#This Row],[hex]])</f>
        <v>164</v>
      </c>
      <c r="D101" s="1" t="str">
        <f>_xlfn.UNICHAR(HEX2DEC(JIS非漢字一覧[[#This Row],[hex]]))</f>
        <v>¤</v>
      </c>
      <c r="E101" s="1" t="s">
        <v>1844</v>
      </c>
      <c r="F101" s="1" t="str">
        <f>IF(LENB(JIS非漢字一覧[[#This Row],[char]])=1,"NARROW","WIDE")</f>
        <v>NARROW</v>
      </c>
      <c r="G10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2" spans="2:7" x14ac:dyDescent="0.4">
      <c r="B102" s="2" t="s">
        <v>783</v>
      </c>
      <c r="C102" s="1">
        <f>HEX2DEC(JIS非漢字一覧[[#This Row],[hex]])</f>
        <v>165</v>
      </c>
      <c r="D102" s="1" t="str">
        <f>_xlfn.UNICHAR(HEX2DEC(JIS非漢字一覧[[#This Row],[hex]]))</f>
        <v>¥</v>
      </c>
      <c r="E102" s="1" t="s">
        <v>195</v>
      </c>
      <c r="F102" s="1" t="str">
        <f>IF(LENB(JIS非漢字一覧[[#This Row],[char]])=1,"NARROW","WIDE")</f>
        <v>NARROW</v>
      </c>
      <c r="G10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3" spans="2:7" x14ac:dyDescent="0.4">
      <c r="B103" s="2" t="s">
        <v>995</v>
      </c>
      <c r="C103" s="1">
        <f>HEX2DEC(JIS非漢字一覧[[#This Row],[hex]])</f>
        <v>166</v>
      </c>
      <c r="D103" s="1" t="str">
        <f>_xlfn.UNICHAR(HEX2DEC(JIS非漢字一覧[[#This Row],[hex]]))</f>
        <v>¦</v>
      </c>
      <c r="E103" s="1" t="s">
        <v>194</v>
      </c>
      <c r="F103" s="1" t="str">
        <f>IF(LENB(JIS非漢字一覧[[#This Row],[char]])=1,"NARROW","WIDE")</f>
        <v>NARROW</v>
      </c>
      <c r="G10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4" spans="2:7" x14ac:dyDescent="0.4">
      <c r="B104" s="2" t="s">
        <v>787</v>
      </c>
      <c r="C104" s="1">
        <f>HEX2DEC(JIS非漢字一覧[[#This Row],[hex]])</f>
        <v>167</v>
      </c>
      <c r="D104" s="1" t="str">
        <f>_xlfn.UNICHAR(HEX2DEC(JIS非漢字一覧[[#This Row],[hex]]))</f>
        <v>§</v>
      </c>
      <c r="E104" s="1" t="s">
        <v>1845</v>
      </c>
      <c r="F104" s="1" t="str">
        <f>IF(LENB(JIS非漢字一覧[[#This Row],[char]])=1,"NARROW","WIDE")</f>
        <v>WIDE</v>
      </c>
      <c r="G10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5" spans="2:7" x14ac:dyDescent="0.4">
      <c r="B105" s="2" t="s">
        <v>748</v>
      </c>
      <c r="C105" s="1">
        <f>HEX2DEC(JIS非漢字一覧[[#This Row],[hex]])</f>
        <v>168</v>
      </c>
      <c r="D105" s="1" t="str">
        <f>_xlfn.UNICHAR(HEX2DEC(JIS非漢字一覧[[#This Row],[hex]]))</f>
        <v>¨</v>
      </c>
      <c r="E105" s="1" t="s">
        <v>1846</v>
      </c>
      <c r="F105" s="1" t="str">
        <f>IF(LENB(JIS非漢字一覧[[#This Row],[char]])=1,"NARROW","WIDE")</f>
        <v>WIDE</v>
      </c>
      <c r="G10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6" spans="2:7" x14ac:dyDescent="0.4">
      <c r="B106" s="2" t="s">
        <v>996</v>
      </c>
      <c r="C106" s="1">
        <f>HEX2DEC(JIS非漢字一覧[[#This Row],[hex]])</f>
        <v>169</v>
      </c>
      <c r="D106" s="1" t="str">
        <f>_xlfn.UNICHAR(HEX2DEC(JIS非漢字一覧[[#This Row],[hex]]))</f>
        <v>©</v>
      </c>
      <c r="E106" s="1" t="s">
        <v>1847</v>
      </c>
      <c r="F106" s="1" t="str">
        <f>IF(LENB(JIS非漢字一覧[[#This Row],[char]])=1,"NARROW","WIDE")</f>
        <v>NARROW</v>
      </c>
      <c r="G10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7" spans="2:7" x14ac:dyDescent="0.4">
      <c r="B107" s="2" t="s">
        <v>997</v>
      </c>
      <c r="C107" s="1">
        <f>HEX2DEC(JIS非漢字一覧[[#This Row],[hex]])</f>
        <v>170</v>
      </c>
      <c r="D107" s="1" t="str">
        <f>_xlfn.UNICHAR(HEX2DEC(JIS非漢字一覧[[#This Row],[hex]]))</f>
        <v>ª</v>
      </c>
      <c r="E107" s="1" t="s">
        <v>1848</v>
      </c>
      <c r="F107" s="1" t="str">
        <f>IF(LENB(JIS非漢字一覧[[#This Row],[char]])=1,"NARROW","WIDE")</f>
        <v>NARROW</v>
      </c>
      <c r="G10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8" spans="2:7" x14ac:dyDescent="0.4">
      <c r="B108" s="2" t="s">
        <v>998</v>
      </c>
      <c r="C108" s="1">
        <f>HEX2DEC(JIS非漢字一覧[[#This Row],[hex]])</f>
        <v>171</v>
      </c>
      <c r="D108" s="1" t="str">
        <f>_xlfn.UNICHAR(HEX2DEC(JIS非漢字一覧[[#This Row],[hex]]))</f>
        <v>«</v>
      </c>
      <c r="E108" s="1" t="s">
        <v>1849</v>
      </c>
      <c r="F108" s="1" t="str">
        <f>IF(LENB(JIS非漢字一覧[[#This Row],[char]])=1,"NARROW","WIDE")</f>
        <v>WIDE</v>
      </c>
      <c r="G10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9" spans="2:7" x14ac:dyDescent="0.4">
      <c r="B109" s="2" t="s">
        <v>808</v>
      </c>
      <c r="C109" s="1">
        <f>HEX2DEC(JIS非漢字一覧[[#This Row],[hex]])</f>
        <v>172</v>
      </c>
      <c r="D109" s="1" t="str">
        <f>_xlfn.UNICHAR(HEX2DEC(JIS非漢字一覧[[#This Row],[hex]]))</f>
        <v>¬</v>
      </c>
      <c r="E109" s="1" t="s">
        <v>192</v>
      </c>
      <c r="F109" s="1" t="str">
        <f>IF(LENB(JIS非漢字一覧[[#This Row],[char]])=1,"NARROW","WIDE")</f>
        <v>WIDE</v>
      </c>
      <c r="G10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0" spans="2:7" x14ac:dyDescent="0.4">
      <c r="B110" s="2" t="s">
        <v>999</v>
      </c>
      <c r="C110" s="1">
        <f>HEX2DEC(JIS非漢字一覧[[#This Row],[hex]])</f>
        <v>173</v>
      </c>
      <c r="D110" s="1" t="str">
        <f>_xlfn.UNICHAR(HEX2DEC(JIS非漢字一覧[[#This Row],[hex]]))</f>
        <v>­</v>
      </c>
      <c r="E110" s="1" t="s">
        <v>1850</v>
      </c>
      <c r="F110" s="1" t="str">
        <f>IF(LENB(JIS非漢字一覧[[#This Row],[char]])=1,"NARROW","WIDE")</f>
        <v>NARROW</v>
      </c>
      <c r="G11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1" spans="2:7" x14ac:dyDescent="0.4">
      <c r="B111" s="2" t="s">
        <v>1000</v>
      </c>
      <c r="C111" s="1">
        <f>HEX2DEC(JIS非漢字一覧[[#This Row],[hex]])</f>
        <v>174</v>
      </c>
      <c r="D111" s="1" t="str">
        <f>_xlfn.UNICHAR(HEX2DEC(JIS非漢字一覧[[#This Row],[hex]]))</f>
        <v>®</v>
      </c>
      <c r="E111" s="1" t="s">
        <v>1851</v>
      </c>
      <c r="F111" s="1" t="str">
        <f>IF(LENB(JIS非漢字一覧[[#This Row],[char]])=1,"NARROW","WIDE")</f>
        <v>NARROW</v>
      </c>
      <c r="G11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2" spans="2:7" x14ac:dyDescent="0.4">
      <c r="B112" s="2" t="s">
        <v>1001</v>
      </c>
      <c r="C112" s="1">
        <f>HEX2DEC(JIS非漢字一覧[[#This Row],[hex]])</f>
        <v>175</v>
      </c>
      <c r="D112" s="1" t="str">
        <f>_xlfn.UNICHAR(HEX2DEC(JIS非漢字一覧[[#This Row],[hex]]))</f>
        <v>¯</v>
      </c>
      <c r="E112" s="1" t="s">
        <v>193</v>
      </c>
      <c r="F112" s="1" t="str">
        <f>IF(LENB(JIS非漢字一覧[[#This Row],[char]])=1,"NARROW","WIDE")</f>
        <v>WIDE</v>
      </c>
      <c r="G11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3" spans="2:7" x14ac:dyDescent="0.4">
      <c r="B113" s="2" t="s">
        <v>782</v>
      </c>
      <c r="C113" s="1">
        <f>HEX2DEC(JIS非漢字一覧[[#This Row],[hex]])</f>
        <v>176</v>
      </c>
      <c r="D113" s="1" t="str">
        <f>_xlfn.UNICHAR(HEX2DEC(JIS非漢字一覧[[#This Row],[hex]]))</f>
        <v>°</v>
      </c>
      <c r="E113" s="1" t="s">
        <v>1852</v>
      </c>
      <c r="F113" s="1" t="str">
        <f>IF(LENB(JIS非漢字一覧[[#This Row],[char]])=1,"NARROW","WIDE")</f>
        <v>WIDE</v>
      </c>
      <c r="G11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4" spans="2:7" x14ac:dyDescent="0.4">
      <c r="B114" s="2" t="s">
        <v>775</v>
      </c>
      <c r="C114" s="1">
        <f>HEX2DEC(JIS非漢字一覧[[#This Row],[hex]])</f>
        <v>177</v>
      </c>
      <c r="D114" s="1" t="str">
        <f>_xlfn.UNICHAR(HEX2DEC(JIS非漢字一覧[[#This Row],[hex]]))</f>
        <v>±</v>
      </c>
      <c r="E114" s="1" t="s">
        <v>1853</v>
      </c>
      <c r="F114" s="1" t="str">
        <f>IF(LENB(JIS非漢字一覧[[#This Row],[char]])=1,"NARROW","WIDE")</f>
        <v>WIDE</v>
      </c>
      <c r="G11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5" spans="2:7" x14ac:dyDescent="0.4">
      <c r="B115" s="2" t="s">
        <v>1002</v>
      </c>
      <c r="C115" s="1">
        <f>HEX2DEC(JIS非漢字一覧[[#This Row],[hex]])</f>
        <v>178</v>
      </c>
      <c r="D115" s="1" t="str">
        <f>_xlfn.UNICHAR(HEX2DEC(JIS非漢字一覧[[#This Row],[hex]]))</f>
        <v>²</v>
      </c>
      <c r="E115" s="1" t="s">
        <v>1854</v>
      </c>
      <c r="F115" s="1" t="str">
        <f>IF(LENB(JIS非漢字一覧[[#This Row],[char]])=1,"NARROW","WIDE")</f>
        <v>NARROW</v>
      </c>
      <c r="G11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6" spans="2:7" x14ac:dyDescent="0.4">
      <c r="B116" s="2" t="s">
        <v>1003</v>
      </c>
      <c r="C116" s="1">
        <f>HEX2DEC(JIS非漢字一覧[[#This Row],[hex]])</f>
        <v>179</v>
      </c>
      <c r="D116" s="1" t="str">
        <f>_xlfn.UNICHAR(HEX2DEC(JIS非漢字一覧[[#This Row],[hex]]))</f>
        <v>³</v>
      </c>
      <c r="E116" s="1" t="s">
        <v>1855</v>
      </c>
      <c r="F116" s="1" t="str">
        <f>IF(LENB(JIS非漢字一覧[[#This Row],[char]])=1,"NARROW","WIDE")</f>
        <v>NARROW</v>
      </c>
      <c r="G11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7" spans="2:7" x14ac:dyDescent="0.4">
      <c r="B117" s="2" t="s">
        <v>747</v>
      </c>
      <c r="C117" s="1">
        <f>HEX2DEC(JIS非漢字一覧[[#This Row],[hex]])</f>
        <v>180</v>
      </c>
      <c r="D117" s="1" t="str">
        <f>_xlfn.UNICHAR(HEX2DEC(JIS非漢字一覧[[#This Row],[hex]]))</f>
        <v>´</v>
      </c>
      <c r="E117" s="1" t="s">
        <v>1856</v>
      </c>
      <c r="F117" s="1" t="str">
        <f>IF(LENB(JIS非漢字一覧[[#This Row],[char]])=1,"NARROW","WIDE")</f>
        <v>WIDE</v>
      </c>
      <c r="G11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8" spans="2:7" x14ac:dyDescent="0.4">
      <c r="B118" s="2" t="s">
        <v>825</v>
      </c>
      <c r="C118" s="1">
        <f>HEX2DEC(JIS非漢字一覧[[#This Row],[hex]])</f>
        <v>182</v>
      </c>
      <c r="D118" s="1" t="str">
        <f>_xlfn.UNICHAR(HEX2DEC(JIS非漢字一覧[[#This Row],[hex]]))</f>
        <v>¶</v>
      </c>
      <c r="E118" s="1" t="s">
        <v>1857</v>
      </c>
      <c r="F118" s="1" t="str">
        <f>IF(LENB(JIS非漢字一覧[[#This Row],[char]])=1,"NARROW","WIDE")</f>
        <v>WIDE</v>
      </c>
      <c r="G11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9" spans="2:7" x14ac:dyDescent="0.4">
      <c r="B119" s="2" t="s">
        <v>1004</v>
      </c>
      <c r="C119" s="1">
        <f>HEX2DEC(JIS非漢字一覧[[#This Row],[hex]])</f>
        <v>183</v>
      </c>
      <c r="D119" s="1" t="str">
        <f>_xlfn.UNICHAR(HEX2DEC(JIS非漢字一覧[[#This Row],[hex]]))</f>
        <v>·</v>
      </c>
      <c r="E119" s="1" t="s">
        <v>1858</v>
      </c>
      <c r="F119" s="1" t="str">
        <f>IF(LENB(JIS非漢字一覧[[#This Row],[char]])=1,"NARROW","WIDE")</f>
        <v>WIDE</v>
      </c>
      <c r="G11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20" spans="2:7" x14ac:dyDescent="0.4">
      <c r="B120" s="2" t="s">
        <v>1005</v>
      </c>
      <c r="C120" s="1">
        <f>HEX2DEC(JIS非漢字一覧[[#This Row],[hex]])</f>
        <v>184</v>
      </c>
      <c r="D120" s="1" t="str">
        <f>_xlfn.UNICHAR(HEX2DEC(JIS非漢字一覧[[#This Row],[hex]]))</f>
        <v>¸</v>
      </c>
      <c r="E120" s="1" t="s">
        <v>1859</v>
      </c>
      <c r="F120" s="1" t="str">
        <f>IF(LENB(JIS非漢字一覧[[#This Row],[char]])=1,"NARROW","WIDE")</f>
        <v>WIDE</v>
      </c>
      <c r="G12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21" spans="2:7" x14ac:dyDescent="0.4">
      <c r="B121" s="2" t="s">
        <v>1006</v>
      </c>
      <c r="C121" s="1">
        <f>HEX2DEC(JIS非漢字一覧[[#This Row],[hex]])</f>
        <v>185</v>
      </c>
      <c r="D121" s="1" t="str">
        <f>_xlfn.UNICHAR(HEX2DEC(JIS非漢字一覧[[#This Row],[hex]]))</f>
        <v>¹</v>
      </c>
      <c r="E121" s="1" t="s">
        <v>1860</v>
      </c>
      <c r="F121" s="1" t="str">
        <f>IF(LENB(JIS非漢字一覧[[#This Row],[char]])=1,"NARROW","WIDE")</f>
        <v>NARROW</v>
      </c>
      <c r="G12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22" spans="2:7" x14ac:dyDescent="0.4">
      <c r="B122" s="2" t="s">
        <v>1007</v>
      </c>
      <c r="C122" s="1">
        <f>HEX2DEC(JIS非漢字一覧[[#This Row],[hex]])</f>
        <v>186</v>
      </c>
      <c r="D122" s="1" t="str">
        <f>_xlfn.UNICHAR(HEX2DEC(JIS非漢字一覧[[#This Row],[hex]]))</f>
        <v>º</v>
      </c>
      <c r="E122" s="1" t="s">
        <v>1861</v>
      </c>
      <c r="F122" s="1" t="str">
        <f>IF(LENB(JIS非漢字一覧[[#This Row],[char]])=1,"NARROW","WIDE")</f>
        <v>NARROW</v>
      </c>
      <c r="G12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23" spans="2:7" x14ac:dyDescent="0.4">
      <c r="B123" s="2" t="s">
        <v>1008</v>
      </c>
      <c r="C123" s="1">
        <f>HEX2DEC(JIS非漢字一覧[[#This Row],[hex]])</f>
        <v>187</v>
      </c>
      <c r="D123" s="1" t="str">
        <f>_xlfn.UNICHAR(HEX2DEC(JIS非漢字一覧[[#This Row],[hex]]))</f>
        <v>»</v>
      </c>
      <c r="E123" s="1" t="s">
        <v>1862</v>
      </c>
      <c r="F123" s="1" t="str">
        <f>IF(LENB(JIS非漢字一覧[[#This Row],[char]])=1,"NARROW","WIDE")</f>
        <v>WIDE</v>
      </c>
      <c r="G12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24" spans="2:7" x14ac:dyDescent="0.4">
      <c r="B124" s="2" t="s">
        <v>1009</v>
      </c>
      <c r="C124" s="1">
        <f>HEX2DEC(JIS非漢字一覧[[#This Row],[hex]])</f>
        <v>188</v>
      </c>
      <c r="D124" s="1" t="str">
        <f>_xlfn.UNICHAR(HEX2DEC(JIS非漢字一覧[[#This Row],[hex]]))</f>
        <v>¼</v>
      </c>
      <c r="E124" s="1" t="s">
        <v>1863</v>
      </c>
      <c r="F124" s="1" t="str">
        <f>IF(LENB(JIS非漢字一覧[[#This Row],[char]])=1,"NARROW","WIDE")</f>
        <v>NARROW</v>
      </c>
      <c r="G12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25" spans="2:7" x14ac:dyDescent="0.4">
      <c r="B125" s="2" t="s">
        <v>1010</v>
      </c>
      <c r="C125" s="1">
        <f>HEX2DEC(JIS非漢字一覧[[#This Row],[hex]])</f>
        <v>189</v>
      </c>
      <c r="D125" s="1" t="str">
        <f>_xlfn.UNICHAR(HEX2DEC(JIS非漢字一覧[[#This Row],[hex]]))</f>
        <v>½</v>
      </c>
      <c r="E125" s="1" t="s">
        <v>1864</v>
      </c>
      <c r="F125" s="1" t="str">
        <f>IF(LENB(JIS非漢字一覧[[#This Row],[char]])=1,"NARROW","WIDE")</f>
        <v>NARROW</v>
      </c>
      <c r="G12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26" spans="2:7" x14ac:dyDescent="0.4">
      <c r="B126" s="2" t="s">
        <v>1011</v>
      </c>
      <c r="C126" s="1">
        <f>HEX2DEC(JIS非漢字一覧[[#This Row],[hex]])</f>
        <v>190</v>
      </c>
      <c r="D126" s="1" t="str">
        <f>_xlfn.UNICHAR(HEX2DEC(JIS非漢字一覧[[#This Row],[hex]]))</f>
        <v>¾</v>
      </c>
      <c r="E126" s="1" t="s">
        <v>1865</v>
      </c>
      <c r="F126" s="1" t="str">
        <f>IF(LENB(JIS非漢字一覧[[#This Row],[char]])=1,"NARROW","WIDE")</f>
        <v>NARROW</v>
      </c>
      <c r="G12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27" spans="2:7" x14ac:dyDescent="0.4">
      <c r="B127" s="2" t="s">
        <v>1012</v>
      </c>
      <c r="C127" s="1">
        <f>HEX2DEC(JIS非漢字一覧[[#This Row],[hex]])</f>
        <v>191</v>
      </c>
      <c r="D127" s="1" t="str">
        <f>_xlfn.UNICHAR(HEX2DEC(JIS非漢字一覧[[#This Row],[hex]]))</f>
        <v>¿</v>
      </c>
      <c r="E127" s="1" t="s">
        <v>1866</v>
      </c>
      <c r="F127" s="1" t="str">
        <f>IF(LENB(JIS非漢字一覧[[#This Row],[char]])=1,"NARROW","WIDE")</f>
        <v>NARROW</v>
      </c>
      <c r="G12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28" spans="2:7" x14ac:dyDescent="0.4">
      <c r="B128" s="2" t="s">
        <v>1013</v>
      </c>
      <c r="C128" s="1">
        <f>HEX2DEC(JIS非漢字一覧[[#This Row],[hex]])</f>
        <v>192</v>
      </c>
      <c r="D128" s="1" t="str">
        <f>_xlfn.UNICHAR(HEX2DEC(JIS非漢字一覧[[#This Row],[hex]]))</f>
        <v>À</v>
      </c>
      <c r="E128" s="1" t="s">
        <v>1867</v>
      </c>
      <c r="F128" s="1" t="str">
        <f>IF(LENB(JIS非漢字一覧[[#This Row],[char]])=1,"NARROW","WIDE")</f>
        <v>NARROW</v>
      </c>
      <c r="G12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29" spans="2:7" x14ac:dyDescent="0.4">
      <c r="B129" s="2" t="s">
        <v>1014</v>
      </c>
      <c r="C129" s="1">
        <f>HEX2DEC(JIS非漢字一覧[[#This Row],[hex]])</f>
        <v>193</v>
      </c>
      <c r="D129" s="1" t="str">
        <f>_xlfn.UNICHAR(HEX2DEC(JIS非漢字一覧[[#This Row],[hex]]))</f>
        <v>Á</v>
      </c>
      <c r="E129" s="1" t="s">
        <v>1868</v>
      </c>
      <c r="F129" s="1" t="str">
        <f>IF(LENB(JIS非漢字一覧[[#This Row],[char]])=1,"NARROW","WIDE")</f>
        <v>NARROW</v>
      </c>
      <c r="G12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30" spans="2:7" x14ac:dyDescent="0.4">
      <c r="B130" s="2" t="s">
        <v>1015</v>
      </c>
      <c r="C130" s="1">
        <f>HEX2DEC(JIS非漢字一覧[[#This Row],[hex]])</f>
        <v>194</v>
      </c>
      <c r="D130" s="1" t="str">
        <f>_xlfn.UNICHAR(HEX2DEC(JIS非漢字一覧[[#This Row],[hex]]))</f>
        <v>Â</v>
      </c>
      <c r="E130" s="1" t="s">
        <v>1869</v>
      </c>
      <c r="F130" s="1" t="str">
        <f>IF(LENB(JIS非漢字一覧[[#This Row],[char]])=1,"NARROW","WIDE")</f>
        <v>NARROW</v>
      </c>
      <c r="G13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31" spans="2:7" x14ac:dyDescent="0.4">
      <c r="B131" s="2" t="s">
        <v>1016</v>
      </c>
      <c r="C131" s="1">
        <f>HEX2DEC(JIS非漢字一覧[[#This Row],[hex]])</f>
        <v>195</v>
      </c>
      <c r="D131" s="1" t="str">
        <f>_xlfn.UNICHAR(HEX2DEC(JIS非漢字一覧[[#This Row],[hex]]))</f>
        <v>Ã</v>
      </c>
      <c r="E131" s="1" t="s">
        <v>1870</v>
      </c>
      <c r="F131" s="1" t="str">
        <f>IF(LENB(JIS非漢字一覧[[#This Row],[char]])=1,"NARROW","WIDE")</f>
        <v>NARROW</v>
      </c>
      <c r="G13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32" spans="2:7" x14ac:dyDescent="0.4">
      <c r="B132" s="2" t="s">
        <v>1017</v>
      </c>
      <c r="C132" s="1">
        <f>HEX2DEC(JIS非漢字一覧[[#This Row],[hex]])</f>
        <v>196</v>
      </c>
      <c r="D132" s="1" t="str">
        <f>_xlfn.UNICHAR(HEX2DEC(JIS非漢字一覧[[#This Row],[hex]]))</f>
        <v>Ä</v>
      </c>
      <c r="E132" s="1" t="s">
        <v>1871</v>
      </c>
      <c r="F132" s="1" t="str">
        <f>IF(LENB(JIS非漢字一覧[[#This Row],[char]])=1,"NARROW","WIDE")</f>
        <v>NARROW</v>
      </c>
      <c r="G13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33" spans="2:7" x14ac:dyDescent="0.4">
      <c r="B133" s="2" t="s">
        <v>1018</v>
      </c>
      <c r="C133" s="1">
        <f>HEX2DEC(JIS非漢字一覧[[#This Row],[hex]])</f>
        <v>197</v>
      </c>
      <c r="D133" s="1" t="str">
        <f>_xlfn.UNICHAR(HEX2DEC(JIS非漢字一覧[[#This Row],[hex]]))</f>
        <v>Å</v>
      </c>
      <c r="E133" s="1" t="s">
        <v>1872</v>
      </c>
      <c r="F133" s="1" t="str">
        <f>IF(LENB(JIS非漢字一覧[[#This Row],[char]])=1,"NARROW","WIDE")</f>
        <v>NARROW</v>
      </c>
      <c r="G13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34" spans="2:7" x14ac:dyDescent="0.4">
      <c r="B134" s="2" t="s">
        <v>1019</v>
      </c>
      <c r="C134" s="1">
        <f>HEX2DEC(JIS非漢字一覧[[#This Row],[hex]])</f>
        <v>198</v>
      </c>
      <c r="D134" s="1" t="str">
        <f>_xlfn.UNICHAR(HEX2DEC(JIS非漢字一覧[[#This Row],[hex]]))</f>
        <v>Æ</v>
      </c>
      <c r="E134" s="1" t="s">
        <v>1873</v>
      </c>
      <c r="F134" s="1" t="str">
        <f>IF(LENB(JIS非漢字一覧[[#This Row],[char]])=1,"NARROW","WIDE")</f>
        <v>NARROW</v>
      </c>
      <c r="G13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35" spans="2:7" x14ac:dyDescent="0.4">
      <c r="B135" s="2" t="s">
        <v>1020</v>
      </c>
      <c r="C135" s="1">
        <f>HEX2DEC(JIS非漢字一覧[[#This Row],[hex]])</f>
        <v>199</v>
      </c>
      <c r="D135" s="1" t="str">
        <f>_xlfn.UNICHAR(HEX2DEC(JIS非漢字一覧[[#This Row],[hex]]))</f>
        <v>Ç</v>
      </c>
      <c r="E135" s="1" t="s">
        <v>1874</v>
      </c>
      <c r="F135" s="1" t="str">
        <f>IF(LENB(JIS非漢字一覧[[#This Row],[char]])=1,"NARROW","WIDE")</f>
        <v>NARROW</v>
      </c>
      <c r="G13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36" spans="2:7" x14ac:dyDescent="0.4">
      <c r="B136" s="2" t="s">
        <v>1021</v>
      </c>
      <c r="C136" s="1">
        <f>HEX2DEC(JIS非漢字一覧[[#This Row],[hex]])</f>
        <v>200</v>
      </c>
      <c r="D136" s="1" t="str">
        <f>_xlfn.UNICHAR(HEX2DEC(JIS非漢字一覧[[#This Row],[hex]]))</f>
        <v>È</v>
      </c>
      <c r="E136" s="1" t="s">
        <v>1875</v>
      </c>
      <c r="F136" s="1" t="str">
        <f>IF(LENB(JIS非漢字一覧[[#This Row],[char]])=1,"NARROW","WIDE")</f>
        <v>NARROW</v>
      </c>
      <c r="G13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37" spans="2:7" x14ac:dyDescent="0.4">
      <c r="B137" s="2" t="s">
        <v>1022</v>
      </c>
      <c r="C137" s="1">
        <f>HEX2DEC(JIS非漢字一覧[[#This Row],[hex]])</f>
        <v>201</v>
      </c>
      <c r="D137" s="1" t="str">
        <f>_xlfn.UNICHAR(HEX2DEC(JIS非漢字一覧[[#This Row],[hex]]))</f>
        <v>É</v>
      </c>
      <c r="E137" s="1" t="s">
        <v>1876</v>
      </c>
      <c r="F137" s="1" t="str">
        <f>IF(LENB(JIS非漢字一覧[[#This Row],[char]])=1,"NARROW","WIDE")</f>
        <v>NARROW</v>
      </c>
      <c r="G13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38" spans="2:7" x14ac:dyDescent="0.4">
      <c r="B138" s="2" t="s">
        <v>1023</v>
      </c>
      <c r="C138" s="1">
        <f>HEX2DEC(JIS非漢字一覧[[#This Row],[hex]])</f>
        <v>202</v>
      </c>
      <c r="D138" s="1" t="str">
        <f>_xlfn.UNICHAR(HEX2DEC(JIS非漢字一覧[[#This Row],[hex]]))</f>
        <v>Ê</v>
      </c>
      <c r="E138" s="1" t="s">
        <v>1877</v>
      </c>
      <c r="F138" s="1" t="str">
        <f>IF(LENB(JIS非漢字一覧[[#This Row],[char]])=1,"NARROW","WIDE")</f>
        <v>NARROW</v>
      </c>
      <c r="G13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39" spans="2:7" x14ac:dyDescent="0.4">
      <c r="B139" s="2" t="s">
        <v>1024</v>
      </c>
      <c r="C139" s="1">
        <f>HEX2DEC(JIS非漢字一覧[[#This Row],[hex]])</f>
        <v>203</v>
      </c>
      <c r="D139" s="1" t="str">
        <f>_xlfn.UNICHAR(HEX2DEC(JIS非漢字一覧[[#This Row],[hex]]))</f>
        <v>Ë</v>
      </c>
      <c r="E139" s="1" t="s">
        <v>1878</v>
      </c>
      <c r="F139" s="1" t="str">
        <f>IF(LENB(JIS非漢字一覧[[#This Row],[char]])=1,"NARROW","WIDE")</f>
        <v>NARROW</v>
      </c>
      <c r="G13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40" spans="2:7" x14ac:dyDescent="0.4">
      <c r="B140" s="2" t="s">
        <v>1025</v>
      </c>
      <c r="C140" s="1">
        <f>HEX2DEC(JIS非漢字一覧[[#This Row],[hex]])</f>
        <v>204</v>
      </c>
      <c r="D140" s="1" t="str">
        <f>_xlfn.UNICHAR(HEX2DEC(JIS非漢字一覧[[#This Row],[hex]]))</f>
        <v>Ì</v>
      </c>
      <c r="E140" s="1" t="s">
        <v>1879</v>
      </c>
      <c r="F140" s="1" t="str">
        <f>IF(LENB(JIS非漢字一覧[[#This Row],[char]])=1,"NARROW","WIDE")</f>
        <v>NARROW</v>
      </c>
      <c r="G14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41" spans="2:7" x14ac:dyDescent="0.4">
      <c r="B141" s="2" t="s">
        <v>1026</v>
      </c>
      <c r="C141" s="1">
        <f>HEX2DEC(JIS非漢字一覧[[#This Row],[hex]])</f>
        <v>205</v>
      </c>
      <c r="D141" s="1" t="str">
        <f>_xlfn.UNICHAR(HEX2DEC(JIS非漢字一覧[[#This Row],[hex]]))</f>
        <v>Í</v>
      </c>
      <c r="E141" s="1" t="s">
        <v>1880</v>
      </c>
      <c r="F141" s="1" t="str">
        <f>IF(LENB(JIS非漢字一覧[[#This Row],[char]])=1,"NARROW","WIDE")</f>
        <v>NARROW</v>
      </c>
      <c r="G14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42" spans="2:7" x14ac:dyDescent="0.4">
      <c r="B142" s="2" t="s">
        <v>1027</v>
      </c>
      <c r="C142" s="1">
        <f>HEX2DEC(JIS非漢字一覧[[#This Row],[hex]])</f>
        <v>206</v>
      </c>
      <c r="D142" s="1" t="str">
        <f>_xlfn.UNICHAR(HEX2DEC(JIS非漢字一覧[[#This Row],[hex]]))</f>
        <v>Î</v>
      </c>
      <c r="E142" s="1" t="s">
        <v>1881</v>
      </c>
      <c r="F142" s="1" t="str">
        <f>IF(LENB(JIS非漢字一覧[[#This Row],[char]])=1,"NARROW","WIDE")</f>
        <v>NARROW</v>
      </c>
      <c r="G14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43" spans="2:7" x14ac:dyDescent="0.4">
      <c r="B143" s="2" t="s">
        <v>1028</v>
      </c>
      <c r="C143" s="1">
        <f>HEX2DEC(JIS非漢字一覧[[#This Row],[hex]])</f>
        <v>207</v>
      </c>
      <c r="D143" s="1" t="str">
        <f>_xlfn.UNICHAR(HEX2DEC(JIS非漢字一覧[[#This Row],[hex]]))</f>
        <v>Ï</v>
      </c>
      <c r="E143" s="1" t="s">
        <v>1882</v>
      </c>
      <c r="F143" s="1" t="str">
        <f>IF(LENB(JIS非漢字一覧[[#This Row],[char]])=1,"NARROW","WIDE")</f>
        <v>NARROW</v>
      </c>
      <c r="G14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44" spans="2:7" x14ac:dyDescent="0.4">
      <c r="B144" s="2" t="s">
        <v>1029</v>
      </c>
      <c r="C144" s="1">
        <f>HEX2DEC(JIS非漢字一覧[[#This Row],[hex]])</f>
        <v>208</v>
      </c>
      <c r="D144" s="1" t="str">
        <f>_xlfn.UNICHAR(HEX2DEC(JIS非漢字一覧[[#This Row],[hex]]))</f>
        <v>Ð</v>
      </c>
      <c r="E144" s="1" t="s">
        <v>1883</v>
      </c>
      <c r="F144" s="1" t="str">
        <f>IF(LENB(JIS非漢字一覧[[#This Row],[char]])=1,"NARROW","WIDE")</f>
        <v>NARROW</v>
      </c>
      <c r="G14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45" spans="2:7" x14ac:dyDescent="0.4">
      <c r="B145" s="2" t="s">
        <v>1030</v>
      </c>
      <c r="C145" s="1">
        <f>HEX2DEC(JIS非漢字一覧[[#This Row],[hex]])</f>
        <v>209</v>
      </c>
      <c r="D145" s="1" t="str">
        <f>_xlfn.UNICHAR(HEX2DEC(JIS非漢字一覧[[#This Row],[hex]]))</f>
        <v>Ñ</v>
      </c>
      <c r="E145" s="1" t="s">
        <v>1884</v>
      </c>
      <c r="F145" s="1" t="str">
        <f>IF(LENB(JIS非漢字一覧[[#This Row],[char]])=1,"NARROW","WIDE")</f>
        <v>NARROW</v>
      </c>
      <c r="G14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46" spans="2:7" x14ac:dyDescent="0.4">
      <c r="B146" s="2" t="s">
        <v>1031</v>
      </c>
      <c r="C146" s="1">
        <f>HEX2DEC(JIS非漢字一覧[[#This Row],[hex]])</f>
        <v>210</v>
      </c>
      <c r="D146" s="1" t="str">
        <f>_xlfn.UNICHAR(HEX2DEC(JIS非漢字一覧[[#This Row],[hex]]))</f>
        <v>Ò</v>
      </c>
      <c r="E146" s="1" t="s">
        <v>1885</v>
      </c>
      <c r="F146" s="1" t="str">
        <f>IF(LENB(JIS非漢字一覧[[#This Row],[char]])=1,"NARROW","WIDE")</f>
        <v>NARROW</v>
      </c>
      <c r="G14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47" spans="2:7" x14ac:dyDescent="0.4">
      <c r="B147" s="2" t="s">
        <v>1032</v>
      </c>
      <c r="C147" s="1">
        <f>HEX2DEC(JIS非漢字一覧[[#This Row],[hex]])</f>
        <v>211</v>
      </c>
      <c r="D147" s="1" t="str">
        <f>_xlfn.UNICHAR(HEX2DEC(JIS非漢字一覧[[#This Row],[hex]]))</f>
        <v>Ó</v>
      </c>
      <c r="E147" s="1" t="s">
        <v>1886</v>
      </c>
      <c r="F147" s="1" t="str">
        <f>IF(LENB(JIS非漢字一覧[[#This Row],[char]])=1,"NARROW","WIDE")</f>
        <v>NARROW</v>
      </c>
      <c r="G14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48" spans="2:7" x14ac:dyDescent="0.4">
      <c r="B148" s="2" t="s">
        <v>1033</v>
      </c>
      <c r="C148" s="1">
        <f>HEX2DEC(JIS非漢字一覧[[#This Row],[hex]])</f>
        <v>212</v>
      </c>
      <c r="D148" s="1" t="str">
        <f>_xlfn.UNICHAR(HEX2DEC(JIS非漢字一覧[[#This Row],[hex]]))</f>
        <v>Ô</v>
      </c>
      <c r="E148" s="1" t="s">
        <v>1887</v>
      </c>
      <c r="F148" s="1" t="str">
        <f>IF(LENB(JIS非漢字一覧[[#This Row],[char]])=1,"NARROW","WIDE")</f>
        <v>NARROW</v>
      </c>
      <c r="G14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49" spans="2:7" x14ac:dyDescent="0.4">
      <c r="B149" s="2" t="s">
        <v>1034</v>
      </c>
      <c r="C149" s="1">
        <f>HEX2DEC(JIS非漢字一覧[[#This Row],[hex]])</f>
        <v>213</v>
      </c>
      <c r="D149" s="1" t="str">
        <f>_xlfn.UNICHAR(HEX2DEC(JIS非漢字一覧[[#This Row],[hex]]))</f>
        <v>Õ</v>
      </c>
      <c r="E149" s="1" t="s">
        <v>1888</v>
      </c>
      <c r="F149" s="1" t="str">
        <f>IF(LENB(JIS非漢字一覧[[#This Row],[char]])=1,"NARROW","WIDE")</f>
        <v>NARROW</v>
      </c>
      <c r="G14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50" spans="2:7" x14ac:dyDescent="0.4">
      <c r="B150" s="2" t="s">
        <v>1035</v>
      </c>
      <c r="C150" s="1">
        <f>HEX2DEC(JIS非漢字一覧[[#This Row],[hex]])</f>
        <v>214</v>
      </c>
      <c r="D150" s="1" t="str">
        <f>_xlfn.UNICHAR(HEX2DEC(JIS非漢字一覧[[#This Row],[hex]]))</f>
        <v>Ö</v>
      </c>
      <c r="E150" s="1" t="s">
        <v>1889</v>
      </c>
      <c r="F150" s="1" t="str">
        <f>IF(LENB(JIS非漢字一覧[[#This Row],[char]])=1,"NARROW","WIDE")</f>
        <v>NARROW</v>
      </c>
      <c r="G15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51" spans="2:7" x14ac:dyDescent="0.4">
      <c r="B151" s="2" t="s">
        <v>776</v>
      </c>
      <c r="C151" s="1">
        <f>HEX2DEC(JIS非漢字一覧[[#This Row],[hex]])</f>
        <v>215</v>
      </c>
      <c r="D151" s="1" t="str">
        <f>_xlfn.UNICHAR(HEX2DEC(JIS非漢字一覧[[#This Row],[hex]]))</f>
        <v>×</v>
      </c>
      <c r="E151" s="1" t="s">
        <v>1890</v>
      </c>
      <c r="F151" s="1" t="str">
        <f>IF(LENB(JIS非漢字一覧[[#This Row],[char]])=1,"NARROW","WIDE")</f>
        <v>WIDE</v>
      </c>
      <c r="G15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52" spans="2:7" x14ac:dyDescent="0.4">
      <c r="B152" s="2" t="s">
        <v>1036</v>
      </c>
      <c r="C152" s="1">
        <f>HEX2DEC(JIS非漢字一覧[[#This Row],[hex]])</f>
        <v>216</v>
      </c>
      <c r="D152" s="1" t="str">
        <f>_xlfn.UNICHAR(HEX2DEC(JIS非漢字一覧[[#This Row],[hex]]))</f>
        <v>Ø</v>
      </c>
      <c r="E152" s="1" t="s">
        <v>1891</v>
      </c>
      <c r="F152" s="1" t="str">
        <f>IF(LENB(JIS非漢字一覧[[#This Row],[char]])=1,"NARROW","WIDE")</f>
        <v>NARROW</v>
      </c>
      <c r="G15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53" spans="2:7" x14ac:dyDescent="0.4">
      <c r="B153" s="2" t="s">
        <v>1037</v>
      </c>
      <c r="C153" s="1">
        <f>HEX2DEC(JIS非漢字一覧[[#This Row],[hex]])</f>
        <v>217</v>
      </c>
      <c r="D153" s="1" t="str">
        <f>_xlfn.UNICHAR(HEX2DEC(JIS非漢字一覧[[#This Row],[hex]]))</f>
        <v>Ù</v>
      </c>
      <c r="E153" s="1" t="s">
        <v>1892</v>
      </c>
      <c r="F153" s="1" t="str">
        <f>IF(LENB(JIS非漢字一覧[[#This Row],[char]])=1,"NARROW","WIDE")</f>
        <v>NARROW</v>
      </c>
      <c r="G15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54" spans="2:7" x14ac:dyDescent="0.4">
      <c r="B154" s="2" t="s">
        <v>1038</v>
      </c>
      <c r="C154" s="1">
        <f>HEX2DEC(JIS非漢字一覧[[#This Row],[hex]])</f>
        <v>218</v>
      </c>
      <c r="D154" s="1" t="str">
        <f>_xlfn.UNICHAR(HEX2DEC(JIS非漢字一覧[[#This Row],[hex]]))</f>
        <v>Ú</v>
      </c>
      <c r="E154" s="1" t="s">
        <v>1893</v>
      </c>
      <c r="F154" s="1" t="str">
        <f>IF(LENB(JIS非漢字一覧[[#This Row],[char]])=1,"NARROW","WIDE")</f>
        <v>NARROW</v>
      </c>
      <c r="G15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55" spans="2:7" x14ac:dyDescent="0.4">
      <c r="B155" s="2" t="s">
        <v>1039</v>
      </c>
      <c r="C155" s="1">
        <f>HEX2DEC(JIS非漢字一覧[[#This Row],[hex]])</f>
        <v>219</v>
      </c>
      <c r="D155" s="1" t="str">
        <f>_xlfn.UNICHAR(HEX2DEC(JIS非漢字一覧[[#This Row],[hex]]))</f>
        <v>Û</v>
      </c>
      <c r="E155" s="1" t="s">
        <v>1894</v>
      </c>
      <c r="F155" s="1" t="str">
        <f>IF(LENB(JIS非漢字一覧[[#This Row],[char]])=1,"NARROW","WIDE")</f>
        <v>NARROW</v>
      </c>
      <c r="G15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56" spans="2:7" x14ac:dyDescent="0.4">
      <c r="B156" s="2" t="s">
        <v>1040</v>
      </c>
      <c r="C156" s="1">
        <f>HEX2DEC(JIS非漢字一覧[[#This Row],[hex]])</f>
        <v>220</v>
      </c>
      <c r="D156" s="1" t="str">
        <f>_xlfn.UNICHAR(HEX2DEC(JIS非漢字一覧[[#This Row],[hex]]))</f>
        <v>Ü</v>
      </c>
      <c r="E156" s="1" t="s">
        <v>1895</v>
      </c>
      <c r="F156" s="1" t="str">
        <f>IF(LENB(JIS非漢字一覧[[#This Row],[char]])=1,"NARROW","WIDE")</f>
        <v>NARROW</v>
      </c>
      <c r="G15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57" spans="2:7" x14ac:dyDescent="0.4">
      <c r="B157" s="2" t="s">
        <v>1041</v>
      </c>
      <c r="C157" s="1">
        <f>HEX2DEC(JIS非漢字一覧[[#This Row],[hex]])</f>
        <v>221</v>
      </c>
      <c r="D157" s="1" t="str">
        <f>_xlfn.UNICHAR(HEX2DEC(JIS非漢字一覧[[#This Row],[hex]]))</f>
        <v>Ý</v>
      </c>
      <c r="E157" s="1" t="s">
        <v>1896</v>
      </c>
      <c r="F157" s="1" t="str">
        <f>IF(LENB(JIS非漢字一覧[[#This Row],[char]])=1,"NARROW","WIDE")</f>
        <v>NARROW</v>
      </c>
      <c r="G15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58" spans="2:7" x14ac:dyDescent="0.4">
      <c r="B158" s="2" t="s">
        <v>1042</v>
      </c>
      <c r="C158" s="1">
        <f>HEX2DEC(JIS非漢字一覧[[#This Row],[hex]])</f>
        <v>222</v>
      </c>
      <c r="D158" s="1" t="str">
        <f>_xlfn.UNICHAR(HEX2DEC(JIS非漢字一覧[[#This Row],[hex]]))</f>
        <v>Þ</v>
      </c>
      <c r="E158" s="1" t="s">
        <v>1897</v>
      </c>
      <c r="F158" s="1" t="str">
        <f>IF(LENB(JIS非漢字一覧[[#This Row],[char]])=1,"NARROW","WIDE")</f>
        <v>NARROW</v>
      </c>
      <c r="G15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59" spans="2:7" x14ac:dyDescent="0.4">
      <c r="B159" s="2" t="s">
        <v>1043</v>
      </c>
      <c r="C159" s="1">
        <f>HEX2DEC(JIS非漢字一覧[[#This Row],[hex]])</f>
        <v>223</v>
      </c>
      <c r="D159" s="1" t="str">
        <f>_xlfn.UNICHAR(HEX2DEC(JIS非漢字一覧[[#This Row],[hex]]))</f>
        <v>ß</v>
      </c>
      <c r="E159" s="1" t="s">
        <v>1898</v>
      </c>
      <c r="F159" s="1" t="str">
        <f>IF(LENB(JIS非漢字一覧[[#This Row],[char]])=1,"NARROW","WIDE")</f>
        <v>NARROW</v>
      </c>
      <c r="G15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60" spans="2:7" x14ac:dyDescent="0.4">
      <c r="B160" s="2" t="s">
        <v>1433</v>
      </c>
      <c r="C160" s="1">
        <f>HEX2DEC(JIS非漢字一覧[[#This Row],[hex]])</f>
        <v>224</v>
      </c>
      <c r="D160" s="1" t="str">
        <f>_xlfn.UNICHAR(HEX2DEC(JIS非漢字一覧[[#This Row],[hex]]))</f>
        <v>à</v>
      </c>
      <c r="E160" s="1" t="s">
        <v>1899</v>
      </c>
      <c r="F160" s="1" t="str">
        <f>IF(LENB(JIS非漢字一覧[[#This Row],[char]])=1,"NARROW","WIDE")</f>
        <v>NARROW</v>
      </c>
      <c r="G16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61" spans="2:7" x14ac:dyDescent="0.4">
      <c r="B161" s="2" t="s">
        <v>1434</v>
      </c>
      <c r="C161" s="1">
        <f>HEX2DEC(JIS非漢字一覧[[#This Row],[hex]])</f>
        <v>225</v>
      </c>
      <c r="D161" s="1" t="str">
        <f>_xlfn.UNICHAR(HEX2DEC(JIS非漢字一覧[[#This Row],[hex]]))</f>
        <v>á</v>
      </c>
      <c r="E161" s="1" t="s">
        <v>1900</v>
      </c>
      <c r="F161" s="1" t="str">
        <f>IF(LENB(JIS非漢字一覧[[#This Row],[char]])=1,"NARROW","WIDE")</f>
        <v>NARROW</v>
      </c>
      <c r="G16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62" spans="2:7" x14ac:dyDescent="0.4">
      <c r="B162" s="2" t="s">
        <v>1435</v>
      </c>
      <c r="C162" s="1">
        <f>HEX2DEC(JIS非漢字一覧[[#This Row],[hex]])</f>
        <v>226</v>
      </c>
      <c r="D162" s="1" t="str">
        <f>_xlfn.UNICHAR(HEX2DEC(JIS非漢字一覧[[#This Row],[hex]]))</f>
        <v>â</v>
      </c>
      <c r="E162" s="1" t="s">
        <v>1901</v>
      </c>
      <c r="F162" s="1" t="str">
        <f>IF(LENB(JIS非漢字一覧[[#This Row],[char]])=1,"NARROW","WIDE")</f>
        <v>NARROW</v>
      </c>
      <c r="G16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63" spans="2:7" x14ac:dyDescent="0.4">
      <c r="B163" s="2" t="s">
        <v>1436</v>
      </c>
      <c r="C163" s="1">
        <f>HEX2DEC(JIS非漢字一覧[[#This Row],[hex]])</f>
        <v>227</v>
      </c>
      <c r="D163" s="1" t="str">
        <f>_xlfn.UNICHAR(HEX2DEC(JIS非漢字一覧[[#This Row],[hex]]))</f>
        <v>ã</v>
      </c>
      <c r="E163" s="1" t="s">
        <v>1902</v>
      </c>
      <c r="F163" s="1" t="str">
        <f>IF(LENB(JIS非漢字一覧[[#This Row],[char]])=1,"NARROW","WIDE")</f>
        <v>NARROW</v>
      </c>
      <c r="G16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64" spans="2:7" x14ac:dyDescent="0.4">
      <c r="B164" s="2" t="s">
        <v>1437</v>
      </c>
      <c r="C164" s="1">
        <f>HEX2DEC(JIS非漢字一覧[[#This Row],[hex]])</f>
        <v>228</v>
      </c>
      <c r="D164" s="1" t="str">
        <f>_xlfn.UNICHAR(HEX2DEC(JIS非漢字一覧[[#This Row],[hex]]))</f>
        <v>ä</v>
      </c>
      <c r="E164" s="1" t="s">
        <v>1903</v>
      </c>
      <c r="F164" s="1" t="str">
        <f>IF(LENB(JIS非漢字一覧[[#This Row],[char]])=1,"NARROW","WIDE")</f>
        <v>NARROW</v>
      </c>
      <c r="G16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65" spans="2:7" x14ac:dyDescent="0.4">
      <c r="B165" s="2" t="s">
        <v>1438</v>
      </c>
      <c r="C165" s="1">
        <f>HEX2DEC(JIS非漢字一覧[[#This Row],[hex]])</f>
        <v>229</v>
      </c>
      <c r="D165" s="1" t="str">
        <f>_xlfn.UNICHAR(HEX2DEC(JIS非漢字一覧[[#This Row],[hex]]))</f>
        <v>å</v>
      </c>
      <c r="E165" s="1" t="s">
        <v>1904</v>
      </c>
      <c r="F165" s="1" t="str">
        <f>IF(LENB(JIS非漢字一覧[[#This Row],[char]])=1,"NARROW","WIDE")</f>
        <v>NARROW</v>
      </c>
      <c r="G16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66" spans="2:7" x14ac:dyDescent="0.4">
      <c r="B166" s="2" t="s">
        <v>1439</v>
      </c>
      <c r="C166" s="1">
        <f>HEX2DEC(JIS非漢字一覧[[#This Row],[hex]])</f>
        <v>230</v>
      </c>
      <c r="D166" s="1" t="str">
        <f>_xlfn.UNICHAR(HEX2DEC(JIS非漢字一覧[[#This Row],[hex]]))</f>
        <v>æ</v>
      </c>
      <c r="E166" s="1" t="s">
        <v>1905</v>
      </c>
      <c r="F166" s="1" t="str">
        <f>IF(LENB(JIS非漢字一覧[[#This Row],[char]])=1,"NARROW","WIDE")</f>
        <v>NARROW</v>
      </c>
      <c r="G16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67" spans="2:7" x14ac:dyDescent="0.4">
      <c r="B167" s="2" t="s">
        <v>1440</v>
      </c>
      <c r="C167" s="1">
        <f>HEX2DEC(JIS非漢字一覧[[#This Row],[hex]])</f>
        <v>231</v>
      </c>
      <c r="D167" s="1" t="str">
        <f>_xlfn.UNICHAR(HEX2DEC(JIS非漢字一覧[[#This Row],[hex]]))</f>
        <v>ç</v>
      </c>
      <c r="E167" s="1" t="s">
        <v>1906</v>
      </c>
      <c r="F167" s="1" t="str">
        <f>IF(LENB(JIS非漢字一覧[[#This Row],[char]])=1,"NARROW","WIDE")</f>
        <v>NARROW</v>
      </c>
      <c r="G16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68" spans="2:7" x14ac:dyDescent="0.4">
      <c r="B168" s="2" t="s">
        <v>1441</v>
      </c>
      <c r="C168" s="1">
        <f>HEX2DEC(JIS非漢字一覧[[#This Row],[hex]])</f>
        <v>232</v>
      </c>
      <c r="D168" s="1" t="str">
        <f>_xlfn.UNICHAR(HEX2DEC(JIS非漢字一覧[[#This Row],[hex]]))</f>
        <v>è</v>
      </c>
      <c r="E168" s="1" t="s">
        <v>1907</v>
      </c>
      <c r="F168" s="1" t="str">
        <f>IF(LENB(JIS非漢字一覧[[#This Row],[char]])=1,"NARROW","WIDE")</f>
        <v>NARROW</v>
      </c>
      <c r="G16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69" spans="2:7" x14ac:dyDescent="0.4">
      <c r="B169" s="2" t="s">
        <v>1442</v>
      </c>
      <c r="C169" s="1">
        <f>HEX2DEC(JIS非漢字一覧[[#This Row],[hex]])</f>
        <v>233</v>
      </c>
      <c r="D169" s="1" t="str">
        <f>_xlfn.UNICHAR(HEX2DEC(JIS非漢字一覧[[#This Row],[hex]]))</f>
        <v>é</v>
      </c>
      <c r="E169" s="1" t="s">
        <v>1908</v>
      </c>
      <c r="F169" s="1" t="str">
        <f>IF(LENB(JIS非漢字一覧[[#This Row],[char]])=1,"NARROW","WIDE")</f>
        <v>NARROW</v>
      </c>
      <c r="G16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70" spans="2:7" x14ac:dyDescent="0.4">
      <c r="B170" s="2" t="s">
        <v>1044</v>
      </c>
      <c r="C170" s="1">
        <f>HEX2DEC(JIS非漢字一覧[[#This Row],[hex]])</f>
        <v>234</v>
      </c>
      <c r="D170" s="1" t="str">
        <f>_xlfn.UNICHAR(HEX2DEC(JIS非漢字一覧[[#This Row],[hex]]))</f>
        <v>ê</v>
      </c>
      <c r="E170" s="1" t="s">
        <v>1909</v>
      </c>
      <c r="F170" s="1" t="str">
        <f>IF(LENB(JIS非漢字一覧[[#This Row],[char]])=1,"NARROW","WIDE")</f>
        <v>NARROW</v>
      </c>
      <c r="G17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71" spans="2:7" x14ac:dyDescent="0.4">
      <c r="B171" s="2" t="s">
        <v>1045</v>
      </c>
      <c r="C171" s="1">
        <f>HEX2DEC(JIS非漢字一覧[[#This Row],[hex]])</f>
        <v>235</v>
      </c>
      <c r="D171" s="1" t="str">
        <f>_xlfn.UNICHAR(HEX2DEC(JIS非漢字一覧[[#This Row],[hex]]))</f>
        <v>ë</v>
      </c>
      <c r="E171" s="1" t="s">
        <v>1910</v>
      </c>
      <c r="F171" s="1" t="str">
        <f>IF(LENB(JIS非漢字一覧[[#This Row],[char]])=1,"NARROW","WIDE")</f>
        <v>NARROW</v>
      </c>
      <c r="G17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72" spans="2:7" x14ac:dyDescent="0.4">
      <c r="B172" s="2" t="s">
        <v>1046</v>
      </c>
      <c r="C172" s="1">
        <f>HEX2DEC(JIS非漢字一覧[[#This Row],[hex]])</f>
        <v>236</v>
      </c>
      <c r="D172" s="1" t="str">
        <f>_xlfn.UNICHAR(HEX2DEC(JIS非漢字一覧[[#This Row],[hex]]))</f>
        <v>ì</v>
      </c>
      <c r="E172" s="1" t="s">
        <v>1911</v>
      </c>
      <c r="F172" s="1" t="str">
        <f>IF(LENB(JIS非漢字一覧[[#This Row],[char]])=1,"NARROW","WIDE")</f>
        <v>NARROW</v>
      </c>
      <c r="G17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73" spans="2:7" x14ac:dyDescent="0.4">
      <c r="B173" s="2" t="s">
        <v>1047</v>
      </c>
      <c r="C173" s="1">
        <f>HEX2DEC(JIS非漢字一覧[[#This Row],[hex]])</f>
        <v>237</v>
      </c>
      <c r="D173" s="1" t="str">
        <f>_xlfn.UNICHAR(HEX2DEC(JIS非漢字一覧[[#This Row],[hex]]))</f>
        <v>í</v>
      </c>
      <c r="E173" s="1" t="s">
        <v>1912</v>
      </c>
      <c r="F173" s="1" t="str">
        <f>IF(LENB(JIS非漢字一覧[[#This Row],[char]])=1,"NARROW","WIDE")</f>
        <v>NARROW</v>
      </c>
      <c r="G17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74" spans="2:7" x14ac:dyDescent="0.4">
      <c r="B174" s="2" t="s">
        <v>1048</v>
      </c>
      <c r="C174" s="1">
        <f>HEX2DEC(JIS非漢字一覧[[#This Row],[hex]])</f>
        <v>238</v>
      </c>
      <c r="D174" s="1" t="str">
        <f>_xlfn.UNICHAR(HEX2DEC(JIS非漢字一覧[[#This Row],[hex]]))</f>
        <v>î</v>
      </c>
      <c r="E174" s="1" t="s">
        <v>1913</v>
      </c>
      <c r="F174" s="1" t="str">
        <f>IF(LENB(JIS非漢字一覧[[#This Row],[char]])=1,"NARROW","WIDE")</f>
        <v>NARROW</v>
      </c>
      <c r="G17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75" spans="2:7" x14ac:dyDescent="0.4">
      <c r="B175" s="2" t="s">
        <v>1049</v>
      </c>
      <c r="C175" s="1">
        <f>HEX2DEC(JIS非漢字一覧[[#This Row],[hex]])</f>
        <v>239</v>
      </c>
      <c r="D175" s="1" t="str">
        <f>_xlfn.UNICHAR(HEX2DEC(JIS非漢字一覧[[#This Row],[hex]]))</f>
        <v>ï</v>
      </c>
      <c r="E175" s="1" t="s">
        <v>1914</v>
      </c>
      <c r="F175" s="1" t="str">
        <f>IF(LENB(JIS非漢字一覧[[#This Row],[char]])=1,"NARROW","WIDE")</f>
        <v>NARROW</v>
      </c>
      <c r="G17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76" spans="2:7" x14ac:dyDescent="0.4">
      <c r="B176" s="2" t="s">
        <v>1050</v>
      </c>
      <c r="C176" s="1">
        <f>HEX2DEC(JIS非漢字一覧[[#This Row],[hex]])</f>
        <v>240</v>
      </c>
      <c r="D176" s="1" t="str">
        <f>_xlfn.UNICHAR(HEX2DEC(JIS非漢字一覧[[#This Row],[hex]]))</f>
        <v>ð</v>
      </c>
      <c r="E176" s="1" t="s">
        <v>1915</v>
      </c>
      <c r="F176" s="1" t="str">
        <f>IF(LENB(JIS非漢字一覧[[#This Row],[char]])=1,"NARROW","WIDE")</f>
        <v>NARROW</v>
      </c>
      <c r="G17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77" spans="2:7" x14ac:dyDescent="0.4">
      <c r="B177" s="2" t="s">
        <v>1051</v>
      </c>
      <c r="C177" s="1">
        <f>HEX2DEC(JIS非漢字一覧[[#This Row],[hex]])</f>
        <v>241</v>
      </c>
      <c r="D177" s="1" t="str">
        <f>_xlfn.UNICHAR(HEX2DEC(JIS非漢字一覧[[#This Row],[hex]]))</f>
        <v>ñ</v>
      </c>
      <c r="E177" s="1" t="s">
        <v>1916</v>
      </c>
      <c r="F177" s="1" t="str">
        <f>IF(LENB(JIS非漢字一覧[[#This Row],[char]])=1,"NARROW","WIDE")</f>
        <v>NARROW</v>
      </c>
      <c r="G17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78" spans="2:7" x14ac:dyDescent="0.4">
      <c r="B178" s="2" t="s">
        <v>1052</v>
      </c>
      <c r="C178" s="1">
        <f>HEX2DEC(JIS非漢字一覧[[#This Row],[hex]])</f>
        <v>242</v>
      </c>
      <c r="D178" s="1" t="str">
        <f>_xlfn.UNICHAR(HEX2DEC(JIS非漢字一覧[[#This Row],[hex]]))</f>
        <v>ò</v>
      </c>
      <c r="E178" s="1" t="s">
        <v>1917</v>
      </c>
      <c r="F178" s="1" t="str">
        <f>IF(LENB(JIS非漢字一覧[[#This Row],[char]])=1,"NARROW","WIDE")</f>
        <v>NARROW</v>
      </c>
      <c r="G17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79" spans="2:7" x14ac:dyDescent="0.4">
      <c r="B179" s="2" t="s">
        <v>1053</v>
      </c>
      <c r="C179" s="1">
        <f>HEX2DEC(JIS非漢字一覧[[#This Row],[hex]])</f>
        <v>243</v>
      </c>
      <c r="D179" s="1" t="str">
        <f>_xlfn.UNICHAR(HEX2DEC(JIS非漢字一覧[[#This Row],[hex]]))</f>
        <v>ó</v>
      </c>
      <c r="E179" s="1" t="s">
        <v>1918</v>
      </c>
      <c r="F179" s="1" t="str">
        <f>IF(LENB(JIS非漢字一覧[[#This Row],[char]])=1,"NARROW","WIDE")</f>
        <v>NARROW</v>
      </c>
      <c r="G17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80" spans="2:7" x14ac:dyDescent="0.4">
      <c r="B180" s="2" t="s">
        <v>1054</v>
      </c>
      <c r="C180" s="1">
        <f>HEX2DEC(JIS非漢字一覧[[#This Row],[hex]])</f>
        <v>244</v>
      </c>
      <c r="D180" s="1" t="str">
        <f>_xlfn.UNICHAR(HEX2DEC(JIS非漢字一覧[[#This Row],[hex]]))</f>
        <v>ô</v>
      </c>
      <c r="E180" s="1" t="s">
        <v>1919</v>
      </c>
      <c r="F180" s="1" t="str">
        <f>IF(LENB(JIS非漢字一覧[[#This Row],[char]])=1,"NARROW","WIDE")</f>
        <v>NARROW</v>
      </c>
      <c r="G18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81" spans="2:7" x14ac:dyDescent="0.4">
      <c r="B181" s="2" t="s">
        <v>1055</v>
      </c>
      <c r="C181" s="1">
        <f>HEX2DEC(JIS非漢字一覧[[#This Row],[hex]])</f>
        <v>245</v>
      </c>
      <c r="D181" s="1" t="str">
        <f>_xlfn.UNICHAR(HEX2DEC(JIS非漢字一覧[[#This Row],[hex]]))</f>
        <v>õ</v>
      </c>
      <c r="E181" s="1" t="s">
        <v>1920</v>
      </c>
      <c r="F181" s="1" t="str">
        <f>IF(LENB(JIS非漢字一覧[[#This Row],[char]])=1,"NARROW","WIDE")</f>
        <v>NARROW</v>
      </c>
      <c r="G18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82" spans="2:7" x14ac:dyDescent="0.4">
      <c r="B182" s="2" t="s">
        <v>1056</v>
      </c>
      <c r="C182" s="1">
        <f>HEX2DEC(JIS非漢字一覧[[#This Row],[hex]])</f>
        <v>246</v>
      </c>
      <c r="D182" s="1" t="str">
        <f>_xlfn.UNICHAR(HEX2DEC(JIS非漢字一覧[[#This Row],[hex]]))</f>
        <v>ö</v>
      </c>
      <c r="E182" s="1" t="s">
        <v>1921</v>
      </c>
      <c r="F182" s="1" t="str">
        <f>IF(LENB(JIS非漢字一覧[[#This Row],[char]])=1,"NARROW","WIDE")</f>
        <v>NARROW</v>
      </c>
      <c r="G18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83" spans="2:7" x14ac:dyDescent="0.4">
      <c r="B183" s="2" t="s">
        <v>777</v>
      </c>
      <c r="C183" s="1">
        <f>HEX2DEC(JIS非漢字一覧[[#This Row],[hex]])</f>
        <v>247</v>
      </c>
      <c r="D183" s="1" t="str">
        <f>_xlfn.UNICHAR(HEX2DEC(JIS非漢字一覧[[#This Row],[hex]]))</f>
        <v>÷</v>
      </c>
      <c r="E183" s="1" t="s">
        <v>1922</v>
      </c>
      <c r="F183" s="1" t="str">
        <f>IF(LENB(JIS非漢字一覧[[#This Row],[char]])=1,"NARROW","WIDE")</f>
        <v>WIDE</v>
      </c>
      <c r="G18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84" spans="2:7" x14ac:dyDescent="0.4">
      <c r="B184" s="2" t="s">
        <v>1057</v>
      </c>
      <c r="C184" s="1">
        <f>HEX2DEC(JIS非漢字一覧[[#This Row],[hex]])</f>
        <v>248</v>
      </c>
      <c r="D184" s="1" t="str">
        <f>_xlfn.UNICHAR(HEX2DEC(JIS非漢字一覧[[#This Row],[hex]]))</f>
        <v>ø</v>
      </c>
      <c r="E184" s="1" t="s">
        <v>1923</v>
      </c>
      <c r="F184" s="1" t="str">
        <f>IF(LENB(JIS非漢字一覧[[#This Row],[char]])=1,"NARROW","WIDE")</f>
        <v>NARROW</v>
      </c>
      <c r="G18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85" spans="2:7" x14ac:dyDescent="0.4">
      <c r="B185" s="2" t="s">
        <v>1058</v>
      </c>
      <c r="C185" s="1">
        <f>HEX2DEC(JIS非漢字一覧[[#This Row],[hex]])</f>
        <v>249</v>
      </c>
      <c r="D185" s="1" t="str">
        <f>_xlfn.UNICHAR(HEX2DEC(JIS非漢字一覧[[#This Row],[hex]]))</f>
        <v>ù</v>
      </c>
      <c r="E185" s="1" t="s">
        <v>1924</v>
      </c>
      <c r="F185" s="1" t="str">
        <f>IF(LENB(JIS非漢字一覧[[#This Row],[char]])=1,"NARROW","WIDE")</f>
        <v>NARROW</v>
      </c>
      <c r="G18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86" spans="2:7" x14ac:dyDescent="0.4">
      <c r="B186" s="2" t="s">
        <v>1059</v>
      </c>
      <c r="C186" s="1">
        <f>HEX2DEC(JIS非漢字一覧[[#This Row],[hex]])</f>
        <v>250</v>
      </c>
      <c r="D186" s="1" t="str">
        <f>_xlfn.UNICHAR(HEX2DEC(JIS非漢字一覧[[#This Row],[hex]]))</f>
        <v>ú</v>
      </c>
      <c r="E186" s="1" t="s">
        <v>1925</v>
      </c>
      <c r="F186" s="1" t="str">
        <f>IF(LENB(JIS非漢字一覧[[#This Row],[char]])=1,"NARROW","WIDE")</f>
        <v>NARROW</v>
      </c>
      <c r="G18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87" spans="2:7" x14ac:dyDescent="0.4">
      <c r="B187" s="2" t="s">
        <v>1060</v>
      </c>
      <c r="C187" s="1">
        <f>HEX2DEC(JIS非漢字一覧[[#This Row],[hex]])</f>
        <v>251</v>
      </c>
      <c r="D187" s="1" t="str">
        <f>_xlfn.UNICHAR(HEX2DEC(JIS非漢字一覧[[#This Row],[hex]]))</f>
        <v>û</v>
      </c>
      <c r="E187" s="1" t="s">
        <v>1926</v>
      </c>
      <c r="F187" s="1" t="str">
        <f>IF(LENB(JIS非漢字一覧[[#This Row],[char]])=1,"NARROW","WIDE")</f>
        <v>NARROW</v>
      </c>
      <c r="G18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88" spans="2:7" x14ac:dyDescent="0.4">
      <c r="B188" s="2" t="s">
        <v>1061</v>
      </c>
      <c r="C188" s="1">
        <f>HEX2DEC(JIS非漢字一覧[[#This Row],[hex]])</f>
        <v>252</v>
      </c>
      <c r="D188" s="1" t="str">
        <f>_xlfn.UNICHAR(HEX2DEC(JIS非漢字一覧[[#This Row],[hex]]))</f>
        <v>ü</v>
      </c>
      <c r="E188" s="1" t="s">
        <v>1927</v>
      </c>
      <c r="F188" s="1" t="str">
        <f>IF(LENB(JIS非漢字一覧[[#This Row],[char]])=1,"NARROW","WIDE")</f>
        <v>NARROW</v>
      </c>
      <c r="G18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89" spans="2:7" x14ac:dyDescent="0.4">
      <c r="B189" s="2" t="s">
        <v>1062</v>
      </c>
      <c r="C189" s="1">
        <f>HEX2DEC(JIS非漢字一覧[[#This Row],[hex]])</f>
        <v>253</v>
      </c>
      <c r="D189" s="1" t="str">
        <f>_xlfn.UNICHAR(HEX2DEC(JIS非漢字一覧[[#This Row],[hex]]))</f>
        <v>ý</v>
      </c>
      <c r="E189" s="1" t="s">
        <v>1928</v>
      </c>
      <c r="F189" s="1" t="str">
        <f>IF(LENB(JIS非漢字一覧[[#This Row],[char]])=1,"NARROW","WIDE")</f>
        <v>NARROW</v>
      </c>
      <c r="G18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90" spans="2:7" x14ac:dyDescent="0.4">
      <c r="B190" s="2" t="s">
        <v>1063</v>
      </c>
      <c r="C190" s="1">
        <f>HEX2DEC(JIS非漢字一覧[[#This Row],[hex]])</f>
        <v>254</v>
      </c>
      <c r="D190" s="1" t="str">
        <f>_xlfn.UNICHAR(HEX2DEC(JIS非漢字一覧[[#This Row],[hex]]))</f>
        <v>þ</v>
      </c>
      <c r="E190" s="1" t="s">
        <v>1929</v>
      </c>
      <c r="F190" s="1" t="str">
        <f>IF(LENB(JIS非漢字一覧[[#This Row],[char]])=1,"NARROW","WIDE")</f>
        <v>NARROW</v>
      </c>
      <c r="G19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91" spans="2:7" x14ac:dyDescent="0.4">
      <c r="B191" s="2" t="s">
        <v>1064</v>
      </c>
      <c r="C191" s="1">
        <f>HEX2DEC(JIS非漢字一覧[[#This Row],[hex]])</f>
        <v>255</v>
      </c>
      <c r="D191" s="1" t="str">
        <f>_xlfn.UNICHAR(HEX2DEC(JIS非漢字一覧[[#This Row],[hex]]))</f>
        <v>ÿ</v>
      </c>
      <c r="E191" s="1" t="s">
        <v>1930</v>
      </c>
      <c r="F191" s="1" t="str">
        <f>IF(LENB(JIS非漢字一覧[[#This Row],[char]])=1,"NARROW","WIDE")</f>
        <v>NARROW</v>
      </c>
      <c r="G19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92" spans="2:7" x14ac:dyDescent="0.4">
      <c r="B192" s="2" t="s">
        <v>1443</v>
      </c>
      <c r="C192" s="1">
        <f>HEX2DEC(JIS非漢字一覧[[#This Row],[hex]])</f>
        <v>256</v>
      </c>
      <c r="D192" s="1" t="str">
        <f>_xlfn.UNICHAR(HEX2DEC(JIS非漢字一覧[[#This Row],[hex]]))</f>
        <v>Ā</v>
      </c>
      <c r="E192" s="1" t="s">
        <v>1931</v>
      </c>
      <c r="F192" s="1" t="str">
        <f>IF(LENB(JIS非漢字一覧[[#This Row],[char]])=1,"NARROW","WIDE")</f>
        <v>NARROW</v>
      </c>
      <c r="G19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93" spans="2:7" x14ac:dyDescent="0.4">
      <c r="B193" s="2" t="s">
        <v>1445</v>
      </c>
      <c r="C193" s="1">
        <f>HEX2DEC(JIS非漢字一覧[[#This Row],[hex]])</f>
        <v>257</v>
      </c>
      <c r="D193" s="1" t="str">
        <f>_xlfn.UNICHAR(HEX2DEC(JIS非漢字一覧[[#This Row],[hex]]))</f>
        <v>ā</v>
      </c>
      <c r="E193" s="1" t="s">
        <v>1932</v>
      </c>
      <c r="F193" s="1" t="str">
        <f>IF(LENB(JIS非漢字一覧[[#This Row],[char]])=1,"NARROW","WIDE")</f>
        <v>NARROW</v>
      </c>
      <c r="G19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94" spans="2:7" x14ac:dyDescent="0.4">
      <c r="B194" s="2" t="s">
        <v>1457</v>
      </c>
      <c r="C194" s="1">
        <f>HEX2DEC(JIS非漢字一覧[[#This Row],[hex]])</f>
        <v>258</v>
      </c>
      <c r="D194" s="1" t="str">
        <f>_xlfn.UNICHAR(HEX2DEC(JIS非漢字一覧[[#This Row],[hex]]))</f>
        <v>Ă</v>
      </c>
      <c r="E194" s="1" t="s">
        <v>1933</v>
      </c>
      <c r="F194" s="1" t="str">
        <f>IF(LENB(JIS非漢字一覧[[#This Row],[char]])=1,"NARROW","WIDE")</f>
        <v>NARROW</v>
      </c>
      <c r="G19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95" spans="2:7" x14ac:dyDescent="0.4">
      <c r="B195" s="2" t="s">
        <v>1468</v>
      </c>
      <c r="C195" s="1">
        <f>HEX2DEC(JIS非漢字一覧[[#This Row],[hex]])</f>
        <v>259</v>
      </c>
      <c r="D195" s="1" t="str">
        <f>_xlfn.UNICHAR(HEX2DEC(JIS非漢字一覧[[#This Row],[hex]]))</f>
        <v>ă</v>
      </c>
      <c r="E195" s="1" t="s">
        <v>1934</v>
      </c>
      <c r="F195" s="1" t="str">
        <f>IF(LENB(JIS非漢字一覧[[#This Row],[char]])=1,"NARROW","WIDE")</f>
        <v>NARROW</v>
      </c>
      <c r="G19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96" spans="2:7" x14ac:dyDescent="0.4">
      <c r="B196" s="2" t="s">
        <v>1447</v>
      </c>
      <c r="C196" s="1">
        <f>HEX2DEC(JIS非漢字一覧[[#This Row],[hex]])</f>
        <v>260</v>
      </c>
      <c r="D196" s="1" t="str">
        <f>_xlfn.UNICHAR(HEX2DEC(JIS非漢字一覧[[#This Row],[hex]]))</f>
        <v>Ą</v>
      </c>
      <c r="E196" s="1" t="s">
        <v>1935</v>
      </c>
      <c r="F196" s="1" t="str">
        <f>IF(LENB(JIS非漢字一覧[[#This Row],[char]])=1,"NARROW","WIDE")</f>
        <v>NARROW</v>
      </c>
      <c r="G19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97" spans="2:7" x14ac:dyDescent="0.4">
      <c r="B197" s="2" t="s">
        <v>1452</v>
      </c>
      <c r="C197" s="1">
        <f>HEX2DEC(JIS非漢字一覧[[#This Row],[hex]])</f>
        <v>261</v>
      </c>
      <c r="D197" s="1" t="str">
        <f>_xlfn.UNICHAR(HEX2DEC(JIS非漢字一覧[[#This Row],[hex]]))</f>
        <v>ą</v>
      </c>
      <c r="E197" s="1" t="s">
        <v>1936</v>
      </c>
      <c r="F197" s="1" t="str">
        <f>IF(LENB(JIS非漢字一覧[[#This Row],[char]])=1,"NARROW","WIDE")</f>
        <v>NARROW</v>
      </c>
      <c r="G19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98" spans="2:7" x14ac:dyDescent="0.4">
      <c r="B198" s="2" t="s">
        <v>1459</v>
      </c>
      <c r="C198" s="1">
        <f>HEX2DEC(JIS非漢字一覧[[#This Row],[hex]])</f>
        <v>262</v>
      </c>
      <c r="D198" s="1" t="str">
        <f>_xlfn.UNICHAR(HEX2DEC(JIS非漢字一覧[[#This Row],[hex]]))</f>
        <v>Ć</v>
      </c>
      <c r="E198" s="1" t="s">
        <v>1937</v>
      </c>
      <c r="F198" s="1" t="str">
        <f>IF(LENB(JIS非漢字一覧[[#This Row],[char]])=1,"NARROW","WIDE")</f>
        <v>NARROW</v>
      </c>
      <c r="G19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99" spans="2:7" x14ac:dyDescent="0.4">
      <c r="B199" s="2" t="s">
        <v>1469</v>
      </c>
      <c r="C199" s="1">
        <f>HEX2DEC(JIS非漢字一覧[[#This Row],[hex]])</f>
        <v>263</v>
      </c>
      <c r="D199" s="1" t="str">
        <f>_xlfn.UNICHAR(HEX2DEC(JIS非漢字一覧[[#This Row],[hex]]))</f>
        <v>ć</v>
      </c>
      <c r="E199" s="1" t="s">
        <v>1938</v>
      </c>
      <c r="F199" s="1" t="str">
        <f>IF(LENB(JIS非漢字一覧[[#This Row],[char]])=1,"NARROW","WIDE")</f>
        <v>NARROW</v>
      </c>
      <c r="G19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00" spans="2:7" x14ac:dyDescent="0.4">
      <c r="B200" s="2" t="s">
        <v>1478</v>
      </c>
      <c r="C200" s="1">
        <f>HEX2DEC(JIS非漢字一覧[[#This Row],[hex]])</f>
        <v>264</v>
      </c>
      <c r="D200" s="1" t="str">
        <f>_xlfn.UNICHAR(HEX2DEC(JIS非漢字一覧[[#This Row],[hex]]))</f>
        <v>Ĉ</v>
      </c>
      <c r="E200" s="1" t="s">
        <v>1939</v>
      </c>
      <c r="F200" s="1" t="str">
        <f>IF(LENB(JIS非漢字一覧[[#This Row],[char]])=1,"NARROW","WIDE")</f>
        <v>NARROW</v>
      </c>
      <c r="G20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01" spans="2:7" x14ac:dyDescent="0.4">
      <c r="B201" s="2" t="s">
        <v>1481</v>
      </c>
      <c r="C201" s="1">
        <f>HEX2DEC(JIS非漢字一覧[[#This Row],[hex]])</f>
        <v>265</v>
      </c>
      <c r="D201" s="1" t="str">
        <f>_xlfn.UNICHAR(HEX2DEC(JIS非漢字一覧[[#This Row],[hex]]))</f>
        <v>ĉ</v>
      </c>
      <c r="E201" s="1" t="s">
        <v>1940</v>
      </c>
      <c r="F201" s="1" t="str">
        <f>IF(LENB(JIS非漢字一覧[[#This Row],[char]])=1,"NARROW","WIDE")</f>
        <v>NARROW</v>
      </c>
      <c r="G20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02" spans="2:7" x14ac:dyDescent="0.4">
      <c r="B202" s="2" t="s">
        <v>1086</v>
      </c>
      <c r="C202" s="1">
        <f>HEX2DEC(JIS非漢字一覧[[#This Row],[hex]])</f>
        <v>268</v>
      </c>
      <c r="D202" s="1" t="str">
        <f>_xlfn.UNICHAR(HEX2DEC(JIS非漢字一覧[[#This Row],[hex]]))</f>
        <v>Č</v>
      </c>
      <c r="E202" s="1" t="s">
        <v>1941</v>
      </c>
      <c r="F202" s="1" t="str">
        <f>IF(LENB(JIS非漢字一覧[[#This Row],[char]])=1,"NARROW","WIDE")</f>
        <v>NARROW</v>
      </c>
      <c r="G20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03" spans="2:7" x14ac:dyDescent="0.4">
      <c r="B203" s="2" t="s">
        <v>1091</v>
      </c>
      <c r="C203" s="1">
        <f>HEX2DEC(JIS非漢字一覧[[#This Row],[hex]])</f>
        <v>269</v>
      </c>
      <c r="D203" s="1" t="str">
        <f>_xlfn.UNICHAR(HEX2DEC(JIS非漢字一覧[[#This Row],[hex]]))</f>
        <v>č</v>
      </c>
      <c r="E203" s="1" t="s">
        <v>1942</v>
      </c>
      <c r="F203" s="1" t="str">
        <f>IF(LENB(JIS非漢字一覧[[#This Row],[char]])=1,"NARROW","WIDE")</f>
        <v>NARROW</v>
      </c>
      <c r="G20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04" spans="2:7" x14ac:dyDescent="0.4">
      <c r="B204" s="2" t="s">
        <v>1088</v>
      </c>
      <c r="C204" s="1">
        <f>HEX2DEC(JIS非漢字一覧[[#This Row],[hex]])</f>
        <v>270</v>
      </c>
      <c r="D204" s="1" t="str">
        <f>_xlfn.UNICHAR(HEX2DEC(JIS非漢字一覧[[#This Row],[hex]]))</f>
        <v>Ď</v>
      </c>
      <c r="E204" s="1" t="s">
        <v>1943</v>
      </c>
      <c r="F204" s="1" t="str">
        <f>IF(LENB(JIS非漢字一覧[[#This Row],[char]])=1,"NARROW","WIDE")</f>
        <v>NARROW</v>
      </c>
      <c r="G20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05" spans="2:7" x14ac:dyDescent="0.4">
      <c r="B205" s="2" t="s">
        <v>1093</v>
      </c>
      <c r="C205" s="1">
        <f>HEX2DEC(JIS非漢字一覧[[#This Row],[hex]])</f>
        <v>271</v>
      </c>
      <c r="D205" s="1" t="str">
        <f>_xlfn.UNICHAR(HEX2DEC(JIS非漢字一覧[[#This Row],[hex]]))</f>
        <v>ď</v>
      </c>
      <c r="E205" s="1" t="s">
        <v>1944</v>
      </c>
      <c r="F205" s="1" t="str">
        <f>IF(LENB(JIS非漢字一覧[[#This Row],[char]])=1,"NARROW","WIDE")</f>
        <v>NARROW</v>
      </c>
      <c r="G20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06" spans="2:7" x14ac:dyDescent="0.4">
      <c r="B206" s="2" t="s">
        <v>1471</v>
      </c>
      <c r="C206" s="1">
        <f>HEX2DEC(JIS非漢字一覧[[#This Row],[hex]])</f>
        <v>273</v>
      </c>
      <c r="D206" s="1" t="str">
        <f>_xlfn.UNICHAR(HEX2DEC(JIS非漢字一覧[[#This Row],[hex]]))</f>
        <v>đ</v>
      </c>
      <c r="E206" s="1" t="s">
        <v>1945</v>
      </c>
      <c r="F206" s="1" t="str">
        <f>IF(LENB(JIS非漢字一覧[[#This Row],[char]])=1,"NARROW","WIDE")</f>
        <v>NARROW</v>
      </c>
      <c r="G20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07" spans="2:7" x14ac:dyDescent="0.4">
      <c r="B207" s="2" t="s">
        <v>1444</v>
      </c>
      <c r="C207" s="1">
        <f>HEX2DEC(JIS非漢字一覧[[#This Row],[hex]])</f>
        <v>274</v>
      </c>
      <c r="D207" s="1" t="str">
        <f>_xlfn.UNICHAR(HEX2DEC(JIS非漢字一覧[[#This Row],[hex]]))</f>
        <v>Ē</v>
      </c>
      <c r="E207" s="1" t="s">
        <v>1946</v>
      </c>
      <c r="F207" s="1" t="str">
        <f>IF(LENB(JIS非漢字一覧[[#This Row],[char]])=1,"NARROW","WIDE")</f>
        <v>NARROW</v>
      </c>
      <c r="G20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08" spans="2:7" x14ac:dyDescent="0.4">
      <c r="B208" s="2" t="s">
        <v>1446</v>
      </c>
      <c r="C208" s="1">
        <f>HEX2DEC(JIS非漢字一覧[[#This Row],[hex]])</f>
        <v>275</v>
      </c>
      <c r="D208" s="1" t="str">
        <f>_xlfn.UNICHAR(HEX2DEC(JIS非漢字一覧[[#This Row],[hex]]))</f>
        <v>ē</v>
      </c>
      <c r="E208" s="1" t="s">
        <v>1947</v>
      </c>
      <c r="F208" s="1" t="str">
        <f>IF(LENB(JIS非漢字一覧[[#This Row],[char]])=1,"NARROW","WIDE")</f>
        <v>NARROW</v>
      </c>
      <c r="G20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09" spans="2:7" x14ac:dyDescent="0.4">
      <c r="B209" s="2" t="s">
        <v>1460</v>
      </c>
      <c r="C209" s="1">
        <f>HEX2DEC(JIS非漢字一覧[[#This Row],[hex]])</f>
        <v>280</v>
      </c>
      <c r="D209" s="1" t="str">
        <f>_xlfn.UNICHAR(HEX2DEC(JIS非漢字一覧[[#This Row],[hex]]))</f>
        <v>Ę</v>
      </c>
      <c r="E209" s="1" t="s">
        <v>1948</v>
      </c>
      <c r="F209" s="1" t="str">
        <f>IF(LENB(JIS非漢字一覧[[#This Row],[char]])=1,"NARROW","WIDE")</f>
        <v>NARROW</v>
      </c>
      <c r="G20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10" spans="2:7" x14ac:dyDescent="0.4">
      <c r="B210" s="2" t="s">
        <v>1470</v>
      </c>
      <c r="C210" s="1">
        <f>HEX2DEC(JIS非漢字一覧[[#This Row],[hex]])</f>
        <v>281</v>
      </c>
      <c r="D210" s="1" t="str">
        <f>_xlfn.UNICHAR(HEX2DEC(JIS非漢字一覧[[#This Row],[hex]]))</f>
        <v>ę</v>
      </c>
      <c r="E210" s="1" t="s">
        <v>1949</v>
      </c>
      <c r="F210" s="1" t="str">
        <f>IF(LENB(JIS非漢字一覧[[#This Row],[char]])=1,"NARROW","WIDE")</f>
        <v>NARROW</v>
      </c>
      <c r="G21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11" spans="2:7" x14ac:dyDescent="0.4">
      <c r="B211" s="2" t="s">
        <v>1087</v>
      </c>
      <c r="C211" s="1">
        <f>HEX2DEC(JIS非漢字一覧[[#This Row],[hex]])</f>
        <v>282</v>
      </c>
      <c r="D211" s="1" t="str">
        <f>_xlfn.UNICHAR(HEX2DEC(JIS非漢字一覧[[#This Row],[hex]]))</f>
        <v>Ě</v>
      </c>
      <c r="E211" s="1" t="s">
        <v>1950</v>
      </c>
      <c r="F211" s="1" t="str">
        <f>IF(LENB(JIS非漢字一覧[[#This Row],[char]])=1,"NARROW","WIDE")</f>
        <v>NARROW</v>
      </c>
      <c r="G21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12" spans="2:7" x14ac:dyDescent="0.4">
      <c r="B212" s="2" t="s">
        <v>1092</v>
      </c>
      <c r="C212" s="1">
        <f>HEX2DEC(JIS非漢字一覧[[#This Row],[hex]])</f>
        <v>283</v>
      </c>
      <c r="D212" s="1" t="str">
        <f>_xlfn.UNICHAR(HEX2DEC(JIS非漢字一覧[[#This Row],[hex]]))</f>
        <v>ě</v>
      </c>
      <c r="E212" s="1" t="s">
        <v>1951</v>
      </c>
      <c r="F212" s="1" t="str">
        <f>IF(LENB(JIS非漢字一覧[[#This Row],[char]])=1,"NARROW","WIDE")</f>
        <v>NARROW</v>
      </c>
      <c r="G21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13" spans="2:7" x14ac:dyDescent="0.4">
      <c r="B213" s="2" t="s">
        <v>1096</v>
      </c>
      <c r="C213" s="1">
        <f>HEX2DEC(JIS非漢字一覧[[#This Row],[hex]])</f>
        <v>284</v>
      </c>
      <c r="D213" s="1" t="str">
        <f>_xlfn.UNICHAR(HEX2DEC(JIS非漢字一覧[[#This Row],[hex]]))</f>
        <v>Ĝ</v>
      </c>
      <c r="E213" s="1" t="s">
        <v>1952</v>
      </c>
      <c r="F213" s="1" t="str">
        <f>IF(LENB(JIS非漢字一覧[[#This Row],[char]])=1,"NARROW","WIDE")</f>
        <v>NARROW</v>
      </c>
      <c r="G21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14" spans="2:7" x14ac:dyDescent="0.4">
      <c r="B214" s="2" t="s">
        <v>1099</v>
      </c>
      <c r="C214" s="1">
        <f>HEX2DEC(JIS非漢字一覧[[#This Row],[hex]])</f>
        <v>285</v>
      </c>
      <c r="D214" s="1" t="str">
        <f>_xlfn.UNICHAR(HEX2DEC(JIS非漢字一覧[[#This Row],[hex]]))</f>
        <v>ĝ</v>
      </c>
      <c r="E214" s="1" t="s">
        <v>1953</v>
      </c>
      <c r="F214" s="1" t="str">
        <f>IF(LENB(JIS非漢字一覧[[#This Row],[char]])=1,"NARROW","WIDE")</f>
        <v>NARROW</v>
      </c>
      <c r="G21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15" spans="2:7" x14ac:dyDescent="0.4">
      <c r="B215" s="2" t="s">
        <v>1479</v>
      </c>
      <c r="C215" s="1">
        <f>HEX2DEC(JIS非漢字一覧[[#This Row],[hex]])</f>
        <v>292</v>
      </c>
      <c r="D215" s="1" t="str">
        <f>_xlfn.UNICHAR(HEX2DEC(JIS非漢字一覧[[#This Row],[hex]]))</f>
        <v>Ĥ</v>
      </c>
      <c r="E215" s="1" t="s">
        <v>1954</v>
      </c>
      <c r="F215" s="1" t="str">
        <f>IF(LENB(JIS非漢字一覧[[#This Row],[char]])=1,"NARROW","WIDE")</f>
        <v>NARROW</v>
      </c>
      <c r="G21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16" spans="2:7" x14ac:dyDescent="0.4">
      <c r="B216" s="2" t="s">
        <v>1482</v>
      </c>
      <c r="C216" s="1">
        <f>HEX2DEC(JIS非漢字一覧[[#This Row],[hex]])</f>
        <v>293</v>
      </c>
      <c r="D216" s="1" t="str">
        <f>_xlfn.UNICHAR(HEX2DEC(JIS非漢字一覧[[#This Row],[hex]]))</f>
        <v>ĥ</v>
      </c>
      <c r="E216" s="1" t="s">
        <v>1955</v>
      </c>
      <c r="F216" s="1" t="str">
        <f>IF(LENB(JIS非漢字一覧[[#This Row],[char]])=1,"NARROW","WIDE")</f>
        <v>NARROW</v>
      </c>
      <c r="G21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17" spans="2:7" x14ac:dyDescent="0.4">
      <c r="B217" s="2" t="s">
        <v>1497</v>
      </c>
      <c r="C217" s="1">
        <f>HEX2DEC(JIS非漢字一覧[[#This Row],[hex]])</f>
        <v>295</v>
      </c>
      <c r="D217" s="1" t="str">
        <f>_xlfn.UNICHAR(HEX2DEC(JIS非漢字一覧[[#This Row],[hex]]))</f>
        <v>ħ</v>
      </c>
      <c r="E217" s="1" t="s">
        <v>1956</v>
      </c>
      <c r="F217" s="1" t="str">
        <f>IF(LENB(JIS非漢字一覧[[#This Row],[char]])=1,"NARROW","WIDE")</f>
        <v>NARROW</v>
      </c>
      <c r="G21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18" spans="2:7" x14ac:dyDescent="0.4">
      <c r="B218" s="2" t="s">
        <v>1065</v>
      </c>
      <c r="C218" s="1">
        <f>HEX2DEC(JIS非漢字一覧[[#This Row],[hex]])</f>
        <v>298</v>
      </c>
      <c r="D218" s="1" t="str">
        <f>_xlfn.UNICHAR(HEX2DEC(JIS非漢字一覧[[#This Row],[hex]]))</f>
        <v>Ī</v>
      </c>
      <c r="E218" s="1" t="s">
        <v>1957</v>
      </c>
      <c r="F218" s="1" t="str">
        <f>IF(LENB(JIS非漢字一覧[[#This Row],[char]])=1,"NARROW","WIDE")</f>
        <v>NARROW</v>
      </c>
      <c r="G21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19" spans="2:7" x14ac:dyDescent="0.4">
      <c r="B219" s="2" t="s">
        <v>1068</v>
      </c>
      <c r="C219" s="1">
        <f>HEX2DEC(JIS非漢字一覧[[#This Row],[hex]])</f>
        <v>299</v>
      </c>
      <c r="D219" s="1" t="str">
        <f>_xlfn.UNICHAR(HEX2DEC(JIS非漢字一覧[[#This Row],[hex]]))</f>
        <v>ī</v>
      </c>
      <c r="E219" s="1" t="s">
        <v>1958</v>
      </c>
      <c r="F219" s="1" t="str">
        <f>IF(LENB(JIS非漢字一覧[[#This Row],[char]])=1,"NARROW","WIDE")</f>
        <v>NARROW</v>
      </c>
      <c r="G21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20" spans="2:7" x14ac:dyDescent="0.4">
      <c r="B220" s="2" t="s">
        <v>1480</v>
      </c>
      <c r="C220" s="1">
        <f>HEX2DEC(JIS非漢字一覧[[#This Row],[hex]])</f>
        <v>308</v>
      </c>
      <c r="D220" s="1" t="str">
        <f>_xlfn.UNICHAR(HEX2DEC(JIS非漢字一覧[[#This Row],[hex]]))</f>
        <v>Ĵ</v>
      </c>
      <c r="E220" s="1" t="s">
        <v>1959</v>
      </c>
      <c r="F220" s="1" t="str">
        <f>IF(LENB(JIS非漢字一覧[[#This Row],[char]])=1,"NARROW","WIDE")</f>
        <v>NARROW</v>
      </c>
      <c r="G22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21" spans="2:7" x14ac:dyDescent="0.4">
      <c r="B221" s="2" t="s">
        <v>1483</v>
      </c>
      <c r="C221" s="1">
        <f>HEX2DEC(JIS非漢字一覧[[#This Row],[hex]])</f>
        <v>309</v>
      </c>
      <c r="D221" s="1" t="str">
        <f>_xlfn.UNICHAR(HEX2DEC(JIS非漢字一覧[[#This Row],[hex]]))</f>
        <v>ĵ</v>
      </c>
      <c r="E221" s="1" t="s">
        <v>1960</v>
      </c>
      <c r="F221" s="1" t="str">
        <f>IF(LENB(JIS非漢字一覧[[#This Row],[char]])=1,"NARROW","WIDE")</f>
        <v>NARROW</v>
      </c>
      <c r="G22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22" spans="2:7" x14ac:dyDescent="0.4">
      <c r="B222" s="2" t="s">
        <v>1458</v>
      </c>
      <c r="C222" s="1">
        <f>HEX2DEC(JIS非漢字一覧[[#This Row],[hex]])</f>
        <v>313</v>
      </c>
      <c r="D222" s="1" t="str">
        <f>_xlfn.UNICHAR(HEX2DEC(JIS非漢字一覧[[#This Row],[hex]]))</f>
        <v>Ĺ</v>
      </c>
      <c r="E222" s="1" t="s">
        <v>1961</v>
      </c>
      <c r="F222" s="1" t="str">
        <f>IF(LENB(JIS非漢字一覧[[#This Row],[char]])=1,"NARROW","WIDE")</f>
        <v>NARROW</v>
      </c>
      <c r="G22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23" spans="2:7" x14ac:dyDescent="0.4">
      <c r="B223" s="2" t="s">
        <v>1090</v>
      </c>
      <c r="C223" s="1">
        <f>HEX2DEC(JIS非漢字一覧[[#This Row],[hex]])</f>
        <v>314</v>
      </c>
      <c r="D223" s="1" t="str">
        <f>_xlfn.UNICHAR(HEX2DEC(JIS非漢字一覧[[#This Row],[hex]]))</f>
        <v>ĺ</v>
      </c>
      <c r="E223" s="1" t="s">
        <v>1962</v>
      </c>
      <c r="F223" s="1" t="str">
        <f>IF(LENB(JIS非漢字一覧[[#This Row],[char]])=1,"NARROW","WIDE")</f>
        <v>NARROW</v>
      </c>
      <c r="G22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24" spans="2:7" x14ac:dyDescent="0.4">
      <c r="B224" s="2" t="s">
        <v>1072</v>
      </c>
      <c r="C224" s="1">
        <f>HEX2DEC(JIS非漢字一覧[[#This Row],[hex]])</f>
        <v>317</v>
      </c>
      <c r="D224" s="1" t="str">
        <f>_xlfn.UNICHAR(HEX2DEC(JIS非漢字一覧[[#This Row],[hex]]))</f>
        <v>Ľ</v>
      </c>
      <c r="E224" s="1" t="s">
        <v>1963</v>
      </c>
      <c r="F224" s="1" t="str">
        <f>IF(LENB(JIS非漢字一覧[[#This Row],[char]])=1,"NARROW","WIDE")</f>
        <v>NARROW</v>
      </c>
      <c r="G22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25" spans="2:7" x14ac:dyDescent="0.4">
      <c r="B225" s="2" t="s">
        <v>1078</v>
      </c>
      <c r="C225" s="1">
        <f>HEX2DEC(JIS非漢字一覧[[#This Row],[hex]])</f>
        <v>318</v>
      </c>
      <c r="D225" s="1" t="str">
        <f>_xlfn.UNICHAR(HEX2DEC(JIS非漢字一覧[[#This Row],[hex]]))</f>
        <v>ľ</v>
      </c>
      <c r="E225" s="1" t="s">
        <v>1964</v>
      </c>
      <c r="F225" s="1" t="str">
        <f>IF(LENB(JIS非漢字一覧[[#This Row],[char]])=1,"NARROW","WIDE")</f>
        <v>NARROW</v>
      </c>
      <c r="G22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26" spans="2:7" x14ac:dyDescent="0.4">
      <c r="B226" s="2" t="s">
        <v>1448</v>
      </c>
      <c r="C226" s="1">
        <f>HEX2DEC(JIS非漢字一覧[[#This Row],[hex]])</f>
        <v>321</v>
      </c>
      <c r="D226" s="1" t="str">
        <f>_xlfn.UNICHAR(HEX2DEC(JIS非漢字一覧[[#This Row],[hex]]))</f>
        <v>Ł</v>
      </c>
      <c r="E226" s="1" t="s">
        <v>1965</v>
      </c>
      <c r="F226" s="1" t="str">
        <f>IF(LENB(JIS非漢字一覧[[#This Row],[char]])=1,"NARROW","WIDE")</f>
        <v>NARROW</v>
      </c>
      <c r="G22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27" spans="2:7" x14ac:dyDescent="0.4">
      <c r="B227" s="2" t="s">
        <v>1453</v>
      </c>
      <c r="C227" s="1">
        <f>HEX2DEC(JIS非漢字一覧[[#This Row],[hex]])</f>
        <v>322</v>
      </c>
      <c r="D227" s="1" t="str">
        <f>_xlfn.UNICHAR(HEX2DEC(JIS非漢字一覧[[#This Row],[hex]]))</f>
        <v>ł</v>
      </c>
      <c r="E227" s="1" t="s">
        <v>1966</v>
      </c>
      <c r="F227" s="1" t="str">
        <f>IF(LENB(JIS非漢字一覧[[#This Row],[char]])=1,"NARROW","WIDE")</f>
        <v>NARROW</v>
      </c>
      <c r="G22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28" spans="2:7" x14ac:dyDescent="0.4">
      <c r="B228" s="2" t="s">
        <v>1461</v>
      </c>
      <c r="C228" s="1">
        <f>HEX2DEC(JIS非漢字一覧[[#This Row],[hex]])</f>
        <v>323</v>
      </c>
      <c r="D228" s="1" t="str">
        <f>_xlfn.UNICHAR(HEX2DEC(JIS非漢字一覧[[#This Row],[hex]]))</f>
        <v>Ń</v>
      </c>
      <c r="E228" s="1" t="s">
        <v>1967</v>
      </c>
      <c r="F228" s="1" t="str">
        <f>IF(LENB(JIS非漢字一覧[[#This Row],[char]])=1,"NARROW","WIDE")</f>
        <v>NARROW</v>
      </c>
      <c r="G22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29" spans="2:7" x14ac:dyDescent="0.4">
      <c r="B229" s="2" t="s">
        <v>1472</v>
      </c>
      <c r="C229" s="1">
        <f>HEX2DEC(JIS非漢字一覧[[#This Row],[hex]])</f>
        <v>324</v>
      </c>
      <c r="D229" s="1" t="str">
        <f>_xlfn.UNICHAR(HEX2DEC(JIS非漢字一覧[[#This Row],[hex]]))</f>
        <v>ń</v>
      </c>
      <c r="E229" s="1" t="s">
        <v>1968</v>
      </c>
      <c r="F229" s="1" t="str">
        <f>IF(LENB(JIS非漢字一覧[[#This Row],[char]])=1,"NARROW","WIDE")</f>
        <v>NARROW</v>
      </c>
      <c r="G22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30" spans="2:7" x14ac:dyDescent="0.4">
      <c r="B230" s="2" t="s">
        <v>1462</v>
      </c>
      <c r="C230" s="1">
        <f>HEX2DEC(JIS非漢字一覧[[#This Row],[hex]])</f>
        <v>327</v>
      </c>
      <c r="D230" s="1" t="str">
        <f>_xlfn.UNICHAR(HEX2DEC(JIS非漢字一覧[[#This Row],[hex]]))</f>
        <v>Ň</v>
      </c>
      <c r="E230" s="1" t="s">
        <v>1969</v>
      </c>
      <c r="F230" s="1" t="str">
        <f>IF(LENB(JIS非漢字一覧[[#This Row],[char]])=1,"NARROW","WIDE")</f>
        <v>NARROW</v>
      </c>
      <c r="G23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31" spans="2:7" x14ac:dyDescent="0.4">
      <c r="B231" s="2" t="s">
        <v>1473</v>
      </c>
      <c r="C231" s="1">
        <f>HEX2DEC(JIS非漢字一覧[[#This Row],[hex]])</f>
        <v>328</v>
      </c>
      <c r="D231" s="1" t="str">
        <f>_xlfn.UNICHAR(HEX2DEC(JIS非漢字一覧[[#This Row],[hex]]))</f>
        <v>ň</v>
      </c>
      <c r="E231" s="1" t="s">
        <v>1970</v>
      </c>
      <c r="F231" s="1" t="str">
        <f>IF(LENB(JIS非漢字一覧[[#This Row],[char]])=1,"NARROW","WIDE")</f>
        <v>NARROW</v>
      </c>
      <c r="G23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32" spans="2:7" x14ac:dyDescent="0.4">
      <c r="B232" s="2" t="s">
        <v>1112</v>
      </c>
      <c r="C232" s="1">
        <f>HEX2DEC(JIS非漢字一覧[[#This Row],[hex]])</f>
        <v>331</v>
      </c>
      <c r="D232" s="1" t="str">
        <f>_xlfn.UNICHAR(HEX2DEC(JIS非漢字一覧[[#This Row],[hex]]))</f>
        <v>ŋ</v>
      </c>
      <c r="E232" s="1" t="s">
        <v>1971</v>
      </c>
      <c r="F232" s="1" t="str">
        <f>IF(LENB(JIS非漢字一覧[[#This Row],[char]])=1,"NARROW","WIDE")</f>
        <v>NARROW</v>
      </c>
      <c r="G23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33" spans="2:7" x14ac:dyDescent="0.4">
      <c r="B233" s="2" t="s">
        <v>1067</v>
      </c>
      <c r="C233" s="1">
        <f>HEX2DEC(JIS非漢字一覧[[#This Row],[hex]])</f>
        <v>332</v>
      </c>
      <c r="D233" s="1" t="str">
        <f>_xlfn.UNICHAR(HEX2DEC(JIS非漢字一覧[[#This Row],[hex]]))</f>
        <v>Ō</v>
      </c>
      <c r="E233" s="1" t="s">
        <v>1972</v>
      </c>
      <c r="F233" s="1" t="str">
        <f>IF(LENB(JIS非漢字一覧[[#This Row],[char]])=1,"NARROW","WIDE")</f>
        <v>NARROW</v>
      </c>
      <c r="G23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34" spans="2:7" x14ac:dyDescent="0.4">
      <c r="B234" s="2" t="s">
        <v>1070</v>
      </c>
      <c r="C234" s="1">
        <f>HEX2DEC(JIS非漢字一覧[[#This Row],[hex]])</f>
        <v>333</v>
      </c>
      <c r="D234" s="1" t="str">
        <f>_xlfn.UNICHAR(HEX2DEC(JIS非漢字一覧[[#This Row],[hex]]))</f>
        <v>ō</v>
      </c>
      <c r="E234" s="1" t="s">
        <v>1973</v>
      </c>
      <c r="F234" s="1" t="str">
        <f>IF(LENB(JIS非漢字一覧[[#This Row],[char]])=1,"NARROW","WIDE")</f>
        <v>NARROW</v>
      </c>
      <c r="G23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35" spans="2:7" x14ac:dyDescent="0.4">
      <c r="B235" s="2" t="s">
        <v>1463</v>
      </c>
      <c r="C235" s="1">
        <f>HEX2DEC(JIS非漢字一覧[[#This Row],[hex]])</f>
        <v>336</v>
      </c>
      <c r="D235" s="1" t="str">
        <f>_xlfn.UNICHAR(HEX2DEC(JIS非漢字一覧[[#This Row],[hex]]))</f>
        <v>Ő</v>
      </c>
      <c r="E235" s="1" t="s">
        <v>1974</v>
      </c>
      <c r="F235" s="1" t="str">
        <f>IF(LENB(JIS非漢字一覧[[#This Row],[char]])=1,"NARROW","WIDE")</f>
        <v>NARROW</v>
      </c>
      <c r="G23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36" spans="2:7" x14ac:dyDescent="0.4">
      <c r="B236" s="2" t="s">
        <v>1474</v>
      </c>
      <c r="C236" s="1">
        <f>HEX2DEC(JIS非漢字一覧[[#This Row],[hex]])</f>
        <v>337</v>
      </c>
      <c r="D236" s="1" t="str">
        <f>_xlfn.UNICHAR(HEX2DEC(JIS非漢字一覧[[#This Row],[hex]]))</f>
        <v>ő</v>
      </c>
      <c r="E236" s="1" t="s">
        <v>1975</v>
      </c>
      <c r="F236" s="1" t="str">
        <f>IF(LENB(JIS非漢字一覧[[#This Row],[char]])=1,"NARROW","WIDE")</f>
        <v>NARROW</v>
      </c>
      <c r="G23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37" spans="2:7" x14ac:dyDescent="0.4">
      <c r="B237" s="2" t="s">
        <v>1508</v>
      </c>
      <c r="C237" s="1">
        <f>HEX2DEC(JIS非漢字一覧[[#This Row],[hex]])</f>
        <v>338</v>
      </c>
      <c r="D237" s="1" t="str">
        <f>_xlfn.UNICHAR(HEX2DEC(JIS非漢字一覧[[#This Row],[hex]]))</f>
        <v>Œ</v>
      </c>
      <c r="E237" s="1" t="s">
        <v>1976</v>
      </c>
      <c r="F237" s="1" t="str">
        <f>IF(LENB(JIS非漢字一覧[[#This Row],[char]])=1,"NARROW","WIDE")</f>
        <v>NARROW</v>
      </c>
      <c r="G23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38" spans="2:7" x14ac:dyDescent="0.4">
      <c r="B238" s="2" t="s">
        <v>1507</v>
      </c>
      <c r="C238" s="1">
        <f>HEX2DEC(JIS非漢字一覧[[#This Row],[hex]])</f>
        <v>339</v>
      </c>
      <c r="D238" s="1" t="str">
        <f>_xlfn.UNICHAR(HEX2DEC(JIS非漢字一覧[[#This Row],[hex]]))</f>
        <v>œ</v>
      </c>
      <c r="E238" s="1" t="s">
        <v>1977</v>
      </c>
      <c r="F238" s="1" t="str">
        <f>IF(LENB(JIS非漢字一覧[[#This Row],[char]])=1,"NARROW","WIDE")</f>
        <v>NARROW</v>
      </c>
      <c r="G23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39" spans="2:7" x14ac:dyDescent="0.4">
      <c r="B239" s="2" t="s">
        <v>1456</v>
      </c>
      <c r="C239" s="1">
        <f>HEX2DEC(JIS非漢字一覧[[#This Row],[hex]])</f>
        <v>340</v>
      </c>
      <c r="D239" s="1" t="str">
        <f>_xlfn.UNICHAR(HEX2DEC(JIS非漢字一覧[[#This Row],[hex]]))</f>
        <v>Ŕ</v>
      </c>
      <c r="E239" s="1" t="s">
        <v>1978</v>
      </c>
      <c r="F239" s="1" t="str">
        <f>IF(LENB(JIS非漢字一覧[[#This Row],[char]])=1,"NARROW","WIDE")</f>
        <v>NARROW</v>
      </c>
      <c r="G23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40" spans="2:7" x14ac:dyDescent="0.4">
      <c r="B240" s="2" t="s">
        <v>1467</v>
      </c>
      <c r="C240" s="1">
        <f>HEX2DEC(JIS非漢字一覧[[#This Row],[hex]])</f>
        <v>341</v>
      </c>
      <c r="D240" s="1" t="str">
        <f>_xlfn.UNICHAR(HEX2DEC(JIS非漢字一覧[[#This Row],[hex]]))</f>
        <v>ŕ</v>
      </c>
      <c r="E240" s="1" t="s">
        <v>1979</v>
      </c>
      <c r="F240" s="1" t="str">
        <f>IF(LENB(JIS非漢字一覧[[#This Row],[char]])=1,"NARROW","WIDE")</f>
        <v>NARROW</v>
      </c>
      <c r="G24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41" spans="2:7" x14ac:dyDescent="0.4">
      <c r="B241" s="2" t="s">
        <v>1464</v>
      </c>
      <c r="C241" s="1">
        <f>HEX2DEC(JIS非漢字一覧[[#This Row],[hex]])</f>
        <v>344</v>
      </c>
      <c r="D241" s="1" t="str">
        <f>_xlfn.UNICHAR(HEX2DEC(JIS非漢字一覧[[#This Row],[hex]]))</f>
        <v>Ř</v>
      </c>
      <c r="E241" s="1" t="s">
        <v>1980</v>
      </c>
      <c r="F241" s="1" t="str">
        <f>IF(LENB(JIS非漢字一覧[[#This Row],[char]])=1,"NARROW","WIDE")</f>
        <v>NARROW</v>
      </c>
      <c r="G24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42" spans="2:7" x14ac:dyDescent="0.4">
      <c r="B242" s="2" t="s">
        <v>1475</v>
      </c>
      <c r="C242" s="1">
        <f>HEX2DEC(JIS非漢字一覧[[#This Row],[hex]])</f>
        <v>345</v>
      </c>
      <c r="D242" s="1" t="str">
        <f>_xlfn.UNICHAR(HEX2DEC(JIS非漢字一覧[[#This Row],[hex]]))</f>
        <v>ř</v>
      </c>
      <c r="E242" s="1" t="s">
        <v>1981</v>
      </c>
      <c r="F242" s="1" t="str">
        <f>IF(LENB(JIS非漢字一覧[[#This Row],[char]])=1,"NARROW","WIDE")</f>
        <v>NARROW</v>
      </c>
      <c r="G24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43" spans="2:7" x14ac:dyDescent="0.4">
      <c r="B243" s="2" t="s">
        <v>1073</v>
      </c>
      <c r="C243" s="1">
        <f>HEX2DEC(JIS非漢字一覧[[#This Row],[hex]])</f>
        <v>346</v>
      </c>
      <c r="D243" s="1" t="str">
        <f>_xlfn.UNICHAR(HEX2DEC(JIS非漢字一覧[[#This Row],[hex]]))</f>
        <v>Ś</v>
      </c>
      <c r="E243" s="1" t="s">
        <v>1982</v>
      </c>
      <c r="F243" s="1" t="str">
        <f>IF(LENB(JIS非漢字一覧[[#This Row],[char]])=1,"NARROW","WIDE")</f>
        <v>NARROW</v>
      </c>
      <c r="G24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44" spans="2:7" x14ac:dyDescent="0.4">
      <c r="B244" s="2" t="s">
        <v>1079</v>
      </c>
      <c r="C244" s="1">
        <f>HEX2DEC(JIS非漢字一覧[[#This Row],[hex]])</f>
        <v>347</v>
      </c>
      <c r="D244" s="1" t="str">
        <f>_xlfn.UNICHAR(HEX2DEC(JIS非漢字一覧[[#This Row],[hex]]))</f>
        <v>ś</v>
      </c>
      <c r="E244" s="1" t="s">
        <v>1983</v>
      </c>
      <c r="F244" s="1" t="str">
        <f>IF(LENB(JIS非漢字一覧[[#This Row],[char]])=1,"NARROW","WIDE")</f>
        <v>NARROW</v>
      </c>
      <c r="G24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45" spans="2:7" x14ac:dyDescent="0.4">
      <c r="B245" s="2" t="s">
        <v>1097</v>
      </c>
      <c r="C245" s="1">
        <f>HEX2DEC(JIS非漢字一覧[[#This Row],[hex]])</f>
        <v>348</v>
      </c>
      <c r="D245" s="1" t="str">
        <f>_xlfn.UNICHAR(HEX2DEC(JIS非漢字一覧[[#This Row],[hex]]))</f>
        <v>Ŝ</v>
      </c>
      <c r="E245" s="1" t="s">
        <v>1984</v>
      </c>
      <c r="F245" s="1" t="str">
        <f>IF(LENB(JIS非漢字一覧[[#This Row],[char]])=1,"NARROW","WIDE")</f>
        <v>NARROW</v>
      </c>
      <c r="G24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46" spans="2:7" x14ac:dyDescent="0.4">
      <c r="B246" s="2" t="s">
        <v>1100</v>
      </c>
      <c r="C246" s="1">
        <f>HEX2DEC(JIS非漢字一覧[[#This Row],[hex]])</f>
        <v>349</v>
      </c>
      <c r="D246" s="1" t="str">
        <f>_xlfn.UNICHAR(HEX2DEC(JIS非漢字一覧[[#This Row],[hex]]))</f>
        <v>ŝ</v>
      </c>
      <c r="E246" s="1" t="s">
        <v>1985</v>
      </c>
      <c r="F246" s="1" t="str">
        <f>IF(LENB(JIS非漢字一覧[[#This Row],[char]])=1,"NARROW","WIDE")</f>
        <v>NARROW</v>
      </c>
      <c r="G24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47" spans="2:7" x14ac:dyDescent="0.4">
      <c r="B247" s="2" t="s">
        <v>1074</v>
      </c>
      <c r="C247" s="1">
        <f>HEX2DEC(JIS非漢字一覧[[#This Row],[hex]])</f>
        <v>350</v>
      </c>
      <c r="D247" s="1" t="str">
        <f>_xlfn.UNICHAR(HEX2DEC(JIS非漢字一覧[[#This Row],[hex]]))</f>
        <v>Ş</v>
      </c>
      <c r="E247" s="1" t="s">
        <v>1986</v>
      </c>
      <c r="F247" s="1" t="str">
        <f>IF(LENB(JIS非漢字一覧[[#This Row],[char]])=1,"NARROW","WIDE")</f>
        <v>NARROW</v>
      </c>
      <c r="G24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48" spans="2:7" x14ac:dyDescent="0.4">
      <c r="B248" s="2" t="s">
        <v>1081</v>
      </c>
      <c r="C248" s="1">
        <f>HEX2DEC(JIS非漢字一覧[[#This Row],[hex]])</f>
        <v>351</v>
      </c>
      <c r="D248" s="1" t="str">
        <f>_xlfn.UNICHAR(HEX2DEC(JIS非漢字一覧[[#This Row],[hex]]))</f>
        <v>ş</v>
      </c>
      <c r="E248" s="1" t="s">
        <v>1987</v>
      </c>
      <c r="F248" s="1" t="str">
        <f>IF(LENB(JIS非漢字一覧[[#This Row],[char]])=1,"NARROW","WIDE")</f>
        <v>NARROW</v>
      </c>
      <c r="G24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49" spans="2:7" x14ac:dyDescent="0.4">
      <c r="B249" s="2" t="s">
        <v>1449</v>
      </c>
      <c r="C249" s="1">
        <f>HEX2DEC(JIS非漢字一覧[[#This Row],[hex]])</f>
        <v>352</v>
      </c>
      <c r="D249" s="1" t="str">
        <f>_xlfn.UNICHAR(HEX2DEC(JIS非漢字一覧[[#This Row],[hex]]))</f>
        <v>Š</v>
      </c>
      <c r="E249" s="1" t="s">
        <v>1988</v>
      </c>
      <c r="F249" s="1" t="str">
        <f>IF(LENB(JIS非漢字一覧[[#This Row],[char]])=1,"NARROW","WIDE")</f>
        <v>NARROW</v>
      </c>
      <c r="G24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50" spans="2:7" x14ac:dyDescent="0.4">
      <c r="B250" s="2" t="s">
        <v>1454</v>
      </c>
      <c r="C250" s="1">
        <f>HEX2DEC(JIS非漢字一覧[[#This Row],[hex]])</f>
        <v>353</v>
      </c>
      <c r="D250" s="1" t="str">
        <f>_xlfn.UNICHAR(HEX2DEC(JIS非漢字一覧[[#This Row],[hex]]))</f>
        <v>š</v>
      </c>
      <c r="E250" s="1" t="s">
        <v>1989</v>
      </c>
      <c r="F250" s="1" t="str">
        <f>IF(LENB(JIS非漢字一覧[[#This Row],[char]])=1,"NARROW","WIDE")</f>
        <v>NARROW</v>
      </c>
      <c r="G25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51" spans="2:7" x14ac:dyDescent="0.4">
      <c r="B251" s="2" t="s">
        <v>1466</v>
      </c>
      <c r="C251" s="1">
        <f>HEX2DEC(JIS非漢字一覧[[#This Row],[hex]])</f>
        <v>354</v>
      </c>
      <c r="D251" s="1" t="str">
        <f>_xlfn.UNICHAR(HEX2DEC(JIS非漢字一覧[[#This Row],[hex]]))</f>
        <v>Ţ</v>
      </c>
      <c r="E251" s="1" t="s">
        <v>1990</v>
      </c>
      <c r="F251" s="1" t="str">
        <f>IF(LENB(JIS非漢字一覧[[#This Row],[char]])=1,"NARROW","WIDE")</f>
        <v>NARROW</v>
      </c>
      <c r="G25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52" spans="2:7" x14ac:dyDescent="0.4">
      <c r="B252" s="2" t="s">
        <v>1477</v>
      </c>
      <c r="C252" s="1">
        <f>HEX2DEC(JIS非漢字一覧[[#This Row],[hex]])</f>
        <v>355</v>
      </c>
      <c r="D252" s="1" t="str">
        <f>_xlfn.UNICHAR(HEX2DEC(JIS非漢字一覧[[#This Row],[hex]]))</f>
        <v>ţ</v>
      </c>
      <c r="E252" s="1" t="s">
        <v>1991</v>
      </c>
      <c r="F252" s="1" t="str">
        <f>IF(LENB(JIS非漢字一覧[[#This Row],[char]])=1,"NARROW","WIDE")</f>
        <v>NARROW</v>
      </c>
      <c r="G25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53" spans="2:7" x14ac:dyDescent="0.4">
      <c r="B253" s="2" t="s">
        <v>1450</v>
      </c>
      <c r="C253" s="1">
        <f>HEX2DEC(JIS非漢字一覧[[#This Row],[hex]])</f>
        <v>356</v>
      </c>
      <c r="D253" s="1" t="str">
        <f>_xlfn.UNICHAR(HEX2DEC(JIS非漢字一覧[[#This Row],[hex]]))</f>
        <v>Ť</v>
      </c>
      <c r="E253" s="1" t="s">
        <v>1992</v>
      </c>
      <c r="F253" s="1" t="str">
        <f>IF(LENB(JIS非漢字一覧[[#This Row],[char]])=1,"NARROW","WIDE")</f>
        <v>NARROW</v>
      </c>
      <c r="G25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54" spans="2:7" x14ac:dyDescent="0.4">
      <c r="B254" s="2" t="s">
        <v>1455</v>
      </c>
      <c r="C254" s="1">
        <f>HEX2DEC(JIS非漢字一覧[[#This Row],[hex]])</f>
        <v>357</v>
      </c>
      <c r="D254" s="1" t="str">
        <f>_xlfn.UNICHAR(HEX2DEC(JIS非漢字一覧[[#This Row],[hex]]))</f>
        <v>ť</v>
      </c>
      <c r="E254" s="1" t="s">
        <v>1993</v>
      </c>
      <c r="F254" s="1" t="str">
        <f>IF(LENB(JIS非漢字一覧[[#This Row],[char]])=1,"NARROW","WIDE")</f>
        <v>NARROW</v>
      </c>
      <c r="G25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55" spans="2:7" x14ac:dyDescent="0.4">
      <c r="B255" s="2" t="s">
        <v>1066</v>
      </c>
      <c r="C255" s="1">
        <f>HEX2DEC(JIS非漢字一覧[[#This Row],[hex]])</f>
        <v>362</v>
      </c>
      <c r="D255" s="1" t="str">
        <f>_xlfn.UNICHAR(HEX2DEC(JIS非漢字一覧[[#This Row],[hex]]))</f>
        <v>Ū</v>
      </c>
      <c r="E255" s="1" t="s">
        <v>1994</v>
      </c>
      <c r="F255" s="1" t="str">
        <f>IF(LENB(JIS非漢字一覧[[#This Row],[char]])=1,"NARROW","WIDE")</f>
        <v>NARROW</v>
      </c>
      <c r="G25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56" spans="2:7" x14ac:dyDescent="0.4">
      <c r="B256" s="2" t="s">
        <v>1069</v>
      </c>
      <c r="C256" s="1">
        <f>HEX2DEC(JIS非漢字一覧[[#This Row],[hex]])</f>
        <v>363</v>
      </c>
      <c r="D256" s="1" t="str">
        <f>_xlfn.UNICHAR(HEX2DEC(JIS非漢字一覧[[#This Row],[hex]]))</f>
        <v>ū</v>
      </c>
      <c r="E256" s="1" t="s">
        <v>1995</v>
      </c>
      <c r="F256" s="1" t="str">
        <f>IF(LENB(JIS非漢字一覧[[#This Row],[char]])=1,"NARROW","WIDE")</f>
        <v>NARROW</v>
      </c>
      <c r="G25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57" spans="2:7" x14ac:dyDescent="0.4">
      <c r="B257" s="2" t="s">
        <v>1098</v>
      </c>
      <c r="C257" s="1">
        <f>HEX2DEC(JIS非漢字一覧[[#This Row],[hex]])</f>
        <v>364</v>
      </c>
      <c r="D257" s="1" t="str">
        <f>_xlfn.UNICHAR(HEX2DEC(JIS非漢字一覧[[#This Row],[hex]]))</f>
        <v>Ŭ</v>
      </c>
      <c r="E257" s="1" t="s">
        <v>1996</v>
      </c>
      <c r="F257" s="1" t="str">
        <f>IF(LENB(JIS非漢字一覧[[#This Row],[char]])=1,"NARROW","WIDE")</f>
        <v>NARROW</v>
      </c>
      <c r="G25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58" spans="2:7" x14ac:dyDescent="0.4">
      <c r="B258" s="2" t="s">
        <v>1101</v>
      </c>
      <c r="C258" s="1">
        <f>HEX2DEC(JIS非漢字一覧[[#This Row],[hex]])</f>
        <v>365</v>
      </c>
      <c r="D258" s="1" t="str">
        <f>_xlfn.UNICHAR(HEX2DEC(JIS非漢字一覧[[#This Row],[hex]]))</f>
        <v>ŭ</v>
      </c>
      <c r="E258" s="1" t="s">
        <v>1997</v>
      </c>
      <c r="F258" s="1" t="str">
        <f>IF(LENB(JIS非漢字一覧[[#This Row],[char]])=1,"NARROW","WIDE")</f>
        <v>NARROW</v>
      </c>
      <c r="G25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59" spans="2:7" x14ac:dyDescent="0.4">
      <c r="B259" s="2" t="s">
        <v>1089</v>
      </c>
      <c r="C259" s="1">
        <f>HEX2DEC(JIS非漢字一覧[[#This Row],[hex]])</f>
        <v>366</v>
      </c>
      <c r="D259" s="1" t="str">
        <f>_xlfn.UNICHAR(HEX2DEC(JIS非漢字一覧[[#This Row],[hex]]))</f>
        <v>Ů</v>
      </c>
      <c r="E259" s="1" t="s">
        <v>1998</v>
      </c>
      <c r="F259" s="1" t="str">
        <f>IF(LENB(JIS非漢字一覧[[#This Row],[char]])=1,"NARROW","WIDE")</f>
        <v>NARROW</v>
      </c>
      <c r="G25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60" spans="2:7" x14ac:dyDescent="0.4">
      <c r="B260" s="2" t="s">
        <v>1094</v>
      </c>
      <c r="C260" s="1">
        <f>HEX2DEC(JIS非漢字一覧[[#This Row],[hex]])</f>
        <v>367</v>
      </c>
      <c r="D260" s="1" t="str">
        <f>_xlfn.UNICHAR(HEX2DEC(JIS非漢字一覧[[#This Row],[hex]]))</f>
        <v>ů</v>
      </c>
      <c r="E260" s="1" t="s">
        <v>1999</v>
      </c>
      <c r="F260" s="1" t="str">
        <f>IF(LENB(JIS非漢字一覧[[#This Row],[char]])=1,"NARROW","WIDE")</f>
        <v>NARROW</v>
      </c>
      <c r="G26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61" spans="2:7" x14ac:dyDescent="0.4">
      <c r="B261" s="2" t="s">
        <v>1465</v>
      </c>
      <c r="C261" s="1">
        <f>HEX2DEC(JIS非漢字一覧[[#This Row],[hex]])</f>
        <v>368</v>
      </c>
      <c r="D261" s="1" t="str">
        <f>_xlfn.UNICHAR(HEX2DEC(JIS非漢字一覧[[#This Row],[hex]]))</f>
        <v>Ű</v>
      </c>
      <c r="E261" s="1" t="s">
        <v>2000</v>
      </c>
      <c r="F261" s="1" t="str">
        <f>IF(LENB(JIS非漢字一覧[[#This Row],[char]])=1,"NARROW","WIDE")</f>
        <v>NARROW</v>
      </c>
      <c r="G26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62" spans="2:7" x14ac:dyDescent="0.4">
      <c r="B262" s="2" t="s">
        <v>1476</v>
      </c>
      <c r="C262" s="1">
        <f>HEX2DEC(JIS非漢字一覧[[#This Row],[hex]])</f>
        <v>369</v>
      </c>
      <c r="D262" s="1" t="str">
        <f>_xlfn.UNICHAR(HEX2DEC(JIS非漢字一覧[[#This Row],[hex]]))</f>
        <v>ű</v>
      </c>
      <c r="E262" s="1" t="s">
        <v>2001</v>
      </c>
      <c r="F262" s="1" t="str">
        <f>IF(LENB(JIS非漢字一覧[[#This Row],[char]])=1,"NARROW","WIDE")</f>
        <v>NARROW</v>
      </c>
      <c r="G26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63" spans="2:7" x14ac:dyDescent="0.4">
      <c r="B263" s="2" t="s">
        <v>1451</v>
      </c>
      <c r="C263" s="1">
        <f>HEX2DEC(JIS非漢字一覧[[#This Row],[hex]])</f>
        <v>377</v>
      </c>
      <c r="D263" s="1" t="str">
        <f>_xlfn.UNICHAR(HEX2DEC(JIS非漢字一覧[[#This Row],[hex]]))</f>
        <v>Ź</v>
      </c>
      <c r="E263" s="1" t="s">
        <v>2002</v>
      </c>
      <c r="F263" s="1" t="str">
        <f>IF(LENB(JIS非漢字一覧[[#This Row],[char]])=1,"NARROW","WIDE")</f>
        <v>NARROW</v>
      </c>
      <c r="G26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64" spans="2:7" x14ac:dyDescent="0.4">
      <c r="B264" s="2" t="s">
        <v>1082</v>
      </c>
      <c r="C264" s="1">
        <f>HEX2DEC(JIS非漢字一覧[[#This Row],[hex]])</f>
        <v>378</v>
      </c>
      <c r="D264" s="1" t="str">
        <f>_xlfn.UNICHAR(HEX2DEC(JIS非漢字一覧[[#This Row],[hex]]))</f>
        <v>ź</v>
      </c>
      <c r="E264" s="1" t="s">
        <v>2003</v>
      </c>
      <c r="F264" s="1" t="str">
        <f>IF(LENB(JIS非漢字一覧[[#This Row],[char]])=1,"NARROW","WIDE")</f>
        <v>NARROW</v>
      </c>
      <c r="G26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65" spans="2:7" x14ac:dyDescent="0.4">
      <c r="B265" s="2" t="s">
        <v>1076</v>
      </c>
      <c r="C265" s="1">
        <f>HEX2DEC(JIS非漢字一覧[[#This Row],[hex]])</f>
        <v>379</v>
      </c>
      <c r="D265" s="1" t="str">
        <f>_xlfn.UNICHAR(HEX2DEC(JIS非漢字一覧[[#This Row],[hex]]))</f>
        <v>Ż</v>
      </c>
      <c r="E265" s="1" t="s">
        <v>2004</v>
      </c>
      <c r="F265" s="1" t="str">
        <f>IF(LENB(JIS非漢字一覧[[#This Row],[char]])=1,"NARROW","WIDE")</f>
        <v>NARROW</v>
      </c>
      <c r="G26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66" spans="2:7" x14ac:dyDescent="0.4">
      <c r="B266" s="2" t="s">
        <v>1085</v>
      </c>
      <c r="C266" s="1">
        <f>HEX2DEC(JIS非漢字一覧[[#This Row],[hex]])</f>
        <v>380</v>
      </c>
      <c r="D266" s="1" t="str">
        <f>_xlfn.UNICHAR(HEX2DEC(JIS非漢字一覧[[#This Row],[hex]]))</f>
        <v>ż</v>
      </c>
      <c r="E266" s="1" t="s">
        <v>2005</v>
      </c>
      <c r="F266" s="1" t="str">
        <f>IF(LENB(JIS非漢字一覧[[#This Row],[char]])=1,"NARROW","WIDE")</f>
        <v>NARROW</v>
      </c>
      <c r="G26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67" spans="2:7" x14ac:dyDescent="0.4">
      <c r="B267" s="2" t="s">
        <v>1075</v>
      </c>
      <c r="C267" s="1">
        <f>HEX2DEC(JIS非漢字一覧[[#This Row],[hex]])</f>
        <v>381</v>
      </c>
      <c r="D267" s="1" t="str">
        <f>_xlfn.UNICHAR(HEX2DEC(JIS非漢字一覧[[#This Row],[hex]]))</f>
        <v>Ž</v>
      </c>
      <c r="E267" s="1" t="s">
        <v>2006</v>
      </c>
      <c r="F267" s="1" t="str">
        <f>IF(LENB(JIS非漢字一覧[[#This Row],[char]])=1,"NARROW","WIDE")</f>
        <v>NARROW</v>
      </c>
      <c r="G26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68" spans="2:7" x14ac:dyDescent="0.4">
      <c r="B268" s="2" t="s">
        <v>1084</v>
      </c>
      <c r="C268" s="1">
        <f>HEX2DEC(JIS非漢字一覧[[#This Row],[hex]])</f>
        <v>382</v>
      </c>
      <c r="D268" s="1" t="str">
        <f>_xlfn.UNICHAR(HEX2DEC(JIS非漢字一覧[[#This Row],[hex]]))</f>
        <v>ž</v>
      </c>
      <c r="E268" s="1" t="s">
        <v>2007</v>
      </c>
      <c r="F268" s="1" t="str">
        <f>IF(LENB(JIS非漢字一覧[[#This Row],[char]])=1,"NARROW","WIDE")</f>
        <v>NARROW</v>
      </c>
      <c r="G26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69" spans="2:7" x14ac:dyDescent="0.4">
      <c r="B269" s="2" t="s">
        <v>1506</v>
      </c>
      <c r="C269" s="1">
        <f>HEX2DEC(JIS非漢字一覧[[#This Row],[hex]])</f>
        <v>403</v>
      </c>
      <c r="D269" s="1" t="str">
        <f>_xlfn.UNICHAR(HEX2DEC(JIS非漢字一覧[[#This Row],[hex]]))</f>
        <v>Ɠ</v>
      </c>
      <c r="E269" s="1" t="s">
        <v>2008</v>
      </c>
      <c r="F269" s="1" t="str">
        <f>IF(LENB(JIS非漢字一覧[[#This Row],[char]])=1,"NARROW","WIDE")</f>
        <v>NARROW</v>
      </c>
      <c r="G26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70" spans="2:7" x14ac:dyDescent="0.4">
      <c r="B270" s="2" t="s">
        <v>1113</v>
      </c>
      <c r="C270" s="1">
        <f>HEX2DEC(JIS非漢字一覧[[#This Row],[hex]])</f>
        <v>450</v>
      </c>
      <c r="D270" s="1" t="str">
        <f>_xlfn.UNICHAR(HEX2DEC(JIS非漢字一覧[[#This Row],[hex]]))</f>
        <v>ǂ</v>
      </c>
      <c r="E270" s="1" t="s">
        <v>2009</v>
      </c>
      <c r="F270" s="1" t="str">
        <f>IF(LENB(JIS非漢字一覧[[#This Row],[char]])=1,"NARROW","WIDE")</f>
        <v>NARROW</v>
      </c>
      <c r="G27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71" spans="2:7" x14ac:dyDescent="0.4">
      <c r="B271" s="2" t="s">
        <v>977</v>
      </c>
      <c r="C271" s="1">
        <f>HEX2DEC(JIS非漢字一覧[[#This Row],[hex]])</f>
        <v>461</v>
      </c>
      <c r="D271" s="1" t="str">
        <f>_xlfn.UNICHAR(HEX2DEC(JIS非漢字一覧[[#This Row],[hex]]))</f>
        <v>Ǎ</v>
      </c>
      <c r="E271" s="1" t="s">
        <v>2010</v>
      </c>
      <c r="F271" s="1" t="str">
        <f>IF(LENB(JIS非漢字一覧[[#This Row],[char]])=1,"NARROW","WIDE")</f>
        <v>NARROW</v>
      </c>
      <c r="G27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72" spans="2:7" x14ac:dyDescent="0.4">
      <c r="B272" s="2" t="s">
        <v>978</v>
      </c>
      <c r="C272" s="1">
        <f>HEX2DEC(JIS非漢字一覧[[#This Row],[hex]])</f>
        <v>462</v>
      </c>
      <c r="D272" s="1" t="str">
        <f>_xlfn.UNICHAR(HEX2DEC(JIS非漢字一覧[[#This Row],[hex]]))</f>
        <v>ǎ</v>
      </c>
      <c r="E272" s="1" t="s">
        <v>2011</v>
      </c>
      <c r="F272" s="1" t="str">
        <f>IF(LENB(JIS非漢字一覧[[#This Row],[char]])=1,"NARROW","WIDE")</f>
        <v>NARROW</v>
      </c>
      <c r="G27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73" spans="2:7" x14ac:dyDescent="0.4">
      <c r="B273" s="2" t="s">
        <v>979</v>
      </c>
      <c r="C273" s="1">
        <f>HEX2DEC(JIS非漢字一覧[[#This Row],[hex]])</f>
        <v>464</v>
      </c>
      <c r="D273" s="1" t="str">
        <f>_xlfn.UNICHAR(HEX2DEC(JIS非漢字一覧[[#This Row],[hex]]))</f>
        <v>ǐ</v>
      </c>
      <c r="E273" s="1" t="s">
        <v>2012</v>
      </c>
      <c r="F273" s="1" t="str">
        <f>IF(LENB(JIS非漢字一覧[[#This Row],[char]])=1,"NARROW","WIDE")</f>
        <v>NARROW</v>
      </c>
      <c r="G27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74" spans="2:7" x14ac:dyDescent="0.4">
      <c r="B274" s="2" t="s">
        <v>984</v>
      </c>
      <c r="C274" s="1">
        <f>HEX2DEC(JIS非漢字一覧[[#This Row],[hex]])</f>
        <v>465</v>
      </c>
      <c r="D274" s="1" t="str">
        <f>_xlfn.UNICHAR(HEX2DEC(JIS非漢字一覧[[#This Row],[hex]]))</f>
        <v>Ǒ</v>
      </c>
      <c r="E274" s="1" t="s">
        <v>2013</v>
      </c>
      <c r="F274" s="1" t="str">
        <f>IF(LENB(JIS非漢字一覧[[#This Row],[char]])=1,"NARROW","WIDE")</f>
        <v>NARROW</v>
      </c>
      <c r="G27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75" spans="2:7" x14ac:dyDescent="0.4">
      <c r="B275" s="2" t="s">
        <v>985</v>
      </c>
      <c r="C275" s="1">
        <f>HEX2DEC(JIS非漢字一覧[[#This Row],[hex]])</f>
        <v>466</v>
      </c>
      <c r="D275" s="1" t="str">
        <f>_xlfn.UNICHAR(HEX2DEC(JIS非漢字一覧[[#This Row],[hex]]))</f>
        <v>ǒ</v>
      </c>
      <c r="E275" s="1" t="s">
        <v>2014</v>
      </c>
      <c r="F275" s="1" t="str">
        <f>IF(LENB(JIS非漢字一覧[[#This Row],[char]])=1,"NARROW","WIDE")</f>
        <v>NARROW</v>
      </c>
      <c r="G27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76" spans="2:7" x14ac:dyDescent="0.4">
      <c r="B276" s="2" t="s">
        <v>986</v>
      </c>
      <c r="C276" s="1">
        <f>HEX2DEC(JIS非漢字一覧[[#This Row],[hex]])</f>
        <v>468</v>
      </c>
      <c r="D276" s="1" t="str">
        <f>_xlfn.UNICHAR(HEX2DEC(JIS非漢字一覧[[#This Row],[hex]]))</f>
        <v>ǔ</v>
      </c>
      <c r="E276" s="1" t="s">
        <v>2015</v>
      </c>
      <c r="F276" s="1" t="str">
        <f>IF(LENB(JIS非漢字一覧[[#This Row],[char]])=1,"NARROW","WIDE")</f>
        <v>NARROW</v>
      </c>
      <c r="G27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77" spans="2:7" x14ac:dyDescent="0.4">
      <c r="B277" s="2" t="s">
        <v>987</v>
      </c>
      <c r="C277" s="1">
        <f>HEX2DEC(JIS非漢字一覧[[#This Row],[hex]])</f>
        <v>470</v>
      </c>
      <c r="D277" s="1" t="str">
        <f>_xlfn.UNICHAR(HEX2DEC(JIS非漢字一覧[[#This Row],[hex]]))</f>
        <v>ǖ</v>
      </c>
      <c r="E277" s="1" t="s">
        <v>2016</v>
      </c>
      <c r="F277" s="1" t="str">
        <f>IF(LENB(JIS非漢字一覧[[#This Row],[char]])=1,"NARROW","WIDE")</f>
        <v>NARROW</v>
      </c>
      <c r="G27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78" spans="2:7" x14ac:dyDescent="0.4">
      <c r="B278" s="2" t="s">
        <v>988</v>
      </c>
      <c r="C278" s="1">
        <f>HEX2DEC(JIS非漢字一覧[[#This Row],[hex]])</f>
        <v>472</v>
      </c>
      <c r="D278" s="1" t="str">
        <f>_xlfn.UNICHAR(HEX2DEC(JIS非漢字一覧[[#This Row],[hex]]))</f>
        <v>ǘ</v>
      </c>
      <c r="E278" s="1" t="s">
        <v>2017</v>
      </c>
      <c r="F278" s="1" t="str">
        <f>IF(LENB(JIS非漢字一覧[[#This Row],[char]])=1,"NARROW","WIDE")</f>
        <v>NARROW</v>
      </c>
      <c r="G27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79" spans="2:7" x14ac:dyDescent="0.4">
      <c r="B279" s="2" t="s">
        <v>989</v>
      </c>
      <c r="C279" s="1">
        <f>HEX2DEC(JIS非漢字一覧[[#This Row],[hex]])</f>
        <v>474</v>
      </c>
      <c r="D279" s="1" t="str">
        <f>_xlfn.UNICHAR(HEX2DEC(JIS非漢字一覧[[#This Row],[hex]]))</f>
        <v>ǚ</v>
      </c>
      <c r="E279" s="1" t="s">
        <v>2018</v>
      </c>
      <c r="F279" s="1" t="str">
        <f>IF(LENB(JIS非漢字一覧[[#This Row],[char]])=1,"NARROW","WIDE")</f>
        <v>NARROW</v>
      </c>
      <c r="G27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80" spans="2:7" x14ac:dyDescent="0.4">
      <c r="B280" s="2" t="s">
        <v>990</v>
      </c>
      <c r="C280" s="1">
        <f>HEX2DEC(JIS非漢字一覧[[#This Row],[hex]])</f>
        <v>476</v>
      </c>
      <c r="D280" s="1" t="str">
        <f>_xlfn.UNICHAR(HEX2DEC(JIS非漢字一覧[[#This Row],[hex]]))</f>
        <v>ǜ</v>
      </c>
      <c r="E280" s="1" t="s">
        <v>2019</v>
      </c>
      <c r="F280" s="1" t="str">
        <f>IF(LENB(JIS非漢字一覧[[#This Row],[char]])=1,"NARROW","WIDE")</f>
        <v>NARROW</v>
      </c>
      <c r="G28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81" spans="2:7" x14ac:dyDescent="0.4">
      <c r="B281" s="2" t="s">
        <v>982</v>
      </c>
      <c r="C281" s="1">
        <f>HEX2DEC(JIS非漢字一覧[[#This Row],[hex]])</f>
        <v>504</v>
      </c>
      <c r="D281" s="1" t="str">
        <f>_xlfn.UNICHAR(HEX2DEC(JIS非漢字一覧[[#This Row],[hex]]))</f>
        <v>Ǹ</v>
      </c>
      <c r="E281" s="1" t="s">
        <v>2020</v>
      </c>
      <c r="F281" s="1" t="str">
        <f>IF(LENB(JIS非漢字一覧[[#This Row],[char]])=1,"NARROW","WIDE")</f>
        <v>NARROW</v>
      </c>
      <c r="G28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82" spans="2:7" x14ac:dyDescent="0.4">
      <c r="B282" s="2" t="s">
        <v>983</v>
      </c>
      <c r="C282" s="1">
        <f>HEX2DEC(JIS非漢字一覧[[#This Row],[hex]])</f>
        <v>505</v>
      </c>
      <c r="D282" s="1" t="str">
        <f>_xlfn.UNICHAR(HEX2DEC(JIS非漢字一覧[[#This Row],[hex]]))</f>
        <v>ǹ</v>
      </c>
      <c r="E282" s="1" t="s">
        <v>2021</v>
      </c>
      <c r="F282" s="1" t="str">
        <f>IF(LENB(JIS非漢字一覧[[#This Row],[char]])=1,"NARROW","WIDE")</f>
        <v>NARROW</v>
      </c>
      <c r="G28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83" spans="2:7" x14ac:dyDescent="0.4">
      <c r="B283" s="2" t="s">
        <v>1124</v>
      </c>
      <c r="C283" s="1">
        <f>HEX2DEC(JIS非漢字一覧[[#This Row],[hex]])</f>
        <v>509</v>
      </c>
      <c r="D283" s="1" t="str">
        <f>_xlfn.UNICHAR(HEX2DEC(JIS非漢字一覧[[#This Row],[hex]]))</f>
        <v>ǽ</v>
      </c>
      <c r="E283" s="1" t="s">
        <v>2022</v>
      </c>
      <c r="F283" s="1" t="str">
        <f>IF(LENB(JIS非漢字一覧[[#This Row],[char]])=1,"NARROW","WIDE")</f>
        <v>NARROW</v>
      </c>
      <c r="G28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84" spans="2:7" x14ac:dyDescent="0.4">
      <c r="B284" s="2" t="s">
        <v>1514</v>
      </c>
      <c r="C284" s="1">
        <f>HEX2DEC(JIS非漢字一覧[[#This Row],[hex]])</f>
        <v>592</v>
      </c>
      <c r="D284" s="1" t="str">
        <f>_xlfn.UNICHAR(HEX2DEC(JIS非漢字一覧[[#This Row],[hex]]))</f>
        <v>ɐ</v>
      </c>
      <c r="E284" s="1" t="s">
        <v>2023</v>
      </c>
      <c r="F284" s="1" t="str">
        <f>IF(LENB(JIS非漢字一覧[[#This Row],[char]])=1,"NARROW","WIDE")</f>
        <v>NARROW</v>
      </c>
      <c r="G28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85" spans="2:7" x14ac:dyDescent="0.4">
      <c r="B285" s="2" t="s">
        <v>1517</v>
      </c>
      <c r="C285" s="1">
        <f>HEX2DEC(JIS非漢字一覧[[#This Row],[hex]])</f>
        <v>593</v>
      </c>
      <c r="D285" s="1" t="str">
        <f>_xlfn.UNICHAR(HEX2DEC(JIS非漢字一覧[[#This Row],[hex]]))</f>
        <v>ɑ</v>
      </c>
      <c r="E285" s="1" t="s">
        <v>2024</v>
      </c>
      <c r="F285" s="1" t="str">
        <f>IF(LENB(JIS非漢字一覧[[#This Row],[char]])=1,"NARROW","WIDE")</f>
        <v>NARROW</v>
      </c>
      <c r="G28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86" spans="2:7" x14ac:dyDescent="0.4">
      <c r="B286" s="2" t="s">
        <v>1518</v>
      </c>
      <c r="C286" s="1">
        <f>HEX2DEC(JIS非漢字一覧[[#This Row],[hex]])</f>
        <v>594</v>
      </c>
      <c r="D286" s="1" t="str">
        <f>_xlfn.UNICHAR(HEX2DEC(JIS非漢字一覧[[#This Row],[hex]]))</f>
        <v>ɒ</v>
      </c>
      <c r="E286" s="1" t="s">
        <v>2025</v>
      </c>
      <c r="F286" s="1" t="str">
        <f>IF(LENB(JIS非漢字一覧[[#This Row],[char]])=1,"NARROW","WIDE")</f>
        <v>NARROW</v>
      </c>
      <c r="G28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87" spans="2:7" x14ac:dyDescent="0.4">
      <c r="B287" s="2" t="s">
        <v>1502</v>
      </c>
      <c r="C287" s="1">
        <f>HEX2DEC(JIS非漢字一覧[[#This Row],[hex]])</f>
        <v>595</v>
      </c>
      <c r="D287" s="1" t="str">
        <f>_xlfn.UNICHAR(HEX2DEC(JIS非漢字一覧[[#This Row],[hex]]))</f>
        <v>ɓ</v>
      </c>
      <c r="E287" s="1" t="s">
        <v>2026</v>
      </c>
      <c r="F287" s="1" t="str">
        <f>IF(LENB(JIS非漢字一覧[[#This Row],[char]])=1,"NARROW","WIDE")</f>
        <v>NARROW</v>
      </c>
      <c r="G28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88" spans="2:7" x14ac:dyDescent="0.4">
      <c r="B288" s="2" t="s">
        <v>1516</v>
      </c>
      <c r="C288" s="1">
        <f>HEX2DEC(JIS非漢字一覧[[#This Row],[hex]])</f>
        <v>596</v>
      </c>
      <c r="D288" s="1" t="str">
        <f>_xlfn.UNICHAR(HEX2DEC(JIS非漢字一覧[[#This Row],[hex]]))</f>
        <v>ɔ</v>
      </c>
      <c r="E288" s="1" t="s">
        <v>2027</v>
      </c>
      <c r="F288" s="1" t="str">
        <f>IF(LENB(JIS非漢字一覧[[#This Row],[char]])=1,"NARROW","WIDE")</f>
        <v>NARROW</v>
      </c>
      <c r="G28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89" spans="2:7" x14ac:dyDescent="0.4">
      <c r="B289" s="2" t="s">
        <v>1520</v>
      </c>
      <c r="C289" s="1">
        <f>HEX2DEC(JIS非漢字一覧[[#This Row],[hex]])</f>
        <v>597</v>
      </c>
      <c r="D289" s="1" t="str">
        <f>_xlfn.UNICHAR(HEX2DEC(JIS非漢字一覧[[#This Row],[hex]]))</f>
        <v>ɕ</v>
      </c>
      <c r="E289" s="1" t="s">
        <v>2028</v>
      </c>
      <c r="F289" s="1" t="str">
        <f>IF(LENB(JIS非漢字一覧[[#This Row],[char]])=1,"NARROW","WIDE")</f>
        <v>NARROW</v>
      </c>
      <c r="G28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90" spans="2:7" x14ac:dyDescent="0.4">
      <c r="B290" s="2" t="s">
        <v>1489</v>
      </c>
      <c r="C290" s="1">
        <f>HEX2DEC(JIS非漢字一覧[[#This Row],[hex]])</f>
        <v>598</v>
      </c>
      <c r="D290" s="1" t="str">
        <f>_xlfn.UNICHAR(HEX2DEC(JIS非漢字一覧[[#This Row],[hex]]))</f>
        <v>ɖ</v>
      </c>
      <c r="E290" s="1" t="s">
        <v>2029</v>
      </c>
      <c r="F290" s="1" t="str">
        <f>IF(LENB(JIS非漢字一覧[[#This Row],[char]])=1,"NARROW","WIDE")</f>
        <v>NARROW</v>
      </c>
      <c r="G29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91" spans="2:7" x14ac:dyDescent="0.4">
      <c r="B291" s="2" t="s">
        <v>1503</v>
      </c>
      <c r="C291" s="1">
        <f>HEX2DEC(JIS非漢字一覧[[#This Row],[hex]])</f>
        <v>599</v>
      </c>
      <c r="D291" s="1" t="str">
        <f>_xlfn.UNICHAR(HEX2DEC(JIS非漢字一覧[[#This Row],[hex]]))</f>
        <v>ɗ</v>
      </c>
      <c r="E291" s="1" t="s">
        <v>2030</v>
      </c>
      <c r="F291" s="1" t="str">
        <f>IF(LENB(JIS非漢字一覧[[#This Row],[char]])=1,"NARROW","WIDE")</f>
        <v>NARROW</v>
      </c>
      <c r="G29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92" spans="2:7" x14ac:dyDescent="0.4">
      <c r="B292" s="2" t="s">
        <v>1511</v>
      </c>
      <c r="C292" s="1">
        <f>HEX2DEC(JIS非漢字一覧[[#This Row],[hex]])</f>
        <v>600</v>
      </c>
      <c r="D292" s="1" t="str">
        <f>_xlfn.UNICHAR(HEX2DEC(JIS非漢字一覧[[#This Row],[hex]]))</f>
        <v>ɘ</v>
      </c>
      <c r="E292" s="1" t="s">
        <v>2031</v>
      </c>
      <c r="F292" s="1" t="str">
        <f>IF(LENB(JIS非漢字一覧[[#This Row],[char]])=1,"NARROW","WIDE")</f>
        <v>NARROW</v>
      </c>
      <c r="G29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93" spans="2:7" x14ac:dyDescent="0.4">
      <c r="B293" s="2" t="s">
        <v>1513</v>
      </c>
      <c r="C293" s="1">
        <f>HEX2DEC(JIS非漢字一覧[[#This Row],[hex]])</f>
        <v>601</v>
      </c>
      <c r="D293" s="1" t="str">
        <f>_xlfn.UNICHAR(HEX2DEC(JIS非漢字一覧[[#This Row],[hex]]))</f>
        <v>ə</v>
      </c>
      <c r="E293" s="1" t="s">
        <v>2032</v>
      </c>
      <c r="F293" s="1" t="str">
        <f>IF(LENB(JIS非漢字一覧[[#This Row],[char]])=1,"NARROW","WIDE")</f>
        <v>NARROW</v>
      </c>
      <c r="G29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94" spans="2:7" x14ac:dyDescent="0.4">
      <c r="B294" s="2" t="s">
        <v>1123</v>
      </c>
      <c r="C294" s="1">
        <f>HEX2DEC(JIS非漢字一覧[[#This Row],[hex]])</f>
        <v>602</v>
      </c>
      <c r="D294" s="1" t="str">
        <f>_xlfn.UNICHAR(HEX2DEC(JIS非漢字一覧[[#This Row],[hex]]))</f>
        <v>ɚ</v>
      </c>
      <c r="E294" s="1" t="s">
        <v>2033</v>
      </c>
      <c r="F294" s="1" t="str">
        <f>IF(LENB(JIS非漢字一覧[[#This Row],[char]])=1,"NARROW","WIDE")</f>
        <v>NARROW</v>
      </c>
      <c r="G29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95" spans="2:7" x14ac:dyDescent="0.4">
      <c r="B295" s="2" t="s">
        <v>1114</v>
      </c>
      <c r="C295" s="1">
        <f>HEX2DEC(JIS非漢字一覧[[#This Row],[hex]])</f>
        <v>604</v>
      </c>
      <c r="D295" s="1" t="str">
        <f>_xlfn.UNICHAR(HEX2DEC(JIS非漢字一覧[[#This Row],[hex]]))</f>
        <v>ɜ</v>
      </c>
      <c r="E295" s="1" t="s">
        <v>2034</v>
      </c>
      <c r="F295" s="1" t="str">
        <f>IF(LENB(JIS非漢字一覧[[#This Row],[char]])=1,"NARROW","WIDE")</f>
        <v>NARROW</v>
      </c>
      <c r="G29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96" spans="2:7" x14ac:dyDescent="0.4">
      <c r="B296" s="2" t="s">
        <v>1115</v>
      </c>
      <c r="C296" s="1">
        <f>HEX2DEC(JIS非漢字一覧[[#This Row],[hex]])</f>
        <v>606</v>
      </c>
      <c r="D296" s="1" t="str">
        <f>_xlfn.UNICHAR(HEX2DEC(JIS非漢字一覧[[#This Row],[hex]]))</f>
        <v>ɞ</v>
      </c>
      <c r="E296" s="1" t="s">
        <v>2035</v>
      </c>
      <c r="F296" s="1" t="str">
        <f>IF(LENB(JIS非漢字一覧[[#This Row],[char]])=1,"NARROW","WIDE")</f>
        <v>NARROW</v>
      </c>
      <c r="G29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97" spans="2:7" x14ac:dyDescent="0.4">
      <c r="B297" s="2" t="s">
        <v>1109</v>
      </c>
      <c r="C297" s="1">
        <f>HEX2DEC(JIS非漢字一覧[[#This Row],[hex]])</f>
        <v>607</v>
      </c>
      <c r="D297" s="1" t="str">
        <f>_xlfn.UNICHAR(HEX2DEC(JIS非漢字一覧[[#This Row],[hex]]))</f>
        <v>ɟ</v>
      </c>
      <c r="E297" s="1" t="s">
        <v>2036</v>
      </c>
      <c r="F297" s="1" t="str">
        <f>IF(LENB(JIS非漢字一覧[[#This Row],[char]])=1,"NARROW","WIDE")</f>
        <v>NARROW</v>
      </c>
      <c r="G29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98" spans="2:7" x14ac:dyDescent="0.4">
      <c r="B298" s="2" t="s">
        <v>1505</v>
      </c>
      <c r="C298" s="1">
        <f>HEX2DEC(JIS非漢字一覧[[#This Row],[hex]])</f>
        <v>608</v>
      </c>
      <c r="D298" s="1" t="str">
        <f>_xlfn.UNICHAR(HEX2DEC(JIS非漢字一覧[[#This Row],[hex]]))</f>
        <v>ɠ</v>
      </c>
      <c r="E298" s="1" t="s">
        <v>2037</v>
      </c>
      <c r="F298" s="1" t="str">
        <f>IF(LENB(JIS非漢字一覧[[#This Row],[char]])=1,"NARROW","WIDE")</f>
        <v>NARROW</v>
      </c>
      <c r="G29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299" spans="2:7" x14ac:dyDescent="0.4">
      <c r="B299" s="2" t="s">
        <v>1494</v>
      </c>
      <c r="C299" s="1">
        <f>HEX2DEC(JIS非漢字一覧[[#This Row],[hex]])</f>
        <v>609</v>
      </c>
      <c r="D299" s="1" t="str">
        <f>_xlfn.UNICHAR(HEX2DEC(JIS非漢字一覧[[#This Row],[hex]]))</f>
        <v>ɡ</v>
      </c>
      <c r="E299" s="1" t="s">
        <v>2038</v>
      </c>
      <c r="F299" s="1" t="str">
        <f>IF(LENB(JIS非漢字一覧[[#This Row],[char]])=1,"NARROW","WIDE")</f>
        <v>NARROW</v>
      </c>
      <c r="G29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00" spans="2:7" x14ac:dyDescent="0.4">
      <c r="B300" s="2" t="s">
        <v>1515</v>
      </c>
      <c r="C300" s="1">
        <f>HEX2DEC(JIS非漢字一覧[[#This Row],[hex]])</f>
        <v>612</v>
      </c>
      <c r="D300" s="1" t="str">
        <f>_xlfn.UNICHAR(HEX2DEC(JIS非漢字一覧[[#This Row],[hex]]))</f>
        <v>ɤ</v>
      </c>
      <c r="E300" s="1" t="s">
        <v>2039</v>
      </c>
      <c r="F300" s="1" t="str">
        <f>IF(LENB(JIS非漢字一覧[[#This Row],[char]])=1,"NARROW","WIDE")</f>
        <v>NARROW</v>
      </c>
      <c r="G30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01" spans="2:7" x14ac:dyDescent="0.4">
      <c r="B301" s="2" t="s">
        <v>1519</v>
      </c>
      <c r="C301" s="1">
        <f>HEX2DEC(JIS非漢字一覧[[#This Row],[hex]])</f>
        <v>613</v>
      </c>
      <c r="D301" s="1" t="str">
        <f>_xlfn.UNICHAR(HEX2DEC(JIS非漢字一覧[[#This Row],[hex]]))</f>
        <v>ɥ</v>
      </c>
      <c r="E301" s="1" t="s">
        <v>2040</v>
      </c>
      <c r="F301" s="1" t="str">
        <f>IF(LENB(JIS非漢字一覧[[#This Row],[char]])=1,"NARROW","WIDE")</f>
        <v>NARROW</v>
      </c>
      <c r="G30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02" spans="2:7" x14ac:dyDescent="0.4">
      <c r="B302" s="2" t="s">
        <v>1500</v>
      </c>
      <c r="C302" s="1">
        <f>HEX2DEC(JIS非漢字一覧[[#This Row],[hex]])</f>
        <v>614</v>
      </c>
      <c r="D302" s="1" t="str">
        <f>_xlfn.UNICHAR(HEX2DEC(JIS非漢字一覧[[#This Row],[hex]]))</f>
        <v>ɦ</v>
      </c>
      <c r="E302" s="1" t="s">
        <v>2041</v>
      </c>
      <c r="F302" s="1" t="str">
        <f>IF(LENB(JIS非漢字一覧[[#This Row],[char]])=1,"NARROW","WIDE")</f>
        <v>NARROW</v>
      </c>
      <c r="G30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03" spans="2:7" x14ac:dyDescent="0.4">
      <c r="B303" s="2" t="s">
        <v>1522</v>
      </c>
      <c r="C303" s="1">
        <f>HEX2DEC(JIS非漢字一覧[[#This Row],[hex]])</f>
        <v>615</v>
      </c>
      <c r="D303" s="1" t="str">
        <f>_xlfn.UNICHAR(HEX2DEC(JIS非漢字一覧[[#This Row],[hex]]))</f>
        <v>ɧ</v>
      </c>
      <c r="E303" s="1" t="s">
        <v>2042</v>
      </c>
      <c r="F303" s="1" t="str">
        <f>IF(LENB(JIS非漢字一覧[[#This Row],[char]])=1,"NARROW","WIDE")</f>
        <v>NARROW</v>
      </c>
      <c r="G30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04" spans="2:7" x14ac:dyDescent="0.4">
      <c r="B304" s="2" t="s">
        <v>1509</v>
      </c>
      <c r="C304" s="1">
        <f>HEX2DEC(JIS非漢字一覧[[#This Row],[hex]])</f>
        <v>616</v>
      </c>
      <c r="D304" s="1" t="str">
        <f>_xlfn.UNICHAR(HEX2DEC(JIS非漢字一覧[[#This Row],[hex]]))</f>
        <v>ɨ</v>
      </c>
      <c r="E304" s="1" t="s">
        <v>2043</v>
      </c>
      <c r="F304" s="1" t="str">
        <f>IF(LENB(JIS非漢字一覧[[#This Row],[char]])=1,"NARROW","WIDE")</f>
        <v>NARROW</v>
      </c>
      <c r="G30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05" spans="2:7" x14ac:dyDescent="0.4">
      <c r="B305" s="2" t="s">
        <v>1104</v>
      </c>
      <c r="C305" s="1">
        <f>HEX2DEC(JIS非漢字一覧[[#This Row],[hex]])</f>
        <v>620</v>
      </c>
      <c r="D305" s="1" t="str">
        <f>_xlfn.UNICHAR(HEX2DEC(JIS非漢字一覧[[#This Row],[hex]]))</f>
        <v>ɬ</v>
      </c>
      <c r="E305" s="1" t="s">
        <v>2044</v>
      </c>
      <c r="F305" s="1" t="str">
        <f>IF(LENB(JIS非漢字一覧[[#This Row],[char]])=1,"NARROW","WIDE")</f>
        <v>NARROW</v>
      </c>
      <c r="G30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06" spans="2:7" x14ac:dyDescent="0.4">
      <c r="B306" s="2" t="s">
        <v>1108</v>
      </c>
      <c r="C306" s="1">
        <f>HEX2DEC(JIS非漢字一覧[[#This Row],[hex]])</f>
        <v>621</v>
      </c>
      <c r="D306" s="1" t="str">
        <f>_xlfn.UNICHAR(HEX2DEC(JIS非漢字一覧[[#This Row],[hex]]))</f>
        <v>ɭ</v>
      </c>
      <c r="E306" s="1" t="s">
        <v>2045</v>
      </c>
      <c r="F306" s="1" t="str">
        <f>IF(LENB(JIS非漢字一覧[[#This Row],[char]])=1,"NARROW","WIDE")</f>
        <v>NARROW</v>
      </c>
      <c r="G30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07" spans="2:7" x14ac:dyDescent="0.4">
      <c r="B307" s="2" t="s">
        <v>1105</v>
      </c>
      <c r="C307" s="1">
        <f>HEX2DEC(JIS非漢字一覧[[#This Row],[hex]])</f>
        <v>622</v>
      </c>
      <c r="D307" s="1" t="str">
        <f>_xlfn.UNICHAR(HEX2DEC(JIS非漢字一覧[[#This Row],[hex]]))</f>
        <v>ɮ</v>
      </c>
      <c r="E307" s="1" t="s">
        <v>2046</v>
      </c>
      <c r="F307" s="1" t="str">
        <f>IF(LENB(JIS非漢字一覧[[#This Row],[char]])=1,"NARROW","WIDE")</f>
        <v>NARROW</v>
      </c>
      <c r="G30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08" spans="2:7" x14ac:dyDescent="0.4">
      <c r="B308" s="2" t="s">
        <v>1116</v>
      </c>
      <c r="C308" s="1">
        <f>HEX2DEC(JIS非漢字一覧[[#This Row],[hex]])</f>
        <v>623</v>
      </c>
      <c r="D308" s="1" t="str">
        <f>_xlfn.UNICHAR(HEX2DEC(JIS非漢字一覧[[#This Row],[hex]]))</f>
        <v>ɯ</v>
      </c>
      <c r="E308" s="1" t="s">
        <v>2047</v>
      </c>
      <c r="F308" s="1" t="str">
        <f>IF(LENB(JIS非漢字一覧[[#This Row],[char]])=1,"NARROW","WIDE")</f>
        <v>NARROW</v>
      </c>
      <c r="G30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09" spans="2:7" x14ac:dyDescent="0.4">
      <c r="B309" s="2" t="s">
        <v>1495</v>
      </c>
      <c r="C309" s="1">
        <f>HEX2DEC(JIS非漢字一覧[[#This Row],[hex]])</f>
        <v>624</v>
      </c>
      <c r="D309" s="1" t="str">
        <f>_xlfn.UNICHAR(HEX2DEC(JIS非漢字一覧[[#This Row],[hex]]))</f>
        <v>ɰ</v>
      </c>
      <c r="E309" s="1" t="s">
        <v>2048</v>
      </c>
      <c r="F309" s="1" t="str">
        <f>IF(LENB(JIS非漢字一覧[[#This Row],[char]])=1,"NARROW","WIDE")</f>
        <v>NARROW</v>
      </c>
      <c r="G30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10" spans="2:7" x14ac:dyDescent="0.4">
      <c r="B310" s="2" t="s">
        <v>1484</v>
      </c>
      <c r="C310" s="1">
        <f>HEX2DEC(JIS非漢字一覧[[#This Row],[hex]])</f>
        <v>625</v>
      </c>
      <c r="D310" s="1" t="str">
        <f>_xlfn.UNICHAR(HEX2DEC(JIS非漢字一覧[[#This Row],[hex]]))</f>
        <v>ɱ</v>
      </c>
      <c r="E310" s="1" t="s">
        <v>2049</v>
      </c>
      <c r="F310" s="1" t="str">
        <f>IF(LENB(JIS非漢字一覧[[#This Row],[char]])=1,"NARROW","WIDE")</f>
        <v>NARROW</v>
      </c>
      <c r="G31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11" spans="2:7" x14ac:dyDescent="0.4">
      <c r="B311" s="2" t="s">
        <v>1493</v>
      </c>
      <c r="C311" s="1">
        <f>HEX2DEC(JIS非漢字一覧[[#This Row],[hex]])</f>
        <v>626</v>
      </c>
      <c r="D311" s="1" t="str">
        <f>_xlfn.UNICHAR(HEX2DEC(JIS非漢字一覧[[#This Row],[hex]]))</f>
        <v>ɲ</v>
      </c>
      <c r="E311" s="1" t="s">
        <v>2050</v>
      </c>
      <c r="F311" s="1" t="str">
        <f>IF(LENB(JIS非漢字一覧[[#This Row],[char]])=1,"NARROW","WIDE")</f>
        <v>NARROW</v>
      </c>
      <c r="G31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12" spans="2:7" x14ac:dyDescent="0.4">
      <c r="B312" s="2" t="s">
        <v>1490</v>
      </c>
      <c r="C312" s="1">
        <f>HEX2DEC(JIS非漢字一覧[[#This Row],[hex]])</f>
        <v>627</v>
      </c>
      <c r="D312" s="1" t="str">
        <f>_xlfn.UNICHAR(HEX2DEC(JIS非漢字一覧[[#This Row],[hex]]))</f>
        <v>ɳ</v>
      </c>
      <c r="E312" s="1" t="s">
        <v>2051</v>
      </c>
      <c r="F312" s="1" t="str">
        <f>IF(LENB(JIS非漢字一覧[[#This Row],[char]])=1,"NARROW","WIDE")</f>
        <v>NARROW</v>
      </c>
      <c r="G31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13" spans="2:7" x14ac:dyDescent="0.4">
      <c r="B313" s="2" t="s">
        <v>1512</v>
      </c>
      <c r="C313" s="1">
        <f>HEX2DEC(JIS非漢字一覧[[#This Row],[hex]])</f>
        <v>629</v>
      </c>
      <c r="D313" s="1" t="str">
        <f>_xlfn.UNICHAR(HEX2DEC(JIS非漢字一覧[[#This Row],[hex]]))</f>
        <v>ɵ</v>
      </c>
      <c r="E313" s="1" t="s">
        <v>2052</v>
      </c>
      <c r="F313" s="1" t="str">
        <f>IF(LENB(JIS非漢字一覧[[#This Row],[char]])=1,"NARROW","WIDE")</f>
        <v>NARROW</v>
      </c>
      <c r="G31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14" spans="2:7" x14ac:dyDescent="0.4">
      <c r="B314" s="2" t="s">
        <v>1487</v>
      </c>
      <c r="C314" s="1">
        <f>HEX2DEC(JIS非漢字一覧[[#This Row],[hex]])</f>
        <v>633</v>
      </c>
      <c r="D314" s="1" t="str">
        <f>_xlfn.UNICHAR(HEX2DEC(JIS非漢字一覧[[#This Row],[hex]]))</f>
        <v>ɹ</v>
      </c>
      <c r="E314" s="1" t="s">
        <v>2053</v>
      </c>
      <c r="F314" s="1" t="str">
        <f>IF(LENB(JIS非漢字一覧[[#This Row],[char]])=1,"NARROW","WIDE")</f>
        <v>NARROW</v>
      </c>
      <c r="G31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15" spans="2:7" x14ac:dyDescent="0.4">
      <c r="B315" s="2" t="s">
        <v>1122</v>
      </c>
      <c r="C315" s="1">
        <f>HEX2DEC(JIS非漢字一覧[[#This Row],[hex]])</f>
        <v>634</v>
      </c>
      <c r="D315" s="1" t="str">
        <f>_xlfn.UNICHAR(HEX2DEC(JIS非漢字一覧[[#This Row],[hex]]))</f>
        <v>ɺ</v>
      </c>
      <c r="E315" s="1" t="s">
        <v>2054</v>
      </c>
      <c r="F315" s="1" t="str">
        <f>IF(LENB(JIS非漢字一覧[[#This Row],[char]])=1,"NARROW","WIDE")</f>
        <v>NARROW</v>
      </c>
      <c r="G31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16" spans="2:7" x14ac:dyDescent="0.4">
      <c r="B316" s="2" t="s">
        <v>1107</v>
      </c>
      <c r="C316" s="1">
        <f>HEX2DEC(JIS非漢字一覧[[#This Row],[hex]])</f>
        <v>635</v>
      </c>
      <c r="D316" s="1" t="str">
        <f>_xlfn.UNICHAR(HEX2DEC(JIS非漢字一覧[[#This Row],[hex]]))</f>
        <v>ɻ</v>
      </c>
      <c r="E316" s="1" t="s">
        <v>2055</v>
      </c>
      <c r="F316" s="1" t="str">
        <f>IF(LENB(JIS非漢字一覧[[#This Row],[char]])=1,"NARROW","WIDE")</f>
        <v>NARROW</v>
      </c>
      <c r="G31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17" spans="2:7" x14ac:dyDescent="0.4">
      <c r="B317" s="2" t="s">
        <v>1106</v>
      </c>
      <c r="C317" s="1">
        <f>HEX2DEC(JIS非漢字一覧[[#This Row],[hex]])</f>
        <v>637</v>
      </c>
      <c r="D317" s="1" t="str">
        <f>_xlfn.UNICHAR(HEX2DEC(JIS非漢字一覧[[#This Row],[hex]]))</f>
        <v>ɽ</v>
      </c>
      <c r="E317" s="1" t="s">
        <v>2056</v>
      </c>
      <c r="F317" s="1" t="str">
        <f>IF(LENB(JIS非漢字一覧[[#This Row],[char]])=1,"NARROW","WIDE")</f>
        <v>NARROW</v>
      </c>
      <c r="G31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18" spans="2:7" x14ac:dyDescent="0.4">
      <c r="B318" s="2" t="s">
        <v>1103</v>
      </c>
      <c r="C318" s="1">
        <f>HEX2DEC(JIS非漢字一覧[[#This Row],[hex]])</f>
        <v>638</v>
      </c>
      <c r="D318" s="1" t="str">
        <f>_xlfn.UNICHAR(HEX2DEC(JIS非漢字一覧[[#This Row],[hex]]))</f>
        <v>ɾ</v>
      </c>
      <c r="E318" s="1" t="s">
        <v>2057</v>
      </c>
      <c r="F318" s="1" t="str">
        <f>IF(LENB(JIS非漢字一覧[[#This Row],[char]])=1,"NARROW","WIDE")</f>
        <v>NARROW</v>
      </c>
      <c r="G31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19" spans="2:7" x14ac:dyDescent="0.4">
      <c r="B319" s="2" t="s">
        <v>1496</v>
      </c>
      <c r="C319" s="1">
        <f>HEX2DEC(JIS非漢字一覧[[#This Row],[hex]])</f>
        <v>641</v>
      </c>
      <c r="D319" s="1" t="str">
        <f>_xlfn.UNICHAR(HEX2DEC(JIS非漢字一覧[[#This Row],[hex]]))</f>
        <v>ʁ</v>
      </c>
      <c r="E319" s="1" t="s">
        <v>2058</v>
      </c>
      <c r="F319" s="1" t="str">
        <f>IF(LENB(JIS非漢字一覧[[#This Row],[char]])=1,"NARROW","WIDE")</f>
        <v>NARROW</v>
      </c>
      <c r="G31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20" spans="2:7" x14ac:dyDescent="0.4">
      <c r="B320" s="2" t="s">
        <v>1491</v>
      </c>
      <c r="C320" s="1">
        <f>HEX2DEC(JIS非漢字一覧[[#This Row],[hex]])</f>
        <v>642</v>
      </c>
      <c r="D320" s="1" t="str">
        <f>_xlfn.UNICHAR(HEX2DEC(JIS非漢字一覧[[#This Row],[hex]]))</f>
        <v>ʂ</v>
      </c>
      <c r="E320" s="1" t="s">
        <v>2059</v>
      </c>
      <c r="F320" s="1" t="str">
        <f>IF(LENB(JIS非漢字一覧[[#This Row],[char]])=1,"NARROW","WIDE")</f>
        <v>NARROW</v>
      </c>
      <c r="G32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21" spans="2:7" x14ac:dyDescent="0.4">
      <c r="B321" s="2" t="s">
        <v>1485</v>
      </c>
      <c r="C321" s="1">
        <f>HEX2DEC(JIS非漢字一覧[[#This Row],[hex]])</f>
        <v>643</v>
      </c>
      <c r="D321" s="1" t="str">
        <f>_xlfn.UNICHAR(HEX2DEC(JIS非漢字一覧[[#This Row],[hex]]))</f>
        <v>ʃ</v>
      </c>
      <c r="E321" s="1" t="s">
        <v>2060</v>
      </c>
      <c r="F321" s="1" t="str">
        <f>IF(LENB(JIS非漢字一覧[[#This Row],[char]])=1,"NARROW","WIDE")</f>
        <v>NARROW</v>
      </c>
      <c r="G32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22" spans="2:7" x14ac:dyDescent="0.4">
      <c r="B322" s="2" t="s">
        <v>1504</v>
      </c>
      <c r="C322" s="1">
        <f>HEX2DEC(JIS非漢字一覧[[#This Row],[hex]])</f>
        <v>644</v>
      </c>
      <c r="D322" s="1" t="str">
        <f>_xlfn.UNICHAR(HEX2DEC(JIS非漢字一覧[[#This Row],[hex]]))</f>
        <v>ʄ</v>
      </c>
      <c r="E322" s="1" t="s">
        <v>2061</v>
      </c>
      <c r="F322" s="1" t="str">
        <f>IF(LENB(JIS非漢字一覧[[#This Row],[char]])=1,"NARROW","WIDE")</f>
        <v>NARROW</v>
      </c>
      <c r="G32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23" spans="2:7" x14ac:dyDescent="0.4">
      <c r="B323" s="2" t="s">
        <v>1488</v>
      </c>
      <c r="C323" s="1">
        <f>HEX2DEC(JIS非漢字一覧[[#This Row],[hex]])</f>
        <v>648</v>
      </c>
      <c r="D323" s="1" t="str">
        <f>_xlfn.UNICHAR(HEX2DEC(JIS非漢字一覧[[#This Row],[hex]]))</f>
        <v>ʈ</v>
      </c>
      <c r="E323" s="1" t="s">
        <v>2062</v>
      </c>
      <c r="F323" s="1" t="str">
        <f>IF(LENB(JIS非漢字一覧[[#This Row],[char]])=1,"NARROW","WIDE")</f>
        <v>NARROW</v>
      </c>
      <c r="G32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24" spans="2:7" x14ac:dyDescent="0.4">
      <c r="B324" s="2" t="s">
        <v>1510</v>
      </c>
      <c r="C324" s="1">
        <f>HEX2DEC(JIS非漢字一覧[[#This Row],[hex]])</f>
        <v>649</v>
      </c>
      <c r="D324" s="1" t="str">
        <f>_xlfn.UNICHAR(HEX2DEC(JIS非漢字一覧[[#This Row],[hex]]))</f>
        <v>ʉ</v>
      </c>
      <c r="E324" s="1" t="s">
        <v>2063</v>
      </c>
      <c r="F324" s="1" t="str">
        <f>IF(LENB(JIS非漢字一覧[[#This Row],[char]])=1,"NARROW","WIDE")</f>
        <v>NARROW</v>
      </c>
      <c r="G32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25" spans="2:7" x14ac:dyDescent="0.4">
      <c r="B325" s="2" t="s">
        <v>1117</v>
      </c>
      <c r="C325" s="1">
        <f>HEX2DEC(JIS非漢字一覧[[#This Row],[hex]])</f>
        <v>650</v>
      </c>
      <c r="D325" s="1" t="str">
        <f>_xlfn.UNICHAR(HEX2DEC(JIS非漢字一覧[[#This Row],[hex]]))</f>
        <v>ʊ</v>
      </c>
      <c r="E325" s="1" t="s">
        <v>2064</v>
      </c>
      <c r="F325" s="1" t="str">
        <f>IF(LENB(JIS非漢字一覧[[#This Row],[char]])=1,"NARROW","WIDE")</f>
        <v>NARROW</v>
      </c>
      <c r="G32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26" spans="2:7" x14ac:dyDescent="0.4">
      <c r="B326" s="2" t="s">
        <v>1102</v>
      </c>
      <c r="C326" s="1">
        <f>HEX2DEC(JIS非漢字一覧[[#This Row],[hex]])</f>
        <v>651</v>
      </c>
      <c r="D326" s="1" t="str">
        <f>_xlfn.UNICHAR(HEX2DEC(JIS非漢字一覧[[#This Row],[hex]]))</f>
        <v>ʋ</v>
      </c>
      <c r="E326" s="1" t="s">
        <v>2065</v>
      </c>
      <c r="F326" s="1" t="str">
        <f>IF(LENB(JIS非漢字一覧[[#This Row],[char]])=1,"NARROW","WIDE")</f>
        <v>NARROW</v>
      </c>
      <c r="G32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27" spans="2:7" x14ac:dyDescent="0.4">
      <c r="B327" s="2" t="s">
        <v>1118</v>
      </c>
      <c r="C327" s="1">
        <f>HEX2DEC(JIS非漢字一覧[[#This Row],[hex]])</f>
        <v>652</v>
      </c>
      <c r="D327" s="1" t="str">
        <f>_xlfn.UNICHAR(HEX2DEC(JIS非漢字一覧[[#This Row],[hex]]))</f>
        <v>ʌ</v>
      </c>
      <c r="E327" s="1" t="s">
        <v>2066</v>
      </c>
      <c r="F327" s="1" t="str">
        <f>IF(LENB(JIS非漢字一覧[[#This Row],[char]])=1,"NARROW","WIDE")</f>
        <v>NARROW</v>
      </c>
      <c r="G32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28" spans="2:7" x14ac:dyDescent="0.4">
      <c r="B328" s="2" t="s">
        <v>1119</v>
      </c>
      <c r="C328" s="1">
        <f>HEX2DEC(JIS非漢字一覧[[#This Row],[hex]])</f>
        <v>653</v>
      </c>
      <c r="D328" s="1" t="str">
        <f>_xlfn.UNICHAR(HEX2DEC(JIS非漢字一覧[[#This Row],[hex]]))</f>
        <v>ʍ</v>
      </c>
      <c r="E328" s="1" t="s">
        <v>2067</v>
      </c>
      <c r="F328" s="1" t="str">
        <f>IF(LENB(JIS非漢字一覧[[#This Row],[char]])=1,"NARROW","WIDE")</f>
        <v>NARROW</v>
      </c>
      <c r="G32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29" spans="2:7" x14ac:dyDescent="0.4">
      <c r="B329" s="2" t="s">
        <v>1111</v>
      </c>
      <c r="C329" s="1">
        <f>HEX2DEC(JIS非漢字一覧[[#This Row],[hex]])</f>
        <v>654</v>
      </c>
      <c r="D329" s="1" t="str">
        <f>_xlfn.UNICHAR(HEX2DEC(JIS非漢字一覧[[#This Row],[hex]]))</f>
        <v>ʎ</v>
      </c>
      <c r="E329" s="1" t="s">
        <v>2068</v>
      </c>
      <c r="F329" s="1" t="str">
        <f>IF(LENB(JIS非漢字一覧[[#This Row],[char]])=1,"NARROW","WIDE")</f>
        <v>NARROW</v>
      </c>
      <c r="G32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30" spans="2:7" x14ac:dyDescent="0.4">
      <c r="B330" s="2" t="s">
        <v>1492</v>
      </c>
      <c r="C330" s="1">
        <f>HEX2DEC(JIS非漢字一覧[[#This Row],[hex]])</f>
        <v>656</v>
      </c>
      <c r="D330" s="1" t="str">
        <f>_xlfn.UNICHAR(HEX2DEC(JIS非漢字一覧[[#This Row],[hex]]))</f>
        <v>ʐ</v>
      </c>
      <c r="E330" s="1" t="s">
        <v>2069</v>
      </c>
      <c r="F330" s="1" t="str">
        <f>IF(LENB(JIS非漢字一覧[[#This Row],[char]])=1,"NARROW","WIDE")</f>
        <v>NARROW</v>
      </c>
      <c r="G33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31" spans="2:7" x14ac:dyDescent="0.4">
      <c r="B331" s="2" t="s">
        <v>1521</v>
      </c>
      <c r="C331" s="1">
        <f>HEX2DEC(JIS非漢字一覧[[#This Row],[hex]])</f>
        <v>657</v>
      </c>
      <c r="D331" s="1" t="str">
        <f>_xlfn.UNICHAR(HEX2DEC(JIS非漢字一覧[[#This Row],[hex]]))</f>
        <v>ʑ</v>
      </c>
      <c r="E331" s="1" t="s">
        <v>2070</v>
      </c>
      <c r="F331" s="1" t="str">
        <f>IF(LENB(JIS非漢字一覧[[#This Row],[char]])=1,"NARROW","WIDE")</f>
        <v>NARROW</v>
      </c>
      <c r="G33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32" spans="2:7" x14ac:dyDescent="0.4">
      <c r="B332" s="2" t="s">
        <v>1486</v>
      </c>
      <c r="C332" s="1">
        <f>HEX2DEC(JIS非漢字一覧[[#This Row],[hex]])</f>
        <v>658</v>
      </c>
      <c r="D332" s="1" t="str">
        <f>_xlfn.UNICHAR(HEX2DEC(JIS非漢字一覧[[#This Row],[hex]]))</f>
        <v>ʒ</v>
      </c>
      <c r="E332" s="1" t="s">
        <v>2071</v>
      </c>
      <c r="F332" s="1" t="str">
        <f>IF(LENB(JIS非漢字一覧[[#This Row],[char]])=1,"NARROW","WIDE")</f>
        <v>NARROW</v>
      </c>
      <c r="G33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33" spans="2:7" x14ac:dyDescent="0.4">
      <c r="B333" s="2" t="s">
        <v>1499</v>
      </c>
      <c r="C333" s="1">
        <f>HEX2DEC(JIS非漢字一覧[[#This Row],[hex]])</f>
        <v>660</v>
      </c>
      <c r="D333" s="1" t="str">
        <f>_xlfn.UNICHAR(HEX2DEC(JIS非漢字一覧[[#This Row],[hex]]))</f>
        <v>ʔ</v>
      </c>
      <c r="E333" s="1" t="s">
        <v>2072</v>
      </c>
      <c r="F333" s="1" t="str">
        <f>IF(LENB(JIS非漢字一覧[[#This Row],[char]])=1,"NARROW","WIDE")</f>
        <v>NARROW</v>
      </c>
      <c r="G33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34" spans="2:7" x14ac:dyDescent="0.4">
      <c r="B334" s="2" t="s">
        <v>1498</v>
      </c>
      <c r="C334" s="1">
        <f>HEX2DEC(JIS非漢字一覧[[#This Row],[hex]])</f>
        <v>661</v>
      </c>
      <c r="D334" s="1" t="str">
        <f>_xlfn.UNICHAR(HEX2DEC(JIS非漢字一覧[[#This Row],[hex]]))</f>
        <v>ʕ</v>
      </c>
      <c r="E334" s="1" t="s">
        <v>2073</v>
      </c>
      <c r="F334" s="1" t="str">
        <f>IF(LENB(JIS非漢字一覧[[#This Row],[char]])=1,"NARROW","WIDE")</f>
        <v>NARROW</v>
      </c>
      <c r="G33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35" spans="2:7" x14ac:dyDescent="0.4">
      <c r="B335" s="2" t="s">
        <v>1501</v>
      </c>
      <c r="C335" s="1">
        <f>HEX2DEC(JIS非漢字一覧[[#This Row],[hex]])</f>
        <v>664</v>
      </c>
      <c r="D335" s="1" t="str">
        <f>_xlfn.UNICHAR(HEX2DEC(JIS非漢字一覧[[#This Row],[hex]]))</f>
        <v>ʘ</v>
      </c>
      <c r="E335" s="1" t="s">
        <v>2074</v>
      </c>
      <c r="F335" s="1" t="str">
        <f>IF(LENB(JIS非漢字一覧[[#This Row],[char]])=1,"NARROW","WIDE")</f>
        <v>NARROW</v>
      </c>
      <c r="G33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36" spans="2:7" x14ac:dyDescent="0.4">
      <c r="B336" s="2" t="s">
        <v>1110</v>
      </c>
      <c r="C336" s="1">
        <f>HEX2DEC(JIS非漢字一覧[[#This Row],[hex]])</f>
        <v>669</v>
      </c>
      <c r="D336" s="1" t="str">
        <f>_xlfn.UNICHAR(HEX2DEC(JIS非漢字一覧[[#This Row],[hex]]))</f>
        <v>ʝ</v>
      </c>
      <c r="E336" s="1" t="s">
        <v>2075</v>
      </c>
      <c r="F336" s="1" t="str">
        <f>IF(LENB(JIS非漢字一覧[[#This Row],[char]])=1,"NARROW","WIDE")</f>
        <v>NARROW</v>
      </c>
      <c r="G33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37" spans="2:7" x14ac:dyDescent="0.4">
      <c r="B337" s="2" t="s">
        <v>1121</v>
      </c>
      <c r="C337" s="1">
        <f>HEX2DEC(JIS非漢字一覧[[#This Row],[hex]])</f>
        <v>673</v>
      </c>
      <c r="D337" s="1" t="str">
        <f>_xlfn.UNICHAR(HEX2DEC(JIS非漢字一覧[[#This Row],[hex]]))</f>
        <v>ʡ</v>
      </c>
      <c r="E337" s="1" t="s">
        <v>2076</v>
      </c>
      <c r="F337" s="1" t="str">
        <f>IF(LENB(JIS非漢字一覧[[#This Row],[char]])=1,"NARROW","WIDE")</f>
        <v>NARROW</v>
      </c>
      <c r="G33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38" spans="2:7" x14ac:dyDescent="0.4">
      <c r="B338" s="2" t="s">
        <v>1120</v>
      </c>
      <c r="C338" s="1">
        <f>HEX2DEC(JIS非漢字一覧[[#This Row],[hex]])</f>
        <v>674</v>
      </c>
      <c r="D338" s="1" t="str">
        <f>_xlfn.UNICHAR(HEX2DEC(JIS非漢字一覧[[#This Row],[hex]]))</f>
        <v>ʢ</v>
      </c>
      <c r="E338" s="1" t="s">
        <v>2077</v>
      </c>
      <c r="F338" s="1" t="str">
        <f>IF(LENB(JIS非漢字一覧[[#This Row],[char]])=1,"NARROW","WIDE")</f>
        <v>NARROW</v>
      </c>
      <c r="G33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39" spans="2:7" x14ac:dyDescent="0.4">
      <c r="B339" s="2" t="s">
        <v>1080</v>
      </c>
      <c r="C339" s="1">
        <f>HEX2DEC(JIS非漢字一覧[[#This Row],[hex]])</f>
        <v>711</v>
      </c>
      <c r="D339" s="1" t="str">
        <f>_xlfn.UNICHAR(HEX2DEC(JIS非漢字一覧[[#This Row],[hex]]))</f>
        <v>ˇ</v>
      </c>
      <c r="E339" s="1" t="s">
        <v>2078</v>
      </c>
      <c r="F339" s="1" t="str">
        <f>IF(LENB(JIS非漢字一覧[[#This Row],[char]])=1,"NARROW","WIDE")</f>
        <v>NARROW</v>
      </c>
      <c r="G33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40" spans="2:7" x14ac:dyDescent="0.4">
      <c r="B340" s="2" t="s">
        <v>1125</v>
      </c>
      <c r="C340" s="1">
        <f>HEX2DEC(JIS非漢字一覧[[#This Row],[hex]])</f>
        <v>712</v>
      </c>
      <c r="D340" s="1" t="str">
        <f>_xlfn.UNICHAR(HEX2DEC(JIS非漢字一覧[[#This Row],[hex]]))</f>
        <v>ˈ</v>
      </c>
      <c r="E340" s="1" t="s">
        <v>2079</v>
      </c>
      <c r="F340" s="1" t="str">
        <f>IF(LENB(JIS非漢字一覧[[#This Row],[char]])=1,"NARROW","WIDE")</f>
        <v>NARROW</v>
      </c>
      <c r="G34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41" spans="2:7" x14ac:dyDescent="0.4">
      <c r="B341" s="2" t="s">
        <v>1126</v>
      </c>
      <c r="C341" s="1">
        <f>HEX2DEC(JIS非漢字一覧[[#This Row],[hex]])</f>
        <v>716</v>
      </c>
      <c r="D341" s="1" t="str">
        <f>_xlfn.UNICHAR(HEX2DEC(JIS非漢字一覧[[#This Row],[hex]]))</f>
        <v>ˌ</v>
      </c>
      <c r="E341" s="1" t="s">
        <v>2080</v>
      </c>
      <c r="F341" s="1" t="str">
        <f>IF(LENB(JIS非漢字一覧[[#This Row],[char]])=1,"NARROW","WIDE")</f>
        <v>NARROW</v>
      </c>
      <c r="G34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42" spans="2:7" x14ac:dyDescent="0.4">
      <c r="B342" s="2" t="s">
        <v>1127</v>
      </c>
      <c r="C342" s="1">
        <f>HEX2DEC(JIS非漢字一覧[[#This Row],[hex]])</f>
        <v>720</v>
      </c>
      <c r="D342" s="1" t="str">
        <f>_xlfn.UNICHAR(HEX2DEC(JIS非漢字一覧[[#This Row],[hex]]))</f>
        <v>ː</v>
      </c>
      <c r="E342" s="1" t="s">
        <v>2081</v>
      </c>
      <c r="F342" s="1" t="str">
        <f>IF(LENB(JIS非漢字一覧[[#This Row],[char]])=1,"NARROW","WIDE")</f>
        <v>NARROW</v>
      </c>
      <c r="G34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43" spans="2:7" x14ac:dyDescent="0.4">
      <c r="B343" s="2" t="s">
        <v>1128</v>
      </c>
      <c r="C343" s="1">
        <f>HEX2DEC(JIS非漢字一覧[[#This Row],[hex]])</f>
        <v>721</v>
      </c>
      <c r="D343" s="1" t="str">
        <f>_xlfn.UNICHAR(HEX2DEC(JIS非漢字一覧[[#This Row],[hex]]))</f>
        <v>ˑ</v>
      </c>
      <c r="E343" s="1" t="s">
        <v>2082</v>
      </c>
      <c r="F343" s="1" t="str">
        <f>IF(LENB(JIS非漢字一覧[[#This Row],[char]])=1,"NARROW","WIDE")</f>
        <v>NARROW</v>
      </c>
      <c r="G34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44" spans="2:7" x14ac:dyDescent="0.4">
      <c r="B344" s="2" t="s">
        <v>1071</v>
      </c>
      <c r="C344" s="1">
        <f>HEX2DEC(JIS非漢字一覧[[#This Row],[hex]])</f>
        <v>728</v>
      </c>
      <c r="D344" s="1" t="str">
        <f>_xlfn.UNICHAR(HEX2DEC(JIS非漢字一覧[[#This Row],[hex]]))</f>
        <v>˘</v>
      </c>
      <c r="E344" s="1" t="s">
        <v>2083</v>
      </c>
      <c r="F344" s="1" t="str">
        <f>IF(LENB(JIS非漢字一覧[[#This Row],[char]])=1,"NARROW","WIDE")</f>
        <v>NARROW</v>
      </c>
      <c r="G34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45" spans="2:7" x14ac:dyDescent="0.4">
      <c r="B345" s="2" t="s">
        <v>1095</v>
      </c>
      <c r="C345" s="1">
        <f>HEX2DEC(JIS非漢字一覧[[#This Row],[hex]])</f>
        <v>729</v>
      </c>
      <c r="D345" s="1" t="str">
        <f>_xlfn.UNICHAR(HEX2DEC(JIS非漢字一覧[[#This Row],[hex]]))</f>
        <v>˙</v>
      </c>
      <c r="E345" s="1" t="s">
        <v>2084</v>
      </c>
      <c r="F345" s="1" t="str">
        <f>IF(LENB(JIS非漢字一覧[[#This Row],[char]])=1,"NARROW","WIDE")</f>
        <v>NARROW</v>
      </c>
      <c r="G34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46" spans="2:7" x14ac:dyDescent="0.4">
      <c r="B346" s="2" t="s">
        <v>1077</v>
      </c>
      <c r="C346" s="1">
        <f>HEX2DEC(JIS非漢字一覧[[#This Row],[hex]])</f>
        <v>731</v>
      </c>
      <c r="D346" s="1" t="str">
        <f>_xlfn.UNICHAR(HEX2DEC(JIS非漢字一覧[[#This Row],[hex]]))</f>
        <v>˛</v>
      </c>
      <c r="E346" s="1" t="s">
        <v>2085</v>
      </c>
      <c r="F346" s="1" t="str">
        <f>IF(LENB(JIS非漢字一覧[[#This Row],[char]])=1,"NARROW","WIDE")</f>
        <v>NARROW</v>
      </c>
      <c r="G34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47" spans="2:7" x14ac:dyDescent="0.4">
      <c r="B347" s="2" t="s">
        <v>1083</v>
      </c>
      <c r="C347" s="1">
        <f>HEX2DEC(JIS非漢字一覧[[#This Row],[hex]])</f>
        <v>733</v>
      </c>
      <c r="D347" s="1" t="str">
        <f>_xlfn.UNICHAR(HEX2DEC(JIS非漢字一覧[[#This Row],[hex]]))</f>
        <v>˝</v>
      </c>
      <c r="E347" s="1" t="s">
        <v>2086</v>
      </c>
      <c r="F347" s="1" t="str">
        <f>IF(LENB(JIS非漢字一覧[[#This Row],[char]])=1,"NARROW","WIDE")</f>
        <v>NARROW</v>
      </c>
      <c r="G34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48" spans="2:7" x14ac:dyDescent="0.4">
      <c r="B348" s="2" t="s">
        <v>1138</v>
      </c>
      <c r="C348" s="1">
        <f>HEX2DEC(JIS非漢字一覧[[#This Row],[hex]])</f>
        <v>734</v>
      </c>
      <c r="D348" s="1" t="str">
        <f>_xlfn.UNICHAR(HEX2DEC(JIS非漢字一覧[[#This Row],[hex]]))</f>
        <v>˞</v>
      </c>
      <c r="E348" s="1" t="s">
        <v>2087</v>
      </c>
      <c r="F348" s="1" t="str">
        <f>IF(LENB(JIS非漢字一覧[[#This Row],[char]])=1,"NARROW","WIDE")</f>
        <v>NARROW</v>
      </c>
      <c r="G34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49" spans="2:7" x14ac:dyDescent="0.4">
      <c r="B349" s="2" t="s">
        <v>1529</v>
      </c>
      <c r="C349" s="1">
        <f>HEX2DEC(JIS非漢字一覧[[#This Row],[hex]])</f>
        <v>741</v>
      </c>
      <c r="D349" s="1" t="str">
        <f>_xlfn.UNICHAR(HEX2DEC(JIS非漢字一覧[[#This Row],[hex]]))</f>
        <v>˥</v>
      </c>
      <c r="E349" s="1" t="s">
        <v>2088</v>
      </c>
      <c r="F349" s="1" t="str">
        <f>IF(LENB(JIS非漢字一覧[[#This Row],[char]])=1,"NARROW","WIDE")</f>
        <v>NARROW</v>
      </c>
      <c r="G34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50" spans="2:7" x14ac:dyDescent="0.4">
      <c r="B350" s="2" t="s">
        <v>1530</v>
      </c>
      <c r="C350" s="1">
        <f>HEX2DEC(JIS非漢字一覧[[#This Row],[hex]])</f>
        <v>742</v>
      </c>
      <c r="D350" s="1" t="str">
        <f>_xlfn.UNICHAR(HEX2DEC(JIS非漢字一覧[[#This Row],[hex]]))</f>
        <v>˦</v>
      </c>
      <c r="E350" s="1" t="s">
        <v>2089</v>
      </c>
      <c r="F350" s="1" t="str">
        <f>IF(LENB(JIS非漢字一覧[[#This Row],[char]])=1,"NARROW","WIDE")</f>
        <v>NARROW</v>
      </c>
      <c r="G35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51" spans="2:7" x14ac:dyDescent="0.4">
      <c r="B351" s="2" t="s">
        <v>1531</v>
      </c>
      <c r="C351" s="1">
        <f>HEX2DEC(JIS非漢字一覧[[#This Row],[hex]])</f>
        <v>743</v>
      </c>
      <c r="D351" s="1" t="str">
        <f>_xlfn.UNICHAR(HEX2DEC(JIS非漢字一覧[[#This Row],[hex]]))</f>
        <v>˧</v>
      </c>
      <c r="E351" s="1" t="s">
        <v>2090</v>
      </c>
      <c r="F351" s="1" t="str">
        <f>IF(LENB(JIS非漢字一覧[[#This Row],[char]])=1,"NARROW","WIDE")</f>
        <v>NARROW</v>
      </c>
      <c r="G35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52" spans="2:7" x14ac:dyDescent="0.4">
      <c r="B352" s="2" t="s">
        <v>1532</v>
      </c>
      <c r="C352" s="1">
        <f>HEX2DEC(JIS非漢字一覧[[#This Row],[hex]])</f>
        <v>744</v>
      </c>
      <c r="D352" s="1" t="str">
        <f>_xlfn.UNICHAR(HEX2DEC(JIS非漢字一覧[[#This Row],[hex]]))</f>
        <v>˨</v>
      </c>
      <c r="E352" s="1" t="s">
        <v>2091</v>
      </c>
      <c r="F352" s="1" t="str">
        <f>IF(LENB(JIS非漢字一覧[[#This Row],[char]])=1,"NARROW","WIDE")</f>
        <v>NARROW</v>
      </c>
      <c r="G35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53" spans="2:7" x14ac:dyDescent="0.4">
      <c r="B353" s="2" t="s">
        <v>1533</v>
      </c>
      <c r="C353" s="1">
        <f>HEX2DEC(JIS非漢字一覧[[#This Row],[hex]])</f>
        <v>745</v>
      </c>
      <c r="D353" s="1" t="str">
        <f>_xlfn.UNICHAR(HEX2DEC(JIS非漢字一覧[[#This Row],[hex]]))</f>
        <v>˩</v>
      </c>
      <c r="E353" s="1" t="s">
        <v>2092</v>
      </c>
      <c r="F353" s="1" t="str">
        <f>IF(LENB(JIS非漢字一覧[[#This Row],[char]])=1,"NARROW","WIDE")</f>
        <v>NARROW</v>
      </c>
      <c r="G35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54" spans="2:7" x14ac:dyDescent="0.4">
      <c r="B354" s="2" t="s">
        <v>1527</v>
      </c>
      <c r="C354" s="1">
        <f>HEX2DEC(JIS非漢字一覧[[#This Row],[hex]])</f>
        <v>768</v>
      </c>
      <c r="D354" s="1" t="str">
        <f>_xlfn.UNICHAR(HEX2DEC(JIS非漢字一覧[[#This Row],[hex]]))</f>
        <v>̀</v>
      </c>
      <c r="E354" s="1" t="s">
        <v>2093</v>
      </c>
      <c r="F354" s="1" t="str">
        <f>IF(LENB(JIS非漢字一覧[[#This Row],[char]])=1,"NARROW","WIDE")</f>
        <v>NARROW</v>
      </c>
      <c r="G35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55" spans="2:7" x14ac:dyDescent="0.4">
      <c r="B355" s="2" t="s">
        <v>1525</v>
      </c>
      <c r="C355" s="1">
        <f>HEX2DEC(JIS非漢字一覧[[#This Row],[hex]])</f>
        <v>769</v>
      </c>
      <c r="D355" s="1" t="str">
        <f>_xlfn.UNICHAR(HEX2DEC(JIS非漢字一覧[[#This Row],[hex]]))</f>
        <v>́</v>
      </c>
      <c r="E355" s="1" t="s">
        <v>2094</v>
      </c>
      <c r="F355" s="1" t="str">
        <f>IF(LENB(JIS非漢字一覧[[#This Row],[char]])=1,"NARROW","WIDE")</f>
        <v>NARROW</v>
      </c>
      <c r="G35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56" spans="2:7" x14ac:dyDescent="0.4">
      <c r="B356" s="2" t="s">
        <v>1528</v>
      </c>
      <c r="C356" s="1">
        <f>HEX2DEC(JIS非漢字一覧[[#This Row],[hex]])</f>
        <v>770</v>
      </c>
      <c r="D356" s="1" t="str">
        <f>_xlfn.UNICHAR(HEX2DEC(JIS非漢字一覧[[#This Row],[hex]]))</f>
        <v>̂</v>
      </c>
      <c r="E356" s="1" t="s">
        <v>2095</v>
      </c>
      <c r="F356" s="1" t="str">
        <f>IF(LENB(JIS非漢字一覧[[#This Row],[char]])=1,"NARROW","WIDE")</f>
        <v>NARROW</v>
      </c>
      <c r="G35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57" spans="2:7" x14ac:dyDescent="0.4">
      <c r="B357" s="2" t="s">
        <v>1544</v>
      </c>
      <c r="C357" s="1">
        <f>HEX2DEC(JIS非漢字一覧[[#This Row],[hex]])</f>
        <v>771</v>
      </c>
      <c r="D357" s="1" t="str">
        <f>_xlfn.UNICHAR(HEX2DEC(JIS非漢字一覧[[#This Row],[hex]]))</f>
        <v>̃</v>
      </c>
      <c r="E357" s="1" t="s">
        <v>2096</v>
      </c>
      <c r="F357" s="1" t="str">
        <f>IF(LENB(JIS非漢字一覧[[#This Row],[char]])=1,"NARROW","WIDE")</f>
        <v>NARROW</v>
      </c>
      <c r="G35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58" spans="2:7" x14ac:dyDescent="0.4">
      <c r="B358" s="2" t="s">
        <v>1526</v>
      </c>
      <c r="C358" s="1">
        <f>HEX2DEC(JIS非漢字一覧[[#This Row],[hex]])</f>
        <v>772</v>
      </c>
      <c r="D358" s="1" t="str">
        <f>_xlfn.UNICHAR(HEX2DEC(JIS非漢字一覧[[#This Row],[hex]]))</f>
        <v>̄</v>
      </c>
      <c r="E358" s="1" t="s">
        <v>2097</v>
      </c>
      <c r="F358" s="1" t="str">
        <f>IF(LENB(JIS非漢字一覧[[#This Row],[char]])=1,"NARROW","WIDE")</f>
        <v>NARROW</v>
      </c>
      <c r="G35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59" spans="2:7" x14ac:dyDescent="0.4">
      <c r="B359" s="2" t="s">
        <v>1524</v>
      </c>
      <c r="C359" s="1">
        <f>HEX2DEC(JIS非漢字一覧[[#This Row],[hex]])</f>
        <v>774</v>
      </c>
      <c r="D359" s="1" t="str">
        <f>_xlfn.UNICHAR(HEX2DEC(JIS非漢字一覧[[#This Row],[hex]]))</f>
        <v>̆</v>
      </c>
      <c r="E359" s="1" t="s">
        <v>2098</v>
      </c>
      <c r="F359" s="1" t="str">
        <f>IF(LENB(JIS非漢字一覧[[#This Row],[char]])=1,"NARROW","WIDE")</f>
        <v>NARROW</v>
      </c>
      <c r="G35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60" spans="2:7" x14ac:dyDescent="0.4">
      <c r="B360" s="2" t="s">
        <v>1537</v>
      </c>
      <c r="C360" s="1">
        <f>HEX2DEC(JIS非漢字一覧[[#This Row],[hex]])</f>
        <v>776</v>
      </c>
      <c r="D360" s="1" t="str">
        <f>_xlfn.UNICHAR(HEX2DEC(JIS非漢字一覧[[#This Row],[hex]]))</f>
        <v>̈</v>
      </c>
      <c r="E360" s="1" t="s">
        <v>2099</v>
      </c>
      <c r="F360" s="1" t="str">
        <f>IF(LENB(JIS非漢字一覧[[#This Row],[char]])=1,"NARROW","WIDE")</f>
        <v>NARROW</v>
      </c>
      <c r="G36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61" spans="2:7" x14ac:dyDescent="0.4">
      <c r="B361" s="2" t="s">
        <v>1130</v>
      </c>
      <c r="C361" s="1">
        <f>HEX2DEC(JIS非漢字一覧[[#This Row],[hex]])</f>
        <v>779</v>
      </c>
      <c r="D361" s="1" t="str">
        <f>_xlfn.UNICHAR(HEX2DEC(JIS非漢字一覧[[#This Row],[hex]]))</f>
        <v>̋</v>
      </c>
      <c r="E361" s="1" t="s">
        <v>2100</v>
      </c>
      <c r="F361" s="1" t="str">
        <f>IF(LENB(JIS非漢字一覧[[#This Row],[char]])=1,"NARROW","WIDE")</f>
        <v>NARROW</v>
      </c>
      <c r="G36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62" spans="2:7" x14ac:dyDescent="0.4">
      <c r="B362" s="2" t="s">
        <v>1132</v>
      </c>
      <c r="C362" s="1">
        <f>HEX2DEC(JIS非漢字一覧[[#This Row],[hex]])</f>
        <v>780</v>
      </c>
      <c r="D362" s="1" t="str">
        <f>_xlfn.UNICHAR(HEX2DEC(JIS非漢字一覧[[#This Row],[hex]]))</f>
        <v>̌</v>
      </c>
      <c r="E362" s="1" t="s">
        <v>2101</v>
      </c>
      <c r="F362" s="1" t="str">
        <f>IF(LENB(JIS非漢字一覧[[#This Row],[char]])=1,"NARROW","WIDE")</f>
        <v>NARROW</v>
      </c>
      <c r="G36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63" spans="2:7" x14ac:dyDescent="0.4">
      <c r="B363" s="2" t="s">
        <v>1131</v>
      </c>
      <c r="C363" s="1">
        <f>HEX2DEC(JIS非漢字一覧[[#This Row],[hex]])</f>
        <v>783</v>
      </c>
      <c r="D363" s="1" t="str">
        <f>_xlfn.UNICHAR(HEX2DEC(JIS非漢字一覧[[#This Row],[hex]]))</f>
        <v>̏</v>
      </c>
      <c r="E363" s="1" t="s">
        <v>2102</v>
      </c>
      <c r="F363" s="1" t="str">
        <f>IF(LENB(JIS非漢字一覧[[#This Row],[char]])=1,"NARROW","WIDE")</f>
        <v>NARROW</v>
      </c>
      <c r="G36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64" spans="2:7" x14ac:dyDescent="0.4">
      <c r="B364" s="2" t="s">
        <v>1542</v>
      </c>
      <c r="C364" s="1">
        <f>HEX2DEC(JIS非漢字一覧[[#This Row],[hex]])</f>
        <v>792</v>
      </c>
      <c r="D364" s="1" t="str">
        <f>_xlfn.UNICHAR(HEX2DEC(JIS非漢字一覧[[#This Row],[hex]]))</f>
        <v>̘</v>
      </c>
      <c r="E364" s="1" t="s">
        <v>2103</v>
      </c>
      <c r="F364" s="1" t="str">
        <f>IF(LENB(JIS非漢字一覧[[#This Row],[char]])=1,"NARROW","WIDE")</f>
        <v>NARROW</v>
      </c>
      <c r="G36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65" spans="2:7" x14ac:dyDescent="0.4">
      <c r="B365" s="2" t="s">
        <v>1543</v>
      </c>
      <c r="C365" s="1">
        <f>HEX2DEC(JIS非漢字一覧[[#This Row],[hex]])</f>
        <v>793</v>
      </c>
      <c r="D365" s="1" t="str">
        <f>_xlfn.UNICHAR(HEX2DEC(JIS非漢字一覧[[#This Row],[hex]]))</f>
        <v>̙</v>
      </c>
      <c r="E365" s="1" t="s">
        <v>2104</v>
      </c>
      <c r="F365" s="1" t="str">
        <f>IF(LENB(JIS非漢字一覧[[#This Row],[char]])=1,"NARROW","WIDE")</f>
        <v>NARROW</v>
      </c>
      <c r="G36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66" spans="2:7" x14ac:dyDescent="0.4">
      <c r="B366" s="2" t="s">
        <v>1145</v>
      </c>
      <c r="C366" s="1">
        <f>HEX2DEC(JIS非漢字一覧[[#This Row],[hex]])</f>
        <v>794</v>
      </c>
      <c r="D366" s="1" t="str">
        <f>_xlfn.UNICHAR(HEX2DEC(JIS非漢字一覧[[#This Row],[hex]]))</f>
        <v>̚</v>
      </c>
      <c r="E366" s="1" t="s">
        <v>2105</v>
      </c>
      <c r="F366" s="1" t="str">
        <f>IF(LENB(JIS非漢字一覧[[#This Row],[char]])=1,"NARROW","WIDE")</f>
        <v>NARROW</v>
      </c>
      <c r="G36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67" spans="2:7" x14ac:dyDescent="0.4">
      <c r="B367" s="2" t="s">
        <v>1134</v>
      </c>
      <c r="C367" s="1">
        <f>HEX2DEC(JIS非漢字一覧[[#This Row],[hex]])</f>
        <v>796</v>
      </c>
      <c r="D367" s="1" t="str">
        <f>_xlfn.UNICHAR(HEX2DEC(JIS非漢字一覧[[#This Row],[hex]]))</f>
        <v>̜</v>
      </c>
      <c r="E367" s="1" t="s">
        <v>2106</v>
      </c>
      <c r="F367" s="1" t="str">
        <f>IF(LENB(JIS非漢字一覧[[#This Row],[char]])=1,"NARROW","WIDE")</f>
        <v>NARROW</v>
      </c>
      <c r="G36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68" spans="2:7" x14ac:dyDescent="0.4">
      <c r="B368" s="2" t="s">
        <v>1140</v>
      </c>
      <c r="C368" s="1">
        <f>HEX2DEC(JIS非漢字一覧[[#This Row],[hex]])</f>
        <v>797</v>
      </c>
      <c r="D368" s="1" t="str">
        <f>_xlfn.UNICHAR(HEX2DEC(JIS非漢字一覧[[#This Row],[hex]]))</f>
        <v>̝</v>
      </c>
      <c r="E368" s="1" t="s">
        <v>2107</v>
      </c>
      <c r="F368" s="1" t="str">
        <f>IF(LENB(JIS非漢字一覧[[#This Row],[char]])=1,"NARROW","WIDE")</f>
        <v>NARROW</v>
      </c>
      <c r="G36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69" spans="2:7" x14ac:dyDescent="0.4">
      <c r="B369" s="2" t="s">
        <v>1141</v>
      </c>
      <c r="C369" s="1">
        <f>HEX2DEC(JIS非漢字一覧[[#This Row],[hex]])</f>
        <v>798</v>
      </c>
      <c r="D369" s="1" t="str">
        <f>_xlfn.UNICHAR(HEX2DEC(JIS非漢字一覧[[#This Row],[hex]]))</f>
        <v>̞</v>
      </c>
      <c r="E369" s="1" t="s">
        <v>2108</v>
      </c>
      <c r="F369" s="1" t="str">
        <f>IF(LENB(JIS非漢字一覧[[#This Row],[char]])=1,"NARROW","WIDE")</f>
        <v>NARROW</v>
      </c>
      <c r="G36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70" spans="2:7" x14ac:dyDescent="0.4">
      <c r="B370" s="2" t="s">
        <v>1135</v>
      </c>
      <c r="C370" s="1">
        <f>HEX2DEC(JIS非漢字一覧[[#This Row],[hex]])</f>
        <v>799</v>
      </c>
      <c r="D370" s="1" t="str">
        <f>_xlfn.UNICHAR(HEX2DEC(JIS非漢字一覧[[#This Row],[hex]]))</f>
        <v>̟</v>
      </c>
      <c r="E370" s="1" t="s">
        <v>2109</v>
      </c>
      <c r="F370" s="1" t="str">
        <f>IF(LENB(JIS非漢字一覧[[#This Row],[char]])=1,"NARROW","WIDE")</f>
        <v>NARROW</v>
      </c>
      <c r="G37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71" spans="2:7" x14ac:dyDescent="0.4">
      <c r="B371" s="2" t="s">
        <v>1536</v>
      </c>
      <c r="C371" s="1">
        <f>HEX2DEC(JIS非漢字一覧[[#This Row],[hex]])</f>
        <v>800</v>
      </c>
      <c r="D371" s="1" t="str">
        <f>_xlfn.UNICHAR(HEX2DEC(JIS非漢字一覧[[#This Row],[hex]]))</f>
        <v>̠</v>
      </c>
      <c r="E371" s="1" t="s">
        <v>2110</v>
      </c>
      <c r="F371" s="1" t="str">
        <f>IF(LENB(JIS非漢字一覧[[#This Row],[char]])=1,"NARROW","WIDE")</f>
        <v>NARROW</v>
      </c>
      <c r="G37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72" spans="2:7" x14ac:dyDescent="0.4">
      <c r="B372" s="2" t="s">
        <v>1539</v>
      </c>
      <c r="C372" s="1">
        <f>HEX2DEC(JIS非漢字一覧[[#This Row],[hex]])</f>
        <v>804</v>
      </c>
      <c r="D372" s="1" t="str">
        <f>_xlfn.UNICHAR(HEX2DEC(JIS非漢字一覧[[#This Row],[hex]]))</f>
        <v>̤</v>
      </c>
      <c r="E372" s="1" t="s">
        <v>2111</v>
      </c>
      <c r="F372" s="1" t="str">
        <f>IF(LENB(JIS非漢字一覧[[#This Row],[char]])=1,"NARROW","WIDE")</f>
        <v>NARROW</v>
      </c>
      <c r="G37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73" spans="2:7" x14ac:dyDescent="0.4">
      <c r="B373" s="2" t="s">
        <v>1534</v>
      </c>
      <c r="C373" s="1">
        <f>HEX2DEC(JIS非漢字一覧[[#This Row],[hex]])</f>
        <v>805</v>
      </c>
      <c r="D373" s="1" t="str">
        <f>_xlfn.UNICHAR(HEX2DEC(JIS非漢字一覧[[#This Row],[hex]]))</f>
        <v>̥</v>
      </c>
      <c r="E373" s="1" t="s">
        <v>2112</v>
      </c>
      <c r="F373" s="1" t="str">
        <f>IF(LENB(JIS非漢字一覧[[#This Row],[char]])=1,"NARROW","WIDE")</f>
        <v>NARROW</v>
      </c>
      <c r="G37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74" spans="2:7" x14ac:dyDescent="0.4">
      <c r="B374" s="2" t="s">
        <v>1538</v>
      </c>
      <c r="C374" s="1">
        <f>HEX2DEC(JIS非漢字一覧[[#This Row],[hex]])</f>
        <v>809</v>
      </c>
      <c r="D374" s="1" t="str">
        <f>_xlfn.UNICHAR(HEX2DEC(JIS非漢字一覧[[#This Row],[hex]]))</f>
        <v>̩</v>
      </c>
      <c r="E374" s="1" t="s">
        <v>2113</v>
      </c>
      <c r="F374" s="1" t="str">
        <f>IF(LENB(JIS非漢字一覧[[#This Row],[char]])=1,"NARROW","WIDE")</f>
        <v>NARROW</v>
      </c>
      <c r="G37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75" spans="2:7" x14ac:dyDescent="0.4">
      <c r="B375" s="2" t="s">
        <v>1142</v>
      </c>
      <c r="C375" s="1">
        <f>HEX2DEC(JIS非漢字一覧[[#This Row],[hex]])</f>
        <v>810</v>
      </c>
      <c r="D375" s="1" t="str">
        <f>_xlfn.UNICHAR(HEX2DEC(JIS非漢字一覧[[#This Row],[hex]]))</f>
        <v>̪</v>
      </c>
      <c r="E375" s="1" t="s">
        <v>2114</v>
      </c>
      <c r="F375" s="1" t="str">
        <f>IF(LENB(JIS非漢字一覧[[#This Row],[char]])=1,"NARROW","WIDE")</f>
        <v>NARROW</v>
      </c>
      <c r="G37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76" spans="2:7" x14ac:dyDescent="0.4">
      <c r="B376" s="2" t="s">
        <v>1133</v>
      </c>
      <c r="C376" s="1">
        <f>HEX2DEC(JIS非漢字一覧[[#This Row],[hex]])</f>
        <v>812</v>
      </c>
      <c r="D376" s="1" t="str">
        <f>_xlfn.UNICHAR(HEX2DEC(JIS非漢字一覧[[#This Row],[hex]]))</f>
        <v>̬</v>
      </c>
      <c r="E376" s="1" t="s">
        <v>2115</v>
      </c>
      <c r="F376" s="1" t="str">
        <f>IF(LENB(JIS非漢字一覧[[#This Row],[char]])=1,"NARROW","WIDE")</f>
        <v>NARROW</v>
      </c>
      <c r="G37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77" spans="2:7" x14ac:dyDescent="0.4">
      <c r="B377" s="2" t="s">
        <v>1137</v>
      </c>
      <c r="C377" s="1">
        <f>HEX2DEC(JIS非漢字一覧[[#This Row],[hex]])</f>
        <v>815</v>
      </c>
      <c r="D377" s="1" t="str">
        <f>_xlfn.UNICHAR(HEX2DEC(JIS非漢字一覧[[#This Row],[hex]]))</f>
        <v>̯</v>
      </c>
      <c r="E377" s="1" t="s">
        <v>2116</v>
      </c>
      <c r="F377" s="1" t="str">
        <f>IF(LENB(JIS非漢字一覧[[#This Row],[char]])=1,"NARROW","WIDE")</f>
        <v>NARROW</v>
      </c>
      <c r="G37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78" spans="2:7" x14ac:dyDescent="0.4">
      <c r="B378" s="2" t="s">
        <v>1540</v>
      </c>
      <c r="C378" s="1">
        <f>HEX2DEC(JIS非漢字一覧[[#This Row],[hex]])</f>
        <v>816</v>
      </c>
      <c r="D378" s="1" t="str">
        <f>_xlfn.UNICHAR(HEX2DEC(JIS非漢字一覧[[#This Row],[hex]]))</f>
        <v>̰</v>
      </c>
      <c r="E378" s="1" t="s">
        <v>2117</v>
      </c>
      <c r="F378" s="1" t="str">
        <f>IF(LENB(JIS非漢字一覧[[#This Row],[char]])=1,"NARROW","WIDE")</f>
        <v>NARROW</v>
      </c>
      <c r="G37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79" spans="2:7" x14ac:dyDescent="0.4">
      <c r="B379" s="2" t="s">
        <v>1541</v>
      </c>
      <c r="C379" s="1">
        <f>HEX2DEC(JIS非漢字一覧[[#This Row],[hex]])</f>
        <v>820</v>
      </c>
      <c r="D379" s="1" t="str">
        <f>_xlfn.UNICHAR(HEX2DEC(JIS非漢字一覧[[#This Row],[hex]]))</f>
        <v>̴</v>
      </c>
      <c r="E379" s="1" t="s">
        <v>2118</v>
      </c>
      <c r="F379" s="1" t="str">
        <f>IF(LENB(JIS非漢字一覧[[#This Row],[char]])=1,"NARROW","WIDE")</f>
        <v>NARROW</v>
      </c>
      <c r="G37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80" spans="2:7" x14ac:dyDescent="0.4">
      <c r="B380" s="2" t="s">
        <v>1535</v>
      </c>
      <c r="C380" s="1">
        <f>HEX2DEC(JIS非漢字一覧[[#This Row],[hex]])</f>
        <v>825</v>
      </c>
      <c r="D380" s="1" t="str">
        <f>_xlfn.UNICHAR(HEX2DEC(JIS非漢字一覧[[#This Row],[hex]]))</f>
        <v>̹</v>
      </c>
      <c r="E380" s="1" t="s">
        <v>2119</v>
      </c>
      <c r="F380" s="1" t="str">
        <f>IF(LENB(JIS非漢字一覧[[#This Row],[char]])=1,"NARROW","WIDE")</f>
        <v>NARROW</v>
      </c>
      <c r="G38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81" spans="2:7" x14ac:dyDescent="0.4">
      <c r="B381" s="2" t="s">
        <v>1143</v>
      </c>
      <c r="C381" s="1">
        <f>HEX2DEC(JIS非漢字一覧[[#This Row],[hex]])</f>
        <v>826</v>
      </c>
      <c r="D381" s="1" t="str">
        <f>_xlfn.UNICHAR(HEX2DEC(JIS非漢字一覧[[#This Row],[hex]]))</f>
        <v>̺</v>
      </c>
      <c r="E381" s="1" t="s">
        <v>2120</v>
      </c>
      <c r="F381" s="1" t="str">
        <f>IF(LENB(JIS非漢字一覧[[#This Row],[char]])=1,"NARROW","WIDE")</f>
        <v>NARROW</v>
      </c>
      <c r="G38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82" spans="2:7" x14ac:dyDescent="0.4">
      <c r="B382" s="2" t="s">
        <v>1144</v>
      </c>
      <c r="C382" s="1">
        <f>HEX2DEC(JIS非漢字一覧[[#This Row],[hex]])</f>
        <v>827</v>
      </c>
      <c r="D382" s="1" t="str">
        <f>_xlfn.UNICHAR(HEX2DEC(JIS非漢字一覧[[#This Row],[hex]]))</f>
        <v>̻</v>
      </c>
      <c r="E382" s="1" t="s">
        <v>2121</v>
      </c>
      <c r="F382" s="1" t="str">
        <f>IF(LENB(JIS非漢字一覧[[#This Row],[char]])=1,"NARROW","WIDE")</f>
        <v>NARROW</v>
      </c>
      <c r="G38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83" spans="2:7" x14ac:dyDescent="0.4">
      <c r="B383" s="2" t="s">
        <v>1139</v>
      </c>
      <c r="C383" s="1">
        <f>HEX2DEC(JIS非漢字一覧[[#This Row],[hex]])</f>
        <v>828</v>
      </c>
      <c r="D383" s="1" t="str">
        <f>_xlfn.UNICHAR(HEX2DEC(JIS非漢字一覧[[#This Row],[hex]]))</f>
        <v>̼</v>
      </c>
      <c r="E383" s="1" t="s">
        <v>2122</v>
      </c>
      <c r="F383" s="1" t="str">
        <f>IF(LENB(JIS非漢字一覧[[#This Row],[char]])=1,"NARROW","WIDE")</f>
        <v>NARROW</v>
      </c>
      <c r="G38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84" spans="2:7" x14ac:dyDescent="0.4">
      <c r="B384" s="2" t="s">
        <v>1136</v>
      </c>
      <c r="C384" s="1">
        <f>HEX2DEC(JIS非漢字一覧[[#This Row],[hex]])</f>
        <v>829</v>
      </c>
      <c r="D384" s="1" t="str">
        <f>_xlfn.UNICHAR(HEX2DEC(JIS非漢字一覧[[#This Row],[hex]]))</f>
        <v>̽</v>
      </c>
      <c r="E384" s="1" t="s">
        <v>2123</v>
      </c>
      <c r="F384" s="1" t="str">
        <f>IF(LENB(JIS非漢字一覧[[#This Row],[char]])=1,"NARROW","WIDE")</f>
        <v>NARROW</v>
      </c>
      <c r="G38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85" spans="2:7" x14ac:dyDescent="0.4">
      <c r="B385" s="2" t="s">
        <v>1523</v>
      </c>
      <c r="C385" s="1">
        <f>HEX2DEC(JIS非漢字一覧[[#This Row],[hex]])</f>
        <v>865</v>
      </c>
      <c r="D385" s="1" t="str">
        <f>_xlfn.UNICHAR(HEX2DEC(JIS非漢字一覧[[#This Row],[hex]]))</f>
        <v>͡</v>
      </c>
      <c r="E385" s="1" t="s">
        <v>2124</v>
      </c>
      <c r="F385" s="1" t="str">
        <f>IF(LENB(JIS非漢字一覧[[#This Row],[char]])=1,"NARROW","WIDE")</f>
        <v>NARROW</v>
      </c>
      <c r="G38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86" spans="2:7" x14ac:dyDescent="0.4">
      <c r="B386" s="2" t="s">
        <v>1329</v>
      </c>
      <c r="C386" s="1">
        <f>HEX2DEC(JIS非漢字一覧[[#This Row],[hex]])</f>
        <v>913</v>
      </c>
      <c r="D386" s="1" t="str">
        <f>_xlfn.UNICHAR(HEX2DEC(JIS非漢字一覧[[#This Row],[hex]]))</f>
        <v>Α</v>
      </c>
      <c r="E386" s="1" t="s">
        <v>2125</v>
      </c>
      <c r="F386" s="1" t="str">
        <f>IF(LENB(JIS非漢字一覧[[#This Row],[char]])=1,"NARROW","WIDE")</f>
        <v>WIDE</v>
      </c>
      <c r="G38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87" spans="2:7" x14ac:dyDescent="0.4">
      <c r="B387" s="2" t="s">
        <v>1330</v>
      </c>
      <c r="C387" s="1">
        <f>HEX2DEC(JIS非漢字一覧[[#This Row],[hex]])</f>
        <v>914</v>
      </c>
      <c r="D387" s="1" t="str">
        <f>_xlfn.UNICHAR(HEX2DEC(JIS非漢字一覧[[#This Row],[hex]]))</f>
        <v>Β</v>
      </c>
      <c r="E387" s="1" t="s">
        <v>2126</v>
      </c>
      <c r="F387" s="1" t="str">
        <f>IF(LENB(JIS非漢字一覧[[#This Row],[char]])=1,"NARROW","WIDE")</f>
        <v>WIDE</v>
      </c>
      <c r="G38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88" spans="2:7" x14ac:dyDescent="0.4">
      <c r="B388" s="2" t="s">
        <v>1331</v>
      </c>
      <c r="C388" s="1">
        <f>HEX2DEC(JIS非漢字一覧[[#This Row],[hex]])</f>
        <v>915</v>
      </c>
      <c r="D388" s="1" t="str">
        <f>_xlfn.UNICHAR(HEX2DEC(JIS非漢字一覧[[#This Row],[hex]]))</f>
        <v>Γ</v>
      </c>
      <c r="E388" s="1" t="s">
        <v>2127</v>
      </c>
      <c r="F388" s="1" t="str">
        <f>IF(LENB(JIS非漢字一覧[[#This Row],[char]])=1,"NARROW","WIDE")</f>
        <v>WIDE</v>
      </c>
      <c r="G38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89" spans="2:7" x14ac:dyDescent="0.4">
      <c r="B389" s="2" t="s">
        <v>1332</v>
      </c>
      <c r="C389" s="1">
        <f>HEX2DEC(JIS非漢字一覧[[#This Row],[hex]])</f>
        <v>916</v>
      </c>
      <c r="D389" s="1" t="str">
        <f>_xlfn.UNICHAR(HEX2DEC(JIS非漢字一覧[[#This Row],[hex]]))</f>
        <v>Δ</v>
      </c>
      <c r="E389" s="1" t="s">
        <v>2128</v>
      </c>
      <c r="F389" s="1" t="str">
        <f>IF(LENB(JIS非漢字一覧[[#This Row],[char]])=1,"NARROW","WIDE")</f>
        <v>WIDE</v>
      </c>
      <c r="G38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90" spans="2:7" x14ac:dyDescent="0.4">
      <c r="B390" s="2" t="s">
        <v>1333</v>
      </c>
      <c r="C390" s="1">
        <f>HEX2DEC(JIS非漢字一覧[[#This Row],[hex]])</f>
        <v>917</v>
      </c>
      <c r="D390" s="1" t="str">
        <f>_xlfn.UNICHAR(HEX2DEC(JIS非漢字一覧[[#This Row],[hex]]))</f>
        <v>Ε</v>
      </c>
      <c r="E390" s="1" t="s">
        <v>2129</v>
      </c>
      <c r="F390" s="1" t="str">
        <f>IF(LENB(JIS非漢字一覧[[#This Row],[char]])=1,"NARROW","WIDE")</f>
        <v>WIDE</v>
      </c>
      <c r="G39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91" spans="2:7" x14ac:dyDescent="0.4">
      <c r="B391" s="2" t="s">
        <v>1334</v>
      </c>
      <c r="C391" s="1">
        <f>HEX2DEC(JIS非漢字一覧[[#This Row],[hex]])</f>
        <v>918</v>
      </c>
      <c r="D391" s="1" t="str">
        <f>_xlfn.UNICHAR(HEX2DEC(JIS非漢字一覧[[#This Row],[hex]]))</f>
        <v>Ζ</v>
      </c>
      <c r="E391" s="1" t="s">
        <v>2130</v>
      </c>
      <c r="F391" s="1" t="str">
        <f>IF(LENB(JIS非漢字一覧[[#This Row],[char]])=1,"NARROW","WIDE")</f>
        <v>WIDE</v>
      </c>
      <c r="G39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92" spans="2:7" x14ac:dyDescent="0.4">
      <c r="B392" s="2" t="s">
        <v>1335</v>
      </c>
      <c r="C392" s="1">
        <f>HEX2DEC(JIS非漢字一覧[[#This Row],[hex]])</f>
        <v>919</v>
      </c>
      <c r="D392" s="1" t="str">
        <f>_xlfn.UNICHAR(HEX2DEC(JIS非漢字一覧[[#This Row],[hex]]))</f>
        <v>Η</v>
      </c>
      <c r="E392" s="1" t="s">
        <v>2131</v>
      </c>
      <c r="F392" s="1" t="str">
        <f>IF(LENB(JIS非漢字一覧[[#This Row],[char]])=1,"NARROW","WIDE")</f>
        <v>WIDE</v>
      </c>
      <c r="G39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93" spans="2:7" x14ac:dyDescent="0.4">
      <c r="B393" s="2" t="s">
        <v>1336</v>
      </c>
      <c r="C393" s="1">
        <f>HEX2DEC(JIS非漢字一覧[[#This Row],[hex]])</f>
        <v>920</v>
      </c>
      <c r="D393" s="1" t="str">
        <f>_xlfn.UNICHAR(HEX2DEC(JIS非漢字一覧[[#This Row],[hex]]))</f>
        <v>Θ</v>
      </c>
      <c r="E393" s="1" t="s">
        <v>2132</v>
      </c>
      <c r="F393" s="1" t="str">
        <f>IF(LENB(JIS非漢字一覧[[#This Row],[char]])=1,"NARROW","WIDE")</f>
        <v>WIDE</v>
      </c>
      <c r="G39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94" spans="2:7" x14ac:dyDescent="0.4">
      <c r="B394" s="2" t="s">
        <v>1337</v>
      </c>
      <c r="C394" s="1">
        <f>HEX2DEC(JIS非漢字一覧[[#This Row],[hex]])</f>
        <v>921</v>
      </c>
      <c r="D394" s="1" t="str">
        <f>_xlfn.UNICHAR(HEX2DEC(JIS非漢字一覧[[#This Row],[hex]]))</f>
        <v>Ι</v>
      </c>
      <c r="E394" s="1" t="s">
        <v>2133</v>
      </c>
      <c r="F394" s="1" t="str">
        <f>IF(LENB(JIS非漢字一覧[[#This Row],[char]])=1,"NARROW","WIDE")</f>
        <v>WIDE</v>
      </c>
      <c r="G39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95" spans="2:7" x14ac:dyDescent="0.4">
      <c r="B395" s="2" t="s">
        <v>845</v>
      </c>
      <c r="C395" s="1">
        <f>HEX2DEC(JIS非漢字一覧[[#This Row],[hex]])</f>
        <v>922</v>
      </c>
      <c r="D395" s="1" t="str">
        <f>_xlfn.UNICHAR(HEX2DEC(JIS非漢字一覧[[#This Row],[hex]]))</f>
        <v>Κ</v>
      </c>
      <c r="E395" s="1" t="s">
        <v>2134</v>
      </c>
      <c r="F395" s="1" t="str">
        <f>IF(LENB(JIS非漢字一覧[[#This Row],[char]])=1,"NARROW","WIDE")</f>
        <v>WIDE</v>
      </c>
      <c r="G39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96" spans="2:7" x14ac:dyDescent="0.4">
      <c r="B396" s="2" t="s">
        <v>846</v>
      </c>
      <c r="C396" s="1">
        <f>HEX2DEC(JIS非漢字一覧[[#This Row],[hex]])</f>
        <v>923</v>
      </c>
      <c r="D396" s="1" t="str">
        <f>_xlfn.UNICHAR(HEX2DEC(JIS非漢字一覧[[#This Row],[hex]]))</f>
        <v>Λ</v>
      </c>
      <c r="E396" s="1" t="s">
        <v>2135</v>
      </c>
      <c r="F396" s="1" t="str">
        <f>IF(LENB(JIS非漢字一覧[[#This Row],[char]])=1,"NARROW","WIDE")</f>
        <v>WIDE</v>
      </c>
      <c r="G39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97" spans="2:7" x14ac:dyDescent="0.4">
      <c r="B397" s="2" t="s">
        <v>847</v>
      </c>
      <c r="C397" s="1">
        <f>HEX2DEC(JIS非漢字一覧[[#This Row],[hex]])</f>
        <v>924</v>
      </c>
      <c r="D397" s="1" t="str">
        <f>_xlfn.UNICHAR(HEX2DEC(JIS非漢字一覧[[#This Row],[hex]]))</f>
        <v>Μ</v>
      </c>
      <c r="E397" s="1" t="s">
        <v>2136</v>
      </c>
      <c r="F397" s="1" t="str">
        <f>IF(LENB(JIS非漢字一覧[[#This Row],[char]])=1,"NARROW","WIDE")</f>
        <v>WIDE</v>
      </c>
      <c r="G39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98" spans="2:7" x14ac:dyDescent="0.4">
      <c r="B398" s="2" t="s">
        <v>848</v>
      </c>
      <c r="C398" s="1">
        <f>HEX2DEC(JIS非漢字一覧[[#This Row],[hex]])</f>
        <v>925</v>
      </c>
      <c r="D398" s="1" t="str">
        <f>_xlfn.UNICHAR(HEX2DEC(JIS非漢字一覧[[#This Row],[hex]]))</f>
        <v>Ν</v>
      </c>
      <c r="E398" s="1" t="s">
        <v>2137</v>
      </c>
      <c r="F398" s="1" t="str">
        <f>IF(LENB(JIS非漢字一覧[[#This Row],[char]])=1,"NARROW","WIDE")</f>
        <v>WIDE</v>
      </c>
      <c r="G39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399" spans="2:7" x14ac:dyDescent="0.4">
      <c r="B399" s="2" t="s">
        <v>849</v>
      </c>
      <c r="C399" s="1">
        <f>HEX2DEC(JIS非漢字一覧[[#This Row],[hex]])</f>
        <v>926</v>
      </c>
      <c r="D399" s="1" t="str">
        <f>_xlfn.UNICHAR(HEX2DEC(JIS非漢字一覧[[#This Row],[hex]]))</f>
        <v>Ξ</v>
      </c>
      <c r="E399" s="1" t="s">
        <v>2138</v>
      </c>
      <c r="F399" s="1" t="str">
        <f>IF(LENB(JIS非漢字一覧[[#This Row],[char]])=1,"NARROW","WIDE")</f>
        <v>WIDE</v>
      </c>
      <c r="G39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00" spans="2:7" x14ac:dyDescent="0.4">
      <c r="B400" s="2" t="s">
        <v>850</v>
      </c>
      <c r="C400" s="1">
        <f>HEX2DEC(JIS非漢字一覧[[#This Row],[hex]])</f>
        <v>927</v>
      </c>
      <c r="D400" s="1" t="str">
        <f>_xlfn.UNICHAR(HEX2DEC(JIS非漢字一覧[[#This Row],[hex]]))</f>
        <v>Ο</v>
      </c>
      <c r="E400" s="1" t="s">
        <v>2139</v>
      </c>
      <c r="F400" s="1" t="str">
        <f>IF(LENB(JIS非漢字一覧[[#This Row],[char]])=1,"NARROW","WIDE")</f>
        <v>WIDE</v>
      </c>
      <c r="G40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01" spans="2:7" x14ac:dyDescent="0.4">
      <c r="B401" s="2" t="s">
        <v>851</v>
      </c>
      <c r="C401" s="1">
        <f>HEX2DEC(JIS非漢字一覧[[#This Row],[hex]])</f>
        <v>928</v>
      </c>
      <c r="D401" s="1" t="str">
        <f>_xlfn.UNICHAR(HEX2DEC(JIS非漢字一覧[[#This Row],[hex]]))</f>
        <v>Π</v>
      </c>
      <c r="E401" s="1" t="s">
        <v>2140</v>
      </c>
      <c r="F401" s="1" t="str">
        <f>IF(LENB(JIS非漢字一覧[[#This Row],[char]])=1,"NARROW","WIDE")</f>
        <v>WIDE</v>
      </c>
      <c r="G40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02" spans="2:7" x14ac:dyDescent="0.4">
      <c r="B402" s="2" t="s">
        <v>852</v>
      </c>
      <c r="C402" s="1">
        <f>HEX2DEC(JIS非漢字一覧[[#This Row],[hex]])</f>
        <v>929</v>
      </c>
      <c r="D402" s="1" t="str">
        <f>_xlfn.UNICHAR(HEX2DEC(JIS非漢字一覧[[#This Row],[hex]]))</f>
        <v>Ρ</v>
      </c>
      <c r="E402" s="1" t="s">
        <v>2141</v>
      </c>
      <c r="F402" s="1" t="str">
        <f>IF(LENB(JIS非漢字一覧[[#This Row],[char]])=1,"NARROW","WIDE")</f>
        <v>WIDE</v>
      </c>
      <c r="G40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03" spans="2:7" x14ac:dyDescent="0.4">
      <c r="B403" s="2" t="s">
        <v>853</v>
      </c>
      <c r="C403" s="1">
        <f>HEX2DEC(JIS非漢字一覧[[#This Row],[hex]])</f>
        <v>931</v>
      </c>
      <c r="D403" s="1" t="str">
        <f>_xlfn.UNICHAR(HEX2DEC(JIS非漢字一覧[[#This Row],[hex]]))</f>
        <v>Σ</v>
      </c>
      <c r="E403" s="1" t="s">
        <v>2142</v>
      </c>
      <c r="F403" s="1" t="str">
        <f>IF(LENB(JIS非漢字一覧[[#This Row],[char]])=1,"NARROW","WIDE")</f>
        <v>WIDE</v>
      </c>
      <c r="G40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04" spans="2:7" x14ac:dyDescent="0.4">
      <c r="B404" s="2" t="s">
        <v>854</v>
      </c>
      <c r="C404" s="1">
        <f>HEX2DEC(JIS非漢字一覧[[#This Row],[hex]])</f>
        <v>932</v>
      </c>
      <c r="D404" s="1" t="str">
        <f>_xlfn.UNICHAR(HEX2DEC(JIS非漢字一覧[[#This Row],[hex]]))</f>
        <v>Τ</v>
      </c>
      <c r="E404" s="1" t="s">
        <v>2143</v>
      </c>
      <c r="F404" s="1" t="str">
        <f>IF(LENB(JIS非漢字一覧[[#This Row],[char]])=1,"NARROW","WIDE")</f>
        <v>WIDE</v>
      </c>
      <c r="G40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05" spans="2:7" x14ac:dyDescent="0.4">
      <c r="B405" s="2" t="s">
        <v>855</v>
      </c>
      <c r="C405" s="1">
        <f>HEX2DEC(JIS非漢字一覧[[#This Row],[hex]])</f>
        <v>933</v>
      </c>
      <c r="D405" s="1" t="str">
        <f>_xlfn.UNICHAR(HEX2DEC(JIS非漢字一覧[[#This Row],[hex]]))</f>
        <v>Υ</v>
      </c>
      <c r="E405" s="1" t="s">
        <v>2144</v>
      </c>
      <c r="F405" s="1" t="str">
        <f>IF(LENB(JIS非漢字一覧[[#This Row],[char]])=1,"NARROW","WIDE")</f>
        <v>WIDE</v>
      </c>
      <c r="G40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06" spans="2:7" x14ac:dyDescent="0.4">
      <c r="B406" s="2" t="s">
        <v>856</v>
      </c>
      <c r="C406" s="1">
        <f>HEX2DEC(JIS非漢字一覧[[#This Row],[hex]])</f>
        <v>934</v>
      </c>
      <c r="D406" s="1" t="str">
        <f>_xlfn.UNICHAR(HEX2DEC(JIS非漢字一覧[[#This Row],[hex]]))</f>
        <v>Φ</v>
      </c>
      <c r="E406" s="1" t="s">
        <v>2145</v>
      </c>
      <c r="F406" s="1" t="str">
        <f>IF(LENB(JIS非漢字一覧[[#This Row],[char]])=1,"NARROW","WIDE")</f>
        <v>WIDE</v>
      </c>
      <c r="G40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07" spans="2:7" x14ac:dyDescent="0.4">
      <c r="B407" s="2" t="s">
        <v>857</v>
      </c>
      <c r="C407" s="1">
        <f>HEX2DEC(JIS非漢字一覧[[#This Row],[hex]])</f>
        <v>935</v>
      </c>
      <c r="D407" s="1" t="str">
        <f>_xlfn.UNICHAR(HEX2DEC(JIS非漢字一覧[[#This Row],[hex]]))</f>
        <v>Χ</v>
      </c>
      <c r="E407" s="1" t="s">
        <v>2146</v>
      </c>
      <c r="F407" s="1" t="str">
        <f>IF(LENB(JIS非漢字一覧[[#This Row],[char]])=1,"NARROW","WIDE")</f>
        <v>WIDE</v>
      </c>
      <c r="G40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08" spans="2:7" x14ac:dyDescent="0.4">
      <c r="B408" s="2" t="s">
        <v>858</v>
      </c>
      <c r="C408" s="1">
        <f>HEX2DEC(JIS非漢字一覧[[#This Row],[hex]])</f>
        <v>936</v>
      </c>
      <c r="D408" s="1" t="str">
        <f>_xlfn.UNICHAR(HEX2DEC(JIS非漢字一覧[[#This Row],[hex]]))</f>
        <v>Ψ</v>
      </c>
      <c r="E408" s="1" t="s">
        <v>2147</v>
      </c>
      <c r="F408" s="1" t="str">
        <f>IF(LENB(JIS非漢字一覧[[#This Row],[char]])=1,"NARROW","WIDE")</f>
        <v>WIDE</v>
      </c>
      <c r="G40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09" spans="2:7" x14ac:dyDescent="0.4">
      <c r="B409" s="2" t="s">
        <v>859</v>
      </c>
      <c r="C409" s="1">
        <f>HEX2DEC(JIS非漢字一覧[[#This Row],[hex]])</f>
        <v>937</v>
      </c>
      <c r="D409" s="1" t="str">
        <f>_xlfn.UNICHAR(HEX2DEC(JIS非漢字一覧[[#This Row],[hex]]))</f>
        <v>Ω</v>
      </c>
      <c r="E409" s="1" t="s">
        <v>2148</v>
      </c>
      <c r="F409" s="1" t="str">
        <f>IF(LENB(JIS非漢字一覧[[#This Row],[char]])=1,"NARROW","WIDE")</f>
        <v>WIDE</v>
      </c>
      <c r="G40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10" spans="2:7" x14ac:dyDescent="0.4">
      <c r="B410" s="2" t="s">
        <v>860</v>
      </c>
      <c r="C410" s="1">
        <f>HEX2DEC(JIS非漢字一覧[[#This Row],[hex]])</f>
        <v>945</v>
      </c>
      <c r="D410" s="1" t="str">
        <f>_xlfn.UNICHAR(HEX2DEC(JIS非漢字一覧[[#This Row],[hex]]))</f>
        <v>α</v>
      </c>
      <c r="E410" s="1" t="s">
        <v>2149</v>
      </c>
      <c r="F410" s="1" t="str">
        <f>IF(LENB(JIS非漢字一覧[[#This Row],[char]])=1,"NARROW","WIDE")</f>
        <v>WIDE</v>
      </c>
      <c r="G41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11" spans="2:7" x14ac:dyDescent="0.4">
      <c r="B411" s="2" t="s">
        <v>861</v>
      </c>
      <c r="C411" s="1">
        <f>HEX2DEC(JIS非漢字一覧[[#This Row],[hex]])</f>
        <v>946</v>
      </c>
      <c r="D411" s="1" t="str">
        <f>_xlfn.UNICHAR(HEX2DEC(JIS非漢字一覧[[#This Row],[hex]]))</f>
        <v>β</v>
      </c>
      <c r="E411" s="1" t="s">
        <v>2150</v>
      </c>
      <c r="F411" s="1" t="str">
        <f>IF(LENB(JIS非漢字一覧[[#This Row],[char]])=1,"NARROW","WIDE")</f>
        <v>WIDE</v>
      </c>
      <c r="G41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12" spans="2:7" x14ac:dyDescent="0.4">
      <c r="B412" s="2" t="s">
        <v>862</v>
      </c>
      <c r="C412" s="1">
        <f>HEX2DEC(JIS非漢字一覧[[#This Row],[hex]])</f>
        <v>947</v>
      </c>
      <c r="D412" s="1" t="str">
        <f>_xlfn.UNICHAR(HEX2DEC(JIS非漢字一覧[[#This Row],[hex]]))</f>
        <v>γ</v>
      </c>
      <c r="E412" s="1" t="s">
        <v>2151</v>
      </c>
      <c r="F412" s="1" t="str">
        <f>IF(LENB(JIS非漢字一覧[[#This Row],[char]])=1,"NARROW","WIDE")</f>
        <v>WIDE</v>
      </c>
      <c r="G41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13" spans="2:7" x14ac:dyDescent="0.4">
      <c r="B413" s="2" t="s">
        <v>863</v>
      </c>
      <c r="C413" s="1">
        <f>HEX2DEC(JIS非漢字一覧[[#This Row],[hex]])</f>
        <v>948</v>
      </c>
      <c r="D413" s="1" t="str">
        <f>_xlfn.UNICHAR(HEX2DEC(JIS非漢字一覧[[#This Row],[hex]]))</f>
        <v>δ</v>
      </c>
      <c r="E413" s="1" t="s">
        <v>2152</v>
      </c>
      <c r="F413" s="1" t="str">
        <f>IF(LENB(JIS非漢字一覧[[#This Row],[char]])=1,"NARROW","WIDE")</f>
        <v>WIDE</v>
      </c>
      <c r="G41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14" spans="2:7" x14ac:dyDescent="0.4">
      <c r="B414" s="2" t="s">
        <v>864</v>
      </c>
      <c r="C414" s="1">
        <f>HEX2DEC(JIS非漢字一覧[[#This Row],[hex]])</f>
        <v>949</v>
      </c>
      <c r="D414" s="1" t="str">
        <f>_xlfn.UNICHAR(HEX2DEC(JIS非漢字一覧[[#This Row],[hex]]))</f>
        <v>ε</v>
      </c>
      <c r="E414" s="1" t="s">
        <v>2153</v>
      </c>
      <c r="F414" s="1" t="str">
        <f>IF(LENB(JIS非漢字一覧[[#This Row],[char]])=1,"NARROW","WIDE")</f>
        <v>WIDE</v>
      </c>
      <c r="G41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15" spans="2:7" x14ac:dyDescent="0.4">
      <c r="B415" s="2" t="s">
        <v>865</v>
      </c>
      <c r="C415" s="1">
        <f>HEX2DEC(JIS非漢字一覧[[#This Row],[hex]])</f>
        <v>950</v>
      </c>
      <c r="D415" s="1" t="str">
        <f>_xlfn.UNICHAR(HEX2DEC(JIS非漢字一覧[[#This Row],[hex]]))</f>
        <v>ζ</v>
      </c>
      <c r="E415" s="1" t="s">
        <v>2154</v>
      </c>
      <c r="F415" s="1" t="str">
        <f>IF(LENB(JIS非漢字一覧[[#This Row],[char]])=1,"NARROW","WIDE")</f>
        <v>WIDE</v>
      </c>
      <c r="G41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16" spans="2:7" x14ac:dyDescent="0.4">
      <c r="B416" s="2" t="s">
        <v>866</v>
      </c>
      <c r="C416" s="1">
        <f>HEX2DEC(JIS非漢字一覧[[#This Row],[hex]])</f>
        <v>951</v>
      </c>
      <c r="D416" s="1" t="str">
        <f>_xlfn.UNICHAR(HEX2DEC(JIS非漢字一覧[[#This Row],[hex]]))</f>
        <v>η</v>
      </c>
      <c r="E416" s="1" t="s">
        <v>2155</v>
      </c>
      <c r="F416" s="1" t="str">
        <f>IF(LENB(JIS非漢字一覧[[#This Row],[char]])=1,"NARROW","WIDE")</f>
        <v>WIDE</v>
      </c>
      <c r="G41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17" spans="2:7" x14ac:dyDescent="0.4">
      <c r="B417" s="2" t="s">
        <v>867</v>
      </c>
      <c r="C417" s="1">
        <f>HEX2DEC(JIS非漢字一覧[[#This Row],[hex]])</f>
        <v>952</v>
      </c>
      <c r="D417" s="1" t="str">
        <f>_xlfn.UNICHAR(HEX2DEC(JIS非漢字一覧[[#This Row],[hex]]))</f>
        <v>θ</v>
      </c>
      <c r="E417" s="1" t="s">
        <v>2156</v>
      </c>
      <c r="F417" s="1" t="str">
        <f>IF(LENB(JIS非漢字一覧[[#This Row],[char]])=1,"NARROW","WIDE")</f>
        <v>WIDE</v>
      </c>
      <c r="G41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18" spans="2:7" x14ac:dyDescent="0.4">
      <c r="B418" s="2" t="s">
        <v>868</v>
      </c>
      <c r="C418" s="1">
        <f>HEX2DEC(JIS非漢字一覧[[#This Row],[hex]])</f>
        <v>953</v>
      </c>
      <c r="D418" s="1" t="str">
        <f>_xlfn.UNICHAR(HEX2DEC(JIS非漢字一覧[[#This Row],[hex]]))</f>
        <v>ι</v>
      </c>
      <c r="E418" s="1" t="s">
        <v>2157</v>
      </c>
      <c r="F418" s="1" t="str">
        <f>IF(LENB(JIS非漢字一覧[[#This Row],[char]])=1,"NARROW","WIDE")</f>
        <v>WIDE</v>
      </c>
      <c r="G41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19" spans="2:7" x14ac:dyDescent="0.4">
      <c r="B419" s="2" t="s">
        <v>869</v>
      </c>
      <c r="C419" s="1">
        <f>HEX2DEC(JIS非漢字一覧[[#This Row],[hex]])</f>
        <v>954</v>
      </c>
      <c r="D419" s="1" t="str">
        <f>_xlfn.UNICHAR(HEX2DEC(JIS非漢字一覧[[#This Row],[hex]]))</f>
        <v>κ</v>
      </c>
      <c r="E419" s="1" t="s">
        <v>2158</v>
      </c>
      <c r="F419" s="1" t="str">
        <f>IF(LENB(JIS非漢字一覧[[#This Row],[char]])=1,"NARROW","WIDE")</f>
        <v>WIDE</v>
      </c>
      <c r="G41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20" spans="2:7" x14ac:dyDescent="0.4">
      <c r="B420" s="2" t="s">
        <v>870</v>
      </c>
      <c r="C420" s="1">
        <f>HEX2DEC(JIS非漢字一覧[[#This Row],[hex]])</f>
        <v>955</v>
      </c>
      <c r="D420" s="1" t="str">
        <f>_xlfn.UNICHAR(HEX2DEC(JIS非漢字一覧[[#This Row],[hex]]))</f>
        <v>λ</v>
      </c>
      <c r="E420" s="1" t="s">
        <v>2159</v>
      </c>
      <c r="F420" s="1" t="str">
        <f>IF(LENB(JIS非漢字一覧[[#This Row],[char]])=1,"NARROW","WIDE")</f>
        <v>WIDE</v>
      </c>
      <c r="G42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21" spans="2:7" x14ac:dyDescent="0.4">
      <c r="B421" s="2" t="s">
        <v>871</v>
      </c>
      <c r="C421" s="1">
        <f>HEX2DEC(JIS非漢字一覧[[#This Row],[hex]])</f>
        <v>956</v>
      </c>
      <c r="D421" s="1" t="str">
        <f>_xlfn.UNICHAR(HEX2DEC(JIS非漢字一覧[[#This Row],[hex]]))</f>
        <v>μ</v>
      </c>
      <c r="E421" s="1" t="s">
        <v>2160</v>
      </c>
      <c r="F421" s="1" t="str">
        <f>IF(LENB(JIS非漢字一覧[[#This Row],[char]])=1,"NARROW","WIDE")</f>
        <v>WIDE</v>
      </c>
      <c r="G42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22" spans="2:7" x14ac:dyDescent="0.4">
      <c r="B422" s="2" t="s">
        <v>872</v>
      </c>
      <c r="C422" s="1">
        <f>HEX2DEC(JIS非漢字一覧[[#This Row],[hex]])</f>
        <v>957</v>
      </c>
      <c r="D422" s="1" t="str">
        <f>_xlfn.UNICHAR(HEX2DEC(JIS非漢字一覧[[#This Row],[hex]]))</f>
        <v>ν</v>
      </c>
      <c r="E422" s="1" t="s">
        <v>2161</v>
      </c>
      <c r="F422" s="1" t="str">
        <f>IF(LENB(JIS非漢字一覧[[#This Row],[char]])=1,"NARROW","WIDE")</f>
        <v>WIDE</v>
      </c>
      <c r="G42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23" spans="2:7" x14ac:dyDescent="0.4">
      <c r="B423" s="2" t="s">
        <v>873</v>
      </c>
      <c r="C423" s="1">
        <f>HEX2DEC(JIS非漢字一覧[[#This Row],[hex]])</f>
        <v>958</v>
      </c>
      <c r="D423" s="1" t="str">
        <f>_xlfn.UNICHAR(HEX2DEC(JIS非漢字一覧[[#This Row],[hex]]))</f>
        <v>ξ</v>
      </c>
      <c r="E423" s="1" t="s">
        <v>2162</v>
      </c>
      <c r="F423" s="1" t="str">
        <f>IF(LENB(JIS非漢字一覧[[#This Row],[char]])=1,"NARROW","WIDE")</f>
        <v>WIDE</v>
      </c>
      <c r="G42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24" spans="2:7" x14ac:dyDescent="0.4">
      <c r="B424" s="2" t="s">
        <v>874</v>
      </c>
      <c r="C424" s="1">
        <f>HEX2DEC(JIS非漢字一覧[[#This Row],[hex]])</f>
        <v>959</v>
      </c>
      <c r="D424" s="1" t="str">
        <f>_xlfn.UNICHAR(HEX2DEC(JIS非漢字一覧[[#This Row],[hex]]))</f>
        <v>ο</v>
      </c>
      <c r="E424" s="1" t="s">
        <v>2163</v>
      </c>
      <c r="F424" s="1" t="str">
        <f>IF(LENB(JIS非漢字一覧[[#This Row],[char]])=1,"NARROW","WIDE")</f>
        <v>WIDE</v>
      </c>
      <c r="G42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25" spans="2:7" x14ac:dyDescent="0.4">
      <c r="B425" s="2" t="s">
        <v>875</v>
      </c>
      <c r="C425" s="1">
        <f>HEX2DEC(JIS非漢字一覧[[#This Row],[hex]])</f>
        <v>960</v>
      </c>
      <c r="D425" s="1" t="str">
        <f>_xlfn.UNICHAR(HEX2DEC(JIS非漢字一覧[[#This Row],[hex]]))</f>
        <v>π</v>
      </c>
      <c r="E425" s="1" t="s">
        <v>2164</v>
      </c>
      <c r="F425" s="1" t="str">
        <f>IF(LENB(JIS非漢字一覧[[#This Row],[char]])=1,"NARROW","WIDE")</f>
        <v>WIDE</v>
      </c>
      <c r="G42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26" spans="2:7" x14ac:dyDescent="0.4">
      <c r="B426" s="2" t="s">
        <v>876</v>
      </c>
      <c r="C426" s="1">
        <f>HEX2DEC(JIS非漢字一覧[[#This Row],[hex]])</f>
        <v>961</v>
      </c>
      <c r="D426" s="1" t="str">
        <f>_xlfn.UNICHAR(HEX2DEC(JIS非漢字一覧[[#This Row],[hex]]))</f>
        <v>ρ</v>
      </c>
      <c r="E426" s="1" t="s">
        <v>2165</v>
      </c>
      <c r="F426" s="1" t="str">
        <f>IF(LENB(JIS非漢字一覧[[#This Row],[char]])=1,"NARROW","WIDE")</f>
        <v>WIDE</v>
      </c>
      <c r="G42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27" spans="2:7" x14ac:dyDescent="0.4">
      <c r="B427" s="2" t="s">
        <v>884</v>
      </c>
      <c r="C427" s="1">
        <f>HEX2DEC(JIS非漢字一覧[[#This Row],[hex]])</f>
        <v>962</v>
      </c>
      <c r="D427" s="1" t="str">
        <f>_xlfn.UNICHAR(HEX2DEC(JIS非漢字一覧[[#This Row],[hex]]))</f>
        <v>ς</v>
      </c>
      <c r="E427" s="1" t="s">
        <v>2166</v>
      </c>
      <c r="F427" s="1" t="str">
        <f>IF(LENB(JIS非漢字一覧[[#This Row],[char]])=1,"NARROW","WIDE")</f>
        <v>NARROW</v>
      </c>
      <c r="G42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28" spans="2:7" x14ac:dyDescent="0.4">
      <c r="B428" s="2" t="s">
        <v>877</v>
      </c>
      <c r="C428" s="1">
        <f>HEX2DEC(JIS非漢字一覧[[#This Row],[hex]])</f>
        <v>963</v>
      </c>
      <c r="D428" s="1" t="str">
        <f>_xlfn.UNICHAR(HEX2DEC(JIS非漢字一覧[[#This Row],[hex]]))</f>
        <v>σ</v>
      </c>
      <c r="E428" s="1" t="s">
        <v>2167</v>
      </c>
      <c r="F428" s="1" t="str">
        <f>IF(LENB(JIS非漢字一覧[[#This Row],[char]])=1,"NARROW","WIDE")</f>
        <v>WIDE</v>
      </c>
      <c r="G42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29" spans="2:7" x14ac:dyDescent="0.4">
      <c r="B429" s="2" t="s">
        <v>878</v>
      </c>
      <c r="C429" s="1">
        <f>HEX2DEC(JIS非漢字一覧[[#This Row],[hex]])</f>
        <v>964</v>
      </c>
      <c r="D429" s="1" t="str">
        <f>_xlfn.UNICHAR(HEX2DEC(JIS非漢字一覧[[#This Row],[hex]]))</f>
        <v>τ</v>
      </c>
      <c r="E429" s="1" t="s">
        <v>2168</v>
      </c>
      <c r="F429" s="1" t="str">
        <f>IF(LENB(JIS非漢字一覧[[#This Row],[char]])=1,"NARROW","WIDE")</f>
        <v>WIDE</v>
      </c>
      <c r="G42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30" spans="2:7" x14ac:dyDescent="0.4">
      <c r="B430" s="2" t="s">
        <v>879</v>
      </c>
      <c r="C430" s="1">
        <f>HEX2DEC(JIS非漢字一覧[[#This Row],[hex]])</f>
        <v>965</v>
      </c>
      <c r="D430" s="1" t="str">
        <f>_xlfn.UNICHAR(HEX2DEC(JIS非漢字一覧[[#This Row],[hex]]))</f>
        <v>υ</v>
      </c>
      <c r="E430" s="1" t="s">
        <v>2169</v>
      </c>
      <c r="F430" s="1" t="str">
        <f>IF(LENB(JIS非漢字一覧[[#This Row],[char]])=1,"NARROW","WIDE")</f>
        <v>WIDE</v>
      </c>
      <c r="G43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31" spans="2:7" x14ac:dyDescent="0.4">
      <c r="B431" s="2" t="s">
        <v>880</v>
      </c>
      <c r="C431" s="1">
        <f>HEX2DEC(JIS非漢字一覧[[#This Row],[hex]])</f>
        <v>966</v>
      </c>
      <c r="D431" s="1" t="str">
        <f>_xlfn.UNICHAR(HEX2DEC(JIS非漢字一覧[[#This Row],[hex]]))</f>
        <v>φ</v>
      </c>
      <c r="E431" s="1" t="s">
        <v>2170</v>
      </c>
      <c r="F431" s="1" t="str">
        <f>IF(LENB(JIS非漢字一覧[[#This Row],[char]])=1,"NARROW","WIDE")</f>
        <v>WIDE</v>
      </c>
      <c r="G43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32" spans="2:7" x14ac:dyDescent="0.4">
      <c r="B432" s="2" t="s">
        <v>881</v>
      </c>
      <c r="C432" s="1">
        <f>HEX2DEC(JIS非漢字一覧[[#This Row],[hex]])</f>
        <v>967</v>
      </c>
      <c r="D432" s="1" t="str">
        <f>_xlfn.UNICHAR(HEX2DEC(JIS非漢字一覧[[#This Row],[hex]]))</f>
        <v>χ</v>
      </c>
      <c r="E432" s="1" t="s">
        <v>2171</v>
      </c>
      <c r="F432" s="1" t="str">
        <f>IF(LENB(JIS非漢字一覧[[#This Row],[char]])=1,"NARROW","WIDE")</f>
        <v>WIDE</v>
      </c>
      <c r="G43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33" spans="2:7" x14ac:dyDescent="0.4">
      <c r="B433" s="2" t="s">
        <v>882</v>
      </c>
      <c r="C433" s="1">
        <f>HEX2DEC(JIS非漢字一覧[[#This Row],[hex]])</f>
        <v>968</v>
      </c>
      <c r="D433" s="1" t="str">
        <f>_xlfn.UNICHAR(HEX2DEC(JIS非漢字一覧[[#This Row],[hex]]))</f>
        <v>ψ</v>
      </c>
      <c r="E433" s="1" t="s">
        <v>2172</v>
      </c>
      <c r="F433" s="1" t="str">
        <f>IF(LENB(JIS非漢字一覧[[#This Row],[char]])=1,"NARROW","WIDE")</f>
        <v>WIDE</v>
      </c>
      <c r="G43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34" spans="2:7" x14ac:dyDescent="0.4">
      <c r="B434" s="2" t="s">
        <v>883</v>
      </c>
      <c r="C434" s="1">
        <f>HEX2DEC(JIS非漢字一覧[[#This Row],[hex]])</f>
        <v>969</v>
      </c>
      <c r="D434" s="1" t="str">
        <f>_xlfn.UNICHAR(HEX2DEC(JIS非漢字一覧[[#This Row],[hex]]))</f>
        <v>ω</v>
      </c>
      <c r="E434" s="1" t="s">
        <v>2173</v>
      </c>
      <c r="F434" s="1" t="str">
        <f>IF(LENB(JIS非漢字一覧[[#This Row],[char]])=1,"NARROW","WIDE")</f>
        <v>WIDE</v>
      </c>
      <c r="G43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35" spans="2:7" x14ac:dyDescent="0.4">
      <c r="B435" s="2" t="s">
        <v>1360</v>
      </c>
      <c r="C435" s="1">
        <f>HEX2DEC(JIS非漢字一覧[[#This Row],[hex]])</f>
        <v>1025</v>
      </c>
      <c r="D435" s="1" t="str">
        <f>_xlfn.UNICHAR(HEX2DEC(JIS非漢字一覧[[#This Row],[hex]]))</f>
        <v>Ё</v>
      </c>
      <c r="E435" s="1" t="s">
        <v>2174</v>
      </c>
      <c r="F435" s="1" t="str">
        <f>IF(LENB(JIS非漢字一覧[[#This Row],[char]])=1,"NARROW","WIDE")</f>
        <v>WIDE</v>
      </c>
      <c r="G43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36" spans="2:7" x14ac:dyDescent="0.4">
      <c r="B436" s="2" t="s">
        <v>1354</v>
      </c>
      <c r="C436" s="1">
        <f>HEX2DEC(JIS非漢字一覧[[#This Row],[hex]])</f>
        <v>1040</v>
      </c>
      <c r="D436" s="1" t="str">
        <f>_xlfn.UNICHAR(HEX2DEC(JIS非漢字一覧[[#This Row],[hex]]))</f>
        <v>А</v>
      </c>
      <c r="E436" s="1" t="s">
        <v>2175</v>
      </c>
      <c r="F436" s="1" t="str">
        <f>IF(LENB(JIS非漢字一覧[[#This Row],[char]])=1,"NARROW","WIDE")</f>
        <v>WIDE</v>
      </c>
      <c r="G43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37" spans="2:7" x14ac:dyDescent="0.4">
      <c r="B437" s="2" t="s">
        <v>1355</v>
      </c>
      <c r="C437" s="1">
        <f>HEX2DEC(JIS非漢字一覧[[#This Row],[hex]])</f>
        <v>1041</v>
      </c>
      <c r="D437" s="1" t="str">
        <f>_xlfn.UNICHAR(HEX2DEC(JIS非漢字一覧[[#This Row],[hex]]))</f>
        <v>Б</v>
      </c>
      <c r="E437" s="1" t="s">
        <v>2176</v>
      </c>
      <c r="F437" s="1" t="str">
        <f>IF(LENB(JIS非漢字一覧[[#This Row],[char]])=1,"NARROW","WIDE")</f>
        <v>WIDE</v>
      </c>
      <c r="G43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38" spans="2:7" x14ac:dyDescent="0.4">
      <c r="B438" s="2" t="s">
        <v>1356</v>
      </c>
      <c r="C438" s="1">
        <f>HEX2DEC(JIS非漢字一覧[[#This Row],[hex]])</f>
        <v>1042</v>
      </c>
      <c r="D438" s="1" t="str">
        <f>_xlfn.UNICHAR(HEX2DEC(JIS非漢字一覧[[#This Row],[hex]]))</f>
        <v>В</v>
      </c>
      <c r="E438" s="1" t="s">
        <v>2177</v>
      </c>
      <c r="F438" s="1" t="str">
        <f>IF(LENB(JIS非漢字一覧[[#This Row],[char]])=1,"NARROW","WIDE")</f>
        <v>WIDE</v>
      </c>
      <c r="G43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39" spans="2:7" x14ac:dyDescent="0.4">
      <c r="B439" s="2" t="s">
        <v>1357</v>
      </c>
      <c r="C439" s="1">
        <f>HEX2DEC(JIS非漢字一覧[[#This Row],[hex]])</f>
        <v>1043</v>
      </c>
      <c r="D439" s="1" t="str">
        <f>_xlfn.UNICHAR(HEX2DEC(JIS非漢字一覧[[#This Row],[hex]]))</f>
        <v>Г</v>
      </c>
      <c r="E439" s="1" t="s">
        <v>2178</v>
      </c>
      <c r="F439" s="1" t="str">
        <f>IF(LENB(JIS非漢字一覧[[#This Row],[char]])=1,"NARROW","WIDE")</f>
        <v>WIDE</v>
      </c>
      <c r="G43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40" spans="2:7" x14ac:dyDescent="0.4">
      <c r="B440" s="2" t="s">
        <v>1358</v>
      </c>
      <c r="C440" s="1">
        <f>HEX2DEC(JIS非漢字一覧[[#This Row],[hex]])</f>
        <v>1044</v>
      </c>
      <c r="D440" s="1" t="str">
        <f>_xlfn.UNICHAR(HEX2DEC(JIS非漢字一覧[[#This Row],[hex]]))</f>
        <v>Д</v>
      </c>
      <c r="E440" s="1" t="s">
        <v>2179</v>
      </c>
      <c r="F440" s="1" t="str">
        <f>IF(LENB(JIS非漢字一覧[[#This Row],[char]])=1,"NARROW","WIDE")</f>
        <v>WIDE</v>
      </c>
      <c r="G44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41" spans="2:7" x14ac:dyDescent="0.4">
      <c r="B441" s="2" t="s">
        <v>1359</v>
      </c>
      <c r="C441" s="1">
        <f>HEX2DEC(JIS非漢字一覧[[#This Row],[hex]])</f>
        <v>1045</v>
      </c>
      <c r="D441" s="1" t="str">
        <f>_xlfn.UNICHAR(HEX2DEC(JIS非漢字一覧[[#This Row],[hex]]))</f>
        <v>Е</v>
      </c>
      <c r="E441" s="1" t="s">
        <v>2180</v>
      </c>
      <c r="F441" s="1" t="str">
        <f>IF(LENB(JIS非漢字一覧[[#This Row],[char]])=1,"NARROW","WIDE")</f>
        <v>WIDE</v>
      </c>
      <c r="G44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42" spans="2:7" x14ac:dyDescent="0.4">
      <c r="B442" s="2" t="s">
        <v>1361</v>
      </c>
      <c r="C442" s="1">
        <f>HEX2DEC(JIS非漢字一覧[[#This Row],[hex]])</f>
        <v>1046</v>
      </c>
      <c r="D442" s="1" t="str">
        <f>_xlfn.UNICHAR(HEX2DEC(JIS非漢字一覧[[#This Row],[hex]]))</f>
        <v>Ж</v>
      </c>
      <c r="E442" s="1" t="s">
        <v>2181</v>
      </c>
      <c r="F442" s="1" t="str">
        <f>IF(LENB(JIS非漢字一覧[[#This Row],[char]])=1,"NARROW","WIDE")</f>
        <v>WIDE</v>
      </c>
      <c r="G44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43" spans="2:7" x14ac:dyDescent="0.4">
      <c r="B443" s="2" t="s">
        <v>1362</v>
      </c>
      <c r="C443" s="1">
        <f>HEX2DEC(JIS非漢字一覧[[#This Row],[hex]])</f>
        <v>1047</v>
      </c>
      <c r="D443" s="1" t="str">
        <f>_xlfn.UNICHAR(HEX2DEC(JIS非漢字一覧[[#This Row],[hex]]))</f>
        <v>З</v>
      </c>
      <c r="E443" s="1" t="s">
        <v>2182</v>
      </c>
      <c r="F443" s="1" t="str">
        <f>IF(LENB(JIS非漢字一覧[[#This Row],[char]])=1,"NARROW","WIDE")</f>
        <v>WIDE</v>
      </c>
      <c r="G44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44" spans="2:7" x14ac:dyDescent="0.4">
      <c r="B444" s="2" t="s">
        <v>1363</v>
      </c>
      <c r="C444" s="1">
        <f>HEX2DEC(JIS非漢字一覧[[#This Row],[hex]])</f>
        <v>1048</v>
      </c>
      <c r="D444" s="1" t="str">
        <f>_xlfn.UNICHAR(HEX2DEC(JIS非漢字一覧[[#This Row],[hex]]))</f>
        <v>И</v>
      </c>
      <c r="E444" s="1" t="s">
        <v>2183</v>
      </c>
      <c r="F444" s="1" t="str">
        <f>IF(LENB(JIS非漢字一覧[[#This Row],[char]])=1,"NARROW","WIDE")</f>
        <v>WIDE</v>
      </c>
      <c r="G44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45" spans="2:7" x14ac:dyDescent="0.4">
      <c r="B445" s="2" t="s">
        <v>1364</v>
      </c>
      <c r="C445" s="1">
        <f>HEX2DEC(JIS非漢字一覧[[#This Row],[hex]])</f>
        <v>1049</v>
      </c>
      <c r="D445" s="1" t="str">
        <f>_xlfn.UNICHAR(HEX2DEC(JIS非漢字一覧[[#This Row],[hex]]))</f>
        <v>Й</v>
      </c>
      <c r="E445" s="1" t="s">
        <v>2184</v>
      </c>
      <c r="F445" s="1" t="str">
        <f>IF(LENB(JIS非漢字一覧[[#This Row],[char]])=1,"NARROW","WIDE")</f>
        <v>WIDE</v>
      </c>
      <c r="G44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46" spans="2:7" x14ac:dyDescent="0.4">
      <c r="B446" s="2" t="s">
        <v>897</v>
      </c>
      <c r="C446" s="1">
        <f>HEX2DEC(JIS非漢字一覧[[#This Row],[hex]])</f>
        <v>1050</v>
      </c>
      <c r="D446" s="1" t="str">
        <f>_xlfn.UNICHAR(HEX2DEC(JIS非漢字一覧[[#This Row],[hex]]))</f>
        <v>К</v>
      </c>
      <c r="E446" s="1" t="s">
        <v>2185</v>
      </c>
      <c r="F446" s="1" t="str">
        <f>IF(LENB(JIS非漢字一覧[[#This Row],[char]])=1,"NARROW","WIDE")</f>
        <v>WIDE</v>
      </c>
      <c r="G44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47" spans="2:7" x14ac:dyDescent="0.4">
      <c r="B447" s="2" t="s">
        <v>898</v>
      </c>
      <c r="C447" s="1">
        <f>HEX2DEC(JIS非漢字一覧[[#This Row],[hex]])</f>
        <v>1051</v>
      </c>
      <c r="D447" s="1" t="str">
        <f>_xlfn.UNICHAR(HEX2DEC(JIS非漢字一覧[[#This Row],[hex]]))</f>
        <v>Л</v>
      </c>
      <c r="E447" s="1" t="s">
        <v>2186</v>
      </c>
      <c r="F447" s="1" t="str">
        <f>IF(LENB(JIS非漢字一覧[[#This Row],[char]])=1,"NARROW","WIDE")</f>
        <v>WIDE</v>
      </c>
      <c r="G44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48" spans="2:7" x14ac:dyDescent="0.4">
      <c r="B448" s="2" t="s">
        <v>899</v>
      </c>
      <c r="C448" s="1">
        <f>HEX2DEC(JIS非漢字一覧[[#This Row],[hex]])</f>
        <v>1052</v>
      </c>
      <c r="D448" s="1" t="str">
        <f>_xlfn.UNICHAR(HEX2DEC(JIS非漢字一覧[[#This Row],[hex]]))</f>
        <v>М</v>
      </c>
      <c r="E448" s="1" t="s">
        <v>2187</v>
      </c>
      <c r="F448" s="1" t="str">
        <f>IF(LENB(JIS非漢字一覧[[#This Row],[char]])=1,"NARROW","WIDE")</f>
        <v>WIDE</v>
      </c>
      <c r="G44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49" spans="2:7" x14ac:dyDescent="0.4">
      <c r="B449" s="2" t="s">
        <v>900</v>
      </c>
      <c r="C449" s="1">
        <f>HEX2DEC(JIS非漢字一覧[[#This Row],[hex]])</f>
        <v>1053</v>
      </c>
      <c r="D449" s="1" t="str">
        <f>_xlfn.UNICHAR(HEX2DEC(JIS非漢字一覧[[#This Row],[hex]]))</f>
        <v>Н</v>
      </c>
      <c r="E449" s="1" t="s">
        <v>2188</v>
      </c>
      <c r="F449" s="1" t="str">
        <f>IF(LENB(JIS非漢字一覧[[#This Row],[char]])=1,"NARROW","WIDE")</f>
        <v>WIDE</v>
      </c>
      <c r="G44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50" spans="2:7" x14ac:dyDescent="0.4">
      <c r="B450" s="2" t="s">
        <v>901</v>
      </c>
      <c r="C450" s="1">
        <f>HEX2DEC(JIS非漢字一覧[[#This Row],[hex]])</f>
        <v>1054</v>
      </c>
      <c r="D450" s="1" t="str">
        <f>_xlfn.UNICHAR(HEX2DEC(JIS非漢字一覧[[#This Row],[hex]]))</f>
        <v>О</v>
      </c>
      <c r="E450" s="1" t="s">
        <v>2189</v>
      </c>
      <c r="F450" s="1" t="str">
        <f>IF(LENB(JIS非漢字一覧[[#This Row],[char]])=1,"NARROW","WIDE")</f>
        <v>WIDE</v>
      </c>
      <c r="G45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51" spans="2:7" x14ac:dyDescent="0.4">
      <c r="B451" s="2" t="s">
        <v>902</v>
      </c>
      <c r="C451" s="1">
        <f>HEX2DEC(JIS非漢字一覧[[#This Row],[hex]])</f>
        <v>1055</v>
      </c>
      <c r="D451" s="1" t="str">
        <f>_xlfn.UNICHAR(HEX2DEC(JIS非漢字一覧[[#This Row],[hex]]))</f>
        <v>П</v>
      </c>
      <c r="E451" s="1" t="s">
        <v>2190</v>
      </c>
      <c r="F451" s="1" t="str">
        <f>IF(LENB(JIS非漢字一覧[[#This Row],[char]])=1,"NARROW","WIDE")</f>
        <v>WIDE</v>
      </c>
      <c r="G45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52" spans="2:7" x14ac:dyDescent="0.4">
      <c r="B452" s="2" t="s">
        <v>1365</v>
      </c>
      <c r="C452" s="1">
        <f>HEX2DEC(JIS非漢字一覧[[#This Row],[hex]])</f>
        <v>1056</v>
      </c>
      <c r="D452" s="1" t="str">
        <f>_xlfn.UNICHAR(HEX2DEC(JIS非漢字一覧[[#This Row],[hex]]))</f>
        <v>Р</v>
      </c>
      <c r="E452" s="1" t="s">
        <v>2191</v>
      </c>
      <c r="F452" s="1" t="str">
        <f>IF(LENB(JIS非漢字一覧[[#This Row],[char]])=1,"NARROW","WIDE")</f>
        <v>WIDE</v>
      </c>
      <c r="G45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53" spans="2:7" x14ac:dyDescent="0.4">
      <c r="B453" s="2" t="s">
        <v>1366</v>
      </c>
      <c r="C453" s="1">
        <f>HEX2DEC(JIS非漢字一覧[[#This Row],[hex]])</f>
        <v>1057</v>
      </c>
      <c r="D453" s="1" t="str">
        <f>_xlfn.UNICHAR(HEX2DEC(JIS非漢字一覧[[#This Row],[hex]]))</f>
        <v>С</v>
      </c>
      <c r="E453" s="1" t="s">
        <v>2192</v>
      </c>
      <c r="F453" s="1" t="str">
        <f>IF(LENB(JIS非漢字一覧[[#This Row],[char]])=1,"NARROW","WIDE")</f>
        <v>WIDE</v>
      </c>
      <c r="G45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54" spans="2:7" x14ac:dyDescent="0.4">
      <c r="B454" s="2" t="s">
        <v>1367</v>
      </c>
      <c r="C454" s="1">
        <f>HEX2DEC(JIS非漢字一覧[[#This Row],[hex]])</f>
        <v>1058</v>
      </c>
      <c r="D454" s="1" t="str">
        <f>_xlfn.UNICHAR(HEX2DEC(JIS非漢字一覧[[#This Row],[hex]]))</f>
        <v>Т</v>
      </c>
      <c r="E454" s="1" t="s">
        <v>2193</v>
      </c>
      <c r="F454" s="1" t="str">
        <f>IF(LENB(JIS非漢字一覧[[#This Row],[char]])=1,"NARROW","WIDE")</f>
        <v>WIDE</v>
      </c>
      <c r="G45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55" spans="2:7" x14ac:dyDescent="0.4">
      <c r="B455" s="2" t="s">
        <v>1368</v>
      </c>
      <c r="C455" s="1">
        <f>HEX2DEC(JIS非漢字一覧[[#This Row],[hex]])</f>
        <v>1059</v>
      </c>
      <c r="D455" s="1" t="str">
        <f>_xlfn.UNICHAR(HEX2DEC(JIS非漢字一覧[[#This Row],[hex]]))</f>
        <v>У</v>
      </c>
      <c r="E455" s="1" t="s">
        <v>2194</v>
      </c>
      <c r="F455" s="1" t="str">
        <f>IF(LENB(JIS非漢字一覧[[#This Row],[char]])=1,"NARROW","WIDE")</f>
        <v>WIDE</v>
      </c>
      <c r="G45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56" spans="2:7" x14ac:dyDescent="0.4">
      <c r="B456" s="2" t="s">
        <v>1369</v>
      </c>
      <c r="C456" s="1">
        <f>HEX2DEC(JIS非漢字一覧[[#This Row],[hex]])</f>
        <v>1060</v>
      </c>
      <c r="D456" s="1" t="str">
        <f>_xlfn.UNICHAR(HEX2DEC(JIS非漢字一覧[[#This Row],[hex]]))</f>
        <v>Ф</v>
      </c>
      <c r="E456" s="1" t="s">
        <v>2195</v>
      </c>
      <c r="F456" s="1" t="str">
        <f>IF(LENB(JIS非漢字一覧[[#This Row],[char]])=1,"NARROW","WIDE")</f>
        <v>WIDE</v>
      </c>
      <c r="G45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57" spans="2:7" x14ac:dyDescent="0.4">
      <c r="B457" s="2" t="s">
        <v>1370</v>
      </c>
      <c r="C457" s="1">
        <f>HEX2DEC(JIS非漢字一覧[[#This Row],[hex]])</f>
        <v>1061</v>
      </c>
      <c r="D457" s="1" t="str">
        <f>_xlfn.UNICHAR(HEX2DEC(JIS非漢字一覧[[#This Row],[hex]]))</f>
        <v>Х</v>
      </c>
      <c r="E457" s="1" t="s">
        <v>2196</v>
      </c>
      <c r="F457" s="1" t="str">
        <f>IF(LENB(JIS非漢字一覧[[#This Row],[char]])=1,"NARROW","WIDE")</f>
        <v>WIDE</v>
      </c>
      <c r="G45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58" spans="2:7" x14ac:dyDescent="0.4">
      <c r="B458" s="2" t="s">
        <v>1371</v>
      </c>
      <c r="C458" s="1">
        <f>HEX2DEC(JIS非漢字一覧[[#This Row],[hex]])</f>
        <v>1062</v>
      </c>
      <c r="D458" s="1" t="str">
        <f>_xlfn.UNICHAR(HEX2DEC(JIS非漢字一覧[[#This Row],[hex]]))</f>
        <v>Ц</v>
      </c>
      <c r="E458" s="1" t="s">
        <v>2197</v>
      </c>
      <c r="F458" s="1" t="str">
        <f>IF(LENB(JIS非漢字一覧[[#This Row],[char]])=1,"NARROW","WIDE")</f>
        <v>WIDE</v>
      </c>
      <c r="G45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59" spans="2:7" x14ac:dyDescent="0.4">
      <c r="B459" s="2" t="s">
        <v>1372</v>
      </c>
      <c r="C459" s="1">
        <f>HEX2DEC(JIS非漢字一覧[[#This Row],[hex]])</f>
        <v>1063</v>
      </c>
      <c r="D459" s="1" t="str">
        <f>_xlfn.UNICHAR(HEX2DEC(JIS非漢字一覧[[#This Row],[hex]]))</f>
        <v>Ч</v>
      </c>
      <c r="E459" s="1" t="s">
        <v>2198</v>
      </c>
      <c r="F459" s="1" t="str">
        <f>IF(LENB(JIS非漢字一覧[[#This Row],[char]])=1,"NARROW","WIDE")</f>
        <v>WIDE</v>
      </c>
      <c r="G45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60" spans="2:7" x14ac:dyDescent="0.4">
      <c r="B460" s="2" t="s">
        <v>1373</v>
      </c>
      <c r="C460" s="1">
        <f>HEX2DEC(JIS非漢字一覧[[#This Row],[hex]])</f>
        <v>1064</v>
      </c>
      <c r="D460" s="1" t="str">
        <f>_xlfn.UNICHAR(HEX2DEC(JIS非漢字一覧[[#This Row],[hex]]))</f>
        <v>Ш</v>
      </c>
      <c r="E460" s="1" t="s">
        <v>2199</v>
      </c>
      <c r="F460" s="1" t="str">
        <f>IF(LENB(JIS非漢字一覧[[#This Row],[char]])=1,"NARROW","WIDE")</f>
        <v>WIDE</v>
      </c>
      <c r="G46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61" spans="2:7" x14ac:dyDescent="0.4">
      <c r="B461" s="2" t="s">
        <v>1374</v>
      </c>
      <c r="C461" s="1">
        <f>HEX2DEC(JIS非漢字一覧[[#This Row],[hex]])</f>
        <v>1065</v>
      </c>
      <c r="D461" s="1" t="str">
        <f>_xlfn.UNICHAR(HEX2DEC(JIS非漢字一覧[[#This Row],[hex]]))</f>
        <v>Щ</v>
      </c>
      <c r="E461" s="1" t="s">
        <v>2200</v>
      </c>
      <c r="F461" s="1" t="str">
        <f>IF(LENB(JIS非漢字一覧[[#This Row],[char]])=1,"NARROW","WIDE")</f>
        <v>WIDE</v>
      </c>
      <c r="G46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62" spans="2:7" x14ac:dyDescent="0.4">
      <c r="B462" s="2" t="s">
        <v>903</v>
      </c>
      <c r="C462" s="1">
        <f>HEX2DEC(JIS非漢字一覧[[#This Row],[hex]])</f>
        <v>1066</v>
      </c>
      <c r="D462" s="1" t="str">
        <f>_xlfn.UNICHAR(HEX2DEC(JIS非漢字一覧[[#This Row],[hex]]))</f>
        <v>Ъ</v>
      </c>
      <c r="E462" s="1" t="s">
        <v>2201</v>
      </c>
      <c r="F462" s="1" t="str">
        <f>IF(LENB(JIS非漢字一覧[[#This Row],[char]])=1,"NARROW","WIDE")</f>
        <v>WIDE</v>
      </c>
      <c r="G46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63" spans="2:7" x14ac:dyDescent="0.4">
      <c r="B463" s="2" t="s">
        <v>904</v>
      </c>
      <c r="C463" s="1">
        <f>HEX2DEC(JIS非漢字一覧[[#This Row],[hex]])</f>
        <v>1067</v>
      </c>
      <c r="D463" s="1" t="str">
        <f>_xlfn.UNICHAR(HEX2DEC(JIS非漢字一覧[[#This Row],[hex]]))</f>
        <v>Ы</v>
      </c>
      <c r="E463" s="1" t="s">
        <v>2202</v>
      </c>
      <c r="F463" s="1" t="str">
        <f>IF(LENB(JIS非漢字一覧[[#This Row],[char]])=1,"NARROW","WIDE")</f>
        <v>WIDE</v>
      </c>
      <c r="G46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64" spans="2:7" x14ac:dyDescent="0.4">
      <c r="B464" s="2" t="s">
        <v>905</v>
      </c>
      <c r="C464" s="1">
        <f>HEX2DEC(JIS非漢字一覧[[#This Row],[hex]])</f>
        <v>1068</v>
      </c>
      <c r="D464" s="1" t="str">
        <f>_xlfn.UNICHAR(HEX2DEC(JIS非漢字一覧[[#This Row],[hex]]))</f>
        <v>Ь</v>
      </c>
      <c r="E464" s="1" t="s">
        <v>2203</v>
      </c>
      <c r="F464" s="1" t="str">
        <f>IF(LENB(JIS非漢字一覧[[#This Row],[char]])=1,"NARROW","WIDE")</f>
        <v>WIDE</v>
      </c>
      <c r="G46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65" spans="2:7" x14ac:dyDescent="0.4">
      <c r="B465" s="2" t="s">
        <v>906</v>
      </c>
      <c r="C465" s="1">
        <f>HEX2DEC(JIS非漢字一覧[[#This Row],[hex]])</f>
        <v>1069</v>
      </c>
      <c r="D465" s="1" t="str">
        <f>_xlfn.UNICHAR(HEX2DEC(JIS非漢字一覧[[#This Row],[hex]]))</f>
        <v>Э</v>
      </c>
      <c r="E465" s="1" t="s">
        <v>2204</v>
      </c>
      <c r="F465" s="1" t="str">
        <f>IF(LENB(JIS非漢字一覧[[#This Row],[char]])=1,"NARROW","WIDE")</f>
        <v>WIDE</v>
      </c>
      <c r="G46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66" spans="2:7" x14ac:dyDescent="0.4">
      <c r="B466" s="2" t="s">
        <v>907</v>
      </c>
      <c r="C466" s="1">
        <f>HEX2DEC(JIS非漢字一覧[[#This Row],[hex]])</f>
        <v>1070</v>
      </c>
      <c r="D466" s="1" t="str">
        <f>_xlfn.UNICHAR(HEX2DEC(JIS非漢字一覧[[#This Row],[hex]]))</f>
        <v>Ю</v>
      </c>
      <c r="E466" s="1" t="s">
        <v>2205</v>
      </c>
      <c r="F466" s="1" t="str">
        <f>IF(LENB(JIS非漢字一覧[[#This Row],[char]])=1,"NARROW","WIDE")</f>
        <v>WIDE</v>
      </c>
      <c r="G46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67" spans="2:7" x14ac:dyDescent="0.4">
      <c r="B467" s="2" t="s">
        <v>908</v>
      </c>
      <c r="C467" s="1">
        <f>HEX2DEC(JIS非漢字一覧[[#This Row],[hex]])</f>
        <v>1071</v>
      </c>
      <c r="D467" s="1" t="str">
        <f>_xlfn.UNICHAR(HEX2DEC(JIS非漢字一覧[[#This Row],[hex]]))</f>
        <v>Я</v>
      </c>
      <c r="E467" s="1" t="s">
        <v>2206</v>
      </c>
      <c r="F467" s="1" t="str">
        <f>IF(LENB(JIS非漢字一覧[[#This Row],[char]])=1,"NARROW","WIDE")</f>
        <v>WIDE</v>
      </c>
      <c r="G46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68" spans="2:7" x14ac:dyDescent="0.4">
      <c r="B468" s="2" t="s">
        <v>1375</v>
      </c>
      <c r="C468" s="1">
        <f>HEX2DEC(JIS非漢字一覧[[#This Row],[hex]])</f>
        <v>1072</v>
      </c>
      <c r="D468" s="1" t="str">
        <f>_xlfn.UNICHAR(HEX2DEC(JIS非漢字一覧[[#This Row],[hex]]))</f>
        <v>а</v>
      </c>
      <c r="E468" s="1" t="s">
        <v>2207</v>
      </c>
      <c r="F468" s="1" t="str">
        <f>IF(LENB(JIS非漢字一覧[[#This Row],[char]])=1,"NARROW","WIDE")</f>
        <v>WIDE</v>
      </c>
      <c r="G46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69" spans="2:7" x14ac:dyDescent="0.4">
      <c r="B469" s="2" t="s">
        <v>1376</v>
      </c>
      <c r="C469" s="1">
        <f>HEX2DEC(JIS非漢字一覧[[#This Row],[hex]])</f>
        <v>1073</v>
      </c>
      <c r="D469" s="1" t="str">
        <f>_xlfn.UNICHAR(HEX2DEC(JIS非漢字一覧[[#This Row],[hex]]))</f>
        <v>б</v>
      </c>
      <c r="E469" s="1" t="s">
        <v>2208</v>
      </c>
      <c r="F469" s="1" t="str">
        <f>IF(LENB(JIS非漢字一覧[[#This Row],[char]])=1,"NARROW","WIDE")</f>
        <v>WIDE</v>
      </c>
      <c r="G46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70" spans="2:7" x14ac:dyDescent="0.4">
      <c r="B470" s="2" t="s">
        <v>1377</v>
      </c>
      <c r="C470" s="1">
        <f>HEX2DEC(JIS非漢字一覧[[#This Row],[hex]])</f>
        <v>1074</v>
      </c>
      <c r="D470" s="1" t="str">
        <f>_xlfn.UNICHAR(HEX2DEC(JIS非漢字一覧[[#This Row],[hex]]))</f>
        <v>в</v>
      </c>
      <c r="E470" s="1" t="s">
        <v>2209</v>
      </c>
      <c r="F470" s="1" t="str">
        <f>IF(LENB(JIS非漢字一覧[[#This Row],[char]])=1,"NARROW","WIDE")</f>
        <v>WIDE</v>
      </c>
      <c r="G47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71" spans="2:7" x14ac:dyDescent="0.4">
      <c r="B471" s="2" t="s">
        <v>1378</v>
      </c>
      <c r="C471" s="1">
        <f>HEX2DEC(JIS非漢字一覧[[#This Row],[hex]])</f>
        <v>1075</v>
      </c>
      <c r="D471" s="1" t="str">
        <f>_xlfn.UNICHAR(HEX2DEC(JIS非漢字一覧[[#This Row],[hex]]))</f>
        <v>г</v>
      </c>
      <c r="E471" s="1" t="s">
        <v>2210</v>
      </c>
      <c r="F471" s="1" t="str">
        <f>IF(LENB(JIS非漢字一覧[[#This Row],[char]])=1,"NARROW","WIDE")</f>
        <v>WIDE</v>
      </c>
      <c r="G47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72" spans="2:7" x14ac:dyDescent="0.4">
      <c r="B472" s="2" t="s">
        <v>1379</v>
      </c>
      <c r="C472" s="1">
        <f>HEX2DEC(JIS非漢字一覧[[#This Row],[hex]])</f>
        <v>1076</v>
      </c>
      <c r="D472" s="1" t="str">
        <f>_xlfn.UNICHAR(HEX2DEC(JIS非漢字一覧[[#This Row],[hex]]))</f>
        <v>д</v>
      </c>
      <c r="E472" s="1" t="s">
        <v>2211</v>
      </c>
      <c r="F472" s="1" t="str">
        <f>IF(LENB(JIS非漢字一覧[[#This Row],[char]])=1,"NARROW","WIDE")</f>
        <v>WIDE</v>
      </c>
      <c r="G47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73" spans="2:7" x14ac:dyDescent="0.4">
      <c r="B473" s="2" t="s">
        <v>1380</v>
      </c>
      <c r="C473" s="1">
        <f>HEX2DEC(JIS非漢字一覧[[#This Row],[hex]])</f>
        <v>1077</v>
      </c>
      <c r="D473" s="1" t="str">
        <f>_xlfn.UNICHAR(HEX2DEC(JIS非漢字一覧[[#This Row],[hex]]))</f>
        <v>е</v>
      </c>
      <c r="E473" s="1" t="s">
        <v>2212</v>
      </c>
      <c r="F473" s="1" t="str">
        <f>IF(LENB(JIS非漢字一覧[[#This Row],[char]])=1,"NARROW","WIDE")</f>
        <v>WIDE</v>
      </c>
      <c r="G47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74" spans="2:7" x14ac:dyDescent="0.4">
      <c r="B474" s="2" t="s">
        <v>1382</v>
      </c>
      <c r="C474" s="1">
        <f>HEX2DEC(JIS非漢字一覧[[#This Row],[hex]])</f>
        <v>1078</v>
      </c>
      <c r="D474" s="1" t="str">
        <f>_xlfn.UNICHAR(HEX2DEC(JIS非漢字一覧[[#This Row],[hex]]))</f>
        <v>ж</v>
      </c>
      <c r="E474" s="1" t="s">
        <v>2213</v>
      </c>
      <c r="F474" s="1" t="str">
        <f>IF(LENB(JIS非漢字一覧[[#This Row],[char]])=1,"NARROW","WIDE")</f>
        <v>WIDE</v>
      </c>
      <c r="G47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75" spans="2:7" x14ac:dyDescent="0.4">
      <c r="B475" s="2" t="s">
        <v>1383</v>
      </c>
      <c r="C475" s="1">
        <f>HEX2DEC(JIS非漢字一覧[[#This Row],[hex]])</f>
        <v>1079</v>
      </c>
      <c r="D475" s="1" t="str">
        <f>_xlfn.UNICHAR(HEX2DEC(JIS非漢字一覧[[#This Row],[hex]]))</f>
        <v>з</v>
      </c>
      <c r="E475" s="1" t="s">
        <v>2214</v>
      </c>
      <c r="F475" s="1" t="str">
        <f>IF(LENB(JIS非漢字一覧[[#This Row],[char]])=1,"NARROW","WIDE")</f>
        <v>WIDE</v>
      </c>
      <c r="G47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76" spans="2:7" x14ac:dyDescent="0.4">
      <c r="B476" s="2" t="s">
        <v>1384</v>
      </c>
      <c r="C476" s="1">
        <f>HEX2DEC(JIS非漢字一覧[[#This Row],[hex]])</f>
        <v>1080</v>
      </c>
      <c r="D476" s="1" t="str">
        <f>_xlfn.UNICHAR(HEX2DEC(JIS非漢字一覧[[#This Row],[hex]]))</f>
        <v>и</v>
      </c>
      <c r="E476" s="1" t="s">
        <v>2215</v>
      </c>
      <c r="F476" s="1" t="str">
        <f>IF(LENB(JIS非漢字一覧[[#This Row],[char]])=1,"NARROW","WIDE")</f>
        <v>WIDE</v>
      </c>
      <c r="G47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77" spans="2:7" x14ac:dyDescent="0.4">
      <c r="B477" s="2" t="s">
        <v>1385</v>
      </c>
      <c r="C477" s="1">
        <f>HEX2DEC(JIS非漢字一覧[[#This Row],[hex]])</f>
        <v>1081</v>
      </c>
      <c r="D477" s="1" t="str">
        <f>_xlfn.UNICHAR(HEX2DEC(JIS非漢字一覧[[#This Row],[hex]]))</f>
        <v>й</v>
      </c>
      <c r="E477" s="1" t="s">
        <v>2216</v>
      </c>
      <c r="F477" s="1" t="str">
        <f>IF(LENB(JIS非漢字一覧[[#This Row],[char]])=1,"NARROW","WIDE")</f>
        <v>WIDE</v>
      </c>
      <c r="G47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78" spans="2:7" x14ac:dyDescent="0.4">
      <c r="B478" s="2" t="s">
        <v>924</v>
      </c>
      <c r="C478" s="1">
        <f>HEX2DEC(JIS非漢字一覧[[#This Row],[hex]])</f>
        <v>1082</v>
      </c>
      <c r="D478" s="1" t="str">
        <f>_xlfn.UNICHAR(HEX2DEC(JIS非漢字一覧[[#This Row],[hex]]))</f>
        <v>к</v>
      </c>
      <c r="E478" s="1" t="s">
        <v>2217</v>
      </c>
      <c r="F478" s="1" t="str">
        <f>IF(LENB(JIS非漢字一覧[[#This Row],[char]])=1,"NARROW","WIDE")</f>
        <v>WIDE</v>
      </c>
      <c r="G47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79" spans="2:7" x14ac:dyDescent="0.4">
      <c r="B479" s="2" t="s">
        <v>925</v>
      </c>
      <c r="C479" s="1">
        <f>HEX2DEC(JIS非漢字一覧[[#This Row],[hex]])</f>
        <v>1083</v>
      </c>
      <c r="D479" s="1" t="str">
        <f>_xlfn.UNICHAR(HEX2DEC(JIS非漢字一覧[[#This Row],[hex]]))</f>
        <v>л</v>
      </c>
      <c r="E479" s="1" t="s">
        <v>2218</v>
      </c>
      <c r="F479" s="1" t="str">
        <f>IF(LENB(JIS非漢字一覧[[#This Row],[char]])=1,"NARROW","WIDE")</f>
        <v>WIDE</v>
      </c>
      <c r="G47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80" spans="2:7" x14ac:dyDescent="0.4">
      <c r="B480" s="2" t="s">
        <v>926</v>
      </c>
      <c r="C480" s="1">
        <f>HEX2DEC(JIS非漢字一覧[[#This Row],[hex]])</f>
        <v>1084</v>
      </c>
      <c r="D480" s="1" t="str">
        <f>_xlfn.UNICHAR(HEX2DEC(JIS非漢字一覧[[#This Row],[hex]]))</f>
        <v>м</v>
      </c>
      <c r="E480" s="1" t="s">
        <v>2219</v>
      </c>
      <c r="F480" s="1" t="str">
        <f>IF(LENB(JIS非漢字一覧[[#This Row],[char]])=1,"NARROW","WIDE")</f>
        <v>WIDE</v>
      </c>
      <c r="G48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81" spans="2:7" x14ac:dyDescent="0.4">
      <c r="B481" s="2" t="s">
        <v>927</v>
      </c>
      <c r="C481" s="1">
        <f>HEX2DEC(JIS非漢字一覧[[#This Row],[hex]])</f>
        <v>1085</v>
      </c>
      <c r="D481" s="1" t="str">
        <f>_xlfn.UNICHAR(HEX2DEC(JIS非漢字一覧[[#This Row],[hex]]))</f>
        <v>н</v>
      </c>
      <c r="E481" s="1" t="s">
        <v>2220</v>
      </c>
      <c r="F481" s="1" t="str">
        <f>IF(LENB(JIS非漢字一覧[[#This Row],[char]])=1,"NARROW","WIDE")</f>
        <v>WIDE</v>
      </c>
      <c r="G48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82" spans="2:7" x14ac:dyDescent="0.4">
      <c r="B482" s="2" t="s">
        <v>928</v>
      </c>
      <c r="C482" s="1">
        <f>HEX2DEC(JIS非漢字一覧[[#This Row],[hex]])</f>
        <v>1086</v>
      </c>
      <c r="D482" s="1" t="str">
        <f>_xlfn.UNICHAR(HEX2DEC(JIS非漢字一覧[[#This Row],[hex]]))</f>
        <v>о</v>
      </c>
      <c r="E482" s="1" t="s">
        <v>2221</v>
      </c>
      <c r="F482" s="1" t="str">
        <f>IF(LENB(JIS非漢字一覧[[#This Row],[char]])=1,"NARROW","WIDE")</f>
        <v>WIDE</v>
      </c>
      <c r="G48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83" spans="2:7" x14ac:dyDescent="0.4">
      <c r="B483" s="2" t="s">
        <v>929</v>
      </c>
      <c r="C483" s="1">
        <f>HEX2DEC(JIS非漢字一覧[[#This Row],[hex]])</f>
        <v>1087</v>
      </c>
      <c r="D483" s="1" t="str">
        <f>_xlfn.UNICHAR(HEX2DEC(JIS非漢字一覧[[#This Row],[hex]]))</f>
        <v>п</v>
      </c>
      <c r="E483" s="1" t="s">
        <v>2222</v>
      </c>
      <c r="F483" s="1" t="str">
        <f>IF(LENB(JIS非漢字一覧[[#This Row],[char]])=1,"NARROW","WIDE")</f>
        <v>WIDE</v>
      </c>
      <c r="G48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84" spans="2:7" x14ac:dyDescent="0.4">
      <c r="B484" s="2" t="s">
        <v>1386</v>
      </c>
      <c r="C484" s="1">
        <f>HEX2DEC(JIS非漢字一覧[[#This Row],[hex]])</f>
        <v>1088</v>
      </c>
      <c r="D484" s="1" t="str">
        <f>_xlfn.UNICHAR(HEX2DEC(JIS非漢字一覧[[#This Row],[hex]]))</f>
        <v>р</v>
      </c>
      <c r="E484" s="1" t="s">
        <v>2223</v>
      </c>
      <c r="F484" s="1" t="str">
        <f>IF(LENB(JIS非漢字一覧[[#This Row],[char]])=1,"NARROW","WIDE")</f>
        <v>WIDE</v>
      </c>
      <c r="G48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85" spans="2:7" x14ac:dyDescent="0.4">
      <c r="B485" s="2" t="s">
        <v>1387</v>
      </c>
      <c r="C485" s="1">
        <f>HEX2DEC(JIS非漢字一覧[[#This Row],[hex]])</f>
        <v>1089</v>
      </c>
      <c r="D485" s="1" t="str">
        <f>_xlfn.UNICHAR(HEX2DEC(JIS非漢字一覧[[#This Row],[hex]]))</f>
        <v>с</v>
      </c>
      <c r="E485" s="1" t="s">
        <v>2224</v>
      </c>
      <c r="F485" s="1" t="str">
        <f>IF(LENB(JIS非漢字一覧[[#This Row],[char]])=1,"NARROW","WIDE")</f>
        <v>WIDE</v>
      </c>
      <c r="G48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86" spans="2:7" x14ac:dyDescent="0.4">
      <c r="B486" s="2" t="s">
        <v>1388</v>
      </c>
      <c r="C486" s="1">
        <f>HEX2DEC(JIS非漢字一覧[[#This Row],[hex]])</f>
        <v>1090</v>
      </c>
      <c r="D486" s="1" t="str">
        <f>_xlfn.UNICHAR(HEX2DEC(JIS非漢字一覧[[#This Row],[hex]]))</f>
        <v>т</v>
      </c>
      <c r="E486" s="1" t="s">
        <v>2225</v>
      </c>
      <c r="F486" s="1" t="str">
        <f>IF(LENB(JIS非漢字一覧[[#This Row],[char]])=1,"NARROW","WIDE")</f>
        <v>WIDE</v>
      </c>
      <c r="G48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87" spans="2:7" x14ac:dyDescent="0.4">
      <c r="B487" s="2" t="s">
        <v>1389</v>
      </c>
      <c r="C487" s="1">
        <f>HEX2DEC(JIS非漢字一覧[[#This Row],[hex]])</f>
        <v>1091</v>
      </c>
      <c r="D487" s="1" t="str">
        <f>_xlfn.UNICHAR(HEX2DEC(JIS非漢字一覧[[#This Row],[hex]]))</f>
        <v>у</v>
      </c>
      <c r="E487" s="1" t="s">
        <v>2226</v>
      </c>
      <c r="F487" s="1" t="str">
        <f>IF(LENB(JIS非漢字一覧[[#This Row],[char]])=1,"NARROW","WIDE")</f>
        <v>WIDE</v>
      </c>
      <c r="G48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88" spans="2:7" x14ac:dyDescent="0.4">
      <c r="B488" s="2" t="s">
        <v>1390</v>
      </c>
      <c r="C488" s="1">
        <f>HEX2DEC(JIS非漢字一覧[[#This Row],[hex]])</f>
        <v>1092</v>
      </c>
      <c r="D488" s="1" t="str">
        <f>_xlfn.UNICHAR(HEX2DEC(JIS非漢字一覧[[#This Row],[hex]]))</f>
        <v>ф</v>
      </c>
      <c r="E488" s="1" t="s">
        <v>2227</v>
      </c>
      <c r="F488" s="1" t="str">
        <f>IF(LENB(JIS非漢字一覧[[#This Row],[char]])=1,"NARROW","WIDE")</f>
        <v>WIDE</v>
      </c>
      <c r="G48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89" spans="2:7" x14ac:dyDescent="0.4">
      <c r="B489" s="2" t="s">
        <v>1391</v>
      </c>
      <c r="C489" s="1">
        <f>HEX2DEC(JIS非漢字一覧[[#This Row],[hex]])</f>
        <v>1093</v>
      </c>
      <c r="D489" s="1" t="str">
        <f>_xlfn.UNICHAR(HEX2DEC(JIS非漢字一覧[[#This Row],[hex]]))</f>
        <v>х</v>
      </c>
      <c r="E489" s="1" t="s">
        <v>2228</v>
      </c>
      <c r="F489" s="1" t="str">
        <f>IF(LENB(JIS非漢字一覧[[#This Row],[char]])=1,"NARROW","WIDE")</f>
        <v>WIDE</v>
      </c>
      <c r="G48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90" spans="2:7" x14ac:dyDescent="0.4">
      <c r="B490" s="2" t="s">
        <v>1392</v>
      </c>
      <c r="C490" s="1">
        <f>HEX2DEC(JIS非漢字一覧[[#This Row],[hex]])</f>
        <v>1094</v>
      </c>
      <c r="D490" s="1" t="str">
        <f>_xlfn.UNICHAR(HEX2DEC(JIS非漢字一覧[[#This Row],[hex]]))</f>
        <v>ц</v>
      </c>
      <c r="E490" s="1" t="s">
        <v>2229</v>
      </c>
      <c r="F490" s="1" t="str">
        <f>IF(LENB(JIS非漢字一覧[[#This Row],[char]])=1,"NARROW","WIDE")</f>
        <v>WIDE</v>
      </c>
      <c r="G49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91" spans="2:7" x14ac:dyDescent="0.4">
      <c r="B491" s="2" t="s">
        <v>1393</v>
      </c>
      <c r="C491" s="1">
        <f>HEX2DEC(JIS非漢字一覧[[#This Row],[hex]])</f>
        <v>1095</v>
      </c>
      <c r="D491" s="1" t="str">
        <f>_xlfn.UNICHAR(HEX2DEC(JIS非漢字一覧[[#This Row],[hex]]))</f>
        <v>ч</v>
      </c>
      <c r="E491" s="1" t="s">
        <v>2230</v>
      </c>
      <c r="F491" s="1" t="str">
        <f>IF(LENB(JIS非漢字一覧[[#This Row],[char]])=1,"NARROW","WIDE")</f>
        <v>WIDE</v>
      </c>
      <c r="G49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92" spans="2:7" x14ac:dyDescent="0.4">
      <c r="B492" s="2" t="s">
        <v>1394</v>
      </c>
      <c r="C492" s="1">
        <f>HEX2DEC(JIS非漢字一覧[[#This Row],[hex]])</f>
        <v>1096</v>
      </c>
      <c r="D492" s="1" t="str">
        <f>_xlfn.UNICHAR(HEX2DEC(JIS非漢字一覧[[#This Row],[hex]]))</f>
        <v>ш</v>
      </c>
      <c r="E492" s="1" t="s">
        <v>2231</v>
      </c>
      <c r="F492" s="1" t="str">
        <f>IF(LENB(JIS非漢字一覧[[#This Row],[char]])=1,"NARROW","WIDE")</f>
        <v>WIDE</v>
      </c>
      <c r="G49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93" spans="2:7" x14ac:dyDescent="0.4">
      <c r="B493" s="2" t="s">
        <v>1395</v>
      </c>
      <c r="C493" s="1">
        <f>HEX2DEC(JIS非漢字一覧[[#This Row],[hex]])</f>
        <v>1097</v>
      </c>
      <c r="D493" s="1" t="str">
        <f>_xlfn.UNICHAR(HEX2DEC(JIS非漢字一覧[[#This Row],[hex]]))</f>
        <v>щ</v>
      </c>
      <c r="E493" s="1" t="s">
        <v>2232</v>
      </c>
      <c r="F493" s="1" t="str">
        <f>IF(LENB(JIS非漢字一覧[[#This Row],[char]])=1,"NARROW","WIDE")</f>
        <v>WIDE</v>
      </c>
      <c r="G49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94" spans="2:7" x14ac:dyDescent="0.4">
      <c r="B494" s="2" t="s">
        <v>930</v>
      </c>
      <c r="C494" s="1">
        <f>HEX2DEC(JIS非漢字一覧[[#This Row],[hex]])</f>
        <v>1098</v>
      </c>
      <c r="D494" s="1" t="str">
        <f>_xlfn.UNICHAR(HEX2DEC(JIS非漢字一覧[[#This Row],[hex]]))</f>
        <v>ъ</v>
      </c>
      <c r="E494" s="1" t="s">
        <v>2233</v>
      </c>
      <c r="F494" s="1" t="str">
        <f>IF(LENB(JIS非漢字一覧[[#This Row],[char]])=1,"NARROW","WIDE")</f>
        <v>WIDE</v>
      </c>
      <c r="G49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95" spans="2:7" x14ac:dyDescent="0.4">
      <c r="B495" s="2" t="s">
        <v>931</v>
      </c>
      <c r="C495" s="1">
        <f>HEX2DEC(JIS非漢字一覧[[#This Row],[hex]])</f>
        <v>1099</v>
      </c>
      <c r="D495" s="1" t="str">
        <f>_xlfn.UNICHAR(HEX2DEC(JIS非漢字一覧[[#This Row],[hex]]))</f>
        <v>ы</v>
      </c>
      <c r="E495" s="1" t="s">
        <v>2234</v>
      </c>
      <c r="F495" s="1" t="str">
        <f>IF(LENB(JIS非漢字一覧[[#This Row],[char]])=1,"NARROW","WIDE")</f>
        <v>WIDE</v>
      </c>
      <c r="G49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96" spans="2:7" x14ac:dyDescent="0.4">
      <c r="B496" s="2" t="s">
        <v>932</v>
      </c>
      <c r="C496" s="1">
        <f>HEX2DEC(JIS非漢字一覧[[#This Row],[hex]])</f>
        <v>1100</v>
      </c>
      <c r="D496" s="1" t="str">
        <f>_xlfn.UNICHAR(HEX2DEC(JIS非漢字一覧[[#This Row],[hex]]))</f>
        <v>ь</v>
      </c>
      <c r="E496" s="1" t="s">
        <v>2235</v>
      </c>
      <c r="F496" s="1" t="str">
        <f>IF(LENB(JIS非漢字一覧[[#This Row],[char]])=1,"NARROW","WIDE")</f>
        <v>WIDE</v>
      </c>
      <c r="G49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97" spans="2:7" x14ac:dyDescent="0.4">
      <c r="B497" s="2" t="s">
        <v>933</v>
      </c>
      <c r="C497" s="1">
        <f>HEX2DEC(JIS非漢字一覧[[#This Row],[hex]])</f>
        <v>1101</v>
      </c>
      <c r="D497" s="1" t="str">
        <f>_xlfn.UNICHAR(HEX2DEC(JIS非漢字一覧[[#This Row],[hex]]))</f>
        <v>э</v>
      </c>
      <c r="E497" s="1" t="s">
        <v>2236</v>
      </c>
      <c r="F497" s="1" t="str">
        <f>IF(LENB(JIS非漢字一覧[[#This Row],[char]])=1,"NARROW","WIDE")</f>
        <v>WIDE</v>
      </c>
      <c r="G49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98" spans="2:7" x14ac:dyDescent="0.4">
      <c r="B498" s="2" t="s">
        <v>934</v>
      </c>
      <c r="C498" s="1">
        <f>HEX2DEC(JIS非漢字一覧[[#This Row],[hex]])</f>
        <v>1102</v>
      </c>
      <c r="D498" s="1" t="str">
        <f>_xlfn.UNICHAR(HEX2DEC(JIS非漢字一覧[[#This Row],[hex]]))</f>
        <v>ю</v>
      </c>
      <c r="E498" s="1" t="s">
        <v>2237</v>
      </c>
      <c r="F498" s="1" t="str">
        <f>IF(LENB(JIS非漢字一覧[[#This Row],[char]])=1,"NARROW","WIDE")</f>
        <v>WIDE</v>
      </c>
      <c r="G49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499" spans="2:7" x14ac:dyDescent="0.4">
      <c r="B499" s="2" t="s">
        <v>935</v>
      </c>
      <c r="C499" s="1">
        <f>HEX2DEC(JIS非漢字一覧[[#This Row],[hex]])</f>
        <v>1103</v>
      </c>
      <c r="D499" s="1" t="str">
        <f>_xlfn.UNICHAR(HEX2DEC(JIS非漢字一覧[[#This Row],[hex]]))</f>
        <v>я</v>
      </c>
      <c r="E499" s="1" t="s">
        <v>2238</v>
      </c>
      <c r="F499" s="1" t="str">
        <f>IF(LENB(JIS非漢字一覧[[#This Row],[char]])=1,"NARROW","WIDE")</f>
        <v>WIDE</v>
      </c>
      <c r="G49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00" spans="2:7" x14ac:dyDescent="0.4">
      <c r="B500" s="2" t="s">
        <v>1381</v>
      </c>
      <c r="C500" s="1">
        <f>HEX2DEC(JIS非漢字一覧[[#This Row],[hex]])</f>
        <v>1105</v>
      </c>
      <c r="D500" s="1" t="str">
        <f>_xlfn.UNICHAR(HEX2DEC(JIS非漢字一覧[[#This Row],[hex]]))</f>
        <v>ё</v>
      </c>
      <c r="E500" s="1" t="s">
        <v>2239</v>
      </c>
      <c r="F500" s="1" t="str">
        <f>IF(LENB(JIS非漢字一覧[[#This Row],[char]])=1,"NARROW","WIDE")</f>
        <v>WIDE</v>
      </c>
      <c r="G50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01" spans="2:7" x14ac:dyDescent="0.4">
      <c r="B501" s="2" t="s">
        <v>980</v>
      </c>
      <c r="C501" s="1">
        <f>HEX2DEC(JIS非漢字一覧[[#This Row],[hex]])</f>
        <v>7742</v>
      </c>
      <c r="D501" s="1" t="str">
        <f>_xlfn.UNICHAR(HEX2DEC(JIS非漢字一覧[[#This Row],[hex]]))</f>
        <v>Ḿ</v>
      </c>
      <c r="E501" s="1" t="s">
        <v>2240</v>
      </c>
      <c r="F501" s="1" t="str">
        <f>IF(LENB(JIS非漢字一覧[[#This Row],[char]])=1,"NARROW","WIDE")</f>
        <v>NARROW</v>
      </c>
      <c r="G50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02" spans="2:7" x14ac:dyDescent="0.4">
      <c r="B502" s="2" t="s">
        <v>981</v>
      </c>
      <c r="C502" s="1">
        <f>HEX2DEC(JIS非漢字一覧[[#This Row],[hex]])</f>
        <v>7743</v>
      </c>
      <c r="D502" s="1" t="str">
        <f>_xlfn.UNICHAR(HEX2DEC(JIS非漢字一覧[[#This Row],[hex]]))</f>
        <v>ḿ</v>
      </c>
      <c r="E502" s="1" t="s">
        <v>2241</v>
      </c>
      <c r="F502" s="1" t="str">
        <f>IF(LENB(JIS非漢字一覧[[#This Row],[char]])=1,"NARROW","WIDE")</f>
        <v>NARROW</v>
      </c>
      <c r="G50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03" spans="2:7" x14ac:dyDescent="0.4">
      <c r="B503" s="2" t="s">
        <v>1240</v>
      </c>
      <c r="C503" s="1">
        <f>HEX2DEC(JIS非漢字一覧[[#This Row],[hex]])</f>
        <v>8208</v>
      </c>
      <c r="D503" s="1" t="str">
        <f>_xlfn.UNICHAR(HEX2DEC(JIS非漢字一覧[[#This Row],[hex]]))</f>
        <v>‐</v>
      </c>
      <c r="E503" s="1" t="s">
        <v>2242</v>
      </c>
      <c r="F503" s="1" t="str">
        <f>IF(LENB(JIS非漢字一覧[[#This Row],[char]])=1,"NARROW","WIDE")</f>
        <v>WIDE</v>
      </c>
      <c r="G50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04" spans="2:7" x14ac:dyDescent="0.4">
      <c r="B504" s="2" t="s">
        <v>1328</v>
      </c>
      <c r="C504" s="1">
        <f>HEX2DEC(JIS非漢字一覧[[#This Row],[hex]])</f>
        <v>8211</v>
      </c>
      <c r="D504" s="1" t="str">
        <f>_xlfn.UNICHAR(HEX2DEC(JIS非漢字一覧[[#This Row],[hex]]))</f>
        <v>–</v>
      </c>
      <c r="E504" s="1" t="s">
        <v>2243</v>
      </c>
      <c r="F504" s="1" t="str">
        <f>IF(LENB(JIS非漢字一覧[[#This Row],[char]])=1,"NARROW","WIDE")</f>
        <v>NARROW</v>
      </c>
      <c r="G50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05" spans="2:7" x14ac:dyDescent="0.4">
      <c r="B505" s="2" t="s">
        <v>1239</v>
      </c>
      <c r="C505" s="1">
        <f>HEX2DEC(JIS非漢字一覧[[#This Row],[hex]])</f>
        <v>8212</v>
      </c>
      <c r="D505" s="1" t="str">
        <f>_xlfn.UNICHAR(HEX2DEC(JIS非漢字一覧[[#This Row],[hex]]))</f>
        <v>—</v>
      </c>
      <c r="E505" s="1" t="s">
        <v>2244</v>
      </c>
      <c r="F505" s="1" t="str">
        <f>IF(LENB(JIS非漢字一覧[[#This Row],[char]])=1,"NARROW","WIDE")</f>
        <v>NARROW</v>
      </c>
      <c r="G50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06" spans="2:7" x14ac:dyDescent="0.4">
      <c r="B506" s="2" t="s">
        <v>1241</v>
      </c>
      <c r="C506" s="1">
        <f>HEX2DEC(JIS非漢字一覧[[#This Row],[hex]])</f>
        <v>8214</v>
      </c>
      <c r="D506" s="1" t="str">
        <f>_xlfn.UNICHAR(HEX2DEC(JIS非漢字一覧[[#This Row],[hex]]))</f>
        <v>‖</v>
      </c>
      <c r="E506" s="1" t="s">
        <v>2245</v>
      </c>
      <c r="F506" s="1" t="str">
        <f>IF(LENB(JIS非漢字一覧[[#This Row],[char]])=1,"NARROW","WIDE")</f>
        <v>NARROW</v>
      </c>
      <c r="G50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07" spans="2:7" x14ac:dyDescent="0.4">
      <c r="B507" s="2" t="s">
        <v>1244</v>
      </c>
      <c r="C507" s="1">
        <f>HEX2DEC(JIS非漢字一覧[[#This Row],[hex]])</f>
        <v>8216</v>
      </c>
      <c r="D507" s="1" t="str">
        <f>_xlfn.UNICHAR(HEX2DEC(JIS非漢字一覧[[#This Row],[hex]]))</f>
        <v>‘</v>
      </c>
      <c r="E507" s="1" t="s">
        <v>2246</v>
      </c>
      <c r="F507" s="1" t="str">
        <f>IF(LENB(JIS非漢字一覧[[#This Row],[char]])=1,"NARROW","WIDE")</f>
        <v>WIDE</v>
      </c>
      <c r="G50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08" spans="2:7" x14ac:dyDescent="0.4">
      <c r="B508" s="2" t="s">
        <v>1245</v>
      </c>
      <c r="C508" s="1">
        <f>HEX2DEC(JIS非漢字一覧[[#This Row],[hex]])</f>
        <v>8217</v>
      </c>
      <c r="D508" s="1" t="str">
        <f>_xlfn.UNICHAR(HEX2DEC(JIS非漢字一覧[[#This Row],[hex]]))</f>
        <v>’</v>
      </c>
      <c r="E508" s="1" t="s">
        <v>2247</v>
      </c>
      <c r="F508" s="1" t="str">
        <f>IF(LENB(JIS非漢字一覧[[#This Row],[char]])=1,"NARROW","WIDE")</f>
        <v>WIDE</v>
      </c>
      <c r="G50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09" spans="2:7" x14ac:dyDescent="0.4">
      <c r="B509" s="2" t="s">
        <v>762</v>
      </c>
      <c r="C509" s="1">
        <f>HEX2DEC(JIS非漢字一覧[[#This Row],[hex]])</f>
        <v>8220</v>
      </c>
      <c r="D509" s="1" t="str">
        <f>_xlfn.UNICHAR(HEX2DEC(JIS非漢字一覧[[#This Row],[hex]]))</f>
        <v>“</v>
      </c>
      <c r="E509" s="1" t="s">
        <v>2248</v>
      </c>
      <c r="F509" s="1" t="str">
        <f>IF(LENB(JIS非漢字一覧[[#This Row],[char]])=1,"NARROW","WIDE")</f>
        <v>WIDE</v>
      </c>
      <c r="G50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10" spans="2:7" x14ac:dyDescent="0.4">
      <c r="B510" s="2" t="s">
        <v>763</v>
      </c>
      <c r="C510" s="1">
        <f>HEX2DEC(JIS非漢字一覧[[#This Row],[hex]])</f>
        <v>8221</v>
      </c>
      <c r="D510" s="1" t="str">
        <f>_xlfn.UNICHAR(HEX2DEC(JIS非漢字一覧[[#This Row],[hex]]))</f>
        <v>”</v>
      </c>
      <c r="E510" s="1" t="s">
        <v>2249</v>
      </c>
      <c r="F510" s="1" t="str">
        <f>IF(LENB(JIS非漢字一覧[[#This Row],[char]])=1,"NARROW","WIDE")</f>
        <v>WIDE</v>
      </c>
      <c r="G51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11" spans="2:7" x14ac:dyDescent="0.4">
      <c r="B511" s="2" t="s">
        <v>1309</v>
      </c>
      <c r="C511" s="1">
        <f>HEX2DEC(JIS非漢字一覧[[#This Row],[hex]])</f>
        <v>8224</v>
      </c>
      <c r="D511" s="1" t="str">
        <f>_xlfn.UNICHAR(HEX2DEC(JIS非漢字一覧[[#This Row],[hex]]))</f>
        <v>†</v>
      </c>
      <c r="E511" s="1" t="s">
        <v>2250</v>
      </c>
      <c r="F511" s="1" t="str">
        <f>IF(LENB(JIS非漢字一覧[[#This Row],[char]])=1,"NARROW","WIDE")</f>
        <v>WIDE</v>
      </c>
      <c r="G51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12" spans="2:7" x14ac:dyDescent="0.4">
      <c r="B512" s="2" t="s">
        <v>1310</v>
      </c>
      <c r="C512" s="1">
        <f>HEX2DEC(JIS非漢字一覧[[#This Row],[hex]])</f>
        <v>8225</v>
      </c>
      <c r="D512" s="1" t="str">
        <f>_xlfn.UNICHAR(HEX2DEC(JIS非漢字一覧[[#This Row],[hex]]))</f>
        <v>‡</v>
      </c>
      <c r="E512" s="1" t="s">
        <v>2251</v>
      </c>
      <c r="F512" s="1" t="str">
        <f>IF(LENB(JIS非漢字一覧[[#This Row],[char]])=1,"NARROW","WIDE")</f>
        <v>WIDE</v>
      </c>
      <c r="G51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13" spans="2:7" x14ac:dyDescent="0.4">
      <c r="B513" s="2" t="s">
        <v>1323</v>
      </c>
      <c r="C513" s="1">
        <f>HEX2DEC(JIS非漢字一覧[[#This Row],[hex]])</f>
        <v>8226</v>
      </c>
      <c r="D513" s="1" t="str">
        <f>_xlfn.UNICHAR(HEX2DEC(JIS非漢字一覧[[#This Row],[hex]]))</f>
        <v>•</v>
      </c>
      <c r="E513" s="1" t="s">
        <v>2252</v>
      </c>
      <c r="F513" s="1" t="str">
        <f>IF(LENB(JIS非漢字一覧[[#This Row],[char]])=1,"NARROW","WIDE")</f>
        <v>NARROW</v>
      </c>
      <c r="G51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14" spans="2:7" x14ac:dyDescent="0.4">
      <c r="B514" s="2" t="s">
        <v>1243</v>
      </c>
      <c r="C514" s="1">
        <f>HEX2DEC(JIS非漢字一覧[[#This Row],[hex]])</f>
        <v>8229</v>
      </c>
      <c r="D514" s="1" t="str">
        <f>_xlfn.UNICHAR(HEX2DEC(JIS非漢字一覧[[#This Row],[hex]]))</f>
        <v>‥</v>
      </c>
      <c r="E514" s="1" t="s">
        <v>2253</v>
      </c>
      <c r="F514" s="1" t="str">
        <f>IF(LENB(JIS非漢字一覧[[#This Row],[char]])=1,"NARROW","WIDE")</f>
        <v>WIDE</v>
      </c>
      <c r="G51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15" spans="2:7" x14ac:dyDescent="0.4">
      <c r="B515" s="2" t="s">
        <v>1242</v>
      </c>
      <c r="C515" s="1">
        <f>HEX2DEC(JIS非漢字一覧[[#This Row],[hex]])</f>
        <v>8230</v>
      </c>
      <c r="D515" s="1" t="str">
        <f>_xlfn.UNICHAR(HEX2DEC(JIS非漢字一覧[[#This Row],[hex]]))</f>
        <v>…</v>
      </c>
      <c r="E515" s="1" t="s">
        <v>2254</v>
      </c>
      <c r="F515" s="1" t="str">
        <f>IF(LENB(JIS非漢字一覧[[#This Row],[char]])=1,"NARROW","WIDE")</f>
        <v>WIDE</v>
      </c>
      <c r="G51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16" spans="2:7" x14ac:dyDescent="0.4">
      <c r="B516" s="2" t="s">
        <v>1308</v>
      </c>
      <c r="C516" s="1">
        <f>HEX2DEC(JIS非漢字一覧[[#This Row],[hex]])</f>
        <v>8240</v>
      </c>
      <c r="D516" s="1" t="str">
        <f>_xlfn.UNICHAR(HEX2DEC(JIS非漢字一覧[[#This Row],[hex]]))</f>
        <v>‰</v>
      </c>
      <c r="E516" s="1" t="s">
        <v>2255</v>
      </c>
      <c r="F516" s="1" t="str">
        <f>IF(LENB(JIS非漢字一覧[[#This Row],[char]])=1,"NARROW","WIDE")</f>
        <v>WIDE</v>
      </c>
      <c r="G51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17" spans="2:7" x14ac:dyDescent="0.4">
      <c r="B517" s="2" t="s">
        <v>1259</v>
      </c>
      <c r="C517" s="1">
        <f>HEX2DEC(JIS非漢字一覧[[#This Row],[hex]])</f>
        <v>8242</v>
      </c>
      <c r="D517" s="1" t="str">
        <f>_xlfn.UNICHAR(HEX2DEC(JIS非漢字一覧[[#This Row],[hex]]))</f>
        <v>′</v>
      </c>
      <c r="E517" s="1" t="s">
        <v>2256</v>
      </c>
      <c r="F517" s="1" t="str">
        <f>IF(LENB(JIS非漢字一覧[[#This Row],[char]])=1,"NARROW","WIDE")</f>
        <v>WIDE</v>
      </c>
      <c r="G51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18" spans="2:7" x14ac:dyDescent="0.4">
      <c r="B518" s="2" t="s">
        <v>1260</v>
      </c>
      <c r="C518" s="1">
        <f>HEX2DEC(JIS非漢字一覧[[#This Row],[hex]])</f>
        <v>8243</v>
      </c>
      <c r="D518" s="1" t="str">
        <f>_xlfn.UNICHAR(HEX2DEC(JIS非漢字一覧[[#This Row],[hex]]))</f>
        <v>″</v>
      </c>
      <c r="E518" s="1" t="s">
        <v>2257</v>
      </c>
      <c r="F518" s="1" t="str">
        <f>IF(LENB(JIS非漢字一覧[[#This Row],[char]])=1,"NARROW","WIDE")</f>
        <v>WIDE</v>
      </c>
      <c r="G51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19" spans="2:7" x14ac:dyDescent="0.4">
      <c r="B519" s="2" t="s">
        <v>799</v>
      </c>
      <c r="C519" s="1">
        <f>HEX2DEC(JIS非漢字一覧[[#This Row],[hex]])</f>
        <v>8251</v>
      </c>
      <c r="D519" s="1" t="str">
        <f>_xlfn.UNICHAR(HEX2DEC(JIS非漢字一覧[[#This Row],[hex]]))</f>
        <v>※</v>
      </c>
      <c r="E519" s="1" t="s">
        <v>2258</v>
      </c>
      <c r="F519" s="1" t="str">
        <f>IF(LENB(JIS非漢字一覧[[#This Row],[char]])=1,"NARROW","WIDE")</f>
        <v>WIDE</v>
      </c>
      <c r="G51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20" spans="2:7" x14ac:dyDescent="0.4">
      <c r="B520" s="2" t="s">
        <v>976</v>
      </c>
      <c r="C520" s="1">
        <f>HEX2DEC(JIS非漢字一覧[[#This Row],[hex]])</f>
        <v>8252</v>
      </c>
      <c r="D520" s="1" t="str">
        <f>_xlfn.UNICHAR(HEX2DEC(JIS非漢字一覧[[#This Row],[hex]]))</f>
        <v>‼</v>
      </c>
      <c r="E520" s="1" t="s">
        <v>2259</v>
      </c>
      <c r="F520" s="1" t="str">
        <f>IF(LENB(JIS非漢字一覧[[#This Row],[char]])=1,"NARROW","WIDE")</f>
        <v>NARROW</v>
      </c>
      <c r="G52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21" spans="2:7" x14ac:dyDescent="0.4">
      <c r="B521" s="2" t="s">
        <v>750</v>
      </c>
      <c r="C521" s="1">
        <f>HEX2DEC(JIS非漢字一覧[[#This Row],[hex]])</f>
        <v>8254</v>
      </c>
      <c r="D521" s="1" t="str">
        <f>_xlfn.UNICHAR(HEX2DEC(JIS非漢字一覧[[#This Row],[hex]]))</f>
        <v>‾</v>
      </c>
      <c r="E521" s="1" t="s">
        <v>2260</v>
      </c>
      <c r="F521" s="1" t="str">
        <f>IF(LENB(JIS非漢字一覧[[#This Row],[char]])=1,"NARROW","WIDE")</f>
        <v>NARROW</v>
      </c>
      <c r="G52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22" spans="2:7" x14ac:dyDescent="0.4">
      <c r="B522" s="2" t="s">
        <v>1129</v>
      </c>
      <c r="C522" s="1">
        <f>HEX2DEC(JIS非漢字一覧[[#This Row],[hex]])</f>
        <v>8255</v>
      </c>
      <c r="D522" s="1" t="str">
        <f>_xlfn.UNICHAR(HEX2DEC(JIS非漢字一覧[[#This Row],[hex]]))</f>
        <v>‿</v>
      </c>
      <c r="E522" s="1" t="s">
        <v>2261</v>
      </c>
      <c r="F522" s="1" t="str">
        <f>IF(LENB(JIS非漢字一覧[[#This Row],[char]])=1,"NARROW","WIDE")</f>
        <v>NARROW</v>
      </c>
      <c r="G52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23" spans="2:7" x14ac:dyDescent="0.4">
      <c r="B523" s="2" t="s">
        <v>1576</v>
      </c>
      <c r="C523" s="1">
        <f>HEX2DEC(JIS非漢字一覧[[#This Row],[hex]])</f>
        <v>8258</v>
      </c>
      <c r="D523" s="1" t="str">
        <f>_xlfn.UNICHAR(HEX2DEC(JIS非漢字一覧[[#This Row],[hex]]))</f>
        <v>⁂</v>
      </c>
      <c r="E523" s="1" t="s">
        <v>2262</v>
      </c>
      <c r="F523" s="1" t="str">
        <f>IF(LENB(JIS非漢字一覧[[#This Row],[char]])=1,"NARROW","WIDE")</f>
        <v>NARROW</v>
      </c>
      <c r="G52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24" spans="2:7" x14ac:dyDescent="0.4">
      <c r="B524" s="2" t="s">
        <v>1430</v>
      </c>
      <c r="C524" s="1">
        <f>HEX2DEC(JIS非漢字一覧[[#This Row],[hex]])</f>
        <v>8263</v>
      </c>
      <c r="D524" s="1" t="str">
        <f>_xlfn.UNICHAR(HEX2DEC(JIS非漢字一覧[[#This Row],[hex]]))</f>
        <v>⁇</v>
      </c>
      <c r="E524" s="1" t="s">
        <v>2263</v>
      </c>
      <c r="F524" s="1" t="str">
        <f>IF(LENB(JIS非漢字一覧[[#This Row],[char]])=1,"NARROW","WIDE")</f>
        <v>NARROW</v>
      </c>
      <c r="G52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25" spans="2:7" x14ac:dyDescent="0.4">
      <c r="B525" s="2" t="s">
        <v>1431</v>
      </c>
      <c r="C525" s="1">
        <f>HEX2DEC(JIS非漢字一覧[[#This Row],[hex]])</f>
        <v>8264</v>
      </c>
      <c r="D525" s="1" t="str">
        <f>_xlfn.UNICHAR(HEX2DEC(JIS非漢字一覧[[#This Row],[hex]]))</f>
        <v>⁈</v>
      </c>
      <c r="E525" s="1" t="s">
        <v>2264</v>
      </c>
      <c r="F525" s="1" t="str">
        <f>IF(LENB(JIS非漢字一覧[[#This Row],[char]])=1,"NARROW","WIDE")</f>
        <v>NARROW</v>
      </c>
      <c r="G52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26" spans="2:7" x14ac:dyDescent="0.4">
      <c r="B526" s="2" t="s">
        <v>1432</v>
      </c>
      <c r="C526" s="1">
        <f>HEX2DEC(JIS非漢字一覧[[#This Row],[hex]])</f>
        <v>8265</v>
      </c>
      <c r="D526" s="1" t="str">
        <f>_xlfn.UNICHAR(HEX2DEC(JIS非漢字一覧[[#This Row],[hex]]))</f>
        <v>⁉</v>
      </c>
      <c r="E526" s="1" t="s">
        <v>2265</v>
      </c>
      <c r="F526" s="1" t="str">
        <f>IF(LENB(JIS非漢字一覧[[#This Row],[char]])=1,"NARROW","WIDE")</f>
        <v>NARROW</v>
      </c>
      <c r="G52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27" spans="2:7" x14ac:dyDescent="0.4">
      <c r="B527" s="2" t="s">
        <v>1575</v>
      </c>
      <c r="C527" s="1">
        <f>HEX2DEC(JIS非漢字一覧[[#This Row],[hex]])</f>
        <v>8273</v>
      </c>
      <c r="D527" s="1" t="str">
        <f>_xlfn.UNICHAR(HEX2DEC(JIS非漢字一覧[[#This Row],[hex]]))</f>
        <v>⁑</v>
      </c>
      <c r="E527" s="1" t="s">
        <v>2266</v>
      </c>
      <c r="F527" s="1" t="str">
        <f>IF(LENB(JIS非漢字一覧[[#This Row],[char]])=1,"NARROW","WIDE")</f>
        <v>NARROW</v>
      </c>
      <c r="G52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28" spans="2:7" x14ac:dyDescent="0.4">
      <c r="B528" s="2" t="s">
        <v>991</v>
      </c>
      <c r="C528" s="1">
        <f>HEX2DEC(JIS非漢字一覧[[#This Row],[hex]])</f>
        <v>8364</v>
      </c>
      <c r="D528" s="1" t="str">
        <f>_xlfn.UNICHAR(HEX2DEC(JIS非漢字一覧[[#This Row],[hex]]))</f>
        <v>€</v>
      </c>
      <c r="E528" s="1" t="s">
        <v>2267</v>
      </c>
      <c r="F528" s="1" t="str">
        <f>IF(LENB(JIS非漢字一覧[[#This Row],[char]])=1,"NARROW","WIDE")</f>
        <v>NARROW</v>
      </c>
      <c r="G52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29" spans="2:7" x14ac:dyDescent="0.4">
      <c r="B529" s="2" t="s">
        <v>1261</v>
      </c>
      <c r="C529" s="1">
        <f>HEX2DEC(JIS非漢字一覧[[#This Row],[hex]])</f>
        <v>8451</v>
      </c>
      <c r="D529" s="1" t="str">
        <f>_xlfn.UNICHAR(HEX2DEC(JIS非漢字一覧[[#This Row],[hex]]))</f>
        <v>℃</v>
      </c>
      <c r="E529" s="1" t="s">
        <v>2268</v>
      </c>
      <c r="F529" s="1" t="str">
        <f>IF(LENB(JIS非漢字一覧[[#This Row],[char]])=1,"NARROW","WIDE")</f>
        <v>WIDE</v>
      </c>
      <c r="G52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30" spans="2:7" x14ac:dyDescent="0.4">
      <c r="B530" s="2" t="s">
        <v>840</v>
      </c>
      <c r="C530" s="1">
        <f>HEX2DEC(JIS非漢字一覧[[#This Row],[hex]])</f>
        <v>8463</v>
      </c>
      <c r="D530" s="1" t="str">
        <f>_xlfn.UNICHAR(HEX2DEC(JIS非漢字一覧[[#This Row],[hex]]))</f>
        <v>ℏ</v>
      </c>
      <c r="E530" s="1" t="s">
        <v>2269</v>
      </c>
      <c r="F530" s="1" t="str">
        <f>IF(LENB(JIS非漢字一覧[[#This Row],[char]])=1,"NARROW","WIDE")</f>
        <v>NARROW</v>
      </c>
      <c r="G53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31" spans="2:7" x14ac:dyDescent="0.4">
      <c r="B531" s="2" t="s">
        <v>1326</v>
      </c>
      <c r="C531" s="1">
        <f>HEX2DEC(JIS非漢字一覧[[#This Row],[hex]])</f>
        <v>8467</v>
      </c>
      <c r="D531" s="1" t="str">
        <f>_xlfn.UNICHAR(HEX2DEC(JIS非漢字一覧[[#This Row],[hex]]))</f>
        <v>ℓ</v>
      </c>
      <c r="E531" s="1" t="s">
        <v>2270</v>
      </c>
      <c r="F531" s="1" t="str">
        <f>IF(LENB(JIS非漢字一覧[[#This Row],[char]])=1,"NARROW","WIDE")</f>
        <v>NARROW</v>
      </c>
      <c r="G53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32" spans="2:7" x14ac:dyDescent="0.4">
      <c r="B532" s="2" t="s">
        <v>1612</v>
      </c>
      <c r="C532" s="1">
        <f>HEX2DEC(JIS非漢字一覧[[#This Row],[hex]])</f>
        <v>8470</v>
      </c>
      <c r="D532" s="1" t="str">
        <f>_xlfn.UNICHAR(HEX2DEC(JIS非漢字一覧[[#This Row],[hex]]))</f>
        <v>№</v>
      </c>
      <c r="E532" s="1" t="s">
        <v>2271</v>
      </c>
      <c r="F532" s="1" t="str">
        <f>IF(LENB(JIS非漢字一覧[[#This Row],[char]])=1,"NARROW","WIDE")</f>
        <v>WIDE</v>
      </c>
      <c r="G53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33" spans="2:7" x14ac:dyDescent="0.4">
      <c r="B533" s="2" t="s">
        <v>1613</v>
      </c>
      <c r="C533" s="1">
        <f>HEX2DEC(JIS非漢字一覧[[#This Row],[hex]])</f>
        <v>8481</v>
      </c>
      <c r="D533" s="1" t="str">
        <f>_xlfn.UNICHAR(HEX2DEC(JIS非漢字一覧[[#This Row],[hex]]))</f>
        <v>℡</v>
      </c>
      <c r="E533" s="1" t="s">
        <v>2272</v>
      </c>
      <c r="F533" s="1" t="str">
        <f>IF(LENB(JIS非漢字一覧[[#This Row],[char]])=1,"NARROW","WIDE")</f>
        <v>WIDE</v>
      </c>
      <c r="G53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34" spans="2:7" x14ac:dyDescent="0.4">
      <c r="B534" s="2" t="s">
        <v>1327</v>
      </c>
      <c r="C534" s="1">
        <f>HEX2DEC(JIS非漢字一覧[[#This Row],[hex]])</f>
        <v>8487</v>
      </c>
      <c r="D534" s="1" t="str">
        <f>_xlfn.UNICHAR(HEX2DEC(JIS非漢字一覧[[#This Row],[hex]]))</f>
        <v>℧</v>
      </c>
      <c r="E534" s="1" t="s">
        <v>2273</v>
      </c>
      <c r="F534" s="1" t="str">
        <f>IF(LENB(JIS非漢字一覧[[#This Row],[char]])=1,"NARROW","WIDE")</f>
        <v>NARROW</v>
      </c>
      <c r="G53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35" spans="2:7" x14ac:dyDescent="0.4">
      <c r="B535" s="2" t="s">
        <v>821</v>
      </c>
      <c r="C535" s="1">
        <f>HEX2DEC(JIS非漢字一覧[[#This Row],[hex]])</f>
        <v>8491</v>
      </c>
      <c r="D535" s="1" t="str">
        <f>_xlfn.UNICHAR(HEX2DEC(JIS非漢字一覧[[#This Row],[hex]]))</f>
        <v>Å</v>
      </c>
      <c r="E535" s="1" t="s">
        <v>2274</v>
      </c>
      <c r="F535" s="1" t="str">
        <f>IF(LENB(JIS非漢字一覧[[#This Row],[char]])=1,"NARROW","WIDE")</f>
        <v>WIDE</v>
      </c>
      <c r="G53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36" spans="2:7" x14ac:dyDescent="0.4">
      <c r="B536" s="2" t="s">
        <v>1325</v>
      </c>
      <c r="C536" s="1">
        <f>HEX2DEC(JIS非漢字一覧[[#This Row],[hex]])</f>
        <v>8501</v>
      </c>
      <c r="D536" s="1" t="str">
        <f>_xlfn.UNICHAR(HEX2DEC(JIS非漢字一覧[[#This Row],[hex]]))</f>
        <v>ℵ</v>
      </c>
      <c r="E536" s="1" t="s">
        <v>2275</v>
      </c>
      <c r="F536" s="1" t="str">
        <f>IF(LENB(JIS非漢字一覧[[#This Row],[char]])=1,"NARROW","WIDE")</f>
        <v>NARROW</v>
      </c>
      <c r="G53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37" spans="2:7" x14ac:dyDescent="0.4">
      <c r="B537" s="2" t="s">
        <v>1396</v>
      </c>
      <c r="C537" s="1">
        <f>HEX2DEC(JIS非漢字一覧[[#This Row],[hex]])</f>
        <v>8531</v>
      </c>
      <c r="D537" s="1" t="str">
        <f>_xlfn.UNICHAR(HEX2DEC(JIS非漢字一覧[[#This Row],[hex]]))</f>
        <v>⅓</v>
      </c>
      <c r="E537" s="1" t="s">
        <v>2276</v>
      </c>
      <c r="F537" s="1" t="str">
        <f>IF(LENB(JIS非漢字一覧[[#This Row],[char]])=1,"NARROW","WIDE")</f>
        <v>NARROW</v>
      </c>
      <c r="G53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38" spans="2:7" x14ac:dyDescent="0.4">
      <c r="B538" s="2" t="s">
        <v>1397</v>
      </c>
      <c r="C538" s="1">
        <f>HEX2DEC(JIS非漢字一覧[[#This Row],[hex]])</f>
        <v>8532</v>
      </c>
      <c r="D538" s="1" t="str">
        <f>_xlfn.UNICHAR(HEX2DEC(JIS非漢字一覧[[#This Row],[hex]]))</f>
        <v>⅔</v>
      </c>
      <c r="E538" s="1" t="s">
        <v>2277</v>
      </c>
      <c r="F538" s="1" t="str">
        <f>IF(LENB(JIS非漢字一覧[[#This Row],[char]])=1,"NARROW","WIDE")</f>
        <v>NARROW</v>
      </c>
      <c r="G53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39" spans="2:7" x14ac:dyDescent="0.4">
      <c r="B539" s="2" t="s">
        <v>1398</v>
      </c>
      <c r="C539" s="1">
        <f>HEX2DEC(JIS非漢字一覧[[#This Row],[hex]])</f>
        <v>8533</v>
      </c>
      <c r="D539" s="1" t="str">
        <f>_xlfn.UNICHAR(HEX2DEC(JIS非漢字一覧[[#This Row],[hex]]))</f>
        <v>⅕</v>
      </c>
      <c r="E539" s="1" t="s">
        <v>2278</v>
      </c>
      <c r="F539" s="1" t="str">
        <f>IF(LENB(JIS非漢字一覧[[#This Row],[char]])=1,"NARROW","WIDE")</f>
        <v>NARROW</v>
      </c>
      <c r="G53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40" spans="2:7" x14ac:dyDescent="0.4">
      <c r="B540" s="2" t="s">
        <v>1591</v>
      </c>
      <c r="C540" s="1">
        <f>HEX2DEC(JIS非漢字一覧[[#This Row],[hex]])</f>
        <v>8544</v>
      </c>
      <c r="D540" s="1" t="str">
        <f>_xlfn.UNICHAR(HEX2DEC(JIS非漢字一覧[[#This Row],[hex]]))</f>
        <v>Ⅰ</v>
      </c>
      <c r="E540" s="1" t="s">
        <v>2279</v>
      </c>
      <c r="F540" s="1" t="str">
        <f>IF(LENB(JIS非漢字一覧[[#This Row],[char]])=1,"NARROW","WIDE")</f>
        <v>WIDE</v>
      </c>
      <c r="G54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41" spans="2:7" x14ac:dyDescent="0.4">
      <c r="B541" s="2" t="s">
        <v>1592</v>
      </c>
      <c r="C541" s="1">
        <f>HEX2DEC(JIS非漢字一覧[[#This Row],[hex]])</f>
        <v>8545</v>
      </c>
      <c r="D541" s="1" t="str">
        <f>_xlfn.UNICHAR(HEX2DEC(JIS非漢字一覧[[#This Row],[hex]]))</f>
        <v>Ⅱ</v>
      </c>
      <c r="E541" s="1" t="s">
        <v>2280</v>
      </c>
      <c r="F541" s="1" t="str">
        <f>IF(LENB(JIS非漢字一覧[[#This Row],[char]])=1,"NARROW","WIDE")</f>
        <v>WIDE</v>
      </c>
      <c r="G54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42" spans="2:7" x14ac:dyDescent="0.4">
      <c r="B542" s="2" t="s">
        <v>1593</v>
      </c>
      <c r="C542" s="1">
        <f>HEX2DEC(JIS非漢字一覧[[#This Row],[hex]])</f>
        <v>8546</v>
      </c>
      <c r="D542" s="1" t="str">
        <f>_xlfn.UNICHAR(HEX2DEC(JIS非漢字一覧[[#This Row],[hex]]))</f>
        <v>Ⅲ</v>
      </c>
      <c r="E542" s="1" t="s">
        <v>2281</v>
      </c>
      <c r="F542" s="1" t="str">
        <f>IF(LENB(JIS非漢字一覧[[#This Row],[char]])=1,"NARROW","WIDE")</f>
        <v>WIDE</v>
      </c>
      <c r="G54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43" spans="2:7" x14ac:dyDescent="0.4">
      <c r="B543" s="2" t="s">
        <v>1594</v>
      </c>
      <c r="C543" s="1">
        <f>HEX2DEC(JIS非漢字一覧[[#This Row],[hex]])</f>
        <v>8547</v>
      </c>
      <c r="D543" s="1" t="str">
        <f>_xlfn.UNICHAR(HEX2DEC(JIS非漢字一覧[[#This Row],[hex]]))</f>
        <v>Ⅳ</v>
      </c>
      <c r="E543" s="1" t="s">
        <v>2282</v>
      </c>
      <c r="F543" s="1" t="str">
        <f>IF(LENB(JIS非漢字一覧[[#This Row],[char]])=1,"NARROW","WIDE")</f>
        <v>WIDE</v>
      </c>
      <c r="G54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44" spans="2:7" x14ac:dyDescent="0.4">
      <c r="B544" s="2" t="s">
        <v>1595</v>
      </c>
      <c r="C544" s="1">
        <f>HEX2DEC(JIS非漢字一覧[[#This Row],[hex]])</f>
        <v>8548</v>
      </c>
      <c r="D544" s="1" t="str">
        <f>_xlfn.UNICHAR(HEX2DEC(JIS非漢字一覧[[#This Row],[hex]]))</f>
        <v>Ⅴ</v>
      </c>
      <c r="E544" s="1" t="s">
        <v>2283</v>
      </c>
      <c r="F544" s="1" t="str">
        <f>IF(LENB(JIS非漢字一覧[[#This Row],[char]])=1,"NARROW","WIDE")</f>
        <v>WIDE</v>
      </c>
      <c r="G54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45" spans="2:7" x14ac:dyDescent="0.4">
      <c r="B545" s="2" t="s">
        <v>1596</v>
      </c>
      <c r="C545" s="1">
        <f>HEX2DEC(JIS非漢字一覧[[#This Row],[hex]])</f>
        <v>8549</v>
      </c>
      <c r="D545" s="1" t="str">
        <f>_xlfn.UNICHAR(HEX2DEC(JIS非漢字一覧[[#This Row],[hex]]))</f>
        <v>Ⅵ</v>
      </c>
      <c r="E545" s="1" t="s">
        <v>2284</v>
      </c>
      <c r="F545" s="1" t="str">
        <f>IF(LENB(JIS非漢字一覧[[#This Row],[char]])=1,"NARROW","WIDE")</f>
        <v>WIDE</v>
      </c>
      <c r="G54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46" spans="2:7" x14ac:dyDescent="0.4">
      <c r="B546" s="2" t="s">
        <v>1597</v>
      </c>
      <c r="C546" s="1">
        <f>HEX2DEC(JIS非漢字一覧[[#This Row],[hex]])</f>
        <v>8550</v>
      </c>
      <c r="D546" s="1" t="str">
        <f>_xlfn.UNICHAR(HEX2DEC(JIS非漢字一覧[[#This Row],[hex]]))</f>
        <v>Ⅶ</v>
      </c>
      <c r="E546" s="1" t="s">
        <v>2285</v>
      </c>
      <c r="F546" s="1" t="str">
        <f>IF(LENB(JIS非漢字一覧[[#This Row],[char]])=1,"NARROW","WIDE")</f>
        <v>WIDE</v>
      </c>
      <c r="G54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47" spans="2:7" x14ac:dyDescent="0.4">
      <c r="B547" s="2" t="s">
        <v>1598</v>
      </c>
      <c r="C547" s="1">
        <f>HEX2DEC(JIS非漢字一覧[[#This Row],[hex]])</f>
        <v>8551</v>
      </c>
      <c r="D547" s="1" t="str">
        <f>_xlfn.UNICHAR(HEX2DEC(JIS非漢字一覧[[#This Row],[hex]]))</f>
        <v>Ⅷ</v>
      </c>
      <c r="E547" s="1" t="s">
        <v>2286</v>
      </c>
      <c r="F547" s="1" t="str">
        <f>IF(LENB(JIS非漢字一覧[[#This Row],[char]])=1,"NARROW","WIDE")</f>
        <v>WIDE</v>
      </c>
      <c r="G54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48" spans="2:7" x14ac:dyDescent="0.4">
      <c r="B548" s="2" t="s">
        <v>1599</v>
      </c>
      <c r="C548" s="1">
        <f>HEX2DEC(JIS非漢字一覧[[#This Row],[hex]])</f>
        <v>8552</v>
      </c>
      <c r="D548" s="1" t="str">
        <f>_xlfn.UNICHAR(HEX2DEC(JIS非漢字一覧[[#This Row],[hex]]))</f>
        <v>Ⅸ</v>
      </c>
      <c r="E548" s="1" t="s">
        <v>2287</v>
      </c>
      <c r="F548" s="1" t="str">
        <f>IF(LENB(JIS非漢字一覧[[#This Row],[char]])=1,"NARROW","WIDE")</f>
        <v>WIDE</v>
      </c>
      <c r="G54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49" spans="2:7" x14ac:dyDescent="0.4">
      <c r="B549" s="2" t="s">
        <v>1600</v>
      </c>
      <c r="C549" s="1">
        <f>HEX2DEC(JIS非漢字一覧[[#This Row],[hex]])</f>
        <v>8553</v>
      </c>
      <c r="D549" s="1" t="str">
        <f>_xlfn.UNICHAR(HEX2DEC(JIS非漢字一覧[[#This Row],[hex]]))</f>
        <v>Ⅹ</v>
      </c>
      <c r="E549" s="1" t="s">
        <v>2288</v>
      </c>
      <c r="F549" s="1" t="str">
        <f>IF(LENB(JIS非漢字一覧[[#This Row],[char]])=1,"NARROW","WIDE")</f>
        <v>WIDE</v>
      </c>
      <c r="G54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50" spans="2:7" x14ac:dyDescent="0.4">
      <c r="B550" s="2" t="s">
        <v>1205</v>
      </c>
      <c r="C550" s="1">
        <f>HEX2DEC(JIS非漢字一覧[[#This Row],[hex]])</f>
        <v>8554</v>
      </c>
      <c r="D550" s="1" t="str">
        <f>_xlfn.UNICHAR(HEX2DEC(JIS非漢字一覧[[#This Row],[hex]]))</f>
        <v>Ⅺ</v>
      </c>
      <c r="E550" s="1" t="s">
        <v>2289</v>
      </c>
      <c r="F550" s="1" t="str">
        <f>IF(LENB(JIS非漢字一覧[[#This Row],[char]])=1,"NARROW","WIDE")</f>
        <v>NARROW</v>
      </c>
      <c r="G55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51" spans="2:7" x14ac:dyDescent="0.4">
      <c r="B551" s="2" t="s">
        <v>1218</v>
      </c>
      <c r="C551" s="1">
        <f>HEX2DEC(JIS非漢字一覧[[#This Row],[hex]])</f>
        <v>8555</v>
      </c>
      <c r="D551" s="1" t="str">
        <f>_xlfn.UNICHAR(HEX2DEC(JIS非漢字一覧[[#This Row],[hex]]))</f>
        <v>Ⅻ</v>
      </c>
      <c r="E551" s="1" t="s">
        <v>2290</v>
      </c>
      <c r="F551" s="1" t="str">
        <f>IF(LENB(JIS非漢字一覧[[#This Row],[char]])=1,"NARROW","WIDE")</f>
        <v>NARROW</v>
      </c>
      <c r="G55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52" spans="2:7" x14ac:dyDescent="0.4">
      <c r="B552" s="2" t="s">
        <v>1549</v>
      </c>
      <c r="C552" s="1">
        <f>HEX2DEC(JIS非漢字一覧[[#This Row],[hex]])</f>
        <v>8560</v>
      </c>
      <c r="D552" s="1" t="str">
        <f>_xlfn.UNICHAR(HEX2DEC(JIS非漢字一覧[[#This Row],[hex]]))</f>
        <v>ⅰ</v>
      </c>
      <c r="E552" s="1" t="s">
        <v>2291</v>
      </c>
      <c r="F552" s="1" t="str">
        <f>IF(LENB(JIS非漢字一覧[[#This Row],[char]])=1,"NARROW","WIDE")</f>
        <v>WIDE</v>
      </c>
      <c r="G55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53" spans="2:7" x14ac:dyDescent="0.4">
      <c r="B553" s="2" t="s">
        <v>1550</v>
      </c>
      <c r="C553" s="1">
        <f>HEX2DEC(JIS非漢字一覧[[#This Row],[hex]])</f>
        <v>8561</v>
      </c>
      <c r="D553" s="1" t="str">
        <f>_xlfn.UNICHAR(HEX2DEC(JIS非漢字一覧[[#This Row],[hex]]))</f>
        <v>ⅱ</v>
      </c>
      <c r="E553" s="1" t="s">
        <v>2292</v>
      </c>
      <c r="F553" s="1" t="str">
        <f>IF(LENB(JIS非漢字一覧[[#This Row],[char]])=1,"NARROW","WIDE")</f>
        <v>WIDE</v>
      </c>
      <c r="G55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54" spans="2:7" x14ac:dyDescent="0.4">
      <c r="B554" s="2" t="s">
        <v>1551</v>
      </c>
      <c r="C554" s="1">
        <f>HEX2DEC(JIS非漢字一覧[[#This Row],[hex]])</f>
        <v>8562</v>
      </c>
      <c r="D554" s="1" t="str">
        <f>_xlfn.UNICHAR(HEX2DEC(JIS非漢字一覧[[#This Row],[hex]]))</f>
        <v>ⅲ</v>
      </c>
      <c r="E554" s="1" t="s">
        <v>2293</v>
      </c>
      <c r="F554" s="1" t="str">
        <f>IF(LENB(JIS非漢字一覧[[#This Row],[char]])=1,"NARROW","WIDE")</f>
        <v>WIDE</v>
      </c>
      <c r="G55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55" spans="2:7" x14ac:dyDescent="0.4">
      <c r="B555" s="2" t="s">
        <v>1552</v>
      </c>
      <c r="C555" s="1">
        <f>HEX2DEC(JIS非漢字一覧[[#This Row],[hex]])</f>
        <v>8563</v>
      </c>
      <c r="D555" s="1" t="str">
        <f>_xlfn.UNICHAR(HEX2DEC(JIS非漢字一覧[[#This Row],[hex]]))</f>
        <v>ⅳ</v>
      </c>
      <c r="E555" s="1" t="s">
        <v>2294</v>
      </c>
      <c r="F555" s="1" t="str">
        <f>IF(LENB(JIS非漢字一覧[[#This Row],[char]])=1,"NARROW","WIDE")</f>
        <v>WIDE</v>
      </c>
      <c r="G55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56" spans="2:7" x14ac:dyDescent="0.4">
      <c r="B556" s="2" t="s">
        <v>1553</v>
      </c>
      <c r="C556" s="1">
        <f>HEX2DEC(JIS非漢字一覧[[#This Row],[hex]])</f>
        <v>8564</v>
      </c>
      <c r="D556" s="1" t="str">
        <f>_xlfn.UNICHAR(HEX2DEC(JIS非漢字一覧[[#This Row],[hex]]))</f>
        <v>ⅴ</v>
      </c>
      <c r="E556" s="1" t="s">
        <v>2295</v>
      </c>
      <c r="F556" s="1" t="str">
        <f>IF(LENB(JIS非漢字一覧[[#This Row],[char]])=1,"NARROW","WIDE")</f>
        <v>WIDE</v>
      </c>
      <c r="G55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57" spans="2:7" x14ac:dyDescent="0.4">
      <c r="B557" s="2" t="s">
        <v>1554</v>
      </c>
      <c r="C557" s="1">
        <f>HEX2DEC(JIS非漢字一覧[[#This Row],[hex]])</f>
        <v>8565</v>
      </c>
      <c r="D557" s="1" t="str">
        <f>_xlfn.UNICHAR(HEX2DEC(JIS非漢字一覧[[#This Row],[hex]]))</f>
        <v>ⅵ</v>
      </c>
      <c r="E557" s="1" t="s">
        <v>2296</v>
      </c>
      <c r="F557" s="1" t="str">
        <f>IF(LENB(JIS非漢字一覧[[#This Row],[char]])=1,"NARROW","WIDE")</f>
        <v>WIDE</v>
      </c>
      <c r="G55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58" spans="2:7" x14ac:dyDescent="0.4">
      <c r="B558" s="2" t="s">
        <v>1555</v>
      </c>
      <c r="C558" s="1">
        <f>HEX2DEC(JIS非漢字一覧[[#This Row],[hex]])</f>
        <v>8566</v>
      </c>
      <c r="D558" s="1" t="str">
        <f>_xlfn.UNICHAR(HEX2DEC(JIS非漢字一覧[[#This Row],[hex]]))</f>
        <v>ⅶ</v>
      </c>
      <c r="E558" s="1" t="s">
        <v>2297</v>
      </c>
      <c r="F558" s="1" t="str">
        <f>IF(LENB(JIS非漢字一覧[[#This Row],[char]])=1,"NARROW","WIDE")</f>
        <v>WIDE</v>
      </c>
      <c r="G55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59" spans="2:7" x14ac:dyDescent="0.4">
      <c r="B559" s="2" t="s">
        <v>1556</v>
      </c>
      <c r="C559" s="1">
        <f>HEX2DEC(JIS非漢字一覧[[#This Row],[hex]])</f>
        <v>8567</v>
      </c>
      <c r="D559" s="1" t="str">
        <f>_xlfn.UNICHAR(HEX2DEC(JIS非漢字一覧[[#This Row],[hex]]))</f>
        <v>ⅷ</v>
      </c>
      <c r="E559" s="1" t="s">
        <v>2298</v>
      </c>
      <c r="F559" s="1" t="str">
        <f>IF(LENB(JIS非漢字一覧[[#This Row],[char]])=1,"NARROW","WIDE")</f>
        <v>WIDE</v>
      </c>
      <c r="G55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60" spans="2:7" x14ac:dyDescent="0.4">
      <c r="B560" s="2" t="s">
        <v>1557</v>
      </c>
      <c r="C560" s="1">
        <f>HEX2DEC(JIS非漢字一覧[[#This Row],[hex]])</f>
        <v>8568</v>
      </c>
      <c r="D560" s="1" t="str">
        <f>_xlfn.UNICHAR(HEX2DEC(JIS非漢字一覧[[#This Row],[hex]]))</f>
        <v>ⅸ</v>
      </c>
      <c r="E560" s="1" t="s">
        <v>2299</v>
      </c>
      <c r="F560" s="1" t="str">
        <f>IF(LENB(JIS非漢字一覧[[#This Row],[char]])=1,"NARROW","WIDE")</f>
        <v>WIDE</v>
      </c>
      <c r="G56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61" spans="2:7" x14ac:dyDescent="0.4">
      <c r="B561" s="2" t="s">
        <v>1558</v>
      </c>
      <c r="C561" s="1">
        <f>HEX2DEC(JIS非漢字一覧[[#This Row],[hex]])</f>
        <v>8569</v>
      </c>
      <c r="D561" s="1" t="str">
        <f>_xlfn.UNICHAR(HEX2DEC(JIS非漢字一覧[[#This Row],[hex]]))</f>
        <v>ⅹ</v>
      </c>
      <c r="E561" s="1" t="s">
        <v>2300</v>
      </c>
      <c r="F561" s="1" t="str">
        <f>IF(LENB(JIS非漢字一覧[[#This Row],[char]])=1,"NARROW","WIDE")</f>
        <v>WIDE</v>
      </c>
      <c r="G56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62" spans="2:7" x14ac:dyDescent="0.4">
      <c r="B562" s="2" t="s">
        <v>1162</v>
      </c>
      <c r="C562" s="1">
        <f>HEX2DEC(JIS非漢字一覧[[#This Row],[hex]])</f>
        <v>8570</v>
      </c>
      <c r="D562" s="1" t="str">
        <f>_xlfn.UNICHAR(HEX2DEC(JIS非漢字一覧[[#This Row],[hex]]))</f>
        <v>ⅺ</v>
      </c>
      <c r="E562" s="1" t="s">
        <v>2301</v>
      </c>
      <c r="F562" s="1" t="str">
        <f>IF(LENB(JIS非漢字一覧[[#This Row],[char]])=1,"NARROW","WIDE")</f>
        <v>NARROW</v>
      </c>
      <c r="G56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63" spans="2:7" x14ac:dyDescent="0.4">
      <c r="B563" s="2" t="s">
        <v>1163</v>
      </c>
      <c r="C563" s="1">
        <f>HEX2DEC(JIS非漢字一覧[[#This Row],[hex]])</f>
        <v>8571</v>
      </c>
      <c r="D563" s="1" t="str">
        <f>_xlfn.UNICHAR(HEX2DEC(JIS非漢字一覧[[#This Row],[hex]]))</f>
        <v>ⅻ</v>
      </c>
      <c r="E563" s="1" t="s">
        <v>2302</v>
      </c>
      <c r="F563" s="1" t="str">
        <f>IF(LENB(JIS非漢字一覧[[#This Row],[char]])=1,"NARROW","WIDE")</f>
        <v>NARROW</v>
      </c>
      <c r="G56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64" spans="2:7" x14ac:dyDescent="0.4">
      <c r="B564" s="2" t="s">
        <v>107</v>
      </c>
      <c r="C564" s="1">
        <f>HEX2DEC(JIS非漢字一覧[[#This Row],[hex]])</f>
        <v>8592</v>
      </c>
      <c r="D564" s="1" t="str">
        <f>_xlfn.UNICHAR(HEX2DEC(JIS非漢字一覧[[#This Row],[hex]]))</f>
        <v>←</v>
      </c>
      <c r="E564" s="1" t="s">
        <v>198</v>
      </c>
      <c r="F564" s="1" t="str">
        <f>IF(LENB(JIS非漢字一覧[[#This Row],[char]])=1,"NARROW","WIDE")</f>
        <v>WIDE</v>
      </c>
      <c r="G56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65" spans="2:7" x14ac:dyDescent="0.4">
      <c r="B565" s="2" t="s">
        <v>108</v>
      </c>
      <c r="C565" s="1">
        <f>HEX2DEC(JIS非漢字一覧[[#This Row],[hex]])</f>
        <v>8593</v>
      </c>
      <c r="D565" s="1" t="str">
        <f>_xlfn.UNICHAR(HEX2DEC(JIS非漢字一覧[[#This Row],[hex]]))</f>
        <v>↑</v>
      </c>
      <c r="E565" s="1" t="s">
        <v>199</v>
      </c>
      <c r="F565" s="1" t="str">
        <f>IF(LENB(JIS非漢字一覧[[#This Row],[char]])=1,"NARROW","WIDE")</f>
        <v>WIDE</v>
      </c>
      <c r="G56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66" spans="2:7" x14ac:dyDescent="0.4">
      <c r="B566" s="2" t="s">
        <v>109</v>
      </c>
      <c r="C566" s="1">
        <f>HEX2DEC(JIS非漢字一覧[[#This Row],[hex]])</f>
        <v>8594</v>
      </c>
      <c r="D566" s="1" t="str">
        <f>_xlfn.UNICHAR(HEX2DEC(JIS非漢字一覧[[#This Row],[hex]]))</f>
        <v>→</v>
      </c>
      <c r="E566" s="1" t="s">
        <v>200</v>
      </c>
      <c r="F566" s="1" t="str">
        <f>IF(LENB(JIS非漢字一覧[[#This Row],[char]])=1,"NARROW","WIDE")</f>
        <v>WIDE</v>
      </c>
      <c r="G56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67" spans="2:7" x14ac:dyDescent="0.4">
      <c r="B567" s="2" t="s">
        <v>110</v>
      </c>
      <c r="C567" s="1">
        <f>HEX2DEC(JIS非漢字一覧[[#This Row],[hex]])</f>
        <v>8595</v>
      </c>
      <c r="D567" s="1" t="str">
        <f>_xlfn.UNICHAR(HEX2DEC(JIS非漢字一覧[[#This Row],[hex]]))</f>
        <v>↓</v>
      </c>
      <c r="E567" s="1" t="s">
        <v>201</v>
      </c>
      <c r="F567" s="1" t="str">
        <f>IF(LENB(JIS非漢字一覧[[#This Row],[char]])=1,"NARROW","WIDE")</f>
        <v>WIDE</v>
      </c>
      <c r="G56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68" spans="2:7" x14ac:dyDescent="0.4">
      <c r="B568" s="2" t="s">
        <v>1307</v>
      </c>
      <c r="C568" s="1">
        <f>HEX2DEC(JIS非漢字一覧[[#This Row],[hex]])</f>
        <v>8596</v>
      </c>
      <c r="D568" s="1" t="str">
        <f>_xlfn.UNICHAR(HEX2DEC(JIS非漢字一覧[[#This Row],[hex]]))</f>
        <v>↔</v>
      </c>
      <c r="E568" s="1" t="s">
        <v>2303</v>
      </c>
      <c r="F568" s="1" t="str">
        <f>IF(LENB(JIS非漢字一覧[[#This Row],[char]])=1,"NARROW","WIDE")</f>
        <v>NARROW</v>
      </c>
      <c r="G56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69" spans="2:7" x14ac:dyDescent="0.4">
      <c r="B569" s="2" t="s">
        <v>1314</v>
      </c>
      <c r="C569" s="1">
        <f>HEX2DEC(JIS非漢字一覧[[#This Row],[hex]])</f>
        <v>8598</v>
      </c>
      <c r="D569" s="1" t="str">
        <f>_xlfn.UNICHAR(HEX2DEC(JIS非漢字一覧[[#This Row],[hex]]))</f>
        <v>↖</v>
      </c>
      <c r="E569" s="1" t="s">
        <v>2304</v>
      </c>
      <c r="F569" s="1" t="str">
        <f>IF(LENB(JIS非漢字一覧[[#This Row],[char]])=1,"NARROW","WIDE")</f>
        <v>NARROW</v>
      </c>
      <c r="G56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70" spans="2:7" x14ac:dyDescent="0.4">
      <c r="B570" s="2" t="s">
        <v>1312</v>
      </c>
      <c r="C570" s="1">
        <f>HEX2DEC(JIS非漢字一覧[[#This Row],[hex]])</f>
        <v>8599</v>
      </c>
      <c r="D570" s="1" t="str">
        <f>_xlfn.UNICHAR(HEX2DEC(JIS非漢字一覧[[#This Row],[hex]]))</f>
        <v>↗</v>
      </c>
      <c r="E570" s="1" t="s">
        <v>2305</v>
      </c>
      <c r="F570" s="1" t="str">
        <f>IF(LENB(JIS非漢字一覧[[#This Row],[char]])=1,"NARROW","WIDE")</f>
        <v>NARROW</v>
      </c>
      <c r="G57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71" spans="2:7" x14ac:dyDescent="0.4">
      <c r="B571" s="2" t="s">
        <v>1313</v>
      </c>
      <c r="C571" s="1">
        <f>HEX2DEC(JIS非漢字一覧[[#This Row],[hex]])</f>
        <v>8600</v>
      </c>
      <c r="D571" s="1" t="str">
        <f>_xlfn.UNICHAR(HEX2DEC(JIS非漢字一覧[[#This Row],[hex]]))</f>
        <v>↘</v>
      </c>
      <c r="E571" s="1" t="s">
        <v>2306</v>
      </c>
      <c r="F571" s="1" t="str">
        <f>IF(LENB(JIS非漢字一覧[[#This Row],[char]])=1,"NARROW","WIDE")</f>
        <v>NARROW</v>
      </c>
      <c r="G57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72" spans="2:7" x14ac:dyDescent="0.4">
      <c r="B572" s="2" t="s">
        <v>1315</v>
      </c>
      <c r="C572" s="1">
        <f>HEX2DEC(JIS非漢字一覧[[#This Row],[hex]])</f>
        <v>8601</v>
      </c>
      <c r="D572" s="1" t="str">
        <f>_xlfn.UNICHAR(HEX2DEC(JIS非漢字一覧[[#This Row],[hex]]))</f>
        <v>↙</v>
      </c>
      <c r="E572" s="1" t="s">
        <v>2307</v>
      </c>
      <c r="F572" s="1" t="str">
        <f>IF(LENB(JIS非漢字一覧[[#This Row],[char]])=1,"NARROW","WIDE")</f>
        <v>NARROW</v>
      </c>
      <c r="G57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73" spans="2:7" x14ac:dyDescent="0.4">
      <c r="B573" s="2" t="s">
        <v>834</v>
      </c>
      <c r="C573" s="1">
        <f>HEX2DEC(JIS非漢字一覧[[#This Row],[hex]])</f>
        <v>8644</v>
      </c>
      <c r="D573" s="1" t="str">
        <f>_xlfn.UNICHAR(HEX2DEC(JIS非漢字一覧[[#This Row],[hex]]))</f>
        <v>⇄</v>
      </c>
      <c r="E573" s="1" t="s">
        <v>2308</v>
      </c>
      <c r="F573" s="1" t="str">
        <f>IF(LENB(JIS非漢字一覧[[#This Row],[char]])=1,"NARROW","WIDE")</f>
        <v>NARROW</v>
      </c>
      <c r="G57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74" spans="2:7" x14ac:dyDescent="0.4">
      <c r="B574" s="2" t="s">
        <v>809</v>
      </c>
      <c r="C574" s="1">
        <f>HEX2DEC(JIS非漢字一覧[[#This Row],[hex]])</f>
        <v>8658</v>
      </c>
      <c r="D574" s="1" t="str">
        <f>_xlfn.UNICHAR(HEX2DEC(JIS非漢字一覧[[#This Row],[hex]]))</f>
        <v>⇒</v>
      </c>
      <c r="E574" s="1" t="s">
        <v>2309</v>
      </c>
      <c r="F574" s="1" t="str">
        <f>IF(LENB(JIS非漢字一覧[[#This Row],[char]])=1,"NARROW","WIDE")</f>
        <v>WIDE</v>
      </c>
      <c r="G57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75" spans="2:7" x14ac:dyDescent="0.4">
      <c r="B575" s="2" t="s">
        <v>810</v>
      </c>
      <c r="C575" s="1">
        <f>HEX2DEC(JIS非漢字一覧[[#This Row],[hex]])</f>
        <v>8660</v>
      </c>
      <c r="D575" s="1" t="str">
        <f>_xlfn.UNICHAR(HEX2DEC(JIS非漢字一覧[[#This Row],[hex]]))</f>
        <v>⇔</v>
      </c>
      <c r="E575" s="1" t="s">
        <v>2310</v>
      </c>
      <c r="F575" s="1" t="str">
        <f>IF(LENB(JIS非漢字一覧[[#This Row],[char]])=1,"NARROW","WIDE")</f>
        <v>WIDE</v>
      </c>
      <c r="G57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76" spans="2:7" x14ac:dyDescent="0.4">
      <c r="B576" s="2" t="s">
        <v>1317</v>
      </c>
      <c r="C576" s="1">
        <f>HEX2DEC(JIS非漢字一覧[[#This Row],[hex]])</f>
        <v>8678</v>
      </c>
      <c r="D576" s="1" t="str">
        <f>_xlfn.UNICHAR(HEX2DEC(JIS非漢字一覧[[#This Row],[hex]]))</f>
        <v>⇦</v>
      </c>
      <c r="E576" s="1" t="s">
        <v>2311</v>
      </c>
      <c r="F576" s="1" t="str">
        <f>IF(LENB(JIS非漢字一覧[[#This Row],[char]])=1,"NARROW","WIDE")</f>
        <v>NARROW</v>
      </c>
      <c r="G57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77" spans="2:7" x14ac:dyDescent="0.4">
      <c r="B577" s="2" t="s">
        <v>1318</v>
      </c>
      <c r="C577" s="1">
        <f>HEX2DEC(JIS非漢字一覧[[#This Row],[hex]])</f>
        <v>8679</v>
      </c>
      <c r="D577" s="1" t="str">
        <f>_xlfn.UNICHAR(HEX2DEC(JIS非漢字一覧[[#This Row],[hex]]))</f>
        <v>⇧</v>
      </c>
      <c r="E577" s="1" t="s">
        <v>2312</v>
      </c>
      <c r="F577" s="1" t="str">
        <f>IF(LENB(JIS非漢字一覧[[#This Row],[char]])=1,"NARROW","WIDE")</f>
        <v>NARROW</v>
      </c>
      <c r="G57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78" spans="2:7" x14ac:dyDescent="0.4">
      <c r="B578" s="2" t="s">
        <v>1316</v>
      </c>
      <c r="C578" s="1">
        <f>HEX2DEC(JIS非漢字一覧[[#This Row],[hex]])</f>
        <v>8680</v>
      </c>
      <c r="D578" s="1" t="str">
        <f>_xlfn.UNICHAR(HEX2DEC(JIS非漢字一覧[[#This Row],[hex]]))</f>
        <v>⇨</v>
      </c>
      <c r="E578" s="1" t="s">
        <v>2313</v>
      </c>
      <c r="F578" s="1" t="str">
        <f>IF(LENB(JIS非漢字一覧[[#This Row],[char]])=1,"NARROW","WIDE")</f>
        <v>NARROW</v>
      </c>
      <c r="G57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79" spans="2:7" x14ac:dyDescent="0.4">
      <c r="B579" s="2" t="s">
        <v>1319</v>
      </c>
      <c r="C579" s="1">
        <f>HEX2DEC(JIS非漢字一覧[[#This Row],[hex]])</f>
        <v>8681</v>
      </c>
      <c r="D579" s="1" t="str">
        <f>_xlfn.UNICHAR(HEX2DEC(JIS非漢字一覧[[#This Row],[hex]]))</f>
        <v>⇩</v>
      </c>
      <c r="E579" s="1" t="s">
        <v>2314</v>
      </c>
      <c r="F579" s="1" t="str">
        <f>IF(LENB(JIS非漢字一覧[[#This Row],[char]])=1,"NARROW","WIDE")</f>
        <v>NARROW</v>
      </c>
      <c r="G57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80" spans="2:7" x14ac:dyDescent="0.4">
      <c r="B580" s="2" t="s">
        <v>1283</v>
      </c>
      <c r="C580" s="1">
        <f>HEX2DEC(JIS非漢字一覧[[#This Row],[hex]])</f>
        <v>8704</v>
      </c>
      <c r="D580" s="1" t="str">
        <f>_xlfn.UNICHAR(HEX2DEC(JIS非漢字一覧[[#This Row],[hex]]))</f>
        <v>∀</v>
      </c>
      <c r="E580" s="1" t="s">
        <v>2315</v>
      </c>
      <c r="F580" s="1" t="str">
        <f>IF(LENB(JIS非漢字一覧[[#This Row],[char]])=1,"NARROW","WIDE")</f>
        <v>WIDE</v>
      </c>
      <c r="G58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81" spans="2:7" x14ac:dyDescent="0.4">
      <c r="B581" s="2" t="s">
        <v>1296</v>
      </c>
      <c r="C581" s="1">
        <f>HEX2DEC(JIS非漢字一覧[[#This Row],[hex]])</f>
        <v>8706</v>
      </c>
      <c r="D581" s="1" t="str">
        <f>_xlfn.UNICHAR(HEX2DEC(JIS非漢字一覧[[#This Row],[hex]]))</f>
        <v>∂</v>
      </c>
      <c r="E581" s="1" t="s">
        <v>2316</v>
      </c>
      <c r="F581" s="1" t="str">
        <f>IF(LENB(JIS非漢字一覧[[#This Row],[char]])=1,"NARROW","WIDE")</f>
        <v>WIDE</v>
      </c>
      <c r="G58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82" spans="2:7" x14ac:dyDescent="0.4">
      <c r="B582" s="2" t="s">
        <v>1284</v>
      </c>
      <c r="C582" s="1">
        <f>HEX2DEC(JIS非漢字一覧[[#This Row],[hex]])</f>
        <v>8707</v>
      </c>
      <c r="D582" s="1" t="str">
        <f>_xlfn.UNICHAR(HEX2DEC(JIS非漢字一覧[[#This Row],[hex]]))</f>
        <v>∃</v>
      </c>
      <c r="E582" s="1" t="s">
        <v>2317</v>
      </c>
      <c r="F582" s="1" t="str">
        <f>IF(LENB(JIS非漢字一覧[[#This Row],[char]])=1,"NARROW","WIDE")</f>
        <v>WIDE</v>
      </c>
      <c r="G58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83" spans="2:7" x14ac:dyDescent="0.4">
      <c r="B583" s="2" t="s">
        <v>1278</v>
      </c>
      <c r="C583" s="1">
        <f>HEX2DEC(JIS非漢字一覧[[#This Row],[hex]])</f>
        <v>8709</v>
      </c>
      <c r="D583" s="1" t="str">
        <f>_xlfn.UNICHAR(HEX2DEC(JIS非漢字一覧[[#This Row],[hex]]))</f>
        <v>∅</v>
      </c>
      <c r="E583" s="1" t="s">
        <v>2318</v>
      </c>
      <c r="F583" s="1" t="str">
        <f>IF(LENB(JIS非漢字一覧[[#This Row],[char]])=1,"NARROW","WIDE")</f>
        <v>NARROW</v>
      </c>
      <c r="G58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84" spans="2:7" x14ac:dyDescent="0.4">
      <c r="B584" s="2" t="s">
        <v>1297</v>
      </c>
      <c r="C584" s="1">
        <f>HEX2DEC(JIS非漢字一覧[[#This Row],[hex]])</f>
        <v>8711</v>
      </c>
      <c r="D584" s="1" t="str">
        <f>_xlfn.UNICHAR(HEX2DEC(JIS非漢字一覧[[#This Row],[hex]]))</f>
        <v>∇</v>
      </c>
      <c r="E584" s="1" t="s">
        <v>2319</v>
      </c>
      <c r="F584" s="1" t="str">
        <f>IF(LENB(JIS非漢字一覧[[#This Row],[char]])=1,"NARROW","WIDE")</f>
        <v>WIDE</v>
      </c>
      <c r="G58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85" spans="2:7" x14ac:dyDescent="0.4">
      <c r="B585" s="2" t="s">
        <v>1269</v>
      </c>
      <c r="C585" s="1">
        <f>HEX2DEC(JIS非漢字一覧[[#This Row],[hex]])</f>
        <v>8712</v>
      </c>
      <c r="D585" s="1" t="str">
        <f>_xlfn.UNICHAR(HEX2DEC(JIS非漢字一覧[[#This Row],[hex]]))</f>
        <v>∈</v>
      </c>
      <c r="E585" s="1" t="s">
        <v>2320</v>
      </c>
      <c r="F585" s="1" t="str">
        <f>IF(LENB(JIS非漢字一覧[[#This Row],[char]])=1,"NARROW","WIDE")</f>
        <v>WIDE</v>
      </c>
      <c r="G58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86" spans="2:7" x14ac:dyDescent="0.4">
      <c r="B586" s="2" t="s">
        <v>1277</v>
      </c>
      <c r="C586" s="1">
        <f>HEX2DEC(JIS非漢字一覧[[#This Row],[hex]])</f>
        <v>8713</v>
      </c>
      <c r="D586" s="1" t="str">
        <f>_xlfn.UNICHAR(HEX2DEC(JIS非漢字一覧[[#This Row],[hex]]))</f>
        <v>∉</v>
      </c>
      <c r="E586" s="1" t="s">
        <v>2321</v>
      </c>
      <c r="F586" s="1" t="str">
        <f>IF(LENB(JIS非漢字一覧[[#This Row],[char]])=1,"NARROW","WIDE")</f>
        <v>NARROW</v>
      </c>
      <c r="G58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87" spans="2:7" x14ac:dyDescent="0.4">
      <c r="B587" s="2" t="s">
        <v>804</v>
      </c>
      <c r="C587" s="1">
        <f>HEX2DEC(JIS非漢字一覧[[#This Row],[hex]])</f>
        <v>8715</v>
      </c>
      <c r="D587" s="1" t="str">
        <f>_xlfn.UNICHAR(HEX2DEC(JIS非漢字一覧[[#This Row],[hex]]))</f>
        <v>∋</v>
      </c>
      <c r="E587" s="1" t="s">
        <v>2322</v>
      </c>
      <c r="F587" s="1" t="str">
        <f>IF(LENB(JIS非漢字一覧[[#This Row],[char]])=1,"NARROW","WIDE")</f>
        <v>WIDE</v>
      </c>
      <c r="G58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88" spans="2:7" x14ac:dyDescent="0.4">
      <c r="B588" s="2" t="s">
        <v>1252</v>
      </c>
      <c r="C588" s="1">
        <f>HEX2DEC(JIS非漢字一覧[[#This Row],[hex]])</f>
        <v>8722</v>
      </c>
      <c r="D588" s="1" t="str">
        <f>_xlfn.UNICHAR(HEX2DEC(JIS非漢字一覧[[#This Row],[hex]]))</f>
        <v>−</v>
      </c>
      <c r="E588" s="1" t="s">
        <v>2323</v>
      </c>
      <c r="F588" s="1" t="str">
        <f>IF(LENB(JIS非漢字一覧[[#This Row],[char]])=1,"NARROW","WIDE")</f>
        <v>NARROW</v>
      </c>
      <c r="G58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89" spans="2:7" x14ac:dyDescent="0.4">
      <c r="B589" s="2" t="s">
        <v>1324</v>
      </c>
      <c r="C589" s="1">
        <f>HEX2DEC(JIS非漢字一覧[[#This Row],[hex]])</f>
        <v>8723</v>
      </c>
      <c r="D589" s="1" t="str">
        <f>_xlfn.UNICHAR(HEX2DEC(JIS非漢字一覧[[#This Row],[hex]]))</f>
        <v>∓</v>
      </c>
      <c r="E589" s="1" t="s">
        <v>2324</v>
      </c>
      <c r="F589" s="1" t="str">
        <f>IF(LENB(JIS非漢字一覧[[#This Row],[char]])=1,"NARROW","WIDE")</f>
        <v>NARROW</v>
      </c>
      <c r="G58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90" spans="2:7" x14ac:dyDescent="0.4">
      <c r="B590" s="2" t="s">
        <v>816</v>
      </c>
      <c r="C590" s="1">
        <f>HEX2DEC(JIS非漢字一覧[[#This Row],[hex]])</f>
        <v>8730</v>
      </c>
      <c r="D590" s="1" t="str">
        <f>_xlfn.UNICHAR(HEX2DEC(JIS非漢字一覧[[#This Row],[hex]]))</f>
        <v>√</v>
      </c>
      <c r="E590" s="1" t="s">
        <v>2325</v>
      </c>
      <c r="F590" s="1" t="str">
        <f>IF(LENB(JIS非漢字一覧[[#This Row],[char]])=1,"NARROW","WIDE")</f>
        <v>WIDE</v>
      </c>
      <c r="G59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91" spans="2:7" x14ac:dyDescent="0.4">
      <c r="B591" s="2" t="s">
        <v>818</v>
      </c>
      <c r="C591" s="1">
        <f>HEX2DEC(JIS非漢字一覧[[#This Row],[hex]])</f>
        <v>8733</v>
      </c>
      <c r="D591" s="1" t="str">
        <f>_xlfn.UNICHAR(HEX2DEC(JIS非漢字一覧[[#This Row],[hex]]))</f>
        <v>∝</v>
      </c>
      <c r="E591" s="1" t="s">
        <v>2326</v>
      </c>
      <c r="F591" s="1" t="str">
        <f>IF(LENB(JIS非漢字一覧[[#This Row],[char]])=1,"NARROW","WIDE")</f>
        <v>WIDE</v>
      </c>
      <c r="G59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92" spans="2:7" x14ac:dyDescent="0.4">
      <c r="B592" s="2" t="s">
        <v>781</v>
      </c>
      <c r="C592" s="1">
        <f>HEX2DEC(JIS非漢字一覧[[#This Row],[hex]])</f>
        <v>8734</v>
      </c>
      <c r="D592" s="1" t="str">
        <f>_xlfn.UNICHAR(HEX2DEC(JIS非漢字一覧[[#This Row],[hex]]))</f>
        <v>∞</v>
      </c>
      <c r="E592" s="1" t="s">
        <v>2327</v>
      </c>
      <c r="F592" s="1" t="str">
        <f>IF(LENB(JIS非漢字一覧[[#This Row],[char]])=1,"NARROW","WIDE")</f>
        <v>WIDE</v>
      </c>
      <c r="G59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93" spans="2:7" x14ac:dyDescent="0.4">
      <c r="B593" s="2" t="s">
        <v>1232</v>
      </c>
      <c r="C593" s="1">
        <f>HEX2DEC(JIS非漢字一覧[[#This Row],[hex]])</f>
        <v>8735</v>
      </c>
      <c r="D593" s="1" t="str">
        <f>_xlfn.UNICHAR(HEX2DEC(JIS非漢字一覧[[#This Row],[hex]]))</f>
        <v>∟</v>
      </c>
      <c r="E593" s="1" t="s">
        <v>2328</v>
      </c>
      <c r="F593" s="1" t="str">
        <f>IF(LENB(JIS非漢字一覧[[#This Row],[char]])=1,"NARROW","WIDE")</f>
        <v>WIDE</v>
      </c>
      <c r="G59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94" spans="2:7" x14ac:dyDescent="0.4">
      <c r="B594" s="2" t="s">
        <v>1294</v>
      </c>
      <c r="C594" s="1">
        <f>HEX2DEC(JIS非漢字一覧[[#This Row],[hex]])</f>
        <v>8736</v>
      </c>
      <c r="D594" s="1" t="str">
        <f>_xlfn.UNICHAR(HEX2DEC(JIS非漢字一覧[[#This Row],[hex]]))</f>
        <v>∠</v>
      </c>
      <c r="E594" s="1" t="s">
        <v>2329</v>
      </c>
      <c r="F594" s="1" t="str">
        <f>IF(LENB(JIS非漢字一覧[[#This Row],[char]])=1,"NARROW","WIDE")</f>
        <v>WIDE</v>
      </c>
      <c r="G59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95" spans="2:7" x14ac:dyDescent="0.4">
      <c r="B595" s="2" t="s">
        <v>1288</v>
      </c>
      <c r="C595" s="1">
        <f>HEX2DEC(JIS非漢字一覧[[#This Row],[hex]])</f>
        <v>8741</v>
      </c>
      <c r="D595" s="1" t="str">
        <f>_xlfn.UNICHAR(HEX2DEC(JIS非漢字一覧[[#This Row],[hex]]))</f>
        <v>∥</v>
      </c>
      <c r="E595" s="1" t="s">
        <v>2330</v>
      </c>
      <c r="F595" s="1" t="str">
        <f>IF(LENB(JIS非漢字一覧[[#This Row],[char]])=1,"NARROW","WIDE")</f>
        <v>WIDE</v>
      </c>
      <c r="G59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96" spans="2:7" x14ac:dyDescent="0.4">
      <c r="B596" s="2" t="s">
        <v>1289</v>
      </c>
      <c r="C596" s="1">
        <f>HEX2DEC(JIS非漢字一覧[[#This Row],[hex]])</f>
        <v>8742</v>
      </c>
      <c r="D596" s="1" t="str">
        <f>_xlfn.UNICHAR(HEX2DEC(JIS非漢字一覧[[#This Row],[hex]]))</f>
        <v>∦</v>
      </c>
      <c r="E596" s="1" t="s">
        <v>2331</v>
      </c>
      <c r="F596" s="1" t="str">
        <f>IF(LENB(JIS非漢字一覧[[#This Row],[char]])=1,"NARROW","WIDE")</f>
        <v>NARROW</v>
      </c>
      <c r="G59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97" spans="2:7" x14ac:dyDescent="0.4">
      <c r="B597" s="2" t="s">
        <v>1281</v>
      </c>
      <c r="C597" s="1">
        <f>HEX2DEC(JIS非漢字一覧[[#This Row],[hex]])</f>
        <v>8743</v>
      </c>
      <c r="D597" s="1" t="str">
        <f>_xlfn.UNICHAR(HEX2DEC(JIS非漢字一覧[[#This Row],[hex]]))</f>
        <v>∧</v>
      </c>
      <c r="E597" s="1" t="s">
        <v>2332</v>
      </c>
      <c r="F597" s="1" t="str">
        <f>IF(LENB(JIS非漢字一覧[[#This Row],[char]])=1,"NARROW","WIDE")</f>
        <v>WIDE</v>
      </c>
      <c r="G59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98" spans="2:7" x14ac:dyDescent="0.4">
      <c r="B598" s="2" t="s">
        <v>1282</v>
      </c>
      <c r="C598" s="1">
        <f>HEX2DEC(JIS非漢字一覧[[#This Row],[hex]])</f>
        <v>8744</v>
      </c>
      <c r="D598" s="1" t="str">
        <f>_xlfn.UNICHAR(HEX2DEC(JIS非漢字一覧[[#This Row],[hex]]))</f>
        <v>∨</v>
      </c>
      <c r="E598" s="1" t="s">
        <v>2333</v>
      </c>
      <c r="F598" s="1" t="str">
        <f>IF(LENB(JIS非漢字一覧[[#This Row],[char]])=1,"NARROW","WIDE")</f>
        <v>WIDE</v>
      </c>
      <c r="G59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599" spans="2:7" x14ac:dyDescent="0.4">
      <c r="B599" s="2" t="s">
        <v>1274</v>
      </c>
      <c r="C599" s="1">
        <f>HEX2DEC(JIS非漢字一覧[[#This Row],[hex]])</f>
        <v>8745</v>
      </c>
      <c r="D599" s="1" t="str">
        <f>_xlfn.UNICHAR(HEX2DEC(JIS非漢字一覧[[#This Row],[hex]]))</f>
        <v>∩</v>
      </c>
      <c r="E599" s="1" t="s">
        <v>2334</v>
      </c>
      <c r="F599" s="1" t="str">
        <f>IF(LENB(JIS非漢字一覧[[#This Row],[char]])=1,"NARROW","WIDE")</f>
        <v>WIDE</v>
      </c>
      <c r="G59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00" spans="2:7" x14ac:dyDescent="0.4">
      <c r="B600" s="2" t="s">
        <v>805</v>
      </c>
      <c r="C600" s="1">
        <f>HEX2DEC(JIS非漢字一覧[[#This Row],[hex]])</f>
        <v>8746</v>
      </c>
      <c r="D600" s="1" t="str">
        <f>_xlfn.UNICHAR(HEX2DEC(JIS非漢字一覧[[#This Row],[hex]]))</f>
        <v>∪</v>
      </c>
      <c r="E600" s="1" t="s">
        <v>2335</v>
      </c>
      <c r="F600" s="1" t="str">
        <f>IF(LENB(JIS非漢字一覧[[#This Row],[char]])=1,"NARROW","WIDE")</f>
        <v>WIDE</v>
      </c>
      <c r="G60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01" spans="2:7" x14ac:dyDescent="0.4">
      <c r="B601" s="2" t="s">
        <v>819</v>
      </c>
      <c r="C601" s="1">
        <f>HEX2DEC(JIS非漢字一覧[[#This Row],[hex]])</f>
        <v>8747</v>
      </c>
      <c r="D601" s="1" t="str">
        <f>_xlfn.UNICHAR(HEX2DEC(JIS非漢字一覧[[#This Row],[hex]]))</f>
        <v>∫</v>
      </c>
      <c r="E601" s="1" t="s">
        <v>2336</v>
      </c>
      <c r="F601" s="1" t="str">
        <f>IF(LENB(JIS非漢字一覧[[#This Row],[char]])=1,"NARROW","WIDE")</f>
        <v>WIDE</v>
      </c>
      <c r="G60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02" spans="2:7" x14ac:dyDescent="0.4">
      <c r="B602" s="2" t="s">
        <v>820</v>
      </c>
      <c r="C602" s="1">
        <f>HEX2DEC(JIS非漢字一覧[[#This Row],[hex]])</f>
        <v>8748</v>
      </c>
      <c r="D602" s="1" t="str">
        <f>_xlfn.UNICHAR(HEX2DEC(JIS非漢字一覧[[#This Row],[hex]]))</f>
        <v>∬</v>
      </c>
      <c r="E602" s="1" t="s">
        <v>2337</v>
      </c>
      <c r="F602" s="1" t="str">
        <f>IF(LENB(JIS非漢字一覧[[#This Row],[char]])=1,"NARROW","WIDE")</f>
        <v>WIDE</v>
      </c>
      <c r="G60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03" spans="2:7" x14ac:dyDescent="0.4">
      <c r="B603" s="2" t="s">
        <v>1231</v>
      </c>
      <c r="C603" s="1">
        <f>HEX2DEC(JIS非漢字一覧[[#This Row],[hex]])</f>
        <v>8750</v>
      </c>
      <c r="D603" s="1" t="str">
        <f>_xlfn.UNICHAR(HEX2DEC(JIS非漢字一覧[[#This Row],[hex]]))</f>
        <v>∮</v>
      </c>
      <c r="E603" s="1" t="s">
        <v>2338</v>
      </c>
      <c r="F603" s="1" t="str">
        <f>IF(LENB(JIS非漢字一覧[[#This Row],[char]])=1,"NARROW","WIDE")</f>
        <v>WIDE</v>
      </c>
      <c r="G60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04" spans="2:7" x14ac:dyDescent="0.4">
      <c r="B604" s="2" t="s">
        <v>1256</v>
      </c>
      <c r="C604" s="1">
        <f>HEX2DEC(JIS非漢字一覧[[#This Row],[hex]])</f>
        <v>8756</v>
      </c>
      <c r="D604" s="1" t="str">
        <f>_xlfn.UNICHAR(HEX2DEC(JIS非漢字一覧[[#This Row],[hex]]))</f>
        <v>∴</v>
      </c>
      <c r="E604" s="1" t="s">
        <v>2339</v>
      </c>
      <c r="F604" s="1" t="str">
        <f>IF(LENB(JIS非漢字一覧[[#This Row],[char]])=1,"NARROW","WIDE")</f>
        <v>WIDE</v>
      </c>
      <c r="G60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05" spans="2:7" x14ac:dyDescent="0.4">
      <c r="B605" s="2" t="s">
        <v>1300</v>
      </c>
      <c r="C605" s="1">
        <f>HEX2DEC(JIS非漢字一覧[[#This Row],[hex]])</f>
        <v>8757</v>
      </c>
      <c r="D605" s="1" t="str">
        <f>_xlfn.UNICHAR(HEX2DEC(JIS非漢字一覧[[#This Row],[hex]]))</f>
        <v>∵</v>
      </c>
      <c r="E605" s="1" t="s">
        <v>2340</v>
      </c>
      <c r="F605" s="1" t="str">
        <f>IF(LENB(JIS非漢字一覧[[#This Row],[char]])=1,"NARROW","WIDE")</f>
        <v>WIDE</v>
      </c>
      <c r="G60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06" spans="2:7" x14ac:dyDescent="0.4">
      <c r="B606" s="2" t="s">
        <v>817</v>
      </c>
      <c r="C606" s="1">
        <f>HEX2DEC(JIS非漢字一覧[[#This Row],[hex]])</f>
        <v>8765</v>
      </c>
      <c r="D606" s="1" t="str">
        <f>_xlfn.UNICHAR(HEX2DEC(JIS非漢字一覧[[#This Row],[hex]]))</f>
        <v>∽</v>
      </c>
      <c r="E606" s="1" t="s">
        <v>2341</v>
      </c>
      <c r="F606" s="1" t="str">
        <f>IF(LENB(JIS非漢字一覧[[#This Row],[char]])=1,"NARROW","WIDE")</f>
        <v>WIDE</v>
      </c>
      <c r="G60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07" spans="2:7" x14ac:dyDescent="0.4">
      <c r="B607" s="2" t="s">
        <v>1302</v>
      </c>
      <c r="C607" s="1">
        <f>HEX2DEC(JIS非漢字一覧[[#This Row],[hex]])</f>
        <v>8771</v>
      </c>
      <c r="D607" s="1" t="str">
        <f>_xlfn.UNICHAR(HEX2DEC(JIS非漢字一覧[[#This Row],[hex]]))</f>
        <v>≃</v>
      </c>
      <c r="E607" s="1" t="s">
        <v>2342</v>
      </c>
      <c r="F607" s="1" t="str">
        <f>IF(LENB(JIS非漢字一覧[[#This Row],[char]])=1,"NARROW","WIDE")</f>
        <v>NARROW</v>
      </c>
      <c r="G60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08" spans="2:7" x14ac:dyDescent="0.4">
      <c r="B608" s="2" t="s">
        <v>1303</v>
      </c>
      <c r="C608" s="1">
        <f>HEX2DEC(JIS非漢字一覧[[#This Row],[hex]])</f>
        <v>8773</v>
      </c>
      <c r="D608" s="1" t="str">
        <f>_xlfn.UNICHAR(HEX2DEC(JIS非漢字一覧[[#This Row],[hex]]))</f>
        <v>≅</v>
      </c>
      <c r="E608" s="1" t="s">
        <v>2343</v>
      </c>
      <c r="F608" s="1" t="str">
        <f>IF(LENB(JIS非漢字一覧[[#This Row],[char]])=1,"NARROW","WIDE")</f>
        <v>NARROW</v>
      </c>
      <c r="G60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09" spans="2:7" x14ac:dyDescent="0.4">
      <c r="B609" s="2" t="s">
        <v>1304</v>
      </c>
      <c r="C609" s="1">
        <f>HEX2DEC(JIS非漢字一覧[[#This Row],[hex]])</f>
        <v>8776</v>
      </c>
      <c r="D609" s="1" t="str">
        <f>_xlfn.UNICHAR(HEX2DEC(JIS非漢字一覧[[#This Row],[hex]]))</f>
        <v>≈</v>
      </c>
      <c r="E609" s="1" t="s">
        <v>2344</v>
      </c>
      <c r="F609" s="1" t="str">
        <f>IF(LENB(JIS非漢字一覧[[#This Row],[char]])=1,"NARROW","WIDE")</f>
        <v>NARROW</v>
      </c>
      <c r="G60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10" spans="2:7" x14ac:dyDescent="0.4">
      <c r="B610" s="2" t="s">
        <v>1299</v>
      </c>
      <c r="C610" s="1">
        <f>HEX2DEC(JIS非漢字一覧[[#This Row],[hex]])</f>
        <v>8786</v>
      </c>
      <c r="D610" s="1" t="str">
        <f>_xlfn.UNICHAR(HEX2DEC(JIS非漢字一覧[[#This Row],[hex]]))</f>
        <v>≒</v>
      </c>
      <c r="E610" s="1" t="s">
        <v>2345</v>
      </c>
      <c r="F610" s="1" t="str">
        <f>IF(LENB(JIS非漢字一覧[[#This Row],[char]])=1,"NARROW","WIDE")</f>
        <v>WIDE</v>
      </c>
      <c r="G61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11" spans="2:7" x14ac:dyDescent="0.4">
      <c r="B611" s="2" t="s">
        <v>1253</v>
      </c>
      <c r="C611" s="1">
        <f>HEX2DEC(JIS非漢字一覧[[#This Row],[hex]])</f>
        <v>8800</v>
      </c>
      <c r="D611" s="1" t="str">
        <f>_xlfn.UNICHAR(HEX2DEC(JIS非漢字一覧[[#This Row],[hex]]))</f>
        <v>≠</v>
      </c>
      <c r="E611" s="1" t="s">
        <v>2346</v>
      </c>
      <c r="F611" s="1" t="str">
        <f>IF(LENB(JIS非漢字一覧[[#This Row],[char]])=1,"NARROW","WIDE")</f>
        <v>WIDE</v>
      </c>
      <c r="G61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12" spans="2:7" x14ac:dyDescent="0.4">
      <c r="B612" s="2" t="s">
        <v>1298</v>
      </c>
      <c r="C612" s="1">
        <f>HEX2DEC(JIS非漢字一覧[[#This Row],[hex]])</f>
        <v>8801</v>
      </c>
      <c r="D612" s="1" t="str">
        <f>_xlfn.UNICHAR(HEX2DEC(JIS非漢字一覧[[#This Row],[hex]]))</f>
        <v>≡</v>
      </c>
      <c r="E612" s="1" t="s">
        <v>2347</v>
      </c>
      <c r="F612" s="1" t="str">
        <f>IF(LENB(JIS非漢字一覧[[#This Row],[char]])=1,"NARROW","WIDE")</f>
        <v>WIDE</v>
      </c>
      <c r="G61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13" spans="2:7" x14ac:dyDescent="0.4">
      <c r="B613" s="2" t="s">
        <v>1301</v>
      </c>
      <c r="C613" s="1">
        <f>HEX2DEC(JIS非漢字一覧[[#This Row],[hex]])</f>
        <v>8802</v>
      </c>
      <c r="D613" s="1" t="str">
        <f>_xlfn.UNICHAR(HEX2DEC(JIS非漢字一覧[[#This Row],[hex]]))</f>
        <v>≢</v>
      </c>
      <c r="E613" s="1" t="s">
        <v>2348</v>
      </c>
      <c r="F613" s="1" t="str">
        <f>IF(LENB(JIS非漢字一覧[[#This Row],[char]])=1,"NARROW","WIDE")</f>
        <v>NARROW</v>
      </c>
      <c r="G61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14" spans="2:7" x14ac:dyDescent="0.4">
      <c r="B614" s="2" t="s">
        <v>1254</v>
      </c>
      <c r="C614" s="1">
        <f>HEX2DEC(JIS非漢字一覧[[#This Row],[hex]])</f>
        <v>8806</v>
      </c>
      <c r="D614" s="1" t="str">
        <f>_xlfn.UNICHAR(HEX2DEC(JIS非漢字一覧[[#This Row],[hex]]))</f>
        <v>≦</v>
      </c>
      <c r="E614" s="1" t="s">
        <v>2349</v>
      </c>
      <c r="F614" s="1" t="str">
        <f>IF(LENB(JIS非漢字一覧[[#This Row],[char]])=1,"NARROW","WIDE")</f>
        <v>WIDE</v>
      </c>
      <c r="G61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15" spans="2:7" x14ac:dyDescent="0.4">
      <c r="B615" s="2" t="s">
        <v>1255</v>
      </c>
      <c r="C615" s="1">
        <f>HEX2DEC(JIS非漢字一覧[[#This Row],[hex]])</f>
        <v>8807</v>
      </c>
      <c r="D615" s="1" t="str">
        <f>_xlfn.UNICHAR(HEX2DEC(JIS非漢字一覧[[#This Row],[hex]]))</f>
        <v>≧</v>
      </c>
      <c r="E615" s="1" t="s">
        <v>2350</v>
      </c>
      <c r="F615" s="1" t="str">
        <f>IF(LENB(JIS非漢字一覧[[#This Row],[char]])=1,"NARROW","WIDE")</f>
        <v>WIDE</v>
      </c>
      <c r="G61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16" spans="2:7" x14ac:dyDescent="0.4">
      <c r="B616" s="2" t="s">
        <v>814</v>
      </c>
      <c r="C616" s="1">
        <f>HEX2DEC(JIS非漢字一覧[[#This Row],[hex]])</f>
        <v>8810</v>
      </c>
      <c r="D616" s="1" t="str">
        <f>_xlfn.UNICHAR(HEX2DEC(JIS非漢字一覧[[#This Row],[hex]]))</f>
        <v>≪</v>
      </c>
      <c r="E616" s="1" t="s">
        <v>2351</v>
      </c>
      <c r="F616" s="1" t="str">
        <f>IF(LENB(JIS非漢字一覧[[#This Row],[char]])=1,"NARROW","WIDE")</f>
        <v>WIDE</v>
      </c>
      <c r="G61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17" spans="2:7" x14ac:dyDescent="0.4">
      <c r="B617" s="2" t="s">
        <v>815</v>
      </c>
      <c r="C617" s="1">
        <f>HEX2DEC(JIS非漢字一覧[[#This Row],[hex]])</f>
        <v>8811</v>
      </c>
      <c r="D617" s="1" t="str">
        <f>_xlfn.UNICHAR(HEX2DEC(JIS非漢字一覧[[#This Row],[hex]]))</f>
        <v>≫</v>
      </c>
      <c r="E617" s="1" t="s">
        <v>2352</v>
      </c>
      <c r="F617" s="1" t="str">
        <f>IF(LENB(JIS非漢字一覧[[#This Row],[char]])=1,"NARROW","WIDE")</f>
        <v>WIDE</v>
      </c>
      <c r="G61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18" spans="2:7" x14ac:dyDescent="0.4">
      <c r="B618" s="2" t="s">
        <v>1305</v>
      </c>
      <c r="C618" s="1">
        <f>HEX2DEC(JIS非漢字一覧[[#This Row],[hex]])</f>
        <v>8822</v>
      </c>
      <c r="D618" s="1" t="str">
        <f>_xlfn.UNICHAR(HEX2DEC(JIS非漢字一覧[[#This Row],[hex]]))</f>
        <v>≶</v>
      </c>
      <c r="E618" s="1" t="s">
        <v>2353</v>
      </c>
      <c r="F618" s="1" t="str">
        <f>IF(LENB(JIS非漢字一覧[[#This Row],[char]])=1,"NARROW","WIDE")</f>
        <v>NARROW</v>
      </c>
      <c r="G61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19" spans="2:7" x14ac:dyDescent="0.4">
      <c r="B619" s="2" t="s">
        <v>1306</v>
      </c>
      <c r="C619" s="1">
        <f>HEX2DEC(JIS非漢字一覧[[#This Row],[hex]])</f>
        <v>8823</v>
      </c>
      <c r="D619" s="1" t="str">
        <f>_xlfn.UNICHAR(HEX2DEC(JIS非漢字一覧[[#This Row],[hex]]))</f>
        <v>≷</v>
      </c>
      <c r="E619" s="1" t="s">
        <v>2354</v>
      </c>
      <c r="F619" s="1" t="str">
        <f>IF(LENB(JIS非漢字一覧[[#This Row],[char]])=1,"NARROW","WIDE")</f>
        <v>NARROW</v>
      </c>
      <c r="G61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20" spans="2:7" x14ac:dyDescent="0.4">
      <c r="B620" s="2" t="s">
        <v>1272</v>
      </c>
      <c r="C620" s="1">
        <f>HEX2DEC(JIS非漢字一覧[[#This Row],[hex]])</f>
        <v>8834</v>
      </c>
      <c r="D620" s="1" t="str">
        <f>_xlfn.UNICHAR(HEX2DEC(JIS非漢字一覧[[#This Row],[hex]]))</f>
        <v>⊂</v>
      </c>
      <c r="E620" s="1" t="s">
        <v>2355</v>
      </c>
      <c r="F620" s="1" t="str">
        <f>IF(LENB(JIS非漢字一覧[[#This Row],[char]])=1,"NARROW","WIDE")</f>
        <v>WIDE</v>
      </c>
      <c r="G62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21" spans="2:7" x14ac:dyDescent="0.4">
      <c r="B621" s="2" t="s">
        <v>1273</v>
      </c>
      <c r="C621" s="1">
        <f>HEX2DEC(JIS非漢字一覧[[#This Row],[hex]])</f>
        <v>8835</v>
      </c>
      <c r="D621" s="1" t="str">
        <f>_xlfn.UNICHAR(HEX2DEC(JIS非漢字一覧[[#This Row],[hex]]))</f>
        <v>⊃</v>
      </c>
      <c r="E621" s="1" t="s">
        <v>2356</v>
      </c>
      <c r="F621" s="1" t="str">
        <f>IF(LENB(JIS非漢字一覧[[#This Row],[char]])=1,"NARROW","WIDE")</f>
        <v>WIDE</v>
      </c>
      <c r="G62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22" spans="2:7" x14ac:dyDescent="0.4">
      <c r="B622" s="2" t="s">
        <v>1275</v>
      </c>
      <c r="C622" s="1">
        <f>HEX2DEC(JIS非漢字一覧[[#This Row],[hex]])</f>
        <v>8836</v>
      </c>
      <c r="D622" s="1" t="str">
        <f>_xlfn.UNICHAR(HEX2DEC(JIS非漢字一覧[[#This Row],[hex]]))</f>
        <v>⊄</v>
      </c>
      <c r="E622" s="1" t="s">
        <v>2357</v>
      </c>
      <c r="F622" s="1" t="str">
        <f>IF(LENB(JIS非漢字一覧[[#This Row],[char]])=1,"NARROW","WIDE")</f>
        <v>NARROW</v>
      </c>
      <c r="G62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23" spans="2:7" x14ac:dyDescent="0.4">
      <c r="B623" s="2" t="s">
        <v>1276</v>
      </c>
      <c r="C623" s="1">
        <f>HEX2DEC(JIS非漢字一覧[[#This Row],[hex]])</f>
        <v>8837</v>
      </c>
      <c r="D623" s="1" t="str">
        <f>_xlfn.UNICHAR(HEX2DEC(JIS非漢字一覧[[#This Row],[hex]]))</f>
        <v>⊅</v>
      </c>
      <c r="E623" s="1" t="s">
        <v>2358</v>
      </c>
      <c r="F623" s="1" t="str">
        <f>IF(LENB(JIS非漢字一覧[[#This Row],[char]])=1,"NARROW","WIDE")</f>
        <v>NARROW</v>
      </c>
      <c r="G62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24" spans="2:7" x14ac:dyDescent="0.4">
      <c r="B624" s="2" t="s">
        <v>1270</v>
      </c>
      <c r="C624" s="1">
        <f>HEX2DEC(JIS非漢字一覧[[#This Row],[hex]])</f>
        <v>8838</v>
      </c>
      <c r="D624" s="1" t="str">
        <f>_xlfn.UNICHAR(HEX2DEC(JIS非漢字一覧[[#This Row],[hex]]))</f>
        <v>⊆</v>
      </c>
      <c r="E624" s="1" t="s">
        <v>2359</v>
      </c>
      <c r="F624" s="1" t="str">
        <f>IF(LENB(JIS非漢字一覧[[#This Row],[char]])=1,"NARROW","WIDE")</f>
        <v>WIDE</v>
      </c>
      <c r="G62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25" spans="2:7" x14ac:dyDescent="0.4">
      <c r="B625" s="2" t="s">
        <v>1271</v>
      </c>
      <c r="C625" s="1">
        <f>HEX2DEC(JIS非漢字一覧[[#This Row],[hex]])</f>
        <v>8839</v>
      </c>
      <c r="D625" s="1" t="str">
        <f>_xlfn.UNICHAR(HEX2DEC(JIS非漢字一覧[[#This Row],[hex]]))</f>
        <v>⊇</v>
      </c>
      <c r="E625" s="1" t="s">
        <v>2360</v>
      </c>
      <c r="F625" s="1" t="str">
        <f>IF(LENB(JIS非漢字一覧[[#This Row],[char]])=1,"NARROW","WIDE")</f>
        <v>WIDE</v>
      </c>
      <c r="G62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26" spans="2:7" x14ac:dyDescent="0.4">
      <c r="B626" s="2" t="s">
        <v>806</v>
      </c>
      <c r="C626" s="1">
        <f>HEX2DEC(JIS非漢字一覧[[#This Row],[hex]])</f>
        <v>8842</v>
      </c>
      <c r="D626" s="1" t="str">
        <f>_xlfn.UNICHAR(HEX2DEC(JIS非漢字一覧[[#This Row],[hex]]))</f>
        <v>⊊</v>
      </c>
      <c r="E626" s="1" t="s">
        <v>2361</v>
      </c>
      <c r="F626" s="1" t="str">
        <f>IF(LENB(JIS非漢字一覧[[#This Row],[char]])=1,"NARROW","WIDE")</f>
        <v>NARROW</v>
      </c>
      <c r="G62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27" spans="2:7" x14ac:dyDescent="0.4">
      <c r="B627" s="2" t="s">
        <v>807</v>
      </c>
      <c r="C627" s="1">
        <f>HEX2DEC(JIS非漢字一覧[[#This Row],[hex]])</f>
        <v>8843</v>
      </c>
      <c r="D627" s="1" t="str">
        <f>_xlfn.UNICHAR(HEX2DEC(JIS非漢字一覧[[#This Row],[hex]]))</f>
        <v>⊋</v>
      </c>
      <c r="E627" s="1" t="s">
        <v>2362</v>
      </c>
      <c r="F627" s="1" t="str">
        <f>IF(LENB(JIS非漢字一覧[[#This Row],[char]])=1,"NARROW","WIDE")</f>
        <v>NARROW</v>
      </c>
      <c r="G62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28" spans="2:7" x14ac:dyDescent="0.4">
      <c r="B628" s="2" t="s">
        <v>1285</v>
      </c>
      <c r="C628" s="1">
        <f>HEX2DEC(JIS非漢字一覧[[#This Row],[hex]])</f>
        <v>8853</v>
      </c>
      <c r="D628" s="1" t="str">
        <f>_xlfn.UNICHAR(HEX2DEC(JIS非漢字一覧[[#This Row],[hex]]))</f>
        <v>⊕</v>
      </c>
      <c r="E628" s="1" t="s">
        <v>2363</v>
      </c>
      <c r="F628" s="1" t="str">
        <f>IF(LENB(JIS非漢字一覧[[#This Row],[char]])=1,"NARROW","WIDE")</f>
        <v>NARROW</v>
      </c>
      <c r="G62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29" spans="2:7" x14ac:dyDescent="0.4">
      <c r="B629" s="2" t="s">
        <v>1286</v>
      </c>
      <c r="C629" s="1">
        <f>HEX2DEC(JIS非漢字一覧[[#This Row],[hex]])</f>
        <v>8854</v>
      </c>
      <c r="D629" s="1" t="str">
        <f>_xlfn.UNICHAR(HEX2DEC(JIS非漢字一覧[[#This Row],[hex]]))</f>
        <v>⊖</v>
      </c>
      <c r="E629" s="1" t="s">
        <v>2364</v>
      </c>
      <c r="F629" s="1" t="str">
        <f>IF(LENB(JIS非漢字一覧[[#This Row],[char]])=1,"NARROW","WIDE")</f>
        <v>NARROW</v>
      </c>
      <c r="G62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30" spans="2:7" x14ac:dyDescent="0.4">
      <c r="B630" s="2" t="s">
        <v>1287</v>
      </c>
      <c r="C630" s="1">
        <f>HEX2DEC(JIS非漢字一覧[[#This Row],[hex]])</f>
        <v>8855</v>
      </c>
      <c r="D630" s="1" t="str">
        <f>_xlfn.UNICHAR(HEX2DEC(JIS非漢字一覧[[#This Row],[hex]]))</f>
        <v>⊗</v>
      </c>
      <c r="E630" s="1" t="s">
        <v>2365</v>
      </c>
      <c r="F630" s="1" t="str">
        <f>IF(LENB(JIS非漢字一覧[[#This Row],[char]])=1,"NARROW","WIDE")</f>
        <v>NARROW</v>
      </c>
      <c r="G63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31" spans="2:7" x14ac:dyDescent="0.4">
      <c r="B631" s="2" t="s">
        <v>813</v>
      </c>
      <c r="C631" s="1">
        <f>HEX2DEC(JIS非漢字一覧[[#This Row],[hex]])</f>
        <v>8869</v>
      </c>
      <c r="D631" s="1" t="str">
        <f>_xlfn.UNICHAR(HEX2DEC(JIS非漢字一覧[[#This Row],[hex]]))</f>
        <v>⊥</v>
      </c>
      <c r="E631" s="1" t="s">
        <v>2366</v>
      </c>
      <c r="F631" s="1" t="str">
        <f>IF(LENB(JIS非漢字一覧[[#This Row],[char]])=1,"NARROW","WIDE")</f>
        <v>WIDE</v>
      </c>
      <c r="G63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32" spans="2:7" x14ac:dyDescent="0.4">
      <c r="B632" s="2" t="s">
        <v>1233</v>
      </c>
      <c r="C632" s="1">
        <f>HEX2DEC(JIS非漢字一覧[[#This Row],[hex]])</f>
        <v>8895</v>
      </c>
      <c r="D632" s="1" t="str">
        <f>_xlfn.UNICHAR(HEX2DEC(JIS非漢字一覧[[#This Row],[hex]]))</f>
        <v>⊿</v>
      </c>
      <c r="E632" s="1" t="s">
        <v>2367</v>
      </c>
      <c r="F632" s="1" t="str">
        <f>IF(LENB(JIS非漢字一覧[[#This Row],[char]])=1,"NARROW","WIDE")</f>
        <v>WIDE</v>
      </c>
      <c r="G63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33" spans="2:7" x14ac:dyDescent="0.4">
      <c r="B633" s="2" t="s">
        <v>936</v>
      </c>
      <c r="C633" s="1">
        <f>HEX2DEC(JIS非漢字一覧[[#This Row],[hex]])</f>
        <v>8922</v>
      </c>
      <c r="D633" s="1" t="str">
        <f>_xlfn.UNICHAR(HEX2DEC(JIS非漢字一覧[[#This Row],[hex]]))</f>
        <v>⋚</v>
      </c>
      <c r="E633" s="1" t="s">
        <v>2368</v>
      </c>
      <c r="F633" s="1" t="str">
        <f>IF(LENB(JIS非漢字一覧[[#This Row],[char]])=1,"NARROW","WIDE")</f>
        <v>NARROW</v>
      </c>
      <c r="G63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34" spans="2:7" x14ac:dyDescent="0.4">
      <c r="B634" s="2" t="s">
        <v>937</v>
      </c>
      <c r="C634" s="1">
        <f>HEX2DEC(JIS非漢字一覧[[#This Row],[hex]])</f>
        <v>8923</v>
      </c>
      <c r="D634" s="1" t="str">
        <f>_xlfn.UNICHAR(HEX2DEC(JIS非漢字一覧[[#This Row],[hex]]))</f>
        <v>⋛</v>
      </c>
      <c r="E634" s="1" t="s">
        <v>2369</v>
      </c>
      <c r="F634" s="1" t="str">
        <f>IF(LENB(JIS非漢字一覧[[#This Row],[char]])=1,"NARROW","WIDE")</f>
        <v>NARROW</v>
      </c>
      <c r="G63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35" spans="2:7" x14ac:dyDescent="0.4">
      <c r="B635" s="2" t="s">
        <v>1279</v>
      </c>
      <c r="C635" s="1">
        <f>HEX2DEC(JIS非漢字一覧[[#This Row],[hex]])</f>
        <v>8965</v>
      </c>
      <c r="D635" s="1" t="str">
        <f>_xlfn.UNICHAR(HEX2DEC(JIS非漢字一覧[[#This Row],[hex]]))</f>
        <v>⌅</v>
      </c>
      <c r="E635" s="1" t="s">
        <v>2370</v>
      </c>
      <c r="F635" s="1" t="str">
        <f>IF(LENB(JIS非漢字一覧[[#This Row],[char]])=1,"NARROW","WIDE")</f>
        <v>NARROW</v>
      </c>
      <c r="G63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36" spans="2:7" x14ac:dyDescent="0.4">
      <c r="B636" s="2" t="s">
        <v>1280</v>
      </c>
      <c r="C636" s="1">
        <f>HEX2DEC(JIS非漢字一覧[[#This Row],[hex]])</f>
        <v>8966</v>
      </c>
      <c r="D636" s="1" t="str">
        <f>_xlfn.UNICHAR(HEX2DEC(JIS非漢字一覧[[#This Row],[hex]]))</f>
        <v>⌆</v>
      </c>
      <c r="E636" s="1" t="s">
        <v>2371</v>
      </c>
      <c r="F636" s="1" t="str">
        <f>IF(LENB(JIS非漢字一覧[[#This Row],[char]])=1,"NARROW","WIDE")</f>
        <v>NARROW</v>
      </c>
      <c r="G63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37" spans="2:7" x14ac:dyDescent="0.4">
      <c r="B637" s="2" t="s">
        <v>1295</v>
      </c>
      <c r="C637" s="1">
        <f>HEX2DEC(JIS非漢字一覧[[#This Row],[hex]])</f>
        <v>8978</v>
      </c>
      <c r="D637" s="1" t="str">
        <f>_xlfn.UNICHAR(HEX2DEC(JIS非漢字一覧[[#This Row],[hex]]))</f>
        <v>⌒</v>
      </c>
      <c r="E637" s="1" t="s">
        <v>2372</v>
      </c>
      <c r="F637" s="1" t="str">
        <f>IF(LENB(JIS非漢字一覧[[#This Row],[char]])=1,"NARROW","WIDE")</f>
        <v>WIDE</v>
      </c>
      <c r="G63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38" spans="2:7" x14ac:dyDescent="0.4">
      <c r="B638" s="2" t="s">
        <v>1400</v>
      </c>
      <c r="C638" s="1">
        <f>HEX2DEC(JIS非漢字一覧[[#This Row],[hex]])</f>
        <v>8984</v>
      </c>
      <c r="D638" s="1" t="str">
        <f>_xlfn.UNICHAR(HEX2DEC(JIS非漢字一覧[[#This Row],[hex]]))</f>
        <v>⌘</v>
      </c>
      <c r="E638" s="1" t="s">
        <v>2373</v>
      </c>
      <c r="F638" s="1" t="str">
        <f>IF(LENB(JIS非漢字一覧[[#This Row],[char]])=1,"NARROW","WIDE")</f>
        <v>NARROW</v>
      </c>
      <c r="G63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39" spans="2:7" x14ac:dyDescent="0.4">
      <c r="B639" s="2" t="s">
        <v>909</v>
      </c>
      <c r="C639" s="1">
        <f>HEX2DEC(JIS非漢字一覧[[#This Row],[hex]])</f>
        <v>9150</v>
      </c>
      <c r="D639" s="1" t="str">
        <f>_xlfn.UNICHAR(HEX2DEC(JIS非漢字一覧[[#This Row],[hex]]))</f>
        <v>⎾</v>
      </c>
      <c r="E639" s="1" t="s">
        <v>2374</v>
      </c>
      <c r="F639" s="1" t="str">
        <f>IF(LENB(JIS非漢字一覧[[#This Row],[char]])=1,"NARROW","WIDE")</f>
        <v>NARROW</v>
      </c>
      <c r="G63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40" spans="2:7" x14ac:dyDescent="0.4">
      <c r="B640" s="2" t="s">
        <v>910</v>
      </c>
      <c r="C640" s="1">
        <f>HEX2DEC(JIS非漢字一覧[[#This Row],[hex]])</f>
        <v>9151</v>
      </c>
      <c r="D640" s="1" t="str">
        <f>_xlfn.UNICHAR(HEX2DEC(JIS非漢字一覧[[#This Row],[hex]]))</f>
        <v>⎿</v>
      </c>
      <c r="E640" s="1" t="s">
        <v>2375</v>
      </c>
      <c r="F640" s="1" t="str">
        <f>IF(LENB(JIS非漢字一覧[[#This Row],[char]])=1,"NARROW","WIDE")</f>
        <v>NARROW</v>
      </c>
      <c r="G64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41" spans="2:7" x14ac:dyDescent="0.4">
      <c r="B641" s="2" t="s">
        <v>911</v>
      </c>
      <c r="C641" s="1">
        <f>HEX2DEC(JIS非漢字一覧[[#This Row],[hex]])</f>
        <v>9152</v>
      </c>
      <c r="D641" s="1" t="str">
        <f>_xlfn.UNICHAR(HEX2DEC(JIS非漢字一覧[[#This Row],[hex]]))</f>
        <v>⏀</v>
      </c>
      <c r="E641" s="1" t="s">
        <v>2376</v>
      </c>
      <c r="F641" s="1" t="str">
        <f>IF(LENB(JIS非漢字一覧[[#This Row],[char]])=1,"NARROW","WIDE")</f>
        <v>NARROW</v>
      </c>
      <c r="G64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42" spans="2:7" x14ac:dyDescent="0.4">
      <c r="B642" s="2" t="s">
        <v>912</v>
      </c>
      <c r="C642" s="1">
        <f>HEX2DEC(JIS非漢字一覧[[#This Row],[hex]])</f>
        <v>9153</v>
      </c>
      <c r="D642" s="1" t="str">
        <f>_xlfn.UNICHAR(HEX2DEC(JIS非漢字一覧[[#This Row],[hex]]))</f>
        <v>⏁</v>
      </c>
      <c r="E642" s="1" t="s">
        <v>2377</v>
      </c>
      <c r="F642" s="1" t="str">
        <f>IF(LENB(JIS非漢字一覧[[#This Row],[char]])=1,"NARROW","WIDE")</f>
        <v>NARROW</v>
      </c>
      <c r="G64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43" spans="2:7" x14ac:dyDescent="0.4">
      <c r="B643" s="2" t="s">
        <v>913</v>
      </c>
      <c r="C643" s="1">
        <f>HEX2DEC(JIS非漢字一覧[[#This Row],[hex]])</f>
        <v>9154</v>
      </c>
      <c r="D643" s="1" t="str">
        <f>_xlfn.UNICHAR(HEX2DEC(JIS非漢字一覧[[#This Row],[hex]]))</f>
        <v>⏂</v>
      </c>
      <c r="E643" s="1" t="s">
        <v>2378</v>
      </c>
      <c r="F643" s="1" t="str">
        <f>IF(LENB(JIS非漢字一覧[[#This Row],[char]])=1,"NARROW","WIDE")</f>
        <v>NARROW</v>
      </c>
      <c r="G64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44" spans="2:7" x14ac:dyDescent="0.4">
      <c r="B644" s="2" t="s">
        <v>914</v>
      </c>
      <c r="C644" s="1">
        <f>HEX2DEC(JIS非漢字一覧[[#This Row],[hex]])</f>
        <v>9155</v>
      </c>
      <c r="D644" s="1" t="str">
        <f>_xlfn.UNICHAR(HEX2DEC(JIS非漢字一覧[[#This Row],[hex]]))</f>
        <v>⏃</v>
      </c>
      <c r="E644" s="1" t="s">
        <v>2379</v>
      </c>
      <c r="F644" s="1" t="str">
        <f>IF(LENB(JIS非漢字一覧[[#This Row],[char]])=1,"NARROW","WIDE")</f>
        <v>NARROW</v>
      </c>
      <c r="G64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45" spans="2:7" x14ac:dyDescent="0.4">
      <c r="B645" s="2" t="s">
        <v>915</v>
      </c>
      <c r="C645" s="1">
        <f>HEX2DEC(JIS非漢字一覧[[#This Row],[hex]])</f>
        <v>9156</v>
      </c>
      <c r="D645" s="1" t="str">
        <f>_xlfn.UNICHAR(HEX2DEC(JIS非漢字一覧[[#This Row],[hex]]))</f>
        <v>⏄</v>
      </c>
      <c r="E645" s="1" t="s">
        <v>2380</v>
      </c>
      <c r="F645" s="1" t="str">
        <f>IF(LENB(JIS非漢字一覧[[#This Row],[char]])=1,"NARROW","WIDE")</f>
        <v>NARROW</v>
      </c>
      <c r="G64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46" spans="2:7" x14ac:dyDescent="0.4">
      <c r="B646" s="2" t="s">
        <v>916</v>
      </c>
      <c r="C646" s="1">
        <f>HEX2DEC(JIS非漢字一覧[[#This Row],[hex]])</f>
        <v>9157</v>
      </c>
      <c r="D646" s="1" t="str">
        <f>_xlfn.UNICHAR(HEX2DEC(JIS非漢字一覧[[#This Row],[hex]]))</f>
        <v>⏅</v>
      </c>
      <c r="E646" s="1" t="s">
        <v>2381</v>
      </c>
      <c r="F646" s="1" t="str">
        <f>IF(LENB(JIS非漢字一覧[[#This Row],[char]])=1,"NARROW","WIDE")</f>
        <v>NARROW</v>
      </c>
      <c r="G64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47" spans="2:7" x14ac:dyDescent="0.4">
      <c r="B647" s="2" t="s">
        <v>917</v>
      </c>
      <c r="C647" s="1">
        <f>HEX2DEC(JIS非漢字一覧[[#This Row],[hex]])</f>
        <v>9158</v>
      </c>
      <c r="D647" s="1" t="str">
        <f>_xlfn.UNICHAR(HEX2DEC(JIS非漢字一覧[[#This Row],[hex]]))</f>
        <v>⏆</v>
      </c>
      <c r="E647" s="1" t="s">
        <v>2382</v>
      </c>
      <c r="F647" s="1" t="str">
        <f>IF(LENB(JIS非漢字一覧[[#This Row],[char]])=1,"NARROW","WIDE")</f>
        <v>NARROW</v>
      </c>
      <c r="G64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48" spans="2:7" x14ac:dyDescent="0.4">
      <c r="B648" s="2" t="s">
        <v>918</v>
      </c>
      <c r="C648" s="1">
        <f>HEX2DEC(JIS非漢字一覧[[#This Row],[hex]])</f>
        <v>9159</v>
      </c>
      <c r="D648" s="1" t="str">
        <f>_xlfn.UNICHAR(HEX2DEC(JIS非漢字一覧[[#This Row],[hex]]))</f>
        <v>⏇</v>
      </c>
      <c r="E648" s="1" t="s">
        <v>2383</v>
      </c>
      <c r="F648" s="1" t="str">
        <f>IF(LENB(JIS非漢字一覧[[#This Row],[char]])=1,"NARROW","WIDE")</f>
        <v>NARROW</v>
      </c>
      <c r="G64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49" spans="2:7" x14ac:dyDescent="0.4">
      <c r="B649" s="2" t="s">
        <v>919</v>
      </c>
      <c r="C649" s="1">
        <f>HEX2DEC(JIS非漢字一覧[[#This Row],[hex]])</f>
        <v>9160</v>
      </c>
      <c r="D649" s="1" t="str">
        <f>_xlfn.UNICHAR(HEX2DEC(JIS非漢字一覧[[#This Row],[hex]]))</f>
        <v>⏈</v>
      </c>
      <c r="E649" s="1" t="s">
        <v>2384</v>
      </c>
      <c r="F649" s="1" t="str">
        <f>IF(LENB(JIS非漢字一覧[[#This Row],[char]])=1,"NARROW","WIDE")</f>
        <v>NARROW</v>
      </c>
      <c r="G64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50" spans="2:7" x14ac:dyDescent="0.4">
      <c r="B650" s="2" t="s">
        <v>920</v>
      </c>
      <c r="C650" s="1">
        <f>HEX2DEC(JIS非漢字一覧[[#This Row],[hex]])</f>
        <v>9161</v>
      </c>
      <c r="D650" s="1" t="str">
        <f>_xlfn.UNICHAR(HEX2DEC(JIS非漢字一覧[[#This Row],[hex]]))</f>
        <v>⏉</v>
      </c>
      <c r="E650" s="1" t="s">
        <v>2385</v>
      </c>
      <c r="F650" s="1" t="str">
        <f>IF(LENB(JIS非漢字一覧[[#This Row],[char]])=1,"NARROW","WIDE")</f>
        <v>NARROW</v>
      </c>
      <c r="G65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51" spans="2:7" x14ac:dyDescent="0.4">
      <c r="B651" s="2" t="s">
        <v>921</v>
      </c>
      <c r="C651" s="1">
        <f>HEX2DEC(JIS非漢字一覧[[#This Row],[hex]])</f>
        <v>9162</v>
      </c>
      <c r="D651" s="1" t="str">
        <f>_xlfn.UNICHAR(HEX2DEC(JIS非漢字一覧[[#This Row],[hex]]))</f>
        <v>⏊</v>
      </c>
      <c r="E651" s="1" t="s">
        <v>2386</v>
      </c>
      <c r="F651" s="1" t="str">
        <f>IF(LENB(JIS非漢字一覧[[#This Row],[char]])=1,"NARROW","WIDE")</f>
        <v>NARROW</v>
      </c>
      <c r="G65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52" spans="2:7" x14ac:dyDescent="0.4">
      <c r="B652" s="2" t="s">
        <v>922</v>
      </c>
      <c r="C652" s="1">
        <f>HEX2DEC(JIS非漢字一覧[[#This Row],[hex]])</f>
        <v>9163</v>
      </c>
      <c r="D652" s="1" t="str">
        <f>_xlfn.UNICHAR(HEX2DEC(JIS非漢字一覧[[#This Row],[hex]]))</f>
        <v>⏋</v>
      </c>
      <c r="E652" s="1" t="s">
        <v>2387</v>
      </c>
      <c r="F652" s="1" t="str">
        <f>IF(LENB(JIS非漢字一覧[[#This Row],[char]])=1,"NARROW","WIDE")</f>
        <v>NARROW</v>
      </c>
      <c r="G65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53" spans="2:7" x14ac:dyDescent="0.4">
      <c r="B653" s="2" t="s">
        <v>923</v>
      </c>
      <c r="C653" s="1">
        <f>HEX2DEC(JIS非漢字一覧[[#This Row],[hex]])</f>
        <v>9164</v>
      </c>
      <c r="D653" s="1" t="str">
        <f>_xlfn.UNICHAR(HEX2DEC(JIS非漢字一覧[[#This Row],[hex]]))</f>
        <v>⏌</v>
      </c>
      <c r="E653" s="1" t="s">
        <v>2388</v>
      </c>
      <c r="F653" s="1" t="str">
        <f>IF(LENB(JIS非漢字一覧[[#This Row],[char]])=1,"NARROW","WIDE")</f>
        <v>NARROW</v>
      </c>
      <c r="G65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54" spans="2:7" x14ac:dyDescent="0.4">
      <c r="B654" s="2" t="s">
        <v>938</v>
      </c>
      <c r="C654" s="1">
        <f>HEX2DEC(JIS非漢字一覧[[#This Row],[hex]])</f>
        <v>9166</v>
      </c>
      <c r="D654" s="1" t="str">
        <f>_xlfn.UNICHAR(HEX2DEC(JIS非漢字一覧[[#This Row],[hex]]))</f>
        <v>⏎</v>
      </c>
      <c r="E654" s="1" t="s">
        <v>2389</v>
      </c>
      <c r="F654" s="1" t="str">
        <f>IF(LENB(JIS非漢字一覧[[#This Row],[char]])=1,"NARROW","WIDE")</f>
        <v>NARROW</v>
      </c>
      <c r="G65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55" spans="2:7" x14ac:dyDescent="0.4">
      <c r="B655" s="2" t="s">
        <v>1401</v>
      </c>
      <c r="C655" s="1">
        <f>HEX2DEC(JIS非漢字一覧[[#This Row],[hex]])</f>
        <v>9251</v>
      </c>
      <c r="D655" s="1" t="str">
        <f>_xlfn.UNICHAR(HEX2DEC(JIS非漢字一覧[[#This Row],[hex]]))</f>
        <v>␣</v>
      </c>
      <c r="E655" s="1" t="s">
        <v>2390</v>
      </c>
      <c r="F655" s="1" t="str">
        <f>IF(LENB(JIS非漢字一覧[[#This Row],[char]])=1,"NARROW","WIDE")</f>
        <v>NARROW</v>
      </c>
      <c r="G65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56" spans="2:7" x14ac:dyDescent="0.4">
      <c r="B656" s="2" t="s">
        <v>1577</v>
      </c>
      <c r="C656" s="1">
        <f>HEX2DEC(JIS非漢字一覧[[#This Row],[hex]])</f>
        <v>9312</v>
      </c>
      <c r="D656" s="1" t="str">
        <f>_xlfn.UNICHAR(HEX2DEC(JIS非漢字一覧[[#This Row],[hex]]))</f>
        <v>①</v>
      </c>
      <c r="E656" s="1" t="s">
        <v>2391</v>
      </c>
      <c r="F656" s="1" t="str">
        <f>IF(LENB(JIS非漢字一覧[[#This Row],[char]])=1,"NARROW","WIDE")</f>
        <v>WIDE</v>
      </c>
      <c r="G65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57" spans="2:7" x14ac:dyDescent="0.4">
      <c r="B657" s="2" t="s">
        <v>1578</v>
      </c>
      <c r="C657" s="1">
        <f>HEX2DEC(JIS非漢字一覧[[#This Row],[hex]])</f>
        <v>9313</v>
      </c>
      <c r="D657" s="1" t="str">
        <f>_xlfn.UNICHAR(HEX2DEC(JIS非漢字一覧[[#This Row],[hex]]))</f>
        <v>②</v>
      </c>
      <c r="E657" s="1" t="s">
        <v>2392</v>
      </c>
      <c r="F657" s="1" t="str">
        <f>IF(LENB(JIS非漢字一覧[[#This Row],[char]])=1,"NARROW","WIDE")</f>
        <v>WIDE</v>
      </c>
      <c r="G65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58" spans="2:7" x14ac:dyDescent="0.4">
      <c r="B658" s="2" t="s">
        <v>1579</v>
      </c>
      <c r="C658" s="1">
        <f>HEX2DEC(JIS非漢字一覧[[#This Row],[hex]])</f>
        <v>9314</v>
      </c>
      <c r="D658" s="1" t="str">
        <f>_xlfn.UNICHAR(HEX2DEC(JIS非漢字一覧[[#This Row],[hex]]))</f>
        <v>③</v>
      </c>
      <c r="E658" s="1" t="s">
        <v>2393</v>
      </c>
      <c r="F658" s="1" t="str">
        <f>IF(LENB(JIS非漢字一覧[[#This Row],[char]])=1,"NARROW","WIDE")</f>
        <v>WIDE</v>
      </c>
      <c r="G65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59" spans="2:7" x14ac:dyDescent="0.4">
      <c r="B659" s="2" t="s">
        <v>1580</v>
      </c>
      <c r="C659" s="1">
        <f>HEX2DEC(JIS非漢字一覧[[#This Row],[hex]])</f>
        <v>9315</v>
      </c>
      <c r="D659" s="1" t="str">
        <f>_xlfn.UNICHAR(HEX2DEC(JIS非漢字一覧[[#This Row],[hex]]))</f>
        <v>④</v>
      </c>
      <c r="E659" s="1" t="s">
        <v>2394</v>
      </c>
      <c r="F659" s="1" t="str">
        <f>IF(LENB(JIS非漢字一覧[[#This Row],[char]])=1,"NARROW","WIDE")</f>
        <v>WIDE</v>
      </c>
      <c r="G65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60" spans="2:7" x14ac:dyDescent="0.4">
      <c r="B660" s="2" t="s">
        <v>1581</v>
      </c>
      <c r="C660" s="1">
        <f>HEX2DEC(JIS非漢字一覧[[#This Row],[hex]])</f>
        <v>9316</v>
      </c>
      <c r="D660" s="1" t="str">
        <f>_xlfn.UNICHAR(HEX2DEC(JIS非漢字一覧[[#This Row],[hex]]))</f>
        <v>⑤</v>
      </c>
      <c r="E660" s="1" t="s">
        <v>2395</v>
      </c>
      <c r="F660" s="1" t="str">
        <f>IF(LENB(JIS非漢字一覧[[#This Row],[char]])=1,"NARROW","WIDE")</f>
        <v>WIDE</v>
      </c>
      <c r="G66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61" spans="2:7" x14ac:dyDescent="0.4">
      <c r="B661" s="2" t="s">
        <v>1582</v>
      </c>
      <c r="C661" s="1">
        <f>HEX2DEC(JIS非漢字一覧[[#This Row],[hex]])</f>
        <v>9317</v>
      </c>
      <c r="D661" s="1" t="str">
        <f>_xlfn.UNICHAR(HEX2DEC(JIS非漢字一覧[[#This Row],[hex]]))</f>
        <v>⑥</v>
      </c>
      <c r="E661" s="1" t="s">
        <v>2396</v>
      </c>
      <c r="F661" s="1" t="str">
        <f>IF(LENB(JIS非漢字一覧[[#This Row],[char]])=1,"NARROW","WIDE")</f>
        <v>WIDE</v>
      </c>
      <c r="G66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62" spans="2:7" x14ac:dyDescent="0.4">
      <c r="B662" s="2" t="s">
        <v>1583</v>
      </c>
      <c r="C662" s="1">
        <f>HEX2DEC(JIS非漢字一覧[[#This Row],[hex]])</f>
        <v>9318</v>
      </c>
      <c r="D662" s="1" t="str">
        <f>_xlfn.UNICHAR(HEX2DEC(JIS非漢字一覧[[#This Row],[hex]]))</f>
        <v>⑦</v>
      </c>
      <c r="E662" s="1" t="s">
        <v>2397</v>
      </c>
      <c r="F662" s="1" t="str">
        <f>IF(LENB(JIS非漢字一覧[[#This Row],[char]])=1,"NARROW","WIDE")</f>
        <v>WIDE</v>
      </c>
      <c r="G66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63" spans="2:7" x14ac:dyDescent="0.4">
      <c r="B663" s="2" t="s">
        <v>1584</v>
      </c>
      <c r="C663" s="1">
        <f>HEX2DEC(JIS非漢字一覧[[#This Row],[hex]])</f>
        <v>9319</v>
      </c>
      <c r="D663" s="1" t="str">
        <f>_xlfn.UNICHAR(HEX2DEC(JIS非漢字一覧[[#This Row],[hex]]))</f>
        <v>⑧</v>
      </c>
      <c r="E663" s="1" t="s">
        <v>2398</v>
      </c>
      <c r="F663" s="1" t="str">
        <f>IF(LENB(JIS非漢字一覧[[#This Row],[char]])=1,"NARROW","WIDE")</f>
        <v>WIDE</v>
      </c>
      <c r="G66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64" spans="2:7" x14ac:dyDescent="0.4">
      <c r="B664" s="2" t="s">
        <v>1585</v>
      </c>
      <c r="C664" s="1">
        <f>HEX2DEC(JIS非漢字一覧[[#This Row],[hex]])</f>
        <v>9320</v>
      </c>
      <c r="D664" s="1" t="str">
        <f>_xlfn.UNICHAR(HEX2DEC(JIS非漢字一覧[[#This Row],[hex]]))</f>
        <v>⑨</v>
      </c>
      <c r="E664" s="1" t="s">
        <v>2399</v>
      </c>
      <c r="F664" s="1" t="str">
        <f>IF(LENB(JIS非漢字一覧[[#This Row],[char]])=1,"NARROW","WIDE")</f>
        <v>WIDE</v>
      </c>
      <c r="G66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65" spans="2:7" x14ac:dyDescent="0.4">
      <c r="B665" s="2" t="s">
        <v>1586</v>
      </c>
      <c r="C665" s="1">
        <f>HEX2DEC(JIS非漢字一覧[[#This Row],[hex]])</f>
        <v>9321</v>
      </c>
      <c r="D665" s="1" t="str">
        <f>_xlfn.UNICHAR(HEX2DEC(JIS非漢字一覧[[#This Row],[hex]]))</f>
        <v>⑩</v>
      </c>
      <c r="E665" s="1" t="s">
        <v>2400</v>
      </c>
      <c r="F665" s="1" t="str">
        <f>IF(LENB(JIS非漢字一覧[[#This Row],[char]])=1,"NARROW","WIDE")</f>
        <v>WIDE</v>
      </c>
      <c r="G66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66" spans="2:7" x14ac:dyDescent="0.4">
      <c r="B666" s="2" t="s">
        <v>1199</v>
      </c>
      <c r="C666" s="1">
        <f>HEX2DEC(JIS非漢字一覧[[#This Row],[hex]])</f>
        <v>9322</v>
      </c>
      <c r="D666" s="1" t="str">
        <f>_xlfn.UNICHAR(HEX2DEC(JIS非漢字一覧[[#This Row],[hex]]))</f>
        <v>⑪</v>
      </c>
      <c r="E666" s="1" t="s">
        <v>2401</v>
      </c>
      <c r="F666" s="1" t="str">
        <f>IF(LENB(JIS非漢字一覧[[#This Row],[char]])=1,"NARROW","WIDE")</f>
        <v>WIDE</v>
      </c>
      <c r="G66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67" spans="2:7" x14ac:dyDescent="0.4">
      <c r="B667" s="2" t="s">
        <v>1200</v>
      </c>
      <c r="C667" s="1">
        <f>HEX2DEC(JIS非漢字一覧[[#This Row],[hex]])</f>
        <v>9323</v>
      </c>
      <c r="D667" s="1" t="str">
        <f>_xlfn.UNICHAR(HEX2DEC(JIS非漢字一覧[[#This Row],[hex]]))</f>
        <v>⑫</v>
      </c>
      <c r="E667" s="1" t="s">
        <v>2402</v>
      </c>
      <c r="F667" s="1" t="str">
        <f>IF(LENB(JIS非漢字一覧[[#This Row],[char]])=1,"NARROW","WIDE")</f>
        <v>WIDE</v>
      </c>
      <c r="G66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68" spans="2:7" x14ac:dyDescent="0.4">
      <c r="B668" s="2" t="s">
        <v>1201</v>
      </c>
      <c r="C668" s="1">
        <f>HEX2DEC(JIS非漢字一覧[[#This Row],[hex]])</f>
        <v>9324</v>
      </c>
      <c r="D668" s="1" t="str">
        <f>_xlfn.UNICHAR(HEX2DEC(JIS非漢字一覧[[#This Row],[hex]]))</f>
        <v>⑬</v>
      </c>
      <c r="E668" s="1" t="s">
        <v>2403</v>
      </c>
      <c r="F668" s="1" t="str">
        <f>IF(LENB(JIS非漢字一覧[[#This Row],[char]])=1,"NARROW","WIDE")</f>
        <v>WIDE</v>
      </c>
      <c r="G66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69" spans="2:7" x14ac:dyDescent="0.4">
      <c r="B669" s="2" t="s">
        <v>1202</v>
      </c>
      <c r="C669" s="1">
        <f>HEX2DEC(JIS非漢字一覧[[#This Row],[hex]])</f>
        <v>9325</v>
      </c>
      <c r="D669" s="1" t="str">
        <f>_xlfn.UNICHAR(HEX2DEC(JIS非漢字一覧[[#This Row],[hex]]))</f>
        <v>⑭</v>
      </c>
      <c r="E669" s="1" t="s">
        <v>2404</v>
      </c>
      <c r="F669" s="1" t="str">
        <f>IF(LENB(JIS非漢字一覧[[#This Row],[char]])=1,"NARROW","WIDE")</f>
        <v>WIDE</v>
      </c>
      <c r="G66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70" spans="2:7" x14ac:dyDescent="0.4">
      <c r="B670" s="2" t="s">
        <v>1203</v>
      </c>
      <c r="C670" s="1">
        <f>HEX2DEC(JIS非漢字一覧[[#This Row],[hex]])</f>
        <v>9326</v>
      </c>
      <c r="D670" s="1" t="str">
        <f>_xlfn.UNICHAR(HEX2DEC(JIS非漢字一覧[[#This Row],[hex]]))</f>
        <v>⑮</v>
      </c>
      <c r="E670" s="1" t="s">
        <v>2405</v>
      </c>
      <c r="F670" s="1" t="str">
        <f>IF(LENB(JIS非漢字一覧[[#This Row],[char]])=1,"NARROW","WIDE")</f>
        <v>WIDE</v>
      </c>
      <c r="G67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71" spans="2:7" x14ac:dyDescent="0.4">
      <c r="B671" s="2" t="s">
        <v>1204</v>
      </c>
      <c r="C671" s="1">
        <f>HEX2DEC(JIS非漢字一覧[[#This Row],[hex]])</f>
        <v>9327</v>
      </c>
      <c r="D671" s="1" t="str">
        <f>_xlfn.UNICHAR(HEX2DEC(JIS非漢字一覧[[#This Row],[hex]]))</f>
        <v>⑯</v>
      </c>
      <c r="E671" s="1" t="s">
        <v>2406</v>
      </c>
      <c r="F671" s="1" t="str">
        <f>IF(LENB(JIS非漢字一覧[[#This Row],[char]])=1,"NARROW","WIDE")</f>
        <v>WIDE</v>
      </c>
      <c r="G67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72" spans="2:7" x14ac:dyDescent="0.4">
      <c r="B672" s="2" t="s">
        <v>1587</v>
      </c>
      <c r="C672" s="1">
        <f>HEX2DEC(JIS非漢字一覧[[#This Row],[hex]])</f>
        <v>9328</v>
      </c>
      <c r="D672" s="1" t="str">
        <f>_xlfn.UNICHAR(HEX2DEC(JIS非漢字一覧[[#This Row],[hex]]))</f>
        <v>⑰</v>
      </c>
      <c r="E672" s="1" t="s">
        <v>2407</v>
      </c>
      <c r="F672" s="1" t="str">
        <f>IF(LENB(JIS非漢字一覧[[#This Row],[char]])=1,"NARROW","WIDE")</f>
        <v>WIDE</v>
      </c>
      <c r="G67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73" spans="2:7" x14ac:dyDescent="0.4">
      <c r="B673" s="2" t="s">
        <v>1588</v>
      </c>
      <c r="C673" s="1">
        <f>HEX2DEC(JIS非漢字一覧[[#This Row],[hex]])</f>
        <v>9329</v>
      </c>
      <c r="D673" s="1" t="str">
        <f>_xlfn.UNICHAR(HEX2DEC(JIS非漢字一覧[[#This Row],[hex]]))</f>
        <v>⑱</v>
      </c>
      <c r="E673" s="1" t="s">
        <v>2408</v>
      </c>
      <c r="F673" s="1" t="str">
        <f>IF(LENB(JIS非漢字一覧[[#This Row],[char]])=1,"NARROW","WIDE")</f>
        <v>WIDE</v>
      </c>
      <c r="G67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74" spans="2:7" x14ac:dyDescent="0.4">
      <c r="B674" s="2" t="s">
        <v>1589</v>
      </c>
      <c r="C674" s="1">
        <f>HEX2DEC(JIS非漢字一覧[[#This Row],[hex]])</f>
        <v>9330</v>
      </c>
      <c r="D674" s="1" t="str">
        <f>_xlfn.UNICHAR(HEX2DEC(JIS非漢字一覧[[#This Row],[hex]]))</f>
        <v>⑲</v>
      </c>
      <c r="E674" s="1" t="s">
        <v>2409</v>
      </c>
      <c r="F674" s="1" t="str">
        <f>IF(LENB(JIS非漢字一覧[[#This Row],[char]])=1,"NARROW","WIDE")</f>
        <v>WIDE</v>
      </c>
      <c r="G67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75" spans="2:7" x14ac:dyDescent="0.4">
      <c r="B675" s="2" t="s">
        <v>1590</v>
      </c>
      <c r="C675" s="1">
        <f>HEX2DEC(JIS非漢字一覧[[#This Row],[hex]])</f>
        <v>9331</v>
      </c>
      <c r="D675" s="1" t="str">
        <f>_xlfn.UNICHAR(HEX2DEC(JIS非漢字一覧[[#This Row],[hex]]))</f>
        <v>⑳</v>
      </c>
      <c r="E675" s="1" t="s">
        <v>2410</v>
      </c>
      <c r="F675" s="1" t="str">
        <f>IF(LENB(JIS非漢字一覧[[#This Row],[char]])=1,"NARROW","WIDE")</f>
        <v>WIDE</v>
      </c>
      <c r="G67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76" spans="2:7" x14ac:dyDescent="0.4">
      <c r="B676" s="2" t="s">
        <v>1164</v>
      </c>
      <c r="C676" s="1">
        <f>HEX2DEC(JIS非漢字一覧[[#This Row],[hex]])</f>
        <v>9424</v>
      </c>
      <c r="D676" s="1" t="str">
        <f>_xlfn.UNICHAR(HEX2DEC(JIS非漢字一覧[[#This Row],[hex]]))</f>
        <v>ⓐ</v>
      </c>
      <c r="E676" s="1" t="s">
        <v>2411</v>
      </c>
      <c r="F676" s="1" t="str">
        <f>IF(LENB(JIS非漢字一覧[[#This Row],[char]])=1,"NARROW","WIDE")</f>
        <v>NARROW</v>
      </c>
      <c r="G67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77" spans="2:7" x14ac:dyDescent="0.4">
      <c r="B677" s="2" t="s">
        <v>1165</v>
      </c>
      <c r="C677" s="1">
        <f>HEX2DEC(JIS非漢字一覧[[#This Row],[hex]])</f>
        <v>9425</v>
      </c>
      <c r="D677" s="1" t="str">
        <f>_xlfn.UNICHAR(HEX2DEC(JIS非漢字一覧[[#This Row],[hex]]))</f>
        <v>ⓑ</v>
      </c>
      <c r="E677" s="1" t="s">
        <v>2412</v>
      </c>
      <c r="F677" s="1" t="str">
        <f>IF(LENB(JIS非漢字一覧[[#This Row],[char]])=1,"NARROW","WIDE")</f>
        <v>NARROW</v>
      </c>
      <c r="G67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78" spans="2:7" x14ac:dyDescent="0.4">
      <c r="B678" s="2" t="s">
        <v>1166</v>
      </c>
      <c r="C678" s="1">
        <f>HEX2DEC(JIS非漢字一覧[[#This Row],[hex]])</f>
        <v>9426</v>
      </c>
      <c r="D678" s="1" t="str">
        <f>_xlfn.UNICHAR(HEX2DEC(JIS非漢字一覧[[#This Row],[hex]]))</f>
        <v>ⓒ</v>
      </c>
      <c r="E678" s="1" t="s">
        <v>2413</v>
      </c>
      <c r="F678" s="1" t="str">
        <f>IF(LENB(JIS非漢字一覧[[#This Row],[char]])=1,"NARROW","WIDE")</f>
        <v>NARROW</v>
      </c>
      <c r="G67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79" spans="2:7" x14ac:dyDescent="0.4">
      <c r="B679" s="2" t="s">
        <v>1167</v>
      </c>
      <c r="C679" s="1">
        <f>HEX2DEC(JIS非漢字一覧[[#This Row],[hex]])</f>
        <v>9427</v>
      </c>
      <c r="D679" s="1" t="str">
        <f>_xlfn.UNICHAR(HEX2DEC(JIS非漢字一覧[[#This Row],[hex]]))</f>
        <v>ⓓ</v>
      </c>
      <c r="E679" s="1" t="s">
        <v>2414</v>
      </c>
      <c r="F679" s="1" t="str">
        <f>IF(LENB(JIS非漢字一覧[[#This Row],[char]])=1,"NARROW","WIDE")</f>
        <v>NARROW</v>
      </c>
      <c r="G67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80" spans="2:7" x14ac:dyDescent="0.4">
      <c r="B680" s="2" t="s">
        <v>1168</v>
      </c>
      <c r="C680" s="1">
        <f>HEX2DEC(JIS非漢字一覧[[#This Row],[hex]])</f>
        <v>9428</v>
      </c>
      <c r="D680" s="1" t="str">
        <f>_xlfn.UNICHAR(HEX2DEC(JIS非漢字一覧[[#This Row],[hex]]))</f>
        <v>ⓔ</v>
      </c>
      <c r="E680" s="1" t="s">
        <v>2415</v>
      </c>
      <c r="F680" s="1" t="str">
        <f>IF(LENB(JIS非漢字一覧[[#This Row],[char]])=1,"NARROW","WIDE")</f>
        <v>NARROW</v>
      </c>
      <c r="G68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81" spans="2:7" x14ac:dyDescent="0.4">
      <c r="B681" s="2" t="s">
        <v>1169</v>
      </c>
      <c r="C681" s="1">
        <f>HEX2DEC(JIS非漢字一覧[[#This Row],[hex]])</f>
        <v>9429</v>
      </c>
      <c r="D681" s="1" t="str">
        <f>_xlfn.UNICHAR(HEX2DEC(JIS非漢字一覧[[#This Row],[hex]]))</f>
        <v>ⓕ</v>
      </c>
      <c r="E681" s="1" t="s">
        <v>2416</v>
      </c>
      <c r="F681" s="1" t="str">
        <f>IF(LENB(JIS非漢字一覧[[#This Row],[char]])=1,"NARROW","WIDE")</f>
        <v>NARROW</v>
      </c>
      <c r="G68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82" spans="2:7" x14ac:dyDescent="0.4">
      <c r="B682" s="2" t="s">
        <v>1170</v>
      </c>
      <c r="C682" s="1">
        <f>HEX2DEC(JIS非漢字一覧[[#This Row],[hex]])</f>
        <v>9430</v>
      </c>
      <c r="D682" s="1" t="str">
        <f>_xlfn.UNICHAR(HEX2DEC(JIS非漢字一覧[[#This Row],[hex]]))</f>
        <v>ⓖ</v>
      </c>
      <c r="E682" s="1" t="s">
        <v>2417</v>
      </c>
      <c r="F682" s="1" t="str">
        <f>IF(LENB(JIS非漢字一覧[[#This Row],[char]])=1,"NARROW","WIDE")</f>
        <v>NARROW</v>
      </c>
      <c r="G68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83" spans="2:7" x14ac:dyDescent="0.4">
      <c r="B683" s="2" t="s">
        <v>1171</v>
      </c>
      <c r="C683" s="1">
        <f>HEX2DEC(JIS非漢字一覧[[#This Row],[hex]])</f>
        <v>9431</v>
      </c>
      <c r="D683" s="1" t="str">
        <f>_xlfn.UNICHAR(HEX2DEC(JIS非漢字一覧[[#This Row],[hex]]))</f>
        <v>ⓗ</v>
      </c>
      <c r="E683" s="1" t="s">
        <v>2418</v>
      </c>
      <c r="F683" s="1" t="str">
        <f>IF(LENB(JIS非漢字一覧[[#This Row],[char]])=1,"NARROW","WIDE")</f>
        <v>NARROW</v>
      </c>
      <c r="G68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84" spans="2:7" x14ac:dyDescent="0.4">
      <c r="B684" s="2" t="s">
        <v>1172</v>
      </c>
      <c r="C684" s="1">
        <f>HEX2DEC(JIS非漢字一覧[[#This Row],[hex]])</f>
        <v>9432</v>
      </c>
      <c r="D684" s="1" t="str">
        <f>_xlfn.UNICHAR(HEX2DEC(JIS非漢字一覧[[#This Row],[hex]]))</f>
        <v>ⓘ</v>
      </c>
      <c r="E684" s="1" t="s">
        <v>2419</v>
      </c>
      <c r="F684" s="1" t="str">
        <f>IF(LENB(JIS非漢字一覧[[#This Row],[char]])=1,"NARROW","WIDE")</f>
        <v>NARROW</v>
      </c>
      <c r="G68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85" spans="2:7" x14ac:dyDescent="0.4">
      <c r="B685" s="2" t="s">
        <v>1173</v>
      </c>
      <c r="C685" s="1">
        <f>HEX2DEC(JIS非漢字一覧[[#This Row],[hex]])</f>
        <v>9433</v>
      </c>
      <c r="D685" s="1" t="str">
        <f>_xlfn.UNICHAR(HEX2DEC(JIS非漢字一覧[[#This Row],[hex]]))</f>
        <v>ⓙ</v>
      </c>
      <c r="E685" s="1" t="s">
        <v>2420</v>
      </c>
      <c r="F685" s="1" t="str">
        <f>IF(LENB(JIS非漢字一覧[[#This Row],[char]])=1,"NARROW","WIDE")</f>
        <v>NARROW</v>
      </c>
      <c r="G68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86" spans="2:7" x14ac:dyDescent="0.4">
      <c r="B686" s="2" t="s">
        <v>1174</v>
      </c>
      <c r="C686" s="1">
        <f>HEX2DEC(JIS非漢字一覧[[#This Row],[hex]])</f>
        <v>9434</v>
      </c>
      <c r="D686" s="1" t="str">
        <f>_xlfn.UNICHAR(HEX2DEC(JIS非漢字一覧[[#This Row],[hex]]))</f>
        <v>ⓚ</v>
      </c>
      <c r="E686" s="1" t="s">
        <v>2421</v>
      </c>
      <c r="F686" s="1" t="str">
        <f>IF(LENB(JIS非漢字一覧[[#This Row],[char]])=1,"NARROW","WIDE")</f>
        <v>NARROW</v>
      </c>
      <c r="G68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87" spans="2:7" x14ac:dyDescent="0.4">
      <c r="B687" s="2" t="s">
        <v>1175</v>
      </c>
      <c r="C687" s="1">
        <f>HEX2DEC(JIS非漢字一覧[[#This Row],[hex]])</f>
        <v>9435</v>
      </c>
      <c r="D687" s="1" t="str">
        <f>_xlfn.UNICHAR(HEX2DEC(JIS非漢字一覧[[#This Row],[hex]]))</f>
        <v>ⓛ</v>
      </c>
      <c r="E687" s="1" t="s">
        <v>2422</v>
      </c>
      <c r="F687" s="1" t="str">
        <f>IF(LENB(JIS非漢字一覧[[#This Row],[char]])=1,"NARROW","WIDE")</f>
        <v>NARROW</v>
      </c>
      <c r="G68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88" spans="2:7" x14ac:dyDescent="0.4">
      <c r="B688" s="2" t="s">
        <v>1176</v>
      </c>
      <c r="C688" s="1">
        <f>HEX2DEC(JIS非漢字一覧[[#This Row],[hex]])</f>
        <v>9436</v>
      </c>
      <c r="D688" s="1" t="str">
        <f>_xlfn.UNICHAR(HEX2DEC(JIS非漢字一覧[[#This Row],[hex]]))</f>
        <v>ⓜ</v>
      </c>
      <c r="E688" s="1" t="s">
        <v>2423</v>
      </c>
      <c r="F688" s="1" t="str">
        <f>IF(LENB(JIS非漢字一覧[[#This Row],[char]])=1,"NARROW","WIDE")</f>
        <v>NARROW</v>
      </c>
      <c r="G68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89" spans="2:7" x14ac:dyDescent="0.4">
      <c r="B689" s="2" t="s">
        <v>1177</v>
      </c>
      <c r="C689" s="1">
        <f>HEX2DEC(JIS非漢字一覧[[#This Row],[hex]])</f>
        <v>9437</v>
      </c>
      <c r="D689" s="1" t="str">
        <f>_xlfn.UNICHAR(HEX2DEC(JIS非漢字一覧[[#This Row],[hex]]))</f>
        <v>ⓝ</v>
      </c>
      <c r="E689" s="1" t="s">
        <v>2424</v>
      </c>
      <c r="F689" s="1" t="str">
        <f>IF(LENB(JIS非漢字一覧[[#This Row],[char]])=1,"NARROW","WIDE")</f>
        <v>NARROW</v>
      </c>
      <c r="G68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90" spans="2:7" x14ac:dyDescent="0.4">
      <c r="B690" s="2" t="s">
        <v>1178</v>
      </c>
      <c r="C690" s="1">
        <f>HEX2DEC(JIS非漢字一覧[[#This Row],[hex]])</f>
        <v>9438</v>
      </c>
      <c r="D690" s="1" t="str">
        <f>_xlfn.UNICHAR(HEX2DEC(JIS非漢字一覧[[#This Row],[hex]]))</f>
        <v>ⓞ</v>
      </c>
      <c r="E690" s="1" t="s">
        <v>2425</v>
      </c>
      <c r="F690" s="1" t="str">
        <f>IF(LENB(JIS非漢字一覧[[#This Row],[char]])=1,"NARROW","WIDE")</f>
        <v>NARROW</v>
      </c>
      <c r="G69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91" spans="2:7" x14ac:dyDescent="0.4">
      <c r="B691" s="2" t="s">
        <v>1179</v>
      </c>
      <c r="C691" s="1">
        <f>HEX2DEC(JIS非漢字一覧[[#This Row],[hex]])</f>
        <v>9439</v>
      </c>
      <c r="D691" s="1" t="str">
        <f>_xlfn.UNICHAR(HEX2DEC(JIS非漢字一覧[[#This Row],[hex]]))</f>
        <v>ⓟ</v>
      </c>
      <c r="E691" s="1" t="s">
        <v>2426</v>
      </c>
      <c r="F691" s="1" t="str">
        <f>IF(LENB(JIS非漢字一覧[[#This Row],[char]])=1,"NARROW","WIDE")</f>
        <v>NARROW</v>
      </c>
      <c r="G69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92" spans="2:7" x14ac:dyDescent="0.4">
      <c r="B692" s="2" t="s">
        <v>1559</v>
      </c>
      <c r="C692" s="1">
        <f>HEX2DEC(JIS非漢字一覧[[#This Row],[hex]])</f>
        <v>9440</v>
      </c>
      <c r="D692" s="1" t="str">
        <f>_xlfn.UNICHAR(HEX2DEC(JIS非漢字一覧[[#This Row],[hex]]))</f>
        <v>ⓠ</v>
      </c>
      <c r="E692" s="1" t="s">
        <v>2427</v>
      </c>
      <c r="F692" s="1" t="str">
        <f>IF(LENB(JIS非漢字一覧[[#This Row],[char]])=1,"NARROW","WIDE")</f>
        <v>NARROW</v>
      </c>
      <c r="G69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93" spans="2:7" x14ac:dyDescent="0.4">
      <c r="B693" s="2" t="s">
        <v>1560</v>
      </c>
      <c r="C693" s="1">
        <f>HEX2DEC(JIS非漢字一覧[[#This Row],[hex]])</f>
        <v>9441</v>
      </c>
      <c r="D693" s="1" t="str">
        <f>_xlfn.UNICHAR(HEX2DEC(JIS非漢字一覧[[#This Row],[hex]]))</f>
        <v>ⓡ</v>
      </c>
      <c r="E693" s="1" t="s">
        <v>2428</v>
      </c>
      <c r="F693" s="1" t="str">
        <f>IF(LENB(JIS非漢字一覧[[#This Row],[char]])=1,"NARROW","WIDE")</f>
        <v>NARROW</v>
      </c>
      <c r="G69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94" spans="2:7" x14ac:dyDescent="0.4">
      <c r="B694" s="2" t="s">
        <v>1561</v>
      </c>
      <c r="C694" s="1">
        <f>HEX2DEC(JIS非漢字一覧[[#This Row],[hex]])</f>
        <v>9442</v>
      </c>
      <c r="D694" s="1" t="str">
        <f>_xlfn.UNICHAR(HEX2DEC(JIS非漢字一覧[[#This Row],[hex]]))</f>
        <v>ⓢ</v>
      </c>
      <c r="E694" s="1" t="s">
        <v>2429</v>
      </c>
      <c r="F694" s="1" t="str">
        <f>IF(LENB(JIS非漢字一覧[[#This Row],[char]])=1,"NARROW","WIDE")</f>
        <v>NARROW</v>
      </c>
      <c r="G69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95" spans="2:7" x14ac:dyDescent="0.4">
      <c r="B695" s="2" t="s">
        <v>1562</v>
      </c>
      <c r="C695" s="1">
        <f>HEX2DEC(JIS非漢字一覧[[#This Row],[hex]])</f>
        <v>9443</v>
      </c>
      <c r="D695" s="1" t="str">
        <f>_xlfn.UNICHAR(HEX2DEC(JIS非漢字一覧[[#This Row],[hex]]))</f>
        <v>ⓣ</v>
      </c>
      <c r="E695" s="1" t="s">
        <v>2430</v>
      </c>
      <c r="F695" s="1" t="str">
        <f>IF(LENB(JIS非漢字一覧[[#This Row],[char]])=1,"NARROW","WIDE")</f>
        <v>NARROW</v>
      </c>
      <c r="G69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96" spans="2:7" x14ac:dyDescent="0.4">
      <c r="B696" s="2" t="s">
        <v>1563</v>
      </c>
      <c r="C696" s="1">
        <f>HEX2DEC(JIS非漢字一覧[[#This Row],[hex]])</f>
        <v>9444</v>
      </c>
      <c r="D696" s="1" t="str">
        <f>_xlfn.UNICHAR(HEX2DEC(JIS非漢字一覧[[#This Row],[hex]]))</f>
        <v>ⓤ</v>
      </c>
      <c r="E696" s="1" t="s">
        <v>2431</v>
      </c>
      <c r="F696" s="1" t="str">
        <f>IF(LENB(JIS非漢字一覧[[#This Row],[char]])=1,"NARROW","WIDE")</f>
        <v>NARROW</v>
      </c>
      <c r="G69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97" spans="2:7" x14ac:dyDescent="0.4">
      <c r="B697" s="2" t="s">
        <v>1564</v>
      </c>
      <c r="C697" s="1">
        <f>HEX2DEC(JIS非漢字一覧[[#This Row],[hex]])</f>
        <v>9445</v>
      </c>
      <c r="D697" s="1" t="str">
        <f>_xlfn.UNICHAR(HEX2DEC(JIS非漢字一覧[[#This Row],[hex]]))</f>
        <v>ⓥ</v>
      </c>
      <c r="E697" s="1" t="s">
        <v>2432</v>
      </c>
      <c r="F697" s="1" t="str">
        <f>IF(LENB(JIS非漢字一覧[[#This Row],[char]])=1,"NARROW","WIDE")</f>
        <v>NARROW</v>
      </c>
      <c r="G69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98" spans="2:7" x14ac:dyDescent="0.4">
      <c r="B698" s="2" t="s">
        <v>1565</v>
      </c>
      <c r="C698" s="1">
        <f>HEX2DEC(JIS非漢字一覧[[#This Row],[hex]])</f>
        <v>9446</v>
      </c>
      <c r="D698" s="1" t="str">
        <f>_xlfn.UNICHAR(HEX2DEC(JIS非漢字一覧[[#This Row],[hex]]))</f>
        <v>ⓦ</v>
      </c>
      <c r="E698" s="1" t="s">
        <v>2433</v>
      </c>
      <c r="F698" s="1" t="str">
        <f>IF(LENB(JIS非漢字一覧[[#This Row],[char]])=1,"NARROW","WIDE")</f>
        <v>NARROW</v>
      </c>
      <c r="G69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699" spans="2:7" x14ac:dyDescent="0.4">
      <c r="B699" s="2" t="s">
        <v>1566</v>
      </c>
      <c r="C699" s="1">
        <f>HEX2DEC(JIS非漢字一覧[[#This Row],[hex]])</f>
        <v>9447</v>
      </c>
      <c r="D699" s="1" t="str">
        <f>_xlfn.UNICHAR(HEX2DEC(JIS非漢字一覧[[#This Row],[hex]]))</f>
        <v>ⓧ</v>
      </c>
      <c r="E699" s="1" t="s">
        <v>2434</v>
      </c>
      <c r="F699" s="1" t="str">
        <f>IF(LENB(JIS非漢字一覧[[#This Row],[char]])=1,"NARROW","WIDE")</f>
        <v>NARROW</v>
      </c>
      <c r="G69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00" spans="2:7" x14ac:dyDescent="0.4">
      <c r="B700" s="2" t="s">
        <v>1567</v>
      </c>
      <c r="C700" s="1">
        <f>HEX2DEC(JIS非漢字一覧[[#This Row],[hex]])</f>
        <v>9448</v>
      </c>
      <c r="D700" s="1" t="str">
        <f>_xlfn.UNICHAR(HEX2DEC(JIS非漢字一覧[[#This Row],[hex]]))</f>
        <v>ⓨ</v>
      </c>
      <c r="E700" s="1" t="s">
        <v>2435</v>
      </c>
      <c r="F700" s="1" t="str">
        <f>IF(LENB(JIS非漢字一覧[[#This Row],[char]])=1,"NARROW","WIDE")</f>
        <v>NARROW</v>
      </c>
      <c r="G70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01" spans="2:7" x14ac:dyDescent="0.4">
      <c r="B701" s="2" t="s">
        <v>1568</v>
      </c>
      <c r="C701" s="1">
        <f>HEX2DEC(JIS非漢字一覧[[#This Row],[hex]])</f>
        <v>9449</v>
      </c>
      <c r="D701" s="1" t="str">
        <f>_xlfn.UNICHAR(HEX2DEC(JIS非漢字一覧[[#This Row],[hex]]))</f>
        <v>ⓩ</v>
      </c>
      <c r="E701" s="1" t="s">
        <v>2436</v>
      </c>
      <c r="F701" s="1" t="str">
        <f>IF(LENB(JIS非漢字一覧[[#This Row],[char]])=1,"NARROW","WIDE")</f>
        <v>NARROW</v>
      </c>
      <c r="G70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02" spans="2:7" x14ac:dyDescent="0.4">
      <c r="B702" s="2" t="s">
        <v>1152</v>
      </c>
      <c r="C702" s="1">
        <f>HEX2DEC(JIS非漢字一覧[[#This Row],[hex]])</f>
        <v>9451</v>
      </c>
      <c r="D702" s="1" t="str">
        <f>_xlfn.UNICHAR(HEX2DEC(JIS非漢字一覧[[#This Row],[hex]]))</f>
        <v>⓫</v>
      </c>
      <c r="E702" s="1" t="s">
        <v>2437</v>
      </c>
      <c r="F702" s="1" t="str">
        <f>IF(LENB(JIS非漢字一覧[[#This Row],[char]])=1,"NARROW","WIDE")</f>
        <v>NARROW</v>
      </c>
      <c r="G70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03" spans="2:7" x14ac:dyDescent="0.4">
      <c r="B703" s="2" t="s">
        <v>1153</v>
      </c>
      <c r="C703" s="1">
        <f>HEX2DEC(JIS非漢字一覧[[#This Row],[hex]])</f>
        <v>9452</v>
      </c>
      <c r="D703" s="1" t="str">
        <f>_xlfn.UNICHAR(HEX2DEC(JIS非漢字一覧[[#This Row],[hex]]))</f>
        <v>⓬</v>
      </c>
      <c r="E703" s="1" t="s">
        <v>2438</v>
      </c>
      <c r="F703" s="1" t="str">
        <f>IF(LENB(JIS非漢字一覧[[#This Row],[char]])=1,"NARROW","WIDE")</f>
        <v>NARROW</v>
      </c>
      <c r="G70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04" spans="2:7" x14ac:dyDescent="0.4">
      <c r="B704" s="2" t="s">
        <v>1154</v>
      </c>
      <c r="C704" s="1">
        <f>HEX2DEC(JIS非漢字一覧[[#This Row],[hex]])</f>
        <v>9453</v>
      </c>
      <c r="D704" s="1" t="str">
        <f>_xlfn.UNICHAR(HEX2DEC(JIS非漢字一覧[[#This Row],[hex]]))</f>
        <v>⓭</v>
      </c>
      <c r="E704" s="1" t="s">
        <v>2439</v>
      </c>
      <c r="F704" s="1" t="str">
        <f>IF(LENB(JIS非漢字一覧[[#This Row],[char]])=1,"NARROW","WIDE")</f>
        <v>NARROW</v>
      </c>
      <c r="G70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05" spans="2:7" x14ac:dyDescent="0.4">
      <c r="B705" s="2" t="s">
        <v>1155</v>
      </c>
      <c r="C705" s="1">
        <f>HEX2DEC(JIS非漢字一覧[[#This Row],[hex]])</f>
        <v>9454</v>
      </c>
      <c r="D705" s="1" t="str">
        <f>_xlfn.UNICHAR(HEX2DEC(JIS非漢字一覧[[#This Row],[hex]]))</f>
        <v>⓮</v>
      </c>
      <c r="E705" s="1" t="s">
        <v>2440</v>
      </c>
      <c r="F705" s="1" t="str">
        <f>IF(LENB(JIS非漢字一覧[[#This Row],[char]])=1,"NARROW","WIDE")</f>
        <v>NARROW</v>
      </c>
      <c r="G70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06" spans="2:7" x14ac:dyDescent="0.4">
      <c r="B706" s="2" t="s">
        <v>1156</v>
      </c>
      <c r="C706" s="1">
        <f>HEX2DEC(JIS非漢字一覧[[#This Row],[hex]])</f>
        <v>9455</v>
      </c>
      <c r="D706" s="1" t="str">
        <f>_xlfn.UNICHAR(HEX2DEC(JIS非漢字一覧[[#This Row],[hex]]))</f>
        <v>⓯</v>
      </c>
      <c r="E706" s="1" t="s">
        <v>2441</v>
      </c>
      <c r="F706" s="1" t="str">
        <f>IF(LENB(JIS非漢字一覧[[#This Row],[char]])=1,"NARROW","WIDE")</f>
        <v>NARROW</v>
      </c>
      <c r="G70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07" spans="2:7" x14ac:dyDescent="0.4">
      <c r="B707" s="2" t="s">
        <v>1157</v>
      </c>
      <c r="C707" s="1">
        <f>HEX2DEC(JIS非漢字一覧[[#This Row],[hex]])</f>
        <v>9456</v>
      </c>
      <c r="D707" s="1" t="str">
        <f>_xlfn.UNICHAR(HEX2DEC(JIS非漢字一覧[[#This Row],[hex]]))</f>
        <v>⓰</v>
      </c>
      <c r="E707" s="1" t="s">
        <v>2442</v>
      </c>
      <c r="F707" s="1" t="str">
        <f>IF(LENB(JIS非漢字一覧[[#This Row],[char]])=1,"NARROW","WIDE")</f>
        <v>NARROW</v>
      </c>
      <c r="G70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08" spans="2:7" x14ac:dyDescent="0.4">
      <c r="B708" s="2" t="s">
        <v>1158</v>
      </c>
      <c r="C708" s="1">
        <f>HEX2DEC(JIS非漢字一覧[[#This Row],[hex]])</f>
        <v>9457</v>
      </c>
      <c r="D708" s="1" t="str">
        <f>_xlfn.UNICHAR(HEX2DEC(JIS非漢字一覧[[#This Row],[hex]]))</f>
        <v>⓱</v>
      </c>
      <c r="E708" s="1" t="s">
        <v>2443</v>
      </c>
      <c r="F708" s="1" t="str">
        <f>IF(LENB(JIS非漢字一覧[[#This Row],[char]])=1,"NARROW","WIDE")</f>
        <v>NARROW</v>
      </c>
      <c r="G70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09" spans="2:7" x14ac:dyDescent="0.4">
      <c r="B709" s="2" t="s">
        <v>1159</v>
      </c>
      <c r="C709" s="1">
        <f>HEX2DEC(JIS非漢字一覧[[#This Row],[hex]])</f>
        <v>9458</v>
      </c>
      <c r="D709" s="1" t="str">
        <f>_xlfn.UNICHAR(HEX2DEC(JIS非漢字一覧[[#This Row],[hex]]))</f>
        <v>⓲</v>
      </c>
      <c r="E709" s="1" t="s">
        <v>2444</v>
      </c>
      <c r="F709" s="1" t="str">
        <f>IF(LENB(JIS非漢字一覧[[#This Row],[char]])=1,"NARROW","WIDE")</f>
        <v>NARROW</v>
      </c>
      <c r="G70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10" spans="2:7" x14ac:dyDescent="0.4">
      <c r="B710" s="2" t="s">
        <v>1160</v>
      </c>
      <c r="C710" s="1">
        <f>HEX2DEC(JIS非漢字一覧[[#This Row],[hex]])</f>
        <v>9459</v>
      </c>
      <c r="D710" s="1" t="str">
        <f>_xlfn.UNICHAR(HEX2DEC(JIS非漢字一覧[[#This Row],[hex]]))</f>
        <v>⓳</v>
      </c>
      <c r="E710" s="1" t="s">
        <v>2445</v>
      </c>
      <c r="F710" s="1" t="str">
        <f>IF(LENB(JIS非漢字一覧[[#This Row],[char]])=1,"NARROW","WIDE")</f>
        <v>NARROW</v>
      </c>
      <c r="G71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11" spans="2:7" x14ac:dyDescent="0.4">
      <c r="B711" s="2" t="s">
        <v>1161</v>
      </c>
      <c r="C711" s="1">
        <f>HEX2DEC(JIS非漢字一覧[[#This Row],[hex]])</f>
        <v>9460</v>
      </c>
      <c r="D711" s="1" t="str">
        <f>_xlfn.UNICHAR(HEX2DEC(JIS非漢字一覧[[#This Row],[hex]]))</f>
        <v>⓴</v>
      </c>
      <c r="E711" s="1" t="s">
        <v>2446</v>
      </c>
      <c r="F711" s="1" t="str">
        <f>IF(LENB(JIS非漢字一覧[[#This Row],[char]])=1,"NARROW","WIDE")</f>
        <v>NARROW</v>
      </c>
      <c r="G71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12" spans="2:7" x14ac:dyDescent="0.4">
      <c r="B712" s="2" t="s">
        <v>885</v>
      </c>
      <c r="C712" s="1">
        <f>HEX2DEC(JIS非漢字一覧[[#This Row],[hex]])</f>
        <v>9461</v>
      </c>
      <c r="D712" s="1" t="str">
        <f>_xlfn.UNICHAR(HEX2DEC(JIS非漢字一覧[[#This Row],[hex]]))</f>
        <v>⓵</v>
      </c>
      <c r="E712" s="1" t="s">
        <v>2447</v>
      </c>
      <c r="F712" s="1" t="str">
        <f>IF(LENB(JIS非漢字一覧[[#This Row],[char]])=1,"NARROW","WIDE")</f>
        <v>NARROW</v>
      </c>
      <c r="G71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13" spans="2:7" x14ac:dyDescent="0.4">
      <c r="B713" s="2" t="s">
        <v>886</v>
      </c>
      <c r="C713" s="1">
        <f>HEX2DEC(JIS非漢字一覧[[#This Row],[hex]])</f>
        <v>9462</v>
      </c>
      <c r="D713" s="1" t="str">
        <f>_xlfn.UNICHAR(HEX2DEC(JIS非漢字一覧[[#This Row],[hex]]))</f>
        <v>⓶</v>
      </c>
      <c r="E713" s="1" t="s">
        <v>2448</v>
      </c>
      <c r="F713" s="1" t="str">
        <f>IF(LENB(JIS非漢字一覧[[#This Row],[char]])=1,"NARROW","WIDE")</f>
        <v>NARROW</v>
      </c>
      <c r="G71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14" spans="2:7" x14ac:dyDescent="0.4">
      <c r="B714" s="2" t="s">
        <v>887</v>
      </c>
      <c r="C714" s="1">
        <f>HEX2DEC(JIS非漢字一覧[[#This Row],[hex]])</f>
        <v>9463</v>
      </c>
      <c r="D714" s="1" t="str">
        <f>_xlfn.UNICHAR(HEX2DEC(JIS非漢字一覧[[#This Row],[hex]]))</f>
        <v>⓷</v>
      </c>
      <c r="E714" s="1" t="s">
        <v>2449</v>
      </c>
      <c r="F714" s="1" t="str">
        <f>IF(LENB(JIS非漢字一覧[[#This Row],[char]])=1,"NARROW","WIDE")</f>
        <v>NARROW</v>
      </c>
      <c r="G71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15" spans="2:7" x14ac:dyDescent="0.4">
      <c r="B715" s="2" t="s">
        <v>888</v>
      </c>
      <c r="C715" s="1">
        <f>HEX2DEC(JIS非漢字一覧[[#This Row],[hex]])</f>
        <v>9464</v>
      </c>
      <c r="D715" s="1" t="str">
        <f>_xlfn.UNICHAR(HEX2DEC(JIS非漢字一覧[[#This Row],[hex]]))</f>
        <v>⓸</v>
      </c>
      <c r="E715" s="1" t="s">
        <v>2450</v>
      </c>
      <c r="F715" s="1" t="str">
        <f>IF(LENB(JIS非漢字一覧[[#This Row],[char]])=1,"NARROW","WIDE")</f>
        <v>NARROW</v>
      </c>
      <c r="G71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16" spans="2:7" x14ac:dyDescent="0.4">
      <c r="B716" s="2" t="s">
        <v>889</v>
      </c>
      <c r="C716" s="1">
        <f>HEX2DEC(JIS非漢字一覧[[#This Row],[hex]])</f>
        <v>9465</v>
      </c>
      <c r="D716" s="1" t="str">
        <f>_xlfn.UNICHAR(HEX2DEC(JIS非漢字一覧[[#This Row],[hex]]))</f>
        <v>⓹</v>
      </c>
      <c r="E716" s="1" t="s">
        <v>2451</v>
      </c>
      <c r="F716" s="1" t="str">
        <f>IF(LENB(JIS非漢字一覧[[#This Row],[char]])=1,"NARROW","WIDE")</f>
        <v>NARROW</v>
      </c>
      <c r="G71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17" spans="2:7" x14ac:dyDescent="0.4">
      <c r="B717" s="2" t="s">
        <v>890</v>
      </c>
      <c r="C717" s="1">
        <f>HEX2DEC(JIS非漢字一覧[[#This Row],[hex]])</f>
        <v>9466</v>
      </c>
      <c r="D717" s="1" t="str">
        <f>_xlfn.UNICHAR(HEX2DEC(JIS非漢字一覧[[#This Row],[hex]]))</f>
        <v>⓺</v>
      </c>
      <c r="E717" s="1" t="s">
        <v>2452</v>
      </c>
      <c r="F717" s="1" t="str">
        <f>IF(LENB(JIS非漢字一覧[[#This Row],[char]])=1,"NARROW","WIDE")</f>
        <v>NARROW</v>
      </c>
      <c r="G71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18" spans="2:7" x14ac:dyDescent="0.4">
      <c r="B718" s="2" t="s">
        <v>891</v>
      </c>
      <c r="C718" s="1">
        <f>HEX2DEC(JIS非漢字一覧[[#This Row],[hex]])</f>
        <v>9467</v>
      </c>
      <c r="D718" s="1" t="str">
        <f>_xlfn.UNICHAR(HEX2DEC(JIS非漢字一覧[[#This Row],[hex]]))</f>
        <v>⓻</v>
      </c>
      <c r="E718" s="1" t="s">
        <v>2453</v>
      </c>
      <c r="F718" s="1" t="str">
        <f>IF(LENB(JIS非漢字一覧[[#This Row],[char]])=1,"NARROW","WIDE")</f>
        <v>NARROW</v>
      </c>
      <c r="G71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19" spans="2:7" x14ac:dyDescent="0.4">
      <c r="B719" s="2" t="s">
        <v>892</v>
      </c>
      <c r="C719" s="1">
        <f>HEX2DEC(JIS非漢字一覧[[#This Row],[hex]])</f>
        <v>9468</v>
      </c>
      <c r="D719" s="1" t="str">
        <f>_xlfn.UNICHAR(HEX2DEC(JIS非漢字一覧[[#This Row],[hex]]))</f>
        <v>⓼</v>
      </c>
      <c r="E719" s="1" t="s">
        <v>2454</v>
      </c>
      <c r="F719" s="1" t="str">
        <f>IF(LENB(JIS非漢字一覧[[#This Row],[char]])=1,"NARROW","WIDE")</f>
        <v>NARROW</v>
      </c>
      <c r="G71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20" spans="2:7" x14ac:dyDescent="0.4">
      <c r="B720" s="2" t="s">
        <v>893</v>
      </c>
      <c r="C720" s="1">
        <f>HEX2DEC(JIS非漢字一覧[[#This Row],[hex]])</f>
        <v>9469</v>
      </c>
      <c r="D720" s="1" t="str">
        <f>_xlfn.UNICHAR(HEX2DEC(JIS非漢字一覧[[#This Row],[hex]]))</f>
        <v>⓽</v>
      </c>
      <c r="E720" s="1" t="s">
        <v>2455</v>
      </c>
      <c r="F720" s="1" t="str">
        <f>IF(LENB(JIS非漢字一覧[[#This Row],[char]])=1,"NARROW","WIDE")</f>
        <v>NARROW</v>
      </c>
      <c r="G72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21" spans="2:7" x14ac:dyDescent="0.4">
      <c r="B721" s="2" t="s">
        <v>894</v>
      </c>
      <c r="C721" s="1">
        <f>HEX2DEC(JIS非漢字一覧[[#This Row],[hex]])</f>
        <v>9470</v>
      </c>
      <c r="D721" s="1" t="str">
        <f>_xlfn.UNICHAR(HEX2DEC(JIS非漢字一覧[[#This Row],[hex]]))</f>
        <v>⓾</v>
      </c>
      <c r="E721" s="1" t="s">
        <v>2456</v>
      </c>
      <c r="F721" s="1" t="str">
        <f>IF(LENB(JIS非漢字一覧[[#This Row],[char]])=1,"NARROW","WIDE")</f>
        <v>NARROW</v>
      </c>
      <c r="G72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22" spans="2:7" x14ac:dyDescent="0.4">
      <c r="B722" s="2" t="s">
        <v>1402</v>
      </c>
      <c r="C722" s="1">
        <f>HEX2DEC(JIS非漢字一覧[[#This Row],[hex]])</f>
        <v>9472</v>
      </c>
      <c r="D722" s="1" t="str">
        <f>_xlfn.UNICHAR(HEX2DEC(JIS非漢字一覧[[#This Row],[hex]]))</f>
        <v>─</v>
      </c>
      <c r="E722" s="1" t="s">
        <v>2457</v>
      </c>
      <c r="F722" s="1" t="str">
        <f>IF(LENB(JIS非漢字一覧[[#This Row],[char]])=1,"NARROW","WIDE")</f>
        <v>WIDE</v>
      </c>
      <c r="G72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23" spans="2:7" x14ac:dyDescent="0.4">
      <c r="B723" s="2" t="s">
        <v>1408</v>
      </c>
      <c r="C723" s="1">
        <f>HEX2DEC(JIS非漢字一覧[[#This Row],[hex]])</f>
        <v>9473</v>
      </c>
      <c r="D723" s="1" t="str">
        <f>_xlfn.UNICHAR(HEX2DEC(JIS非漢字一覧[[#This Row],[hex]]))</f>
        <v>━</v>
      </c>
      <c r="E723" s="1" t="s">
        <v>2458</v>
      </c>
      <c r="F723" s="1" t="str">
        <f>IF(LENB(JIS非漢字一覧[[#This Row],[char]])=1,"NARROW","WIDE")</f>
        <v>WIDE</v>
      </c>
      <c r="G72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24" spans="2:7" x14ac:dyDescent="0.4">
      <c r="B724" s="2" t="s">
        <v>106</v>
      </c>
      <c r="C724" s="1">
        <f>HEX2DEC(JIS非漢字一覧[[#This Row],[hex]])</f>
        <v>9474</v>
      </c>
      <c r="D724" s="1" t="str">
        <f>_xlfn.UNICHAR(HEX2DEC(JIS非漢字一覧[[#This Row],[hex]]))</f>
        <v>│</v>
      </c>
      <c r="E724" s="1" t="s">
        <v>2459</v>
      </c>
      <c r="F724" s="1" t="str">
        <f>IF(LENB(JIS非漢字一覧[[#This Row],[char]])=1,"NARROW","WIDE")</f>
        <v>WIDE</v>
      </c>
      <c r="G72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25" spans="2:7" x14ac:dyDescent="0.4">
      <c r="B725" s="2" t="s">
        <v>1409</v>
      </c>
      <c r="C725" s="1">
        <f>HEX2DEC(JIS非漢字一覧[[#This Row],[hex]])</f>
        <v>9475</v>
      </c>
      <c r="D725" s="1" t="str">
        <f>_xlfn.UNICHAR(HEX2DEC(JIS非漢字一覧[[#This Row],[hex]]))</f>
        <v>┃</v>
      </c>
      <c r="E725" s="1" t="s">
        <v>2460</v>
      </c>
      <c r="F725" s="1" t="str">
        <f>IF(LENB(JIS非漢字一覧[[#This Row],[char]])=1,"NARROW","WIDE")</f>
        <v>WIDE</v>
      </c>
      <c r="G72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26" spans="2:7" x14ac:dyDescent="0.4">
      <c r="B726" s="2" t="s">
        <v>939</v>
      </c>
      <c r="C726" s="1">
        <f>HEX2DEC(JIS非漢字一覧[[#This Row],[hex]])</f>
        <v>9484</v>
      </c>
      <c r="D726" s="1" t="str">
        <f>_xlfn.UNICHAR(HEX2DEC(JIS非漢字一覧[[#This Row],[hex]]))</f>
        <v>┌</v>
      </c>
      <c r="E726" s="1" t="s">
        <v>2461</v>
      </c>
      <c r="F726" s="1" t="str">
        <f>IF(LENB(JIS非漢字一覧[[#This Row],[char]])=1,"NARROW","WIDE")</f>
        <v>WIDE</v>
      </c>
      <c r="G72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27" spans="2:7" x14ac:dyDescent="0.4">
      <c r="B727" s="2" t="s">
        <v>943</v>
      </c>
      <c r="C727" s="1">
        <f>HEX2DEC(JIS非漢字一覧[[#This Row],[hex]])</f>
        <v>9487</v>
      </c>
      <c r="D727" s="1" t="str">
        <f>_xlfn.UNICHAR(HEX2DEC(JIS非漢字一覧[[#This Row],[hex]]))</f>
        <v>┏</v>
      </c>
      <c r="E727" s="1" t="s">
        <v>2462</v>
      </c>
      <c r="F727" s="1" t="str">
        <f>IF(LENB(JIS非漢字一覧[[#This Row],[char]])=1,"NARROW","WIDE")</f>
        <v>WIDE</v>
      </c>
      <c r="G72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28" spans="2:7" x14ac:dyDescent="0.4">
      <c r="B728" s="2" t="s">
        <v>1403</v>
      </c>
      <c r="C728" s="1">
        <f>HEX2DEC(JIS非漢字一覧[[#This Row],[hex]])</f>
        <v>9488</v>
      </c>
      <c r="D728" s="1" t="str">
        <f>_xlfn.UNICHAR(HEX2DEC(JIS非漢字一覧[[#This Row],[hex]]))</f>
        <v>┐</v>
      </c>
      <c r="E728" s="1" t="s">
        <v>2463</v>
      </c>
      <c r="F728" s="1" t="str">
        <f>IF(LENB(JIS非漢字一覧[[#This Row],[char]])=1,"NARROW","WIDE")</f>
        <v>WIDE</v>
      </c>
      <c r="G72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29" spans="2:7" x14ac:dyDescent="0.4">
      <c r="B729" s="2" t="s">
        <v>1410</v>
      </c>
      <c r="C729" s="1">
        <f>HEX2DEC(JIS非漢字一覧[[#This Row],[hex]])</f>
        <v>9491</v>
      </c>
      <c r="D729" s="1" t="str">
        <f>_xlfn.UNICHAR(HEX2DEC(JIS非漢字一覧[[#This Row],[hex]]))</f>
        <v>┓</v>
      </c>
      <c r="E729" s="1" t="s">
        <v>2464</v>
      </c>
      <c r="F729" s="1" t="str">
        <f>IF(LENB(JIS非漢字一覧[[#This Row],[char]])=1,"NARROW","WIDE")</f>
        <v>WIDE</v>
      </c>
      <c r="G72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30" spans="2:7" x14ac:dyDescent="0.4">
      <c r="B730" s="2" t="s">
        <v>1405</v>
      </c>
      <c r="C730" s="1">
        <f>HEX2DEC(JIS非漢字一覧[[#This Row],[hex]])</f>
        <v>9492</v>
      </c>
      <c r="D730" s="1" t="str">
        <f>_xlfn.UNICHAR(HEX2DEC(JIS非漢字一覧[[#This Row],[hex]]))</f>
        <v>└</v>
      </c>
      <c r="E730" s="1" t="s">
        <v>2465</v>
      </c>
      <c r="F730" s="1" t="str">
        <f>IF(LENB(JIS非漢字一覧[[#This Row],[char]])=1,"NARROW","WIDE")</f>
        <v>WIDE</v>
      </c>
      <c r="G73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31" spans="2:7" x14ac:dyDescent="0.4">
      <c r="B731" s="2" t="s">
        <v>1411</v>
      </c>
      <c r="C731" s="1">
        <f>HEX2DEC(JIS非漢字一覧[[#This Row],[hex]])</f>
        <v>9495</v>
      </c>
      <c r="D731" s="1" t="str">
        <f>_xlfn.UNICHAR(HEX2DEC(JIS非漢字一覧[[#This Row],[hex]]))</f>
        <v>┗</v>
      </c>
      <c r="E731" s="1" t="s">
        <v>2466</v>
      </c>
      <c r="F731" s="1" t="str">
        <f>IF(LENB(JIS非漢字一覧[[#This Row],[char]])=1,"NARROW","WIDE")</f>
        <v>WIDE</v>
      </c>
      <c r="G73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32" spans="2:7" x14ac:dyDescent="0.4">
      <c r="B732" s="2" t="s">
        <v>1404</v>
      </c>
      <c r="C732" s="1">
        <f>HEX2DEC(JIS非漢字一覧[[#This Row],[hex]])</f>
        <v>9496</v>
      </c>
      <c r="D732" s="1" t="str">
        <f>_xlfn.UNICHAR(HEX2DEC(JIS非漢字一覧[[#This Row],[hex]]))</f>
        <v>┘</v>
      </c>
      <c r="E732" s="1" t="s">
        <v>2467</v>
      </c>
      <c r="F732" s="1" t="str">
        <f>IF(LENB(JIS非漢字一覧[[#This Row],[char]])=1,"NARROW","WIDE")</f>
        <v>WIDE</v>
      </c>
      <c r="G73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33" spans="2:7" x14ac:dyDescent="0.4">
      <c r="B733" s="2" t="s">
        <v>944</v>
      </c>
      <c r="C733" s="1">
        <f>HEX2DEC(JIS非漢字一覧[[#This Row],[hex]])</f>
        <v>9499</v>
      </c>
      <c r="D733" s="1" t="str">
        <f>_xlfn.UNICHAR(HEX2DEC(JIS非漢字一覧[[#This Row],[hex]]))</f>
        <v>┛</v>
      </c>
      <c r="E733" s="1" t="s">
        <v>2468</v>
      </c>
      <c r="F733" s="1" t="str">
        <f>IF(LENB(JIS非漢字一覧[[#This Row],[char]])=1,"NARROW","WIDE")</f>
        <v>WIDE</v>
      </c>
      <c r="G73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34" spans="2:7" x14ac:dyDescent="0.4">
      <c r="B734" s="2" t="s">
        <v>940</v>
      </c>
      <c r="C734" s="1">
        <f>HEX2DEC(JIS非漢字一覧[[#This Row],[hex]])</f>
        <v>9500</v>
      </c>
      <c r="D734" s="1" t="str">
        <f>_xlfn.UNICHAR(HEX2DEC(JIS非漢字一覧[[#This Row],[hex]]))</f>
        <v>├</v>
      </c>
      <c r="E734" s="1" t="s">
        <v>2469</v>
      </c>
      <c r="F734" s="1" t="str">
        <f>IF(LENB(JIS非漢字一覧[[#This Row],[char]])=1,"NARROW","WIDE")</f>
        <v>WIDE</v>
      </c>
      <c r="G73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35" spans="2:7" x14ac:dyDescent="0.4">
      <c r="B735" s="2" t="s">
        <v>950</v>
      </c>
      <c r="C735" s="1">
        <f>HEX2DEC(JIS非漢字一覧[[#This Row],[hex]])</f>
        <v>9501</v>
      </c>
      <c r="D735" s="1" t="str">
        <f>_xlfn.UNICHAR(HEX2DEC(JIS非漢字一覧[[#This Row],[hex]]))</f>
        <v>┝</v>
      </c>
      <c r="E735" s="1" t="s">
        <v>2470</v>
      </c>
      <c r="F735" s="1" t="str">
        <f>IF(LENB(JIS非漢字一覧[[#This Row],[char]])=1,"NARROW","WIDE")</f>
        <v>WIDE</v>
      </c>
      <c r="G73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36" spans="2:7" x14ac:dyDescent="0.4">
      <c r="B736" s="2" t="s">
        <v>1414</v>
      </c>
      <c r="C736" s="1">
        <f>HEX2DEC(JIS非漢字一覧[[#This Row],[hex]])</f>
        <v>9504</v>
      </c>
      <c r="D736" s="1" t="str">
        <f>_xlfn.UNICHAR(HEX2DEC(JIS非漢字一覧[[#This Row],[hex]]))</f>
        <v>┠</v>
      </c>
      <c r="E736" s="1" t="s">
        <v>2471</v>
      </c>
      <c r="F736" s="1" t="str">
        <f>IF(LENB(JIS非漢字一覧[[#This Row],[char]])=1,"NARROW","WIDE")</f>
        <v>WIDE</v>
      </c>
      <c r="G73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37" spans="2:7" x14ac:dyDescent="0.4">
      <c r="B737" s="2" t="s">
        <v>1412</v>
      </c>
      <c r="C737" s="1">
        <f>HEX2DEC(JIS非漢字一覧[[#This Row],[hex]])</f>
        <v>9507</v>
      </c>
      <c r="D737" s="1" t="str">
        <f>_xlfn.UNICHAR(HEX2DEC(JIS非漢字一覧[[#This Row],[hex]]))</f>
        <v>┣</v>
      </c>
      <c r="E737" s="1" t="s">
        <v>2472</v>
      </c>
      <c r="F737" s="1" t="str">
        <f>IF(LENB(JIS非漢字一覧[[#This Row],[char]])=1,"NARROW","WIDE")</f>
        <v>WIDE</v>
      </c>
      <c r="G73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38" spans="2:7" x14ac:dyDescent="0.4">
      <c r="B738" s="2" t="s">
        <v>1406</v>
      </c>
      <c r="C738" s="1">
        <f>HEX2DEC(JIS非漢字一覧[[#This Row],[hex]])</f>
        <v>9508</v>
      </c>
      <c r="D738" s="1" t="str">
        <f>_xlfn.UNICHAR(HEX2DEC(JIS非漢字一覧[[#This Row],[hex]]))</f>
        <v>┤</v>
      </c>
      <c r="E738" s="1" t="s">
        <v>2473</v>
      </c>
      <c r="F738" s="1" t="str">
        <f>IF(LENB(JIS非漢字一覧[[#This Row],[char]])=1,"NARROW","WIDE")</f>
        <v>WIDE</v>
      </c>
      <c r="G73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39" spans="2:7" x14ac:dyDescent="0.4">
      <c r="B739" s="2" t="s">
        <v>1418</v>
      </c>
      <c r="C739" s="1">
        <f>HEX2DEC(JIS非漢字一覧[[#This Row],[hex]])</f>
        <v>9509</v>
      </c>
      <c r="D739" s="1" t="str">
        <f>_xlfn.UNICHAR(HEX2DEC(JIS非漢字一覧[[#This Row],[hex]]))</f>
        <v>┥</v>
      </c>
      <c r="E739" s="1" t="s">
        <v>2474</v>
      </c>
      <c r="F739" s="1" t="str">
        <f>IF(LENB(JIS非漢字一覧[[#This Row],[char]])=1,"NARROW","WIDE")</f>
        <v>WIDE</v>
      </c>
      <c r="G73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40" spans="2:7" x14ac:dyDescent="0.4">
      <c r="B740" s="2" t="s">
        <v>1415</v>
      </c>
      <c r="C740" s="1">
        <f>HEX2DEC(JIS非漢字一覧[[#This Row],[hex]])</f>
        <v>9512</v>
      </c>
      <c r="D740" s="1" t="str">
        <f>_xlfn.UNICHAR(HEX2DEC(JIS非漢字一覧[[#This Row],[hex]]))</f>
        <v>┨</v>
      </c>
      <c r="E740" s="1" t="s">
        <v>2475</v>
      </c>
      <c r="F740" s="1" t="str">
        <f>IF(LENB(JIS非漢字一覧[[#This Row],[char]])=1,"NARROW","WIDE")</f>
        <v>WIDE</v>
      </c>
      <c r="G74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41" spans="2:7" x14ac:dyDescent="0.4">
      <c r="B741" s="2" t="s">
        <v>945</v>
      </c>
      <c r="C741" s="1">
        <f>HEX2DEC(JIS非漢字一覧[[#This Row],[hex]])</f>
        <v>9515</v>
      </c>
      <c r="D741" s="1" t="str">
        <f>_xlfn.UNICHAR(HEX2DEC(JIS非漢字一覧[[#This Row],[hex]]))</f>
        <v>┫</v>
      </c>
      <c r="E741" s="1" t="s">
        <v>2476</v>
      </c>
      <c r="F741" s="1" t="str">
        <f>IF(LENB(JIS非漢字一覧[[#This Row],[char]])=1,"NARROW","WIDE")</f>
        <v>WIDE</v>
      </c>
      <c r="G74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42" spans="2:7" x14ac:dyDescent="0.4">
      <c r="B742" s="2" t="s">
        <v>941</v>
      </c>
      <c r="C742" s="1">
        <f>HEX2DEC(JIS非漢字一覧[[#This Row],[hex]])</f>
        <v>9516</v>
      </c>
      <c r="D742" s="1" t="str">
        <f>_xlfn.UNICHAR(HEX2DEC(JIS非漢字一覧[[#This Row],[hex]]))</f>
        <v>┬</v>
      </c>
      <c r="E742" s="1" t="s">
        <v>2477</v>
      </c>
      <c r="F742" s="1" t="str">
        <f>IF(LENB(JIS非漢字一覧[[#This Row],[char]])=1,"NARROW","WIDE")</f>
        <v>WIDE</v>
      </c>
      <c r="G74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43" spans="2:7" x14ac:dyDescent="0.4">
      <c r="B743" s="2" t="s">
        <v>948</v>
      </c>
      <c r="C743" s="1">
        <f>HEX2DEC(JIS非漢字一覧[[#This Row],[hex]])</f>
        <v>9519</v>
      </c>
      <c r="D743" s="1" t="str">
        <f>_xlfn.UNICHAR(HEX2DEC(JIS非漢字一覧[[#This Row],[hex]]))</f>
        <v>┯</v>
      </c>
      <c r="E743" s="1" t="s">
        <v>2478</v>
      </c>
      <c r="F743" s="1" t="str">
        <f>IF(LENB(JIS非漢字一覧[[#This Row],[char]])=1,"NARROW","WIDE")</f>
        <v>WIDE</v>
      </c>
      <c r="G74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44" spans="2:7" x14ac:dyDescent="0.4">
      <c r="B744" s="2" t="s">
        <v>1417</v>
      </c>
      <c r="C744" s="1">
        <f>HEX2DEC(JIS非漢字一覧[[#This Row],[hex]])</f>
        <v>9520</v>
      </c>
      <c r="D744" s="1" t="str">
        <f>_xlfn.UNICHAR(HEX2DEC(JIS非漢字一覧[[#This Row],[hex]]))</f>
        <v>┰</v>
      </c>
      <c r="E744" s="1" t="s">
        <v>2479</v>
      </c>
      <c r="F744" s="1" t="str">
        <f>IF(LENB(JIS非漢字一覧[[#This Row],[char]])=1,"NARROW","WIDE")</f>
        <v>WIDE</v>
      </c>
      <c r="G74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45" spans="2:7" x14ac:dyDescent="0.4">
      <c r="B745" s="2" t="s">
        <v>1413</v>
      </c>
      <c r="C745" s="1">
        <f>HEX2DEC(JIS非漢字一覧[[#This Row],[hex]])</f>
        <v>9523</v>
      </c>
      <c r="D745" s="1" t="str">
        <f>_xlfn.UNICHAR(HEX2DEC(JIS非漢字一覧[[#This Row],[hex]]))</f>
        <v>┳</v>
      </c>
      <c r="E745" s="1" t="s">
        <v>2480</v>
      </c>
      <c r="F745" s="1" t="str">
        <f>IF(LENB(JIS非漢字一覧[[#This Row],[char]])=1,"NARROW","WIDE")</f>
        <v>WIDE</v>
      </c>
      <c r="G74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46" spans="2:7" x14ac:dyDescent="0.4">
      <c r="B746" s="2" t="s">
        <v>1407</v>
      </c>
      <c r="C746" s="1">
        <f>HEX2DEC(JIS非漢字一覧[[#This Row],[hex]])</f>
        <v>9524</v>
      </c>
      <c r="D746" s="1" t="str">
        <f>_xlfn.UNICHAR(HEX2DEC(JIS非漢字一覧[[#This Row],[hex]]))</f>
        <v>┴</v>
      </c>
      <c r="E746" s="1" t="s">
        <v>2481</v>
      </c>
      <c r="F746" s="1" t="str">
        <f>IF(LENB(JIS非漢字一覧[[#This Row],[char]])=1,"NARROW","WIDE")</f>
        <v>WIDE</v>
      </c>
      <c r="G74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47" spans="2:7" x14ac:dyDescent="0.4">
      <c r="B747" s="2" t="s">
        <v>1416</v>
      </c>
      <c r="C747" s="1">
        <f>HEX2DEC(JIS非漢字一覧[[#This Row],[hex]])</f>
        <v>9527</v>
      </c>
      <c r="D747" s="1" t="str">
        <f>_xlfn.UNICHAR(HEX2DEC(JIS非漢字一覧[[#This Row],[hex]]))</f>
        <v>┷</v>
      </c>
      <c r="E747" s="1" t="s">
        <v>2482</v>
      </c>
      <c r="F747" s="1" t="str">
        <f>IF(LENB(JIS非漢字一覧[[#This Row],[char]])=1,"NARROW","WIDE")</f>
        <v>WIDE</v>
      </c>
      <c r="G74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48" spans="2:7" x14ac:dyDescent="0.4">
      <c r="B748" s="2" t="s">
        <v>1419</v>
      </c>
      <c r="C748" s="1">
        <f>HEX2DEC(JIS非漢字一覧[[#This Row],[hex]])</f>
        <v>9528</v>
      </c>
      <c r="D748" s="1" t="str">
        <f>_xlfn.UNICHAR(HEX2DEC(JIS非漢字一覧[[#This Row],[hex]]))</f>
        <v>┸</v>
      </c>
      <c r="E748" s="1" t="s">
        <v>2483</v>
      </c>
      <c r="F748" s="1" t="str">
        <f>IF(LENB(JIS非漢字一覧[[#This Row],[char]])=1,"NARROW","WIDE")</f>
        <v>WIDE</v>
      </c>
      <c r="G74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49" spans="2:7" x14ac:dyDescent="0.4">
      <c r="B749" s="2" t="s">
        <v>946</v>
      </c>
      <c r="C749" s="1">
        <f>HEX2DEC(JIS非漢字一覧[[#This Row],[hex]])</f>
        <v>9531</v>
      </c>
      <c r="D749" s="1" t="str">
        <f>_xlfn.UNICHAR(HEX2DEC(JIS非漢字一覧[[#This Row],[hex]]))</f>
        <v>┻</v>
      </c>
      <c r="E749" s="1" t="s">
        <v>2484</v>
      </c>
      <c r="F749" s="1" t="str">
        <f>IF(LENB(JIS非漢字一覧[[#This Row],[char]])=1,"NARROW","WIDE")</f>
        <v>WIDE</v>
      </c>
      <c r="G74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50" spans="2:7" x14ac:dyDescent="0.4">
      <c r="B750" s="2" t="s">
        <v>942</v>
      </c>
      <c r="C750" s="1">
        <f>HEX2DEC(JIS非漢字一覧[[#This Row],[hex]])</f>
        <v>9532</v>
      </c>
      <c r="D750" s="1" t="str">
        <f>_xlfn.UNICHAR(HEX2DEC(JIS非漢字一覧[[#This Row],[hex]]))</f>
        <v>┼</v>
      </c>
      <c r="E750" s="1" t="s">
        <v>2485</v>
      </c>
      <c r="F750" s="1" t="str">
        <f>IF(LENB(JIS非漢字一覧[[#This Row],[char]])=1,"NARROW","WIDE")</f>
        <v>WIDE</v>
      </c>
      <c r="G75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51" spans="2:7" x14ac:dyDescent="0.4">
      <c r="B751" s="2" t="s">
        <v>949</v>
      </c>
      <c r="C751" s="1">
        <f>HEX2DEC(JIS非漢字一覧[[#This Row],[hex]])</f>
        <v>9535</v>
      </c>
      <c r="D751" s="1" t="str">
        <f>_xlfn.UNICHAR(HEX2DEC(JIS非漢字一覧[[#This Row],[hex]]))</f>
        <v>┿</v>
      </c>
      <c r="E751" s="1" t="s">
        <v>2486</v>
      </c>
      <c r="F751" s="1" t="str">
        <f>IF(LENB(JIS非漢字一覧[[#This Row],[char]])=1,"NARROW","WIDE")</f>
        <v>WIDE</v>
      </c>
      <c r="G75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52" spans="2:7" x14ac:dyDescent="0.4">
      <c r="B752" s="2" t="s">
        <v>1420</v>
      </c>
      <c r="C752" s="1">
        <f>HEX2DEC(JIS非漢字一覧[[#This Row],[hex]])</f>
        <v>9538</v>
      </c>
      <c r="D752" s="1" t="str">
        <f>_xlfn.UNICHAR(HEX2DEC(JIS非漢字一覧[[#This Row],[hex]]))</f>
        <v>╂</v>
      </c>
      <c r="E752" s="1" t="s">
        <v>2487</v>
      </c>
      <c r="F752" s="1" t="str">
        <f>IF(LENB(JIS非漢字一覧[[#This Row],[char]])=1,"NARROW","WIDE")</f>
        <v>WIDE</v>
      </c>
      <c r="G75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53" spans="2:7" x14ac:dyDescent="0.4">
      <c r="B753" s="2" t="s">
        <v>947</v>
      </c>
      <c r="C753" s="1">
        <f>HEX2DEC(JIS非漢字一覧[[#This Row],[hex]])</f>
        <v>9547</v>
      </c>
      <c r="D753" s="1" t="str">
        <f>_xlfn.UNICHAR(HEX2DEC(JIS非漢字一覧[[#This Row],[hex]]))</f>
        <v>╋</v>
      </c>
      <c r="E753" s="1" t="s">
        <v>2488</v>
      </c>
      <c r="F753" s="1" t="str">
        <f>IF(LENB(JIS非漢字一覧[[#This Row],[char]])=1,"NARROW","WIDE")</f>
        <v>WIDE</v>
      </c>
      <c r="G75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54" spans="2:7" x14ac:dyDescent="0.4">
      <c r="B754" s="2" t="s">
        <v>794</v>
      </c>
      <c r="C754" s="1">
        <f>HEX2DEC(JIS非漢字一覧[[#This Row],[hex]])</f>
        <v>9632</v>
      </c>
      <c r="D754" s="1" t="str">
        <f>_xlfn.UNICHAR(HEX2DEC(JIS非漢字一覧[[#This Row],[hex]]))</f>
        <v>■</v>
      </c>
      <c r="E754" s="1" t="s">
        <v>202</v>
      </c>
      <c r="F754" s="1" t="str">
        <f>IF(LENB(JIS非漢字一覧[[#This Row],[char]])=1,"NARROW","WIDE")</f>
        <v>WIDE</v>
      </c>
      <c r="G75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55" spans="2:7" x14ac:dyDescent="0.4">
      <c r="B755" s="2" t="s">
        <v>793</v>
      </c>
      <c r="C755" s="1">
        <f>HEX2DEC(JIS非漢字一覧[[#This Row],[hex]])</f>
        <v>9633</v>
      </c>
      <c r="D755" s="1" t="str">
        <f>_xlfn.UNICHAR(HEX2DEC(JIS非漢字一覧[[#This Row],[hex]]))</f>
        <v>□</v>
      </c>
      <c r="E755" s="1" t="s">
        <v>2489</v>
      </c>
      <c r="F755" s="1" t="str">
        <f>IF(LENB(JIS非漢字一覧[[#This Row],[char]])=1,"NARROW","WIDE")</f>
        <v>WIDE</v>
      </c>
      <c r="G75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56" spans="2:7" x14ac:dyDescent="0.4">
      <c r="B756" s="2" t="s">
        <v>896</v>
      </c>
      <c r="C756" s="1">
        <f>HEX2DEC(JIS非漢字一覧[[#This Row],[hex]])</f>
        <v>9649</v>
      </c>
      <c r="D756" s="1" t="str">
        <f>_xlfn.UNICHAR(HEX2DEC(JIS非漢字一覧[[#This Row],[hex]]))</f>
        <v>▱</v>
      </c>
      <c r="E756" s="1" t="s">
        <v>2490</v>
      </c>
      <c r="F756" s="1" t="str">
        <f>IF(LENB(JIS非漢字一覧[[#This Row],[char]])=1,"NARROW","WIDE")</f>
        <v>NARROW</v>
      </c>
      <c r="G75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57" spans="2:7" x14ac:dyDescent="0.4">
      <c r="B757" s="2" t="s">
        <v>796</v>
      </c>
      <c r="C757" s="1">
        <f>HEX2DEC(JIS非漢字一覧[[#This Row],[hex]])</f>
        <v>9650</v>
      </c>
      <c r="D757" s="1" t="str">
        <f>_xlfn.UNICHAR(HEX2DEC(JIS非漢字一覧[[#This Row],[hex]]))</f>
        <v>▲</v>
      </c>
      <c r="E757" s="1" t="s">
        <v>2491</v>
      </c>
      <c r="F757" s="1" t="str">
        <f>IF(LENB(JIS非漢字一覧[[#This Row],[char]])=1,"NARROW","WIDE")</f>
        <v>WIDE</v>
      </c>
      <c r="G75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58" spans="2:7" x14ac:dyDescent="0.4">
      <c r="B758" s="2" t="s">
        <v>795</v>
      </c>
      <c r="C758" s="1">
        <f>HEX2DEC(JIS非漢字一覧[[#This Row],[hex]])</f>
        <v>9651</v>
      </c>
      <c r="D758" s="1" t="str">
        <f>_xlfn.UNICHAR(HEX2DEC(JIS非漢字一覧[[#This Row],[hex]]))</f>
        <v>△</v>
      </c>
      <c r="E758" s="1" t="s">
        <v>2492</v>
      </c>
      <c r="F758" s="1" t="str">
        <f>IF(LENB(JIS非漢字一覧[[#This Row],[char]])=1,"NARROW","WIDE")</f>
        <v>WIDE</v>
      </c>
      <c r="G75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59" spans="2:7" x14ac:dyDescent="0.4">
      <c r="B759" s="2" t="s">
        <v>831</v>
      </c>
      <c r="C759" s="1">
        <f>HEX2DEC(JIS非漢字一覧[[#This Row],[hex]])</f>
        <v>9654</v>
      </c>
      <c r="D759" s="1" t="str">
        <f>_xlfn.UNICHAR(HEX2DEC(JIS非漢字一覧[[#This Row],[hex]]))</f>
        <v>▶</v>
      </c>
      <c r="E759" s="1" t="s">
        <v>2493</v>
      </c>
      <c r="F759" s="1" t="str">
        <f>IF(LENB(JIS非漢字一覧[[#This Row],[char]])=1,"NARROW","WIDE")</f>
        <v>NARROW</v>
      </c>
      <c r="G75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60" spans="2:7" x14ac:dyDescent="0.4">
      <c r="B760" s="2" t="s">
        <v>830</v>
      </c>
      <c r="C760" s="1">
        <f>HEX2DEC(JIS非漢字一覧[[#This Row],[hex]])</f>
        <v>9655</v>
      </c>
      <c r="D760" s="1" t="str">
        <f>_xlfn.UNICHAR(HEX2DEC(JIS非漢字一覧[[#This Row],[hex]]))</f>
        <v>▷</v>
      </c>
      <c r="E760" s="1" t="s">
        <v>2494</v>
      </c>
      <c r="F760" s="1" t="str">
        <f>IF(LENB(JIS非漢字一覧[[#This Row],[char]])=1,"NARROW","WIDE")</f>
        <v>NARROW</v>
      </c>
      <c r="G76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61" spans="2:7" x14ac:dyDescent="0.4">
      <c r="B761" s="2" t="s">
        <v>798</v>
      </c>
      <c r="C761" s="1">
        <f>HEX2DEC(JIS非漢字一覧[[#This Row],[hex]])</f>
        <v>9660</v>
      </c>
      <c r="D761" s="1" t="str">
        <f>_xlfn.UNICHAR(HEX2DEC(JIS非漢字一覧[[#This Row],[hex]]))</f>
        <v>▼</v>
      </c>
      <c r="E761" s="1" t="s">
        <v>2495</v>
      </c>
      <c r="F761" s="1" t="str">
        <f>IF(LENB(JIS非漢字一覧[[#This Row],[char]])=1,"NARROW","WIDE")</f>
        <v>WIDE</v>
      </c>
      <c r="G76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62" spans="2:7" x14ac:dyDescent="0.4">
      <c r="B762" s="2" t="s">
        <v>797</v>
      </c>
      <c r="C762" s="1">
        <f>HEX2DEC(JIS非漢字一覧[[#This Row],[hex]])</f>
        <v>9661</v>
      </c>
      <c r="D762" s="1" t="str">
        <f>_xlfn.UNICHAR(HEX2DEC(JIS非漢字一覧[[#This Row],[hex]]))</f>
        <v>▽</v>
      </c>
      <c r="E762" s="1" t="s">
        <v>2496</v>
      </c>
      <c r="F762" s="1" t="str">
        <f>IF(LENB(JIS非漢字一覧[[#This Row],[char]])=1,"NARROW","WIDE")</f>
        <v>WIDE</v>
      </c>
      <c r="G76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63" spans="2:7" x14ac:dyDescent="0.4">
      <c r="B763" s="2" t="s">
        <v>833</v>
      </c>
      <c r="C763" s="1">
        <f>HEX2DEC(JIS非漢字一覧[[#This Row],[hex]])</f>
        <v>9664</v>
      </c>
      <c r="D763" s="1" t="str">
        <f>_xlfn.UNICHAR(HEX2DEC(JIS非漢字一覧[[#This Row],[hex]]))</f>
        <v>◀</v>
      </c>
      <c r="E763" s="1" t="s">
        <v>2497</v>
      </c>
      <c r="F763" s="1" t="str">
        <f>IF(LENB(JIS非漢字一覧[[#This Row],[char]])=1,"NARROW","WIDE")</f>
        <v>NARROW</v>
      </c>
      <c r="G76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64" spans="2:7" x14ac:dyDescent="0.4">
      <c r="B764" s="2" t="s">
        <v>832</v>
      </c>
      <c r="C764" s="1">
        <f>HEX2DEC(JIS非漢字一覧[[#This Row],[hex]])</f>
        <v>9665</v>
      </c>
      <c r="D764" s="1" t="str">
        <f>_xlfn.UNICHAR(HEX2DEC(JIS非漢字一覧[[#This Row],[hex]]))</f>
        <v>◁</v>
      </c>
      <c r="E764" s="1" t="s">
        <v>2498</v>
      </c>
      <c r="F764" s="1" t="str">
        <f>IF(LENB(JIS非漢字一覧[[#This Row],[char]])=1,"NARROW","WIDE")</f>
        <v>NARROW</v>
      </c>
      <c r="G76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65" spans="2:7" x14ac:dyDescent="0.4">
      <c r="B765" s="2" t="s">
        <v>792</v>
      </c>
      <c r="C765" s="1">
        <f>HEX2DEC(JIS非漢字一覧[[#This Row],[hex]])</f>
        <v>9670</v>
      </c>
      <c r="D765" s="1" t="str">
        <f>_xlfn.UNICHAR(HEX2DEC(JIS非漢字一覧[[#This Row],[hex]]))</f>
        <v>◆</v>
      </c>
      <c r="E765" s="1" t="s">
        <v>2499</v>
      </c>
      <c r="F765" s="1" t="str">
        <f>IF(LENB(JIS非漢字一覧[[#This Row],[char]])=1,"NARROW","WIDE")</f>
        <v>WIDE</v>
      </c>
      <c r="G76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66" spans="2:7" x14ac:dyDescent="0.4">
      <c r="B766" s="2" t="s">
        <v>791</v>
      </c>
      <c r="C766" s="1">
        <f>HEX2DEC(JIS非漢字一覧[[#This Row],[hex]])</f>
        <v>9671</v>
      </c>
      <c r="D766" s="1" t="str">
        <f>_xlfn.UNICHAR(HEX2DEC(JIS非漢字一覧[[#This Row],[hex]]))</f>
        <v>◇</v>
      </c>
      <c r="E766" s="1" t="s">
        <v>2500</v>
      </c>
      <c r="F766" s="1" t="str">
        <f>IF(LENB(JIS非漢字一覧[[#This Row],[char]])=1,"NARROW","WIDE")</f>
        <v>WIDE</v>
      </c>
      <c r="G76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67" spans="2:7" x14ac:dyDescent="0.4">
      <c r="B767" s="2" t="s">
        <v>836</v>
      </c>
      <c r="C767" s="1">
        <f>HEX2DEC(JIS非漢字一覧[[#This Row],[hex]])</f>
        <v>9673</v>
      </c>
      <c r="D767" s="1" t="str">
        <f>_xlfn.UNICHAR(HEX2DEC(JIS非漢字一覧[[#This Row],[hex]]))</f>
        <v>◉</v>
      </c>
      <c r="E767" s="1" t="s">
        <v>2501</v>
      </c>
      <c r="F767" s="1" t="str">
        <f>IF(LENB(JIS非漢字一覧[[#This Row],[char]])=1,"NARROW","WIDE")</f>
        <v>NARROW</v>
      </c>
      <c r="G76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68" spans="2:7" x14ac:dyDescent="0.4">
      <c r="B768" s="2" t="s">
        <v>788</v>
      </c>
      <c r="C768" s="1">
        <f>HEX2DEC(JIS非漢字一覧[[#This Row],[hex]])</f>
        <v>9675</v>
      </c>
      <c r="D768" s="1" t="str">
        <f>_xlfn.UNICHAR(HEX2DEC(JIS非漢字一覧[[#This Row],[hex]]))</f>
        <v>○</v>
      </c>
      <c r="E768" s="1" t="s">
        <v>203</v>
      </c>
      <c r="F768" s="1" t="str">
        <f>IF(LENB(JIS非漢字一覧[[#This Row],[char]])=1,"NARROW","WIDE")</f>
        <v>WIDE</v>
      </c>
      <c r="G76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69" spans="2:7" x14ac:dyDescent="0.4">
      <c r="B769" s="2" t="s">
        <v>790</v>
      </c>
      <c r="C769" s="1">
        <f>HEX2DEC(JIS非漢字一覧[[#This Row],[hex]])</f>
        <v>9678</v>
      </c>
      <c r="D769" s="1" t="str">
        <f>_xlfn.UNICHAR(HEX2DEC(JIS非漢字一覧[[#This Row],[hex]]))</f>
        <v>◎</v>
      </c>
      <c r="E769" s="1" t="s">
        <v>2502</v>
      </c>
      <c r="F769" s="1" t="str">
        <f>IF(LENB(JIS非漢字一覧[[#This Row],[char]])=1,"NARROW","WIDE")</f>
        <v>WIDE</v>
      </c>
      <c r="G76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70" spans="2:7" x14ac:dyDescent="0.4">
      <c r="B770" s="2" t="s">
        <v>789</v>
      </c>
      <c r="C770" s="1">
        <f>HEX2DEC(JIS非漢字一覧[[#This Row],[hex]])</f>
        <v>9679</v>
      </c>
      <c r="D770" s="1" t="str">
        <f>_xlfn.UNICHAR(HEX2DEC(JIS非漢字一覧[[#This Row],[hex]]))</f>
        <v>●</v>
      </c>
      <c r="E770" s="1" t="s">
        <v>2503</v>
      </c>
      <c r="F770" s="1" t="str">
        <f>IF(LENB(JIS非漢字一覧[[#This Row],[char]])=1,"NARROW","WIDE")</f>
        <v>WIDE</v>
      </c>
      <c r="G77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71" spans="2:7" x14ac:dyDescent="0.4">
      <c r="B771" s="2" t="s">
        <v>972</v>
      </c>
      <c r="C771" s="1">
        <f>HEX2DEC(JIS非漢字一覧[[#This Row],[hex]])</f>
        <v>9680</v>
      </c>
      <c r="D771" s="1" t="str">
        <f>_xlfn.UNICHAR(HEX2DEC(JIS非漢字一覧[[#This Row],[hex]]))</f>
        <v>◐</v>
      </c>
      <c r="E771" s="1" t="s">
        <v>2504</v>
      </c>
      <c r="F771" s="1" t="str">
        <f>IF(LENB(JIS非漢字一覧[[#This Row],[char]])=1,"NARROW","WIDE")</f>
        <v>NARROW</v>
      </c>
      <c r="G77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72" spans="2:7" x14ac:dyDescent="0.4">
      <c r="B772" s="2" t="s">
        <v>973</v>
      </c>
      <c r="C772" s="1">
        <f>HEX2DEC(JIS非漢字一覧[[#This Row],[hex]])</f>
        <v>9681</v>
      </c>
      <c r="D772" s="1" t="str">
        <f>_xlfn.UNICHAR(HEX2DEC(JIS非漢字一覧[[#This Row],[hex]]))</f>
        <v>◑</v>
      </c>
      <c r="E772" s="1" t="s">
        <v>2505</v>
      </c>
      <c r="F772" s="1" t="str">
        <f>IF(LENB(JIS非漢字一覧[[#This Row],[char]])=1,"NARROW","WIDE")</f>
        <v>NARROW</v>
      </c>
      <c r="G77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73" spans="2:7" x14ac:dyDescent="0.4">
      <c r="B773" s="2" t="s">
        <v>974</v>
      </c>
      <c r="C773" s="1">
        <f>HEX2DEC(JIS非漢字一覧[[#This Row],[hex]])</f>
        <v>9682</v>
      </c>
      <c r="D773" s="1" t="str">
        <f>_xlfn.UNICHAR(HEX2DEC(JIS非漢字一覧[[#This Row],[hex]]))</f>
        <v>◒</v>
      </c>
      <c r="E773" s="1" t="s">
        <v>2506</v>
      </c>
      <c r="F773" s="1" t="str">
        <f>IF(LENB(JIS非漢字一覧[[#This Row],[char]])=1,"NARROW","WIDE")</f>
        <v>NARROW</v>
      </c>
      <c r="G77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74" spans="2:7" x14ac:dyDescent="0.4">
      <c r="B774" s="2" t="s">
        <v>975</v>
      </c>
      <c r="C774" s="1">
        <f>HEX2DEC(JIS非漢字一覧[[#This Row],[hex]])</f>
        <v>9683</v>
      </c>
      <c r="D774" s="1" t="str">
        <f>_xlfn.UNICHAR(HEX2DEC(JIS非漢字一覧[[#This Row],[hex]]))</f>
        <v>◓</v>
      </c>
      <c r="E774" s="1" t="s">
        <v>2507</v>
      </c>
      <c r="F774" s="1" t="str">
        <f>IF(LENB(JIS非漢字一覧[[#This Row],[char]])=1,"NARROW","WIDE")</f>
        <v>NARROW</v>
      </c>
      <c r="G77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75" spans="2:7" x14ac:dyDescent="0.4">
      <c r="B775" s="2" t="s">
        <v>1322</v>
      </c>
      <c r="C775" s="1">
        <f>HEX2DEC(JIS非漢字一覧[[#This Row],[hex]])</f>
        <v>9702</v>
      </c>
      <c r="D775" s="1" t="str">
        <f>_xlfn.UNICHAR(HEX2DEC(JIS非漢字一覧[[#This Row],[hex]]))</f>
        <v>◦</v>
      </c>
      <c r="E775" s="1" t="s">
        <v>2508</v>
      </c>
      <c r="F775" s="1" t="str">
        <f>IF(LENB(JIS非漢字一覧[[#This Row],[char]])=1,"NARROW","WIDE")</f>
        <v>NARROW</v>
      </c>
      <c r="G77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76" spans="2:7" x14ac:dyDescent="0.4">
      <c r="B776" s="2" t="s">
        <v>829</v>
      </c>
      <c r="C776" s="1">
        <f>HEX2DEC(JIS非漢字一覧[[#This Row],[hex]])</f>
        <v>9711</v>
      </c>
      <c r="D776" s="1" t="str">
        <f>_xlfn.UNICHAR(HEX2DEC(JIS非漢字一覧[[#This Row],[hex]]))</f>
        <v>◯</v>
      </c>
      <c r="E776" s="1" t="s">
        <v>2509</v>
      </c>
      <c r="F776" s="1" t="str">
        <f>IF(LENB(JIS非漢字一覧[[#This Row],[char]])=1,"NARROW","WIDE")</f>
        <v>WIDE</v>
      </c>
      <c r="G77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77" spans="2:7" x14ac:dyDescent="0.4">
      <c r="B777" s="2" t="s">
        <v>1349</v>
      </c>
      <c r="C777" s="1">
        <f>HEX2DEC(JIS非漢字一覧[[#This Row],[hex]])</f>
        <v>9728</v>
      </c>
      <c r="D777" s="1" t="str">
        <f>_xlfn.UNICHAR(HEX2DEC(JIS非漢字一覧[[#This Row],[hex]]))</f>
        <v>☀</v>
      </c>
      <c r="E777" s="1" t="s">
        <v>2510</v>
      </c>
      <c r="F777" s="1" t="str">
        <f>IF(LENB(JIS非漢字一覧[[#This Row],[char]])=1,"NARROW","WIDE")</f>
        <v>NARROW</v>
      </c>
      <c r="G77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78" spans="2:7" x14ac:dyDescent="0.4">
      <c r="B778" s="2" t="s">
        <v>1350</v>
      </c>
      <c r="C778" s="1">
        <f>HEX2DEC(JIS非漢字一覧[[#This Row],[hex]])</f>
        <v>9729</v>
      </c>
      <c r="D778" s="1" t="str">
        <f>_xlfn.UNICHAR(HEX2DEC(JIS非漢字一覧[[#This Row],[hex]]))</f>
        <v>☁</v>
      </c>
      <c r="E778" s="1" t="s">
        <v>2511</v>
      </c>
      <c r="F778" s="1" t="str">
        <f>IF(LENB(JIS非漢字一覧[[#This Row],[char]])=1,"NARROW","WIDE")</f>
        <v>NARROW</v>
      </c>
      <c r="G77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79" spans="2:7" x14ac:dyDescent="0.4">
      <c r="B779" s="2" t="s">
        <v>1351</v>
      </c>
      <c r="C779" s="1">
        <f>HEX2DEC(JIS非漢字一覧[[#This Row],[hex]])</f>
        <v>9730</v>
      </c>
      <c r="D779" s="1" t="str">
        <f>_xlfn.UNICHAR(HEX2DEC(JIS非漢字一覧[[#This Row],[hex]]))</f>
        <v>☂</v>
      </c>
      <c r="E779" s="1" t="s">
        <v>2512</v>
      </c>
      <c r="F779" s="1" t="str">
        <f>IF(LENB(JIS非漢字一覧[[#This Row],[char]])=1,"NARROW","WIDE")</f>
        <v>NARROW</v>
      </c>
      <c r="G77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80" spans="2:7" x14ac:dyDescent="0.4">
      <c r="B780" s="2" t="s">
        <v>1352</v>
      </c>
      <c r="C780" s="1">
        <f>HEX2DEC(JIS非漢字一覧[[#This Row],[hex]])</f>
        <v>9731</v>
      </c>
      <c r="D780" s="1" t="str">
        <f>_xlfn.UNICHAR(HEX2DEC(JIS非漢字一覧[[#This Row],[hex]]))</f>
        <v>☃</v>
      </c>
      <c r="E780" s="1" t="s">
        <v>2513</v>
      </c>
      <c r="F780" s="1" t="str">
        <f>IF(LENB(JIS非漢字一覧[[#This Row],[char]])=1,"NARROW","WIDE")</f>
        <v>NARROW</v>
      </c>
      <c r="G78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81" spans="2:7" x14ac:dyDescent="0.4">
      <c r="B781" s="2" t="s">
        <v>1263</v>
      </c>
      <c r="C781" s="1">
        <f>HEX2DEC(JIS非漢字一覧[[#This Row],[hex]])</f>
        <v>9733</v>
      </c>
      <c r="D781" s="1" t="str">
        <f>_xlfn.UNICHAR(HEX2DEC(JIS非漢字一覧[[#This Row],[hex]]))</f>
        <v>★</v>
      </c>
      <c r="E781" s="1" t="s">
        <v>2514</v>
      </c>
      <c r="F781" s="1" t="str">
        <f>IF(LENB(JIS非漢字一覧[[#This Row],[char]])=1,"NARROW","WIDE")</f>
        <v>WIDE</v>
      </c>
      <c r="G78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82" spans="2:7" x14ac:dyDescent="0.4">
      <c r="B782" s="2" t="s">
        <v>1262</v>
      </c>
      <c r="C782" s="1">
        <f>HEX2DEC(JIS非漢字一覧[[#This Row],[hex]])</f>
        <v>9734</v>
      </c>
      <c r="D782" s="1" t="str">
        <f>_xlfn.UNICHAR(HEX2DEC(JIS非漢字一覧[[#This Row],[hex]]))</f>
        <v>☆</v>
      </c>
      <c r="E782" s="1" t="s">
        <v>2515</v>
      </c>
      <c r="F782" s="1" t="str">
        <f>IF(LENB(JIS非漢字一覧[[#This Row],[char]])=1,"NARROW","WIDE")</f>
        <v>WIDE</v>
      </c>
      <c r="G78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83" spans="2:7" x14ac:dyDescent="0.4">
      <c r="B783" s="2" t="s">
        <v>895</v>
      </c>
      <c r="C783" s="1">
        <f>HEX2DEC(JIS非漢字一覧[[#This Row],[hex]])</f>
        <v>9742</v>
      </c>
      <c r="D783" s="1" t="str">
        <f>_xlfn.UNICHAR(HEX2DEC(JIS非漢字一覧[[#This Row],[hex]]))</f>
        <v>☎</v>
      </c>
      <c r="E783" s="1" t="s">
        <v>2516</v>
      </c>
      <c r="F783" s="1" t="str">
        <f>IF(LENB(JIS非漢字一覧[[#This Row],[char]])=1,"NARROW","WIDE")</f>
        <v>NARROW</v>
      </c>
      <c r="G78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84" spans="2:7" x14ac:dyDescent="0.4">
      <c r="B784" s="2" t="s">
        <v>1346</v>
      </c>
      <c r="C784" s="1">
        <f>HEX2DEC(JIS非漢字一覧[[#This Row],[hex]])</f>
        <v>9750</v>
      </c>
      <c r="D784" s="1" t="str">
        <f>_xlfn.UNICHAR(HEX2DEC(JIS非漢字一覧[[#This Row],[hex]]))</f>
        <v>☖</v>
      </c>
      <c r="E784" s="1" t="s">
        <v>2517</v>
      </c>
      <c r="F784" s="1" t="str">
        <f>IF(LENB(JIS非漢字一覧[[#This Row],[char]])=1,"NARROW","WIDE")</f>
        <v>NARROW</v>
      </c>
      <c r="G78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85" spans="2:7" x14ac:dyDescent="0.4">
      <c r="B785" s="2" t="s">
        <v>1347</v>
      </c>
      <c r="C785" s="1">
        <f>HEX2DEC(JIS非漢字一覧[[#This Row],[hex]])</f>
        <v>9751</v>
      </c>
      <c r="D785" s="1" t="str">
        <f>_xlfn.UNICHAR(HEX2DEC(JIS非漢字一覧[[#This Row],[hex]]))</f>
        <v>☗</v>
      </c>
      <c r="E785" s="1" t="s">
        <v>2518</v>
      </c>
      <c r="F785" s="1" t="str">
        <f>IF(LENB(JIS非漢字一覧[[#This Row],[char]])=1,"NARROW","WIDE")</f>
        <v>NARROW</v>
      </c>
      <c r="G78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86" spans="2:7" x14ac:dyDescent="0.4">
      <c r="B786" s="2" t="s">
        <v>1234</v>
      </c>
      <c r="C786" s="1">
        <f>HEX2DEC(JIS非漢字一覧[[#This Row],[hex]])</f>
        <v>9758</v>
      </c>
      <c r="D786" s="1" t="str">
        <f>_xlfn.UNICHAR(HEX2DEC(JIS非漢字一覧[[#This Row],[hex]]))</f>
        <v>☞</v>
      </c>
      <c r="E786" s="1" t="s">
        <v>2519</v>
      </c>
      <c r="F786" s="1" t="str">
        <f>IF(LENB(JIS非漢字一覧[[#This Row],[char]])=1,"NARROW","WIDE")</f>
        <v>NARROW</v>
      </c>
      <c r="G78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87" spans="2:7" x14ac:dyDescent="0.4">
      <c r="B787" s="2" t="s">
        <v>1258</v>
      </c>
      <c r="C787" s="1">
        <f>HEX2DEC(JIS非漢字一覧[[#This Row],[hex]])</f>
        <v>9792</v>
      </c>
      <c r="D787" s="1" t="str">
        <f>_xlfn.UNICHAR(HEX2DEC(JIS非漢字一覧[[#This Row],[hex]]))</f>
        <v>♀</v>
      </c>
      <c r="E787" s="1" t="s">
        <v>2520</v>
      </c>
      <c r="F787" s="1" t="str">
        <f>IF(LENB(JIS非漢字一覧[[#This Row],[char]])=1,"NARROW","WIDE")</f>
        <v>WIDE</v>
      </c>
      <c r="G78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88" spans="2:7" x14ac:dyDescent="0.4">
      <c r="B788" s="2" t="s">
        <v>1257</v>
      </c>
      <c r="C788" s="1">
        <f>HEX2DEC(JIS非漢字一覧[[#This Row],[hex]])</f>
        <v>9794</v>
      </c>
      <c r="D788" s="1" t="str">
        <f>_xlfn.UNICHAR(HEX2DEC(JIS非漢字一覧[[#This Row],[hex]]))</f>
        <v>♂</v>
      </c>
      <c r="E788" s="1" t="s">
        <v>2521</v>
      </c>
      <c r="F788" s="1" t="str">
        <f>IF(LENB(JIS非漢字一覧[[#This Row],[char]])=1,"NARROW","WIDE")</f>
        <v>WIDE</v>
      </c>
      <c r="G78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89" spans="2:7" x14ac:dyDescent="0.4">
      <c r="B789" s="2" t="s">
        <v>1339</v>
      </c>
      <c r="C789" s="1">
        <f>HEX2DEC(JIS非漢字一覧[[#This Row],[hex]])</f>
        <v>9824</v>
      </c>
      <c r="D789" s="1" t="str">
        <f>_xlfn.UNICHAR(HEX2DEC(JIS非漢字一覧[[#This Row],[hex]]))</f>
        <v>♠</v>
      </c>
      <c r="E789" s="1" t="s">
        <v>2522</v>
      </c>
      <c r="F789" s="1" t="str">
        <f>IF(LENB(JIS非漢字一覧[[#This Row],[char]])=1,"NARROW","WIDE")</f>
        <v>NARROW</v>
      </c>
      <c r="G78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90" spans="2:7" x14ac:dyDescent="0.4">
      <c r="B790" s="2" t="s">
        <v>1342</v>
      </c>
      <c r="C790" s="1">
        <f>HEX2DEC(JIS非漢字一覧[[#This Row],[hex]])</f>
        <v>9825</v>
      </c>
      <c r="D790" s="1" t="str">
        <f>_xlfn.UNICHAR(HEX2DEC(JIS非漢字一覧[[#This Row],[hex]]))</f>
        <v>♡</v>
      </c>
      <c r="E790" s="1" t="s">
        <v>2523</v>
      </c>
      <c r="F790" s="1" t="str">
        <f>IF(LENB(JIS非漢字一覧[[#This Row],[char]])=1,"NARROW","WIDE")</f>
        <v>NARROW</v>
      </c>
      <c r="G79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91" spans="2:7" x14ac:dyDescent="0.4">
      <c r="B791" s="2" t="s">
        <v>1340</v>
      </c>
      <c r="C791" s="1">
        <f>HEX2DEC(JIS非漢字一覧[[#This Row],[hex]])</f>
        <v>9826</v>
      </c>
      <c r="D791" s="1" t="str">
        <f>_xlfn.UNICHAR(HEX2DEC(JIS非漢字一覧[[#This Row],[hex]]))</f>
        <v>♢</v>
      </c>
      <c r="E791" s="1" t="s">
        <v>2524</v>
      </c>
      <c r="F791" s="1" t="str">
        <f>IF(LENB(JIS非漢字一覧[[#This Row],[char]])=1,"NARROW","WIDE")</f>
        <v>NARROW</v>
      </c>
      <c r="G79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92" spans="2:7" x14ac:dyDescent="0.4">
      <c r="B792" s="2" t="s">
        <v>1345</v>
      </c>
      <c r="C792" s="1">
        <f>HEX2DEC(JIS非漢字一覧[[#This Row],[hex]])</f>
        <v>9827</v>
      </c>
      <c r="D792" s="1" t="str">
        <f>_xlfn.UNICHAR(HEX2DEC(JIS非漢字一覧[[#This Row],[hex]]))</f>
        <v>♣</v>
      </c>
      <c r="E792" s="1" t="s">
        <v>2525</v>
      </c>
      <c r="F792" s="1" t="str">
        <f>IF(LENB(JIS非漢字一覧[[#This Row],[char]])=1,"NARROW","WIDE")</f>
        <v>NARROW</v>
      </c>
      <c r="G79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93" spans="2:7" x14ac:dyDescent="0.4">
      <c r="B793" s="2" t="s">
        <v>1338</v>
      </c>
      <c r="C793" s="1">
        <f>HEX2DEC(JIS非漢字一覧[[#This Row],[hex]])</f>
        <v>9828</v>
      </c>
      <c r="D793" s="1" t="str">
        <f>_xlfn.UNICHAR(HEX2DEC(JIS非漢字一覧[[#This Row],[hex]]))</f>
        <v>♤</v>
      </c>
      <c r="E793" s="1" t="s">
        <v>2526</v>
      </c>
      <c r="F793" s="1" t="str">
        <f>IF(LENB(JIS非漢字一覧[[#This Row],[char]])=1,"NARROW","WIDE")</f>
        <v>NARROW</v>
      </c>
      <c r="G79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94" spans="2:7" x14ac:dyDescent="0.4">
      <c r="B794" s="2" t="s">
        <v>1343</v>
      </c>
      <c r="C794" s="1">
        <f>HEX2DEC(JIS非漢字一覧[[#This Row],[hex]])</f>
        <v>9829</v>
      </c>
      <c r="D794" s="1" t="str">
        <f>_xlfn.UNICHAR(HEX2DEC(JIS非漢字一覧[[#This Row],[hex]]))</f>
        <v>♥</v>
      </c>
      <c r="E794" s="1" t="s">
        <v>2527</v>
      </c>
      <c r="F794" s="1" t="str">
        <f>IF(LENB(JIS非漢字一覧[[#This Row],[char]])=1,"NARROW","WIDE")</f>
        <v>NARROW</v>
      </c>
      <c r="G79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95" spans="2:7" x14ac:dyDescent="0.4">
      <c r="B795" s="2" t="s">
        <v>1341</v>
      </c>
      <c r="C795" s="1">
        <f>HEX2DEC(JIS非漢字一覧[[#This Row],[hex]])</f>
        <v>9830</v>
      </c>
      <c r="D795" s="1" t="str">
        <f>_xlfn.UNICHAR(HEX2DEC(JIS非漢字一覧[[#This Row],[hex]]))</f>
        <v>♦</v>
      </c>
      <c r="E795" s="1" t="s">
        <v>2528</v>
      </c>
      <c r="F795" s="1" t="str">
        <f>IF(LENB(JIS非漢字一覧[[#This Row],[char]])=1,"NARROW","WIDE")</f>
        <v>NARROW</v>
      </c>
      <c r="G79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96" spans="2:7" x14ac:dyDescent="0.4">
      <c r="B796" s="2" t="s">
        <v>1344</v>
      </c>
      <c r="C796" s="1">
        <f>HEX2DEC(JIS非漢字一覧[[#This Row],[hex]])</f>
        <v>9831</v>
      </c>
      <c r="D796" s="1" t="str">
        <f>_xlfn.UNICHAR(HEX2DEC(JIS非漢字一覧[[#This Row],[hex]]))</f>
        <v>♧</v>
      </c>
      <c r="E796" s="1" t="s">
        <v>2529</v>
      </c>
      <c r="F796" s="1" t="str">
        <f>IF(LENB(JIS非漢字一覧[[#This Row],[char]])=1,"NARROW","WIDE")</f>
        <v>NARROW</v>
      </c>
      <c r="G79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97" spans="2:7" x14ac:dyDescent="0.4">
      <c r="B797" s="2" t="s">
        <v>1353</v>
      </c>
      <c r="C797" s="1">
        <f>HEX2DEC(JIS非漢字一覧[[#This Row],[hex]])</f>
        <v>9832</v>
      </c>
      <c r="D797" s="1" t="str">
        <f>_xlfn.UNICHAR(HEX2DEC(JIS非漢字一覧[[#This Row],[hex]]))</f>
        <v>♨</v>
      </c>
      <c r="E797" s="1" t="s">
        <v>2530</v>
      </c>
      <c r="F797" s="1" t="str">
        <f>IF(LENB(JIS非漢字一覧[[#This Row],[char]])=1,"NARROW","WIDE")</f>
        <v>NARROW</v>
      </c>
      <c r="G79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98" spans="2:7" x14ac:dyDescent="0.4">
      <c r="B798" s="2" t="s">
        <v>1311</v>
      </c>
      <c r="C798" s="1">
        <f>HEX2DEC(JIS非漢字一覧[[#This Row],[hex]])</f>
        <v>9833</v>
      </c>
      <c r="D798" s="1" t="str">
        <f>_xlfn.UNICHAR(HEX2DEC(JIS非漢字一覧[[#This Row],[hex]]))</f>
        <v>♩</v>
      </c>
      <c r="E798" s="1" t="s">
        <v>2531</v>
      </c>
      <c r="F798" s="1" t="str">
        <f>IF(LENB(JIS非漢字一覧[[#This Row],[char]])=1,"NARROW","WIDE")</f>
        <v>NARROW</v>
      </c>
      <c r="G79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799" spans="2:7" x14ac:dyDescent="0.4">
      <c r="B799" s="2" t="s">
        <v>824</v>
      </c>
      <c r="C799" s="1">
        <f>HEX2DEC(JIS非漢字一覧[[#This Row],[hex]])</f>
        <v>9834</v>
      </c>
      <c r="D799" s="1" t="str">
        <f>_xlfn.UNICHAR(HEX2DEC(JIS非漢字一覧[[#This Row],[hex]]))</f>
        <v>♪</v>
      </c>
      <c r="E799" s="1" t="s">
        <v>2532</v>
      </c>
      <c r="F799" s="1" t="str">
        <f>IF(LENB(JIS非漢字一覧[[#This Row],[char]])=1,"NARROW","WIDE")</f>
        <v>WIDE</v>
      </c>
      <c r="G79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00" spans="2:7" x14ac:dyDescent="0.4">
      <c r="B800" s="2" t="s">
        <v>827</v>
      </c>
      <c r="C800" s="1">
        <f>HEX2DEC(JIS非漢字一覧[[#This Row],[hex]])</f>
        <v>9835</v>
      </c>
      <c r="D800" s="1" t="str">
        <f>_xlfn.UNICHAR(HEX2DEC(JIS非漢字一覧[[#This Row],[hex]]))</f>
        <v>♫</v>
      </c>
      <c r="E800" s="1" t="s">
        <v>2533</v>
      </c>
      <c r="F800" s="1" t="str">
        <f>IF(LENB(JIS非漢字一覧[[#This Row],[char]])=1,"NARROW","WIDE")</f>
        <v>NARROW</v>
      </c>
      <c r="G80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01" spans="2:7" x14ac:dyDescent="0.4">
      <c r="B801" s="2" t="s">
        <v>828</v>
      </c>
      <c r="C801" s="1">
        <f>HEX2DEC(JIS非漢字一覧[[#This Row],[hex]])</f>
        <v>9836</v>
      </c>
      <c r="D801" s="1" t="str">
        <f>_xlfn.UNICHAR(HEX2DEC(JIS非漢字一覧[[#This Row],[hex]]))</f>
        <v>♬</v>
      </c>
      <c r="E801" s="1" t="s">
        <v>2534</v>
      </c>
      <c r="F801" s="1" t="str">
        <f>IF(LENB(JIS非漢字一覧[[#This Row],[char]])=1,"NARROW","WIDE")</f>
        <v>NARROW</v>
      </c>
      <c r="G80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02" spans="2:7" x14ac:dyDescent="0.4">
      <c r="B802" s="2" t="s">
        <v>823</v>
      </c>
      <c r="C802" s="1">
        <f>HEX2DEC(JIS非漢字一覧[[#This Row],[hex]])</f>
        <v>9837</v>
      </c>
      <c r="D802" s="1" t="str">
        <f>_xlfn.UNICHAR(HEX2DEC(JIS非漢字一覧[[#This Row],[hex]]))</f>
        <v>♭</v>
      </c>
      <c r="E802" s="1" t="s">
        <v>2535</v>
      </c>
      <c r="F802" s="1" t="str">
        <f>IF(LENB(JIS非漢字一覧[[#This Row],[char]])=1,"NARROW","WIDE")</f>
        <v>WIDE</v>
      </c>
      <c r="G80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03" spans="2:7" x14ac:dyDescent="0.4">
      <c r="B803" s="2" t="s">
        <v>826</v>
      </c>
      <c r="C803" s="1">
        <f>HEX2DEC(JIS非漢字一覧[[#This Row],[hex]])</f>
        <v>9838</v>
      </c>
      <c r="D803" s="1" t="str">
        <f>_xlfn.UNICHAR(HEX2DEC(JIS非漢字一覧[[#This Row],[hex]]))</f>
        <v>♮</v>
      </c>
      <c r="E803" s="1" t="s">
        <v>2536</v>
      </c>
      <c r="F803" s="1" t="str">
        <f>IF(LENB(JIS非漢字一覧[[#This Row],[char]])=1,"NARROW","WIDE")</f>
        <v>NARROW</v>
      </c>
      <c r="G80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04" spans="2:7" x14ac:dyDescent="0.4">
      <c r="B804" s="2" t="s">
        <v>822</v>
      </c>
      <c r="C804" s="1">
        <f>HEX2DEC(JIS非漢字一覧[[#This Row],[hex]])</f>
        <v>9839</v>
      </c>
      <c r="D804" s="1" t="str">
        <f>_xlfn.UNICHAR(HEX2DEC(JIS非漢字一覧[[#This Row],[hex]]))</f>
        <v>♯</v>
      </c>
      <c r="E804" s="1" t="s">
        <v>2537</v>
      </c>
      <c r="F804" s="1" t="str">
        <f>IF(LENB(JIS非漢字一覧[[#This Row],[char]])=1,"NARROW","WIDE")</f>
        <v>WIDE</v>
      </c>
      <c r="G80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05" spans="2:7" x14ac:dyDescent="0.4">
      <c r="B805" s="2" t="s">
        <v>1399</v>
      </c>
      <c r="C805" s="1">
        <f>HEX2DEC(JIS非漢字一覧[[#This Row],[hex]])</f>
        <v>10003</v>
      </c>
      <c r="D805" s="1" t="str">
        <f>_xlfn.UNICHAR(HEX2DEC(JIS非漢字一覧[[#This Row],[hex]]))</f>
        <v>✓</v>
      </c>
      <c r="E805" s="1" t="s">
        <v>2538</v>
      </c>
      <c r="F805" s="1" t="str">
        <f>IF(LENB(JIS非漢字一覧[[#This Row],[char]])=1,"NARROW","WIDE")</f>
        <v>NARROW</v>
      </c>
      <c r="G80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06" spans="2:7" x14ac:dyDescent="0.4">
      <c r="B806" s="2" t="s">
        <v>1617</v>
      </c>
      <c r="C806" s="1">
        <f>HEX2DEC(JIS非漢字一覧[[#This Row],[hex]])</f>
        <v>10070</v>
      </c>
      <c r="D806" s="1" t="str">
        <f>_xlfn.UNICHAR(HEX2DEC(JIS非漢字一覧[[#This Row],[hex]]))</f>
        <v>❖</v>
      </c>
      <c r="E806" s="1" t="s">
        <v>2539</v>
      </c>
      <c r="F806" s="1" t="str">
        <f>IF(LENB(JIS非漢字一覧[[#This Row],[char]])=1,"NARROW","WIDE")</f>
        <v>NARROW</v>
      </c>
      <c r="G80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07" spans="2:7" x14ac:dyDescent="0.4">
      <c r="B807" s="2" t="s">
        <v>1545</v>
      </c>
      <c r="C807" s="1">
        <f>HEX2DEC(JIS非漢字一覧[[#This Row],[hex]])</f>
        <v>10102</v>
      </c>
      <c r="D807" s="1" t="str">
        <f>_xlfn.UNICHAR(HEX2DEC(JIS非漢字一覧[[#This Row],[hex]]))</f>
        <v>❶</v>
      </c>
      <c r="E807" s="1" t="s">
        <v>2540</v>
      </c>
      <c r="F807" s="1" t="str">
        <f>IF(LENB(JIS非漢字一覧[[#This Row],[char]])=1,"NARROW","WIDE")</f>
        <v>NARROW</v>
      </c>
      <c r="G80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08" spans="2:7" x14ac:dyDescent="0.4">
      <c r="B808" s="2" t="s">
        <v>1546</v>
      </c>
      <c r="C808" s="1">
        <f>HEX2DEC(JIS非漢字一覧[[#This Row],[hex]])</f>
        <v>10103</v>
      </c>
      <c r="D808" s="1" t="str">
        <f>_xlfn.UNICHAR(HEX2DEC(JIS非漢字一覧[[#This Row],[hex]]))</f>
        <v>❷</v>
      </c>
      <c r="E808" s="1" t="s">
        <v>2541</v>
      </c>
      <c r="F808" s="1" t="str">
        <f>IF(LENB(JIS非漢字一覧[[#This Row],[char]])=1,"NARROW","WIDE")</f>
        <v>NARROW</v>
      </c>
      <c r="G80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09" spans="2:7" x14ac:dyDescent="0.4">
      <c r="B809" s="2" t="s">
        <v>1547</v>
      </c>
      <c r="C809" s="1">
        <f>HEX2DEC(JIS非漢字一覧[[#This Row],[hex]])</f>
        <v>10104</v>
      </c>
      <c r="D809" s="1" t="str">
        <f>_xlfn.UNICHAR(HEX2DEC(JIS非漢字一覧[[#This Row],[hex]]))</f>
        <v>❸</v>
      </c>
      <c r="E809" s="1" t="s">
        <v>2542</v>
      </c>
      <c r="F809" s="1" t="str">
        <f>IF(LENB(JIS非漢字一覧[[#This Row],[char]])=1,"NARROW","WIDE")</f>
        <v>NARROW</v>
      </c>
      <c r="G80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10" spans="2:7" x14ac:dyDescent="0.4">
      <c r="B810" s="2" t="s">
        <v>1548</v>
      </c>
      <c r="C810" s="1">
        <f>HEX2DEC(JIS非漢字一覧[[#This Row],[hex]])</f>
        <v>10105</v>
      </c>
      <c r="D810" s="1" t="str">
        <f>_xlfn.UNICHAR(HEX2DEC(JIS非漢字一覧[[#This Row],[hex]]))</f>
        <v>❹</v>
      </c>
      <c r="E810" s="1" t="s">
        <v>2543</v>
      </c>
      <c r="F810" s="1" t="str">
        <f>IF(LENB(JIS非漢字一覧[[#This Row],[char]])=1,"NARROW","WIDE")</f>
        <v>NARROW</v>
      </c>
      <c r="G81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11" spans="2:7" x14ac:dyDescent="0.4">
      <c r="B811" s="2" t="s">
        <v>1146</v>
      </c>
      <c r="C811" s="1">
        <f>HEX2DEC(JIS非漢字一覧[[#This Row],[hex]])</f>
        <v>10106</v>
      </c>
      <c r="D811" s="1" t="str">
        <f>_xlfn.UNICHAR(HEX2DEC(JIS非漢字一覧[[#This Row],[hex]]))</f>
        <v>❺</v>
      </c>
      <c r="E811" s="1" t="s">
        <v>2544</v>
      </c>
      <c r="F811" s="1" t="str">
        <f>IF(LENB(JIS非漢字一覧[[#This Row],[char]])=1,"NARROW","WIDE")</f>
        <v>NARROW</v>
      </c>
      <c r="G81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12" spans="2:7" x14ac:dyDescent="0.4">
      <c r="B812" s="2" t="s">
        <v>1147</v>
      </c>
      <c r="C812" s="1">
        <f>HEX2DEC(JIS非漢字一覧[[#This Row],[hex]])</f>
        <v>10107</v>
      </c>
      <c r="D812" s="1" t="str">
        <f>_xlfn.UNICHAR(HEX2DEC(JIS非漢字一覧[[#This Row],[hex]]))</f>
        <v>❻</v>
      </c>
      <c r="E812" s="1" t="s">
        <v>2545</v>
      </c>
      <c r="F812" s="1" t="str">
        <f>IF(LENB(JIS非漢字一覧[[#This Row],[char]])=1,"NARROW","WIDE")</f>
        <v>NARROW</v>
      </c>
      <c r="G81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13" spans="2:7" x14ac:dyDescent="0.4">
      <c r="B813" s="2" t="s">
        <v>1148</v>
      </c>
      <c r="C813" s="1">
        <f>HEX2DEC(JIS非漢字一覧[[#This Row],[hex]])</f>
        <v>10108</v>
      </c>
      <c r="D813" s="1" t="str">
        <f>_xlfn.UNICHAR(HEX2DEC(JIS非漢字一覧[[#This Row],[hex]]))</f>
        <v>❼</v>
      </c>
      <c r="E813" s="1" t="s">
        <v>2546</v>
      </c>
      <c r="F813" s="1" t="str">
        <f>IF(LENB(JIS非漢字一覧[[#This Row],[char]])=1,"NARROW","WIDE")</f>
        <v>NARROW</v>
      </c>
      <c r="G81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14" spans="2:7" x14ac:dyDescent="0.4">
      <c r="B814" s="2" t="s">
        <v>1149</v>
      </c>
      <c r="C814" s="1">
        <f>HEX2DEC(JIS非漢字一覧[[#This Row],[hex]])</f>
        <v>10109</v>
      </c>
      <c r="D814" s="1" t="str">
        <f>_xlfn.UNICHAR(HEX2DEC(JIS非漢字一覧[[#This Row],[hex]]))</f>
        <v>❽</v>
      </c>
      <c r="E814" s="1" t="s">
        <v>2547</v>
      </c>
      <c r="F814" s="1" t="str">
        <f>IF(LENB(JIS非漢字一覧[[#This Row],[char]])=1,"NARROW","WIDE")</f>
        <v>NARROW</v>
      </c>
      <c r="G81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15" spans="2:7" x14ac:dyDescent="0.4">
      <c r="B815" s="2" t="s">
        <v>1150</v>
      </c>
      <c r="C815" s="1">
        <f>HEX2DEC(JIS非漢字一覧[[#This Row],[hex]])</f>
        <v>10110</v>
      </c>
      <c r="D815" s="1" t="str">
        <f>_xlfn.UNICHAR(HEX2DEC(JIS非漢字一覧[[#This Row],[hex]]))</f>
        <v>❾</v>
      </c>
      <c r="E815" s="1" t="s">
        <v>2548</v>
      </c>
      <c r="F815" s="1" t="str">
        <f>IF(LENB(JIS非漢字一覧[[#This Row],[char]])=1,"NARROW","WIDE")</f>
        <v>NARROW</v>
      </c>
      <c r="G81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16" spans="2:7" x14ac:dyDescent="0.4">
      <c r="B816" s="2" t="s">
        <v>1151</v>
      </c>
      <c r="C816" s="1">
        <f>HEX2DEC(JIS非漢字一覧[[#This Row],[hex]])</f>
        <v>10111</v>
      </c>
      <c r="D816" s="1" t="str">
        <f>_xlfn.UNICHAR(HEX2DEC(JIS非漢字一覧[[#This Row],[hex]]))</f>
        <v>❿</v>
      </c>
      <c r="E816" s="1" t="s">
        <v>2549</v>
      </c>
      <c r="F816" s="1" t="str">
        <f>IF(LENB(JIS非漢字一覧[[#This Row],[char]])=1,"NARROW","WIDE")</f>
        <v>NARROW</v>
      </c>
      <c r="G81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17" spans="2:7" x14ac:dyDescent="0.4">
      <c r="B817" s="2" t="s">
        <v>1320</v>
      </c>
      <c r="C817" s="1">
        <f>HEX2DEC(JIS非漢字一覧[[#This Row],[hex]])</f>
        <v>10548</v>
      </c>
      <c r="D817" s="1" t="str">
        <f>_xlfn.UNICHAR(HEX2DEC(JIS非漢字一覧[[#This Row],[hex]]))</f>
        <v>⤴</v>
      </c>
      <c r="E817" s="1" t="s">
        <v>2550</v>
      </c>
      <c r="F817" s="1" t="str">
        <f>IF(LENB(JIS非漢字一覧[[#This Row],[char]])=1,"NARROW","WIDE")</f>
        <v>NARROW</v>
      </c>
      <c r="G81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18" spans="2:7" x14ac:dyDescent="0.4">
      <c r="B818" s="2" t="s">
        <v>1321</v>
      </c>
      <c r="C818" s="1">
        <f>HEX2DEC(JIS非漢字一覧[[#This Row],[hex]])</f>
        <v>10549</v>
      </c>
      <c r="D818" s="1" t="str">
        <f>_xlfn.UNICHAR(HEX2DEC(JIS非漢字一覧[[#This Row],[hex]]))</f>
        <v>⤵</v>
      </c>
      <c r="E818" s="1" t="s">
        <v>2551</v>
      </c>
      <c r="F818" s="1" t="str">
        <f>IF(LENB(JIS非漢字一覧[[#This Row],[char]])=1,"NARROW","WIDE")</f>
        <v>NARROW</v>
      </c>
      <c r="G81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19" spans="2:7" x14ac:dyDescent="0.4">
      <c r="B819" s="2" t="s">
        <v>835</v>
      </c>
      <c r="C819" s="1">
        <f>HEX2DEC(JIS非漢字一覧[[#This Row],[hex]])</f>
        <v>10687</v>
      </c>
      <c r="D819" s="1" t="str">
        <f>_xlfn.UNICHAR(HEX2DEC(JIS非漢字一覧[[#This Row],[hex]]))</f>
        <v>⦿</v>
      </c>
      <c r="E819" s="1" t="s">
        <v>2552</v>
      </c>
      <c r="F819" s="1" t="str">
        <f>IF(LENB(JIS非漢字一覧[[#This Row],[char]])=1,"NARROW","WIDE")</f>
        <v>NARROW</v>
      </c>
      <c r="G81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20" spans="2:7" x14ac:dyDescent="0.4">
      <c r="B820" s="2" t="s">
        <v>843</v>
      </c>
      <c r="C820" s="1">
        <f>HEX2DEC(JIS非漢字一覧[[#This Row],[hex]])</f>
        <v>10746</v>
      </c>
      <c r="D820" s="1" t="str">
        <f>_xlfn.UNICHAR(HEX2DEC(JIS非漢字一覧[[#This Row],[hex]]))</f>
        <v>⧺</v>
      </c>
      <c r="E820" s="1" t="s">
        <v>2553</v>
      </c>
      <c r="F820" s="1" t="str">
        <f>IF(LENB(JIS非漢字一覧[[#This Row],[char]])=1,"NARROW","WIDE")</f>
        <v>NARROW</v>
      </c>
      <c r="G82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21" spans="2:7" x14ac:dyDescent="0.4">
      <c r="B821" s="2" t="s">
        <v>844</v>
      </c>
      <c r="C821" s="1">
        <f>HEX2DEC(JIS非漢字一覧[[#This Row],[hex]])</f>
        <v>10747</v>
      </c>
      <c r="D821" s="1" t="str">
        <f>_xlfn.UNICHAR(HEX2DEC(JIS非漢字一覧[[#This Row],[hex]]))</f>
        <v>⧻</v>
      </c>
      <c r="E821" s="1" t="s">
        <v>2554</v>
      </c>
      <c r="F821" s="1" t="str">
        <f>IF(LENB(JIS非漢字一覧[[#This Row],[char]])=1,"NARROW","WIDE")</f>
        <v>NARROW</v>
      </c>
      <c r="G82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22" spans="2:7" x14ac:dyDescent="0.4">
      <c r="B822" s="2" t="s">
        <v>738</v>
      </c>
      <c r="C822" s="1">
        <f>HEX2DEC(JIS非漢字一覧[[#This Row],[hex]])</f>
        <v>12288</v>
      </c>
      <c r="D822" s="1" t="str">
        <f>_xlfn.UNICHAR(HEX2DEC(JIS非漢字一覧[[#This Row],[hex]]))</f>
        <v>　</v>
      </c>
      <c r="E822" s="1" t="s">
        <v>2555</v>
      </c>
      <c r="F822" s="1" t="str">
        <f>IF(LENB(JIS非漢字一覧[[#This Row],[char]])=1,"NARROW","WIDE")</f>
        <v>WIDE</v>
      </c>
      <c r="G82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23" spans="2:7" x14ac:dyDescent="0.4">
      <c r="B823" s="2" t="s">
        <v>123</v>
      </c>
      <c r="C823" s="1">
        <f>HEX2DEC(JIS非漢字一覧[[#This Row],[hex]])</f>
        <v>12289</v>
      </c>
      <c r="D823" s="1" t="str">
        <f>_xlfn.UNICHAR(HEX2DEC(JIS非漢字一覧[[#This Row],[hex]]))</f>
        <v>、</v>
      </c>
      <c r="E823" s="1" t="s">
        <v>186</v>
      </c>
      <c r="F823" s="1" t="str">
        <f>IF(LENB(JIS非漢字一覧[[#This Row],[char]])=1,"NARROW","WIDE")</f>
        <v>WIDE</v>
      </c>
      <c r="G82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24" spans="2:7" x14ac:dyDescent="0.4">
      <c r="B824" s="2" t="s">
        <v>120</v>
      </c>
      <c r="C824" s="1">
        <f>HEX2DEC(JIS非漢字一覧[[#This Row],[hex]])</f>
        <v>12290</v>
      </c>
      <c r="D824" s="1" t="str">
        <f>_xlfn.UNICHAR(HEX2DEC(JIS非漢字一覧[[#This Row],[hex]]))</f>
        <v>。</v>
      </c>
      <c r="E824" s="1" t="s">
        <v>183</v>
      </c>
      <c r="F824" s="1" t="str">
        <f>IF(LENB(JIS非漢字一覧[[#This Row],[char]])=1,"NARROW","WIDE")</f>
        <v>WIDE</v>
      </c>
      <c r="G82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25" spans="2:7" x14ac:dyDescent="0.4">
      <c r="B825" s="2" t="s">
        <v>1235</v>
      </c>
      <c r="C825" s="1">
        <f>HEX2DEC(JIS非漢字一覧[[#This Row],[hex]])</f>
        <v>12291</v>
      </c>
      <c r="D825" s="1" t="str">
        <f>_xlfn.UNICHAR(HEX2DEC(JIS非漢字一覧[[#This Row],[hex]]))</f>
        <v>〃</v>
      </c>
      <c r="E825" s="1" t="s">
        <v>2556</v>
      </c>
      <c r="F825" s="1" t="str">
        <f>IF(LENB(JIS非漢字一覧[[#This Row],[char]])=1,"NARROW","WIDE")</f>
        <v>WIDE</v>
      </c>
      <c r="G82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26" spans="2:7" x14ac:dyDescent="0.4">
      <c r="B826" s="2" t="s">
        <v>1236</v>
      </c>
      <c r="C826" s="1">
        <f>HEX2DEC(JIS非漢字一覧[[#This Row],[hex]])</f>
        <v>12293</v>
      </c>
      <c r="D826" s="1" t="str">
        <f>_xlfn.UNICHAR(HEX2DEC(JIS非漢字一覧[[#This Row],[hex]]))</f>
        <v>々</v>
      </c>
      <c r="E826" s="1" t="s">
        <v>2557</v>
      </c>
      <c r="F826" s="1" t="str">
        <f>IF(LENB(JIS非漢字一覧[[#This Row],[char]])=1,"NARROW","WIDE")</f>
        <v>WIDE</v>
      </c>
      <c r="G82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27" spans="2:7" x14ac:dyDescent="0.4">
      <c r="B827" s="2" t="s">
        <v>1237</v>
      </c>
      <c r="C827" s="1">
        <f>HEX2DEC(JIS非漢字一覧[[#This Row],[hex]])</f>
        <v>12294</v>
      </c>
      <c r="D827" s="1" t="str">
        <f>_xlfn.UNICHAR(HEX2DEC(JIS非漢字一覧[[#This Row],[hex]]))</f>
        <v>〆</v>
      </c>
      <c r="E827" s="1" t="s">
        <v>2558</v>
      </c>
      <c r="F827" s="1" t="str">
        <f>IF(LENB(JIS非漢字一覧[[#This Row],[char]])=1,"NARROW","WIDE")</f>
        <v>WIDE</v>
      </c>
      <c r="G82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28" spans="2:7" x14ac:dyDescent="0.4">
      <c r="B828" s="2" t="s">
        <v>1238</v>
      </c>
      <c r="C828" s="1">
        <f>HEX2DEC(JIS非漢字一覧[[#This Row],[hex]])</f>
        <v>12295</v>
      </c>
      <c r="D828" s="1" t="str">
        <f>_xlfn.UNICHAR(HEX2DEC(JIS非漢字一覧[[#This Row],[hex]]))</f>
        <v>〇</v>
      </c>
      <c r="E828" s="1" t="s">
        <v>2559</v>
      </c>
      <c r="F828" s="1" t="str">
        <f>IF(LENB(JIS非漢字一覧[[#This Row],[char]])=1,"NARROW","WIDE")</f>
        <v>WIDE</v>
      </c>
      <c r="G82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29" spans="2:7" x14ac:dyDescent="0.4">
      <c r="B829" s="2" t="s">
        <v>1248</v>
      </c>
      <c r="C829" s="1">
        <f>HEX2DEC(JIS非漢字一覧[[#This Row],[hex]])</f>
        <v>12296</v>
      </c>
      <c r="D829" s="1" t="str">
        <f>_xlfn.UNICHAR(HEX2DEC(JIS非漢字一覧[[#This Row],[hex]]))</f>
        <v>〈</v>
      </c>
      <c r="E829" s="1" t="s">
        <v>2560</v>
      </c>
      <c r="F829" s="1" t="str">
        <f>IF(LENB(JIS非漢字一覧[[#This Row],[char]])=1,"NARROW","WIDE")</f>
        <v>WIDE</v>
      </c>
      <c r="G82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30" spans="2:7" x14ac:dyDescent="0.4">
      <c r="B830" s="2" t="s">
        <v>1249</v>
      </c>
      <c r="C830" s="1">
        <f>HEX2DEC(JIS非漢字一覧[[#This Row],[hex]])</f>
        <v>12297</v>
      </c>
      <c r="D830" s="1" t="str">
        <f>_xlfn.UNICHAR(HEX2DEC(JIS非漢字一覧[[#This Row],[hex]]))</f>
        <v>〉</v>
      </c>
      <c r="E830" s="1" t="s">
        <v>2561</v>
      </c>
      <c r="F830" s="1" t="str">
        <f>IF(LENB(JIS非漢字一覧[[#This Row],[char]])=1,"NARROW","WIDE")</f>
        <v>WIDE</v>
      </c>
      <c r="G83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31" spans="2:7" x14ac:dyDescent="0.4">
      <c r="B831" s="2" t="s">
        <v>768</v>
      </c>
      <c r="C831" s="1">
        <f>HEX2DEC(JIS非漢字一覧[[#This Row],[hex]])</f>
        <v>12298</v>
      </c>
      <c r="D831" s="1" t="str">
        <f>_xlfn.UNICHAR(HEX2DEC(JIS非漢字一覧[[#This Row],[hex]]))</f>
        <v>《</v>
      </c>
      <c r="E831" s="1" t="s">
        <v>2562</v>
      </c>
      <c r="F831" s="1" t="str">
        <f>IF(LENB(JIS非漢字一覧[[#This Row],[char]])=1,"NARROW","WIDE")</f>
        <v>WIDE</v>
      </c>
      <c r="G83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32" spans="2:7" x14ac:dyDescent="0.4">
      <c r="B832" s="2" t="s">
        <v>769</v>
      </c>
      <c r="C832" s="1">
        <f>HEX2DEC(JIS非漢字一覧[[#This Row],[hex]])</f>
        <v>12299</v>
      </c>
      <c r="D832" s="1" t="str">
        <f>_xlfn.UNICHAR(HEX2DEC(JIS非漢字一覧[[#This Row],[hex]]))</f>
        <v>》</v>
      </c>
      <c r="E832" s="1" t="s">
        <v>2563</v>
      </c>
      <c r="F832" s="1" t="str">
        <f>IF(LENB(JIS非漢字一覧[[#This Row],[char]])=1,"NARROW","WIDE")</f>
        <v>WIDE</v>
      </c>
      <c r="G83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33" spans="2:7" x14ac:dyDescent="0.4">
      <c r="B833" s="2" t="s">
        <v>770</v>
      </c>
      <c r="C833" s="1">
        <f>HEX2DEC(JIS非漢字一覧[[#This Row],[hex]])</f>
        <v>12300</v>
      </c>
      <c r="D833" s="1" t="str">
        <f>_xlfn.UNICHAR(HEX2DEC(JIS非漢字一覧[[#This Row],[hex]]))</f>
        <v>「</v>
      </c>
      <c r="E833" s="1" t="s">
        <v>184</v>
      </c>
      <c r="F833" s="1" t="str">
        <f>IF(LENB(JIS非漢字一覧[[#This Row],[char]])=1,"NARROW","WIDE")</f>
        <v>WIDE</v>
      </c>
      <c r="G83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34" spans="2:7" x14ac:dyDescent="0.4">
      <c r="B834" s="2" t="s">
        <v>771</v>
      </c>
      <c r="C834" s="1">
        <f>HEX2DEC(JIS非漢字一覧[[#This Row],[hex]])</f>
        <v>12301</v>
      </c>
      <c r="D834" s="1" t="str">
        <f>_xlfn.UNICHAR(HEX2DEC(JIS非漢字一覧[[#This Row],[hex]]))</f>
        <v>」</v>
      </c>
      <c r="E834" s="1" t="s">
        <v>185</v>
      </c>
      <c r="F834" s="1" t="str">
        <f>IF(LENB(JIS非漢字一覧[[#This Row],[char]])=1,"NARROW","WIDE")</f>
        <v>WIDE</v>
      </c>
      <c r="G83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35" spans="2:7" x14ac:dyDescent="0.4">
      <c r="B835" s="2" t="s">
        <v>772</v>
      </c>
      <c r="C835" s="1">
        <f>HEX2DEC(JIS非漢字一覧[[#This Row],[hex]])</f>
        <v>12302</v>
      </c>
      <c r="D835" s="1" t="str">
        <f>_xlfn.UNICHAR(HEX2DEC(JIS非漢字一覧[[#This Row],[hex]]))</f>
        <v>『</v>
      </c>
      <c r="E835" s="1" t="s">
        <v>2564</v>
      </c>
      <c r="F835" s="1" t="str">
        <f>IF(LENB(JIS非漢字一覧[[#This Row],[char]])=1,"NARROW","WIDE")</f>
        <v>WIDE</v>
      </c>
      <c r="G83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36" spans="2:7" x14ac:dyDescent="0.4">
      <c r="B836" s="2" t="s">
        <v>773</v>
      </c>
      <c r="C836" s="1">
        <f>HEX2DEC(JIS非漢字一覧[[#This Row],[hex]])</f>
        <v>12303</v>
      </c>
      <c r="D836" s="1" t="str">
        <f>_xlfn.UNICHAR(HEX2DEC(JIS非漢字一覧[[#This Row],[hex]]))</f>
        <v>』</v>
      </c>
      <c r="E836" s="1" t="s">
        <v>2565</v>
      </c>
      <c r="F836" s="1" t="str">
        <f>IF(LENB(JIS非漢字一覧[[#This Row],[char]])=1,"NARROW","WIDE")</f>
        <v>WIDE</v>
      </c>
      <c r="G83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37" spans="2:7" x14ac:dyDescent="0.4">
      <c r="B837" s="2" t="s">
        <v>1250</v>
      </c>
      <c r="C837" s="1">
        <f>HEX2DEC(JIS非漢字一覧[[#This Row],[hex]])</f>
        <v>12304</v>
      </c>
      <c r="D837" s="1" t="str">
        <f>_xlfn.UNICHAR(HEX2DEC(JIS非漢字一覧[[#This Row],[hex]]))</f>
        <v>【</v>
      </c>
      <c r="E837" s="1" t="s">
        <v>2566</v>
      </c>
      <c r="F837" s="1" t="str">
        <f>IF(LENB(JIS非漢字一覧[[#This Row],[char]])=1,"NARROW","WIDE")</f>
        <v>WIDE</v>
      </c>
      <c r="G83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38" spans="2:7" x14ac:dyDescent="0.4">
      <c r="B838" s="2" t="s">
        <v>1251</v>
      </c>
      <c r="C838" s="1">
        <f>HEX2DEC(JIS非漢字一覧[[#This Row],[hex]])</f>
        <v>12305</v>
      </c>
      <c r="D838" s="1" t="str">
        <f>_xlfn.UNICHAR(HEX2DEC(JIS非漢字一覧[[#This Row],[hex]]))</f>
        <v>】</v>
      </c>
      <c r="E838" s="1" t="s">
        <v>2567</v>
      </c>
      <c r="F838" s="1" t="str">
        <f>IF(LENB(JIS非漢字一覧[[#This Row],[char]])=1,"NARROW","WIDE")</f>
        <v>WIDE</v>
      </c>
      <c r="G83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39" spans="2:7" x14ac:dyDescent="0.4">
      <c r="B839" s="2" t="s">
        <v>1264</v>
      </c>
      <c r="C839" s="1">
        <f>HEX2DEC(JIS非漢字一覧[[#This Row],[hex]])</f>
        <v>12306</v>
      </c>
      <c r="D839" s="1" t="str">
        <f>_xlfn.UNICHAR(HEX2DEC(JIS非漢字一覧[[#This Row],[hex]]))</f>
        <v>〒</v>
      </c>
      <c r="E839" s="1" t="s">
        <v>2568</v>
      </c>
      <c r="F839" s="1" t="str">
        <f>IF(LENB(JIS非漢字一覧[[#This Row],[char]])=1,"NARROW","WIDE")</f>
        <v>WIDE</v>
      </c>
      <c r="G83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40" spans="2:7" x14ac:dyDescent="0.4">
      <c r="B840" s="2" t="s">
        <v>1265</v>
      </c>
      <c r="C840" s="1">
        <f>HEX2DEC(JIS非漢字一覧[[#This Row],[hex]])</f>
        <v>12307</v>
      </c>
      <c r="D840" s="1" t="str">
        <f>_xlfn.UNICHAR(HEX2DEC(JIS非漢字一覧[[#This Row],[hex]]))</f>
        <v>〓</v>
      </c>
      <c r="E840" s="1" t="s">
        <v>2569</v>
      </c>
      <c r="F840" s="1" t="str">
        <f>IF(LENB(JIS非漢字一覧[[#This Row],[char]])=1,"NARROW","WIDE")</f>
        <v>WIDE</v>
      </c>
      <c r="G84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41" spans="2:7" x14ac:dyDescent="0.4">
      <c r="B841" s="2" t="s">
        <v>1246</v>
      </c>
      <c r="C841" s="1">
        <f>HEX2DEC(JIS非漢字一覧[[#This Row],[hex]])</f>
        <v>12308</v>
      </c>
      <c r="D841" s="1" t="str">
        <f>_xlfn.UNICHAR(HEX2DEC(JIS非漢字一覧[[#This Row],[hex]]))</f>
        <v>〔</v>
      </c>
      <c r="E841" s="1" t="s">
        <v>2570</v>
      </c>
      <c r="F841" s="1" t="str">
        <f>IF(LENB(JIS非漢字一覧[[#This Row],[char]])=1,"NARROW","WIDE")</f>
        <v>WIDE</v>
      </c>
      <c r="G84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42" spans="2:7" x14ac:dyDescent="0.4">
      <c r="B842" s="2" t="s">
        <v>1247</v>
      </c>
      <c r="C842" s="1">
        <f>HEX2DEC(JIS非漢字一覧[[#This Row],[hex]])</f>
        <v>12309</v>
      </c>
      <c r="D842" s="1" t="str">
        <f>_xlfn.UNICHAR(HEX2DEC(JIS非漢字一覧[[#This Row],[hex]]))</f>
        <v>〕</v>
      </c>
      <c r="E842" s="1" t="s">
        <v>2571</v>
      </c>
      <c r="F842" s="1" t="str">
        <f>IF(LENB(JIS非漢字一覧[[#This Row],[char]])=1,"NARROW","WIDE")</f>
        <v>WIDE</v>
      </c>
      <c r="G84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43" spans="2:7" x14ac:dyDescent="0.4">
      <c r="B843" s="2" t="s">
        <v>1292</v>
      </c>
      <c r="C843" s="1">
        <f>HEX2DEC(JIS非漢字一覧[[#This Row],[hex]])</f>
        <v>12310</v>
      </c>
      <c r="D843" s="1" t="str">
        <f>_xlfn.UNICHAR(HEX2DEC(JIS非漢字一覧[[#This Row],[hex]]))</f>
        <v>〖</v>
      </c>
      <c r="E843" s="1" t="s">
        <v>2572</v>
      </c>
      <c r="F843" s="1" t="str">
        <f>IF(LENB(JIS非漢字一覧[[#This Row],[char]])=1,"NARROW","WIDE")</f>
        <v>NARROW</v>
      </c>
      <c r="G84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44" spans="2:7" x14ac:dyDescent="0.4">
      <c r="B844" s="2" t="s">
        <v>1293</v>
      </c>
      <c r="C844" s="1">
        <f>HEX2DEC(JIS非漢字一覧[[#This Row],[hex]])</f>
        <v>12311</v>
      </c>
      <c r="D844" s="1" t="str">
        <f>_xlfn.UNICHAR(HEX2DEC(JIS非漢字一覧[[#This Row],[hex]]))</f>
        <v>〗</v>
      </c>
      <c r="E844" s="1" t="s">
        <v>2573</v>
      </c>
      <c r="F844" s="1" t="str">
        <f>IF(LENB(JIS非漢字一覧[[#This Row],[char]])=1,"NARROW","WIDE")</f>
        <v>NARROW</v>
      </c>
      <c r="G84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45" spans="2:7" x14ac:dyDescent="0.4">
      <c r="B845" s="2" t="s">
        <v>1290</v>
      </c>
      <c r="C845" s="1">
        <f>HEX2DEC(JIS非漢字一覧[[#This Row],[hex]])</f>
        <v>12312</v>
      </c>
      <c r="D845" s="1" t="str">
        <f>_xlfn.UNICHAR(HEX2DEC(JIS非漢字一覧[[#This Row],[hex]]))</f>
        <v>〘</v>
      </c>
      <c r="E845" s="1" t="s">
        <v>2574</v>
      </c>
      <c r="F845" s="1" t="str">
        <f>IF(LENB(JIS非漢字一覧[[#This Row],[char]])=1,"NARROW","WIDE")</f>
        <v>NARROW</v>
      </c>
      <c r="G84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46" spans="2:7" x14ac:dyDescent="0.4">
      <c r="B846" s="2" t="s">
        <v>1291</v>
      </c>
      <c r="C846" s="1">
        <f>HEX2DEC(JIS非漢字一覧[[#This Row],[hex]])</f>
        <v>12313</v>
      </c>
      <c r="D846" s="1" t="str">
        <f>_xlfn.UNICHAR(HEX2DEC(JIS非漢字一覧[[#This Row],[hex]]))</f>
        <v>〙</v>
      </c>
      <c r="E846" s="1" t="s">
        <v>2575</v>
      </c>
      <c r="F846" s="1" t="str">
        <f>IF(LENB(JIS非漢字一覧[[#This Row],[char]])=1,"NARROW","WIDE")</f>
        <v>NARROW</v>
      </c>
      <c r="G84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47" spans="2:7" x14ac:dyDescent="0.4">
      <c r="B847" s="2" t="s">
        <v>760</v>
      </c>
      <c r="C847" s="1">
        <f>HEX2DEC(JIS非漢字一覧[[#This Row],[hex]])</f>
        <v>12316</v>
      </c>
      <c r="D847" s="1" t="str">
        <f>_xlfn.UNICHAR(HEX2DEC(JIS非漢字一覧[[#This Row],[hex]]))</f>
        <v>〜</v>
      </c>
      <c r="E847" s="1" t="s">
        <v>2576</v>
      </c>
      <c r="F847" s="1" t="str">
        <f>IF(LENB(JIS非漢字一覧[[#This Row],[char]])=1,"NARROW","WIDE")</f>
        <v>NARROW</v>
      </c>
      <c r="G84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48" spans="2:7" x14ac:dyDescent="0.4">
      <c r="B848" s="2" t="s">
        <v>1220</v>
      </c>
      <c r="C848" s="1">
        <f>HEX2DEC(JIS非漢字一覧[[#This Row],[hex]])</f>
        <v>12317</v>
      </c>
      <c r="D848" s="1" t="str">
        <f>_xlfn.UNICHAR(HEX2DEC(JIS非漢字一覧[[#This Row],[hex]]))</f>
        <v>〝</v>
      </c>
      <c r="E848" s="1" t="s">
        <v>2577</v>
      </c>
      <c r="F848" s="1" t="str">
        <f>IF(LENB(JIS非漢字一覧[[#This Row],[char]])=1,"NARROW","WIDE")</f>
        <v>WIDE</v>
      </c>
      <c r="G84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49" spans="2:7" x14ac:dyDescent="0.4">
      <c r="B849" s="2" t="s">
        <v>1221</v>
      </c>
      <c r="C849" s="1">
        <f>HEX2DEC(JIS非漢字一覧[[#This Row],[hex]])</f>
        <v>12319</v>
      </c>
      <c r="D849" s="1" t="str">
        <f>_xlfn.UNICHAR(HEX2DEC(JIS非漢字一覧[[#This Row],[hex]]))</f>
        <v>〟</v>
      </c>
      <c r="E849" s="1" t="s">
        <v>2578</v>
      </c>
      <c r="F849" s="1" t="str">
        <f>IF(LENB(JIS非漢字一覧[[#This Row],[char]])=1,"NARROW","WIDE")</f>
        <v>WIDE</v>
      </c>
      <c r="G84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50" spans="2:7" x14ac:dyDescent="0.4">
      <c r="B850" s="2" t="s">
        <v>1348</v>
      </c>
      <c r="C850" s="1">
        <f>HEX2DEC(JIS非漢字一覧[[#This Row],[hex]])</f>
        <v>12320</v>
      </c>
      <c r="D850" s="1" t="str">
        <f>_xlfn.UNICHAR(HEX2DEC(JIS非漢字一覧[[#This Row],[hex]]))</f>
        <v>〠</v>
      </c>
      <c r="E850" s="1" t="s">
        <v>2579</v>
      </c>
      <c r="F850" s="1" t="str">
        <f>IF(LENB(JIS非漢字一覧[[#This Row],[char]])=1,"NARROW","WIDE")</f>
        <v>NARROW</v>
      </c>
      <c r="G85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51" spans="2:7" x14ac:dyDescent="0.4">
      <c r="B851" s="2" t="s">
        <v>1266</v>
      </c>
      <c r="C851" s="1">
        <f>HEX2DEC(JIS非漢字一覧[[#This Row],[hex]])</f>
        <v>12339</v>
      </c>
      <c r="D851" s="1" t="str">
        <f>_xlfn.UNICHAR(HEX2DEC(JIS非漢字一覧[[#This Row],[hex]]))</f>
        <v>〳</v>
      </c>
      <c r="E851" s="1" t="s">
        <v>2580</v>
      </c>
      <c r="F851" s="1" t="str">
        <f>IF(LENB(JIS非漢字一覧[[#This Row],[char]])=1,"NARROW","WIDE")</f>
        <v>NARROW</v>
      </c>
      <c r="G85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52" spans="2:7" x14ac:dyDescent="0.4">
      <c r="B852" s="2" t="s">
        <v>1267</v>
      </c>
      <c r="C852" s="1">
        <f>HEX2DEC(JIS非漢字一覧[[#This Row],[hex]])</f>
        <v>12340</v>
      </c>
      <c r="D852" s="1" t="str">
        <f>_xlfn.UNICHAR(HEX2DEC(JIS非漢字一覧[[#This Row],[hex]]))</f>
        <v>〴</v>
      </c>
      <c r="E852" s="1" t="s">
        <v>2581</v>
      </c>
      <c r="F852" s="1" t="str">
        <f>IF(LENB(JIS非漢字一覧[[#This Row],[char]])=1,"NARROW","WIDE")</f>
        <v>NARROW</v>
      </c>
      <c r="G85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53" spans="2:7" x14ac:dyDescent="0.4">
      <c r="B853" s="2" t="s">
        <v>1268</v>
      </c>
      <c r="C853" s="1">
        <f>HEX2DEC(JIS非漢字一覧[[#This Row],[hex]])</f>
        <v>12341</v>
      </c>
      <c r="D853" s="1" t="str">
        <f>_xlfn.UNICHAR(HEX2DEC(JIS非漢字一覧[[#This Row],[hex]]))</f>
        <v>〵</v>
      </c>
      <c r="E853" s="1" t="s">
        <v>2582</v>
      </c>
      <c r="F853" s="1" t="str">
        <f>IF(LENB(JIS非漢字一覧[[#This Row],[char]])=1,"NARROW","WIDE")</f>
        <v>NARROW</v>
      </c>
      <c r="G85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54" spans="2:7" x14ac:dyDescent="0.4">
      <c r="B854" s="2" t="s">
        <v>802</v>
      </c>
      <c r="C854" s="1">
        <f>HEX2DEC(JIS非漢字一覧[[#This Row],[hex]])</f>
        <v>12347</v>
      </c>
      <c r="D854" s="1" t="str">
        <f>_xlfn.UNICHAR(HEX2DEC(JIS非漢字一覧[[#This Row],[hex]]))</f>
        <v>〻</v>
      </c>
      <c r="E854" s="1" t="s">
        <v>2583</v>
      </c>
      <c r="F854" s="1" t="str">
        <f>IF(LENB(JIS非漢字一覧[[#This Row],[char]])=1,"NARROW","WIDE")</f>
        <v>NARROW</v>
      </c>
      <c r="G85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55" spans="2:7" x14ac:dyDescent="0.4">
      <c r="B855" s="2" t="s">
        <v>803</v>
      </c>
      <c r="C855" s="1">
        <f>HEX2DEC(JIS非漢字一覧[[#This Row],[hex]])</f>
        <v>12348</v>
      </c>
      <c r="D855" s="1" t="str">
        <f>_xlfn.UNICHAR(HEX2DEC(JIS非漢字一覧[[#This Row],[hex]]))</f>
        <v>〼</v>
      </c>
      <c r="E855" s="1" t="s">
        <v>2584</v>
      </c>
      <c r="F855" s="1" t="str">
        <f>IF(LENB(JIS非漢字一覧[[#This Row],[char]])=1,"NARROW","WIDE")</f>
        <v>NARROW</v>
      </c>
      <c r="G85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56" spans="2:7" x14ac:dyDescent="0.4">
      <c r="B856" s="2" t="s">
        <v>837</v>
      </c>
      <c r="C856" s="1">
        <f>HEX2DEC(JIS非漢字一覧[[#This Row],[hex]])</f>
        <v>12349</v>
      </c>
      <c r="D856" s="1" t="str">
        <f>_xlfn.UNICHAR(HEX2DEC(JIS非漢字一覧[[#This Row],[hex]]))</f>
        <v>〽</v>
      </c>
      <c r="E856" s="1" t="s">
        <v>2585</v>
      </c>
      <c r="F856" s="1" t="str">
        <f>IF(LENB(JIS非漢字一覧[[#This Row],[char]])=1,"NARROW","WIDE")</f>
        <v>NARROW</v>
      </c>
      <c r="G85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57" spans="2:7" x14ac:dyDescent="0.4">
      <c r="B857" s="2" t="s">
        <v>464</v>
      </c>
      <c r="C857" s="1">
        <f>HEX2DEC(JIS非漢字一覧[[#This Row],[hex]])</f>
        <v>12353</v>
      </c>
      <c r="D857" s="1" t="str">
        <f>_xlfn.UNICHAR(HEX2DEC(JIS非漢字一覧[[#This Row],[hex]]))</f>
        <v>ぁ</v>
      </c>
      <c r="E857" s="1" t="s">
        <v>2586</v>
      </c>
      <c r="F857" s="1" t="str">
        <f>IF(LENB(JIS非漢字一覧[[#This Row],[char]])=1,"NARROW","WIDE")</f>
        <v>WIDE</v>
      </c>
      <c r="G85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58" spans="2:7" x14ac:dyDescent="0.4">
      <c r="B858" s="2" t="s">
        <v>465</v>
      </c>
      <c r="C858" s="1">
        <f>HEX2DEC(JIS非漢字一覧[[#This Row],[hex]])</f>
        <v>12354</v>
      </c>
      <c r="D858" s="1" t="str">
        <f>_xlfn.UNICHAR(HEX2DEC(JIS非漢字一覧[[#This Row],[hex]]))</f>
        <v>あ</v>
      </c>
      <c r="E858" s="1" t="s">
        <v>2587</v>
      </c>
      <c r="F858" s="1" t="str">
        <f>IF(LENB(JIS非漢字一覧[[#This Row],[char]])=1,"NARROW","WIDE")</f>
        <v>WIDE</v>
      </c>
      <c r="G85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59" spans="2:7" x14ac:dyDescent="0.4">
      <c r="B859" s="2" t="s">
        <v>466</v>
      </c>
      <c r="C859" s="1">
        <f>HEX2DEC(JIS非漢字一覧[[#This Row],[hex]])</f>
        <v>12355</v>
      </c>
      <c r="D859" s="1" t="str">
        <f>_xlfn.UNICHAR(HEX2DEC(JIS非漢字一覧[[#This Row],[hex]]))</f>
        <v>ぃ</v>
      </c>
      <c r="E859" s="1" t="s">
        <v>2588</v>
      </c>
      <c r="F859" s="1" t="str">
        <f>IF(LENB(JIS非漢字一覧[[#This Row],[char]])=1,"NARROW","WIDE")</f>
        <v>WIDE</v>
      </c>
      <c r="G85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60" spans="2:7" x14ac:dyDescent="0.4">
      <c r="B860" s="2" t="s">
        <v>467</v>
      </c>
      <c r="C860" s="1">
        <f>HEX2DEC(JIS非漢字一覧[[#This Row],[hex]])</f>
        <v>12356</v>
      </c>
      <c r="D860" s="1" t="str">
        <f>_xlfn.UNICHAR(HEX2DEC(JIS非漢字一覧[[#This Row],[hex]]))</f>
        <v>い</v>
      </c>
      <c r="E860" s="1" t="s">
        <v>2589</v>
      </c>
      <c r="F860" s="1" t="str">
        <f>IF(LENB(JIS非漢字一覧[[#This Row],[char]])=1,"NARROW","WIDE")</f>
        <v>WIDE</v>
      </c>
      <c r="G86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61" spans="2:7" x14ac:dyDescent="0.4">
      <c r="B861" s="2" t="s">
        <v>468</v>
      </c>
      <c r="C861" s="1">
        <f>HEX2DEC(JIS非漢字一覧[[#This Row],[hex]])</f>
        <v>12357</v>
      </c>
      <c r="D861" s="1" t="str">
        <f>_xlfn.UNICHAR(HEX2DEC(JIS非漢字一覧[[#This Row],[hex]]))</f>
        <v>ぅ</v>
      </c>
      <c r="E861" s="1" t="s">
        <v>2590</v>
      </c>
      <c r="F861" s="1" t="str">
        <f>IF(LENB(JIS非漢字一覧[[#This Row],[char]])=1,"NARROW","WIDE")</f>
        <v>WIDE</v>
      </c>
      <c r="G86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62" spans="2:7" x14ac:dyDescent="0.4">
      <c r="B862" s="2" t="s">
        <v>469</v>
      </c>
      <c r="C862" s="1">
        <f>HEX2DEC(JIS非漢字一覧[[#This Row],[hex]])</f>
        <v>12358</v>
      </c>
      <c r="D862" s="1" t="str">
        <f>_xlfn.UNICHAR(HEX2DEC(JIS非漢字一覧[[#This Row],[hex]]))</f>
        <v>う</v>
      </c>
      <c r="E862" s="1" t="s">
        <v>2591</v>
      </c>
      <c r="F862" s="1" t="str">
        <f>IF(LENB(JIS非漢字一覧[[#This Row],[char]])=1,"NARROW","WIDE")</f>
        <v>WIDE</v>
      </c>
      <c r="G86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63" spans="2:7" x14ac:dyDescent="0.4">
      <c r="B863" s="2" t="s">
        <v>470</v>
      </c>
      <c r="C863" s="1">
        <f>HEX2DEC(JIS非漢字一覧[[#This Row],[hex]])</f>
        <v>12359</v>
      </c>
      <c r="D863" s="1" t="str">
        <f>_xlfn.UNICHAR(HEX2DEC(JIS非漢字一覧[[#This Row],[hex]]))</f>
        <v>ぇ</v>
      </c>
      <c r="E863" s="1" t="s">
        <v>2592</v>
      </c>
      <c r="F863" s="1" t="str">
        <f>IF(LENB(JIS非漢字一覧[[#This Row],[char]])=1,"NARROW","WIDE")</f>
        <v>WIDE</v>
      </c>
      <c r="G86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64" spans="2:7" x14ac:dyDescent="0.4">
      <c r="B864" s="2" t="s">
        <v>471</v>
      </c>
      <c r="C864" s="1">
        <f>HEX2DEC(JIS非漢字一覧[[#This Row],[hex]])</f>
        <v>12360</v>
      </c>
      <c r="D864" s="1" t="str">
        <f>_xlfn.UNICHAR(HEX2DEC(JIS非漢字一覧[[#This Row],[hex]]))</f>
        <v>え</v>
      </c>
      <c r="E864" s="1" t="s">
        <v>2593</v>
      </c>
      <c r="F864" s="1" t="str">
        <f>IF(LENB(JIS非漢字一覧[[#This Row],[char]])=1,"NARROW","WIDE")</f>
        <v>WIDE</v>
      </c>
      <c r="G86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65" spans="2:7" x14ac:dyDescent="0.4">
      <c r="B865" s="2" t="s">
        <v>472</v>
      </c>
      <c r="C865" s="1">
        <f>HEX2DEC(JIS非漢字一覧[[#This Row],[hex]])</f>
        <v>12361</v>
      </c>
      <c r="D865" s="1" t="str">
        <f>_xlfn.UNICHAR(HEX2DEC(JIS非漢字一覧[[#This Row],[hex]]))</f>
        <v>ぉ</v>
      </c>
      <c r="E865" s="1" t="s">
        <v>2594</v>
      </c>
      <c r="F865" s="1" t="str">
        <f>IF(LENB(JIS非漢字一覧[[#This Row],[char]])=1,"NARROW","WIDE")</f>
        <v>WIDE</v>
      </c>
      <c r="G86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66" spans="2:7" x14ac:dyDescent="0.4">
      <c r="B866" s="2" t="s">
        <v>1639</v>
      </c>
      <c r="C866" s="1">
        <f>HEX2DEC(JIS非漢字一覧[[#This Row],[hex]])</f>
        <v>12362</v>
      </c>
      <c r="D866" s="1" t="str">
        <f>_xlfn.UNICHAR(HEX2DEC(JIS非漢字一覧[[#This Row],[hex]]))</f>
        <v>お</v>
      </c>
      <c r="E866" s="1" t="s">
        <v>2595</v>
      </c>
      <c r="F866" s="1" t="str">
        <f>IF(LENB(JIS非漢字一覧[[#This Row],[char]])=1,"NARROW","WIDE")</f>
        <v>WIDE</v>
      </c>
      <c r="G86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67" spans="2:7" x14ac:dyDescent="0.4">
      <c r="B867" s="2" t="s">
        <v>1640</v>
      </c>
      <c r="C867" s="1">
        <f>HEX2DEC(JIS非漢字一覧[[#This Row],[hex]])</f>
        <v>12363</v>
      </c>
      <c r="D867" s="1" t="str">
        <f>_xlfn.UNICHAR(HEX2DEC(JIS非漢字一覧[[#This Row],[hex]]))</f>
        <v>か</v>
      </c>
      <c r="E867" s="1" t="s">
        <v>2596</v>
      </c>
      <c r="F867" s="1" t="str">
        <f>IF(LENB(JIS非漢字一覧[[#This Row],[char]])=1,"NARROW","WIDE")</f>
        <v>WIDE</v>
      </c>
      <c r="G86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68" spans="2:7" x14ac:dyDescent="0.4">
      <c r="B868" s="2" t="s">
        <v>1641</v>
      </c>
      <c r="C868" s="1">
        <f>HEX2DEC(JIS非漢字一覧[[#This Row],[hex]])</f>
        <v>12364</v>
      </c>
      <c r="D868" s="1" t="str">
        <f>_xlfn.UNICHAR(HEX2DEC(JIS非漢字一覧[[#This Row],[hex]]))</f>
        <v>が</v>
      </c>
      <c r="E868" s="1" t="s">
        <v>2597</v>
      </c>
      <c r="F868" s="1" t="str">
        <f>IF(LENB(JIS非漢字一覧[[#This Row],[char]])=1,"NARROW","WIDE")</f>
        <v>WIDE</v>
      </c>
      <c r="G86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69" spans="2:7" x14ac:dyDescent="0.4">
      <c r="B869" s="2" t="s">
        <v>1642</v>
      </c>
      <c r="C869" s="1">
        <f>HEX2DEC(JIS非漢字一覧[[#This Row],[hex]])</f>
        <v>12365</v>
      </c>
      <c r="D869" s="1" t="str">
        <f>_xlfn.UNICHAR(HEX2DEC(JIS非漢字一覧[[#This Row],[hex]]))</f>
        <v>き</v>
      </c>
      <c r="E869" s="1" t="s">
        <v>2598</v>
      </c>
      <c r="F869" s="1" t="str">
        <f>IF(LENB(JIS非漢字一覧[[#This Row],[char]])=1,"NARROW","WIDE")</f>
        <v>WIDE</v>
      </c>
      <c r="G86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70" spans="2:7" x14ac:dyDescent="0.4">
      <c r="B870" s="2" t="s">
        <v>1643</v>
      </c>
      <c r="C870" s="1">
        <f>HEX2DEC(JIS非漢字一覧[[#This Row],[hex]])</f>
        <v>12366</v>
      </c>
      <c r="D870" s="1" t="str">
        <f>_xlfn.UNICHAR(HEX2DEC(JIS非漢字一覧[[#This Row],[hex]]))</f>
        <v>ぎ</v>
      </c>
      <c r="E870" s="1" t="s">
        <v>2599</v>
      </c>
      <c r="F870" s="1" t="str">
        <f>IF(LENB(JIS非漢字一覧[[#This Row],[char]])=1,"NARROW","WIDE")</f>
        <v>WIDE</v>
      </c>
      <c r="G87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71" spans="2:7" x14ac:dyDescent="0.4">
      <c r="B871" s="2" t="s">
        <v>1644</v>
      </c>
      <c r="C871" s="1">
        <f>HEX2DEC(JIS非漢字一覧[[#This Row],[hex]])</f>
        <v>12367</v>
      </c>
      <c r="D871" s="1" t="str">
        <f>_xlfn.UNICHAR(HEX2DEC(JIS非漢字一覧[[#This Row],[hex]]))</f>
        <v>く</v>
      </c>
      <c r="E871" s="1" t="s">
        <v>2600</v>
      </c>
      <c r="F871" s="1" t="str">
        <f>IF(LENB(JIS非漢字一覧[[#This Row],[char]])=1,"NARROW","WIDE")</f>
        <v>WIDE</v>
      </c>
      <c r="G87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72" spans="2:7" x14ac:dyDescent="0.4">
      <c r="B872" s="2" t="s">
        <v>473</v>
      </c>
      <c r="C872" s="1">
        <f>HEX2DEC(JIS非漢字一覧[[#This Row],[hex]])</f>
        <v>12368</v>
      </c>
      <c r="D872" s="1" t="str">
        <f>_xlfn.UNICHAR(HEX2DEC(JIS非漢字一覧[[#This Row],[hex]]))</f>
        <v>ぐ</v>
      </c>
      <c r="E872" s="1" t="s">
        <v>2601</v>
      </c>
      <c r="F872" s="1" t="str">
        <f>IF(LENB(JIS非漢字一覧[[#This Row],[char]])=1,"NARROW","WIDE")</f>
        <v>WIDE</v>
      </c>
      <c r="G87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73" spans="2:7" x14ac:dyDescent="0.4">
      <c r="B873" s="2" t="s">
        <v>474</v>
      </c>
      <c r="C873" s="1">
        <f>HEX2DEC(JIS非漢字一覧[[#This Row],[hex]])</f>
        <v>12369</v>
      </c>
      <c r="D873" s="1" t="str">
        <f>_xlfn.UNICHAR(HEX2DEC(JIS非漢字一覧[[#This Row],[hex]]))</f>
        <v>け</v>
      </c>
      <c r="E873" s="1" t="s">
        <v>2602</v>
      </c>
      <c r="F873" s="1" t="str">
        <f>IF(LENB(JIS非漢字一覧[[#This Row],[char]])=1,"NARROW","WIDE")</f>
        <v>WIDE</v>
      </c>
      <c r="G87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74" spans="2:7" x14ac:dyDescent="0.4">
      <c r="B874" s="2" t="s">
        <v>475</v>
      </c>
      <c r="C874" s="1">
        <f>HEX2DEC(JIS非漢字一覧[[#This Row],[hex]])</f>
        <v>12370</v>
      </c>
      <c r="D874" s="1" t="str">
        <f>_xlfn.UNICHAR(HEX2DEC(JIS非漢字一覧[[#This Row],[hex]]))</f>
        <v>げ</v>
      </c>
      <c r="E874" s="1" t="s">
        <v>2603</v>
      </c>
      <c r="F874" s="1" t="str">
        <f>IF(LENB(JIS非漢字一覧[[#This Row],[char]])=1,"NARROW","WIDE")</f>
        <v>WIDE</v>
      </c>
      <c r="G87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75" spans="2:7" x14ac:dyDescent="0.4">
      <c r="B875" s="2" t="s">
        <v>476</v>
      </c>
      <c r="C875" s="1">
        <f>HEX2DEC(JIS非漢字一覧[[#This Row],[hex]])</f>
        <v>12371</v>
      </c>
      <c r="D875" s="1" t="str">
        <f>_xlfn.UNICHAR(HEX2DEC(JIS非漢字一覧[[#This Row],[hex]]))</f>
        <v>こ</v>
      </c>
      <c r="E875" s="1" t="s">
        <v>2604</v>
      </c>
      <c r="F875" s="1" t="str">
        <f>IF(LENB(JIS非漢字一覧[[#This Row],[char]])=1,"NARROW","WIDE")</f>
        <v>WIDE</v>
      </c>
      <c r="G87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76" spans="2:7" x14ac:dyDescent="0.4">
      <c r="B876" s="2" t="s">
        <v>477</v>
      </c>
      <c r="C876" s="1">
        <f>HEX2DEC(JIS非漢字一覧[[#This Row],[hex]])</f>
        <v>12372</v>
      </c>
      <c r="D876" s="1" t="str">
        <f>_xlfn.UNICHAR(HEX2DEC(JIS非漢字一覧[[#This Row],[hex]]))</f>
        <v>ご</v>
      </c>
      <c r="E876" s="1" t="s">
        <v>2605</v>
      </c>
      <c r="F876" s="1" t="str">
        <f>IF(LENB(JIS非漢字一覧[[#This Row],[char]])=1,"NARROW","WIDE")</f>
        <v>WIDE</v>
      </c>
      <c r="G87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77" spans="2:7" x14ac:dyDescent="0.4">
      <c r="B877" s="2" t="s">
        <v>478</v>
      </c>
      <c r="C877" s="1">
        <f>HEX2DEC(JIS非漢字一覧[[#This Row],[hex]])</f>
        <v>12373</v>
      </c>
      <c r="D877" s="1" t="str">
        <f>_xlfn.UNICHAR(HEX2DEC(JIS非漢字一覧[[#This Row],[hex]]))</f>
        <v>さ</v>
      </c>
      <c r="E877" s="1" t="s">
        <v>2606</v>
      </c>
      <c r="F877" s="1" t="str">
        <f>IF(LENB(JIS非漢字一覧[[#This Row],[char]])=1,"NARROW","WIDE")</f>
        <v>WIDE</v>
      </c>
      <c r="G87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78" spans="2:7" x14ac:dyDescent="0.4">
      <c r="B878" s="2" t="s">
        <v>479</v>
      </c>
      <c r="C878" s="1">
        <f>HEX2DEC(JIS非漢字一覧[[#This Row],[hex]])</f>
        <v>12374</v>
      </c>
      <c r="D878" s="1" t="str">
        <f>_xlfn.UNICHAR(HEX2DEC(JIS非漢字一覧[[#This Row],[hex]]))</f>
        <v>ざ</v>
      </c>
      <c r="E878" s="1" t="s">
        <v>2607</v>
      </c>
      <c r="F878" s="1" t="str">
        <f>IF(LENB(JIS非漢字一覧[[#This Row],[char]])=1,"NARROW","WIDE")</f>
        <v>WIDE</v>
      </c>
      <c r="G87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79" spans="2:7" x14ac:dyDescent="0.4">
      <c r="B879" s="2" t="s">
        <v>480</v>
      </c>
      <c r="C879" s="1">
        <f>HEX2DEC(JIS非漢字一覧[[#This Row],[hex]])</f>
        <v>12375</v>
      </c>
      <c r="D879" s="1" t="str">
        <f>_xlfn.UNICHAR(HEX2DEC(JIS非漢字一覧[[#This Row],[hex]]))</f>
        <v>し</v>
      </c>
      <c r="E879" s="1" t="s">
        <v>2608</v>
      </c>
      <c r="F879" s="1" t="str">
        <f>IF(LENB(JIS非漢字一覧[[#This Row],[char]])=1,"NARROW","WIDE")</f>
        <v>WIDE</v>
      </c>
      <c r="G87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80" spans="2:7" x14ac:dyDescent="0.4">
      <c r="B880" s="2" t="s">
        <v>481</v>
      </c>
      <c r="C880" s="1">
        <f>HEX2DEC(JIS非漢字一覧[[#This Row],[hex]])</f>
        <v>12376</v>
      </c>
      <c r="D880" s="1" t="str">
        <f>_xlfn.UNICHAR(HEX2DEC(JIS非漢字一覧[[#This Row],[hex]]))</f>
        <v>じ</v>
      </c>
      <c r="E880" s="1" t="s">
        <v>2609</v>
      </c>
      <c r="F880" s="1" t="str">
        <f>IF(LENB(JIS非漢字一覧[[#This Row],[char]])=1,"NARROW","WIDE")</f>
        <v>WIDE</v>
      </c>
      <c r="G88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81" spans="2:7" x14ac:dyDescent="0.4">
      <c r="B881" s="2" t="s">
        <v>482</v>
      </c>
      <c r="C881" s="1">
        <f>HEX2DEC(JIS非漢字一覧[[#This Row],[hex]])</f>
        <v>12377</v>
      </c>
      <c r="D881" s="1" t="str">
        <f>_xlfn.UNICHAR(HEX2DEC(JIS非漢字一覧[[#This Row],[hex]]))</f>
        <v>す</v>
      </c>
      <c r="E881" s="1" t="s">
        <v>2610</v>
      </c>
      <c r="F881" s="1" t="str">
        <f>IF(LENB(JIS非漢字一覧[[#This Row],[char]])=1,"NARROW","WIDE")</f>
        <v>WIDE</v>
      </c>
      <c r="G88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82" spans="2:7" x14ac:dyDescent="0.4">
      <c r="B882" s="2" t="s">
        <v>1645</v>
      </c>
      <c r="C882" s="1">
        <f>HEX2DEC(JIS非漢字一覧[[#This Row],[hex]])</f>
        <v>12378</v>
      </c>
      <c r="D882" s="1" t="str">
        <f>_xlfn.UNICHAR(HEX2DEC(JIS非漢字一覧[[#This Row],[hex]]))</f>
        <v>ず</v>
      </c>
      <c r="E882" s="1" t="s">
        <v>2611</v>
      </c>
      <c r="F882" s="1" t="str">
        <f>IF(LENB(JIS非漢字一覧[[#This Row],[char]])=1,"NARROW","WIDE")</f>
        <v>WIDE</v>
      </c>
      <c r="G88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83" spans="2:7" x14ac:dyDescent="0.4">
      <c r="B883" s="2" t="s">
        <v>1646</v>
      </c>
      <c r="C883" s="1">
        <f>HEX2DEC(JIS非漢字一覧[[#This Row],[hex]])</f>
        <v>12379</v>
      </c>
      <c r="D883" s="1" t="str">
        <f>_xlfn.UNICHAR(HEX2DEC(JIS非漢字一覧[[#This Row],[hex]]))</f>
        <v>せ</v>
      </c>
      <c r="E883" s="1" t="s">
        <v>2612</v>
      </c>
      <c r="F883" s="1" t="str">
        <f>IF(LENB(JIS非漢字一覧[[#This Row],[char]])=1,"NARROW","WIDE")</f>
        <v>WIDE</v>
      </c>
      <c r="G88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84" spans="2:7" x14ac:dyDescent="0.4">
      <c r="B884" s="2" t="s">
        <v>1647</v>
      </c>
      <c r="C884" s="1">
        <f>HEX2DEC(JIS非漢字一覧[[#This Row],[hex]])</f>
        <v>12380</v>
      </c>
      <c r="D884" s="1" t="str">
        <f>_xlfn.UNICHAR(HEX2DEC(JIS非漢字一覧[[#This Row],[hex]]))</f>
        <v>ぜ</v>
      </c>
      <c r="E884" s="1" t="s">
        <v>2613</v>
      </c>
      <c r="F884" s="1" t="str">
        <f>IF(LENB(JIS非漢字一覧[[#This Row],[char]])=1,"NARROW","WIDE")</f>
        <v>WIDE</v>
      </c>
      <c r="G88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85" spans="2:7" x14ac:dyDescent="0.4">
      <c r="B885" s="2" t="s">
        <v>1648</v>
      </c>
      <c r="C885" s="1">
        <f>HEX2DEC(JIS非漢字一覧[[#This Row],[hex]])</f>
        <v>12381</v>
      </c>
      <c r="D885" s="1" t="str">
        <f>_xlfn.UNICHAR(HEX2DEC(JIS非漢字一覧[[#This Row],[hex]]))</f>
        <v>そ</v>
      </c>
      <c r="E885" s="1" t="s">
        <v>2614</v>
      </c>
      <c r="F885" s="1" t="str">
        <f>IF(LENB(JIS非漢字一覧[[#This Row],[char]])=1,"NARROW","WIDE")</f>
        <v>WIDE</v>
      </c>
      <c r="G88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86" spans="2:7" x14ac:dyDescent="0.4">
      <c r="B886" s="2" t="s">
        <v>1649</v>
      </c>
      <c r="C886" s="1">
        <f>HEX2DEC(JIS非漢字一覧[[#This Row],[hex]])</f>
        <v>12382</v>
      </c>
      <c r="D886" s="1" t="str">
        <f>_xlfn.UNICHAR(HEX2DEC(JIS非漢字一覧[[#This Row],[hex]]))</f>
        <v>ぞ</v>
      </c>
      <c r="E886" s="1" t="s">
        <v>2615</v>
      </c>
      <c r="F886" s="1" t="str">
        <f>IF(LENB(JIS非漢字一覧[[#This Row],[char]])=1,"NARROW","WIDE")</f>
        <v>WIDE</v>
      </c>
      <c r="G88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87" spans="2:7" x14ac:dyDescent="0.4">
      <c r="B887" s="2" t="s">
        <v>1650</v>
      </c>
      <c r="C887" s="1">
        <f>HEX2DEC(JIS非漢字一覧[[#This Row],[hex]])</f>
        <v>12383</v>
      </c>
      <c r="D887" s="1" t="str">
        <f>_xlfn.UNICHAR(HEX2DEC(JIS非漢字一覧[[#This Row],[hex]]))</f>
        <v>た</v>
      </c>
      <c r="E887" s="1" t="s">
        <v>2616</v>
      </c>
      <c r="F887" s="1" t="str">
        <f>IF(LENB(JIS非漢字一覧[[#This Row],[char]])=1,"NARROW","WIDE")</f>
        <v>WIDE</v>
      </c>
      <c r="G88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88" spans="2:7" x14ac:dyDescent="0.4">
      <c r="B888" s="2" t="s">
        <v>483</v>
      </c>
      <c r="C888" s="1">
        <f>HEX2DEC(JIS非漢字一覧[[#This Row],[hex]])</f>
        <v>12384</v>
      </c>
      <c r="D888" s="1" t="str">
        <f>_xlfn.UNICHAR(HEX2DEC(JIS非漢字一覧[[#This Row],[hex]]))</f>
        <v>だ</v>
      </c>
      <c r="E888" s="1" t="s">
        <v>2617</v>
      </c>
      <c r="F888" s="1" t="str">
        <f>IF(LENB(JIS非漢字一覧[[#This Row],[char]])=1,"NARROW","WIDE")</f>
        <v>WIDE</v>
      </c>
      <c r="G88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89" spans="2:7" x14ac:dyDescent="0.4">
      <c r="B889" s="2" t="s">
        <v>484</v>
      </c>
      <c r="C889" s="1">
        <f>HEX2DEC(JIS非漢字一覧[[#This Row],[hex]])</f>
        <v>12385</v>
      </c>
      <c r="D889" s="1" t="str">
        <f>_xlfn.UNICHAR(HEX2DEC(JIS非漢字一覧[[#This Row],[hex]]))</f>
        <v>ち</v>
      </c>
      <c r="E889" s="1" t="s">
        <v>2618</v>
      </c>
      <c r="F889" s="1" t="str">
        <f>IF(LENB(JIS非漢字一覧[[#This Row],[char]])=1,"NARROW","WIDE")</f>
        <v>WIDE</v>
      </c>
      <c r="G88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90" spans="2:7" x14ac:dyDescent="0.4">
      <c r="B890" s="2" t="s">
        <v>485</v>
      </c>
      <c r="C890" s="1">
        <f>HEX2DEC(JIS非漢字一覧[[#This Row],[hex]])</f>
        <v>12386</v>
      </c>
      <c r="D890" s="1" t="str">
        <f>_xlfn.UNICHAR(HEX2DEC(JIS非漢字一覧[[#This Row],[hex]]))</f>
        <v>ぢ</v>
      </c>
      <c r="E890" s="1" t="s">
        <v>2619</v>
      </c>
      <c r="F890" s="1" t="str">
        <f>IF(LENB(JIS非漢字一覧[[#This Row],[char]])=1,"NARROW","WIDE")</f>
        <v>WIDE</v>
      </c>
      <c r="G89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91" spans="2:7" x14ac:dyDescent="0.4">
      <c r="B891" s="2" t="s">
        <v>486</v>
      </c>
      <c r="C891" s="1">
        <f>HEX2DEC(JIS非漢字一覧[[#This Row],[hex]])</f>
        <v>12387</v>
      </c>
      <c r="D891" s="1" t="str">
        <f>_xlfn.UNICHAR(HEX2DEC(JIS非漢字一覧[[#This Row],[hex]]))</f>
        <v>っ</v>
      </c>
      <c r="E891" s="1" t="s">
        <v>2620</v>
      </c>
      <c r="F891" s="1" t="str">
        <f>IF(LENB(JIS非漢字一覧[[#This Row],[char]])=1,"NARROW","WIDE")</f>
        <v>WIDE</v>
      </c>
      <c r="G89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92" spans="2:7" x14ac:dyDescent="0.4">
      <c r="B892" s="2" t="s">
        <v>487</v>
      </c>
      <c r="C892" s="1">
        <f>HEX2DEC(JIS非漢字一覧[[#This Row],[hex]])</f>
        <v>12388</v>
      </c>
      <c r="D892" s="1" t="str">
        <f>_xlfn.UNICHAR(HEX2DEC(JIS非漢字一覧[[#This Row],[hex]]))</f>
        <v>つ</v>
      </c>
      <c r="E892" s="1" t="s">
        <v>2621</v>
      </c>
      <c r="F892" s="1" t="str">
        <f>IF(LENB(JIS非漢字一覧[[#This Row],[char]])=1,"NARROW","WIDE")</f>
        <v>WIDE</v>
      </c>
      <c r="G89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93" spans="2:7" x14ac:dyDescent="0.4">
      <c r="B893" s="2" t="s">
        <v>488</v>
      </c>
      <c r="C893" s="1">
        <f>HEX2DEC(JIS非漢字一覧[[#This Row],[hex]])</f>
        <v>12389</v>
      </c>
      <c r="D893" s="1" t="str">
        <f>_xlfn.UNICHAR(HEX2DEC(JIS非漢字一覧[[#This Row],[hex]]))</f>
        <v>づ</v>
      </c>
      <c r="E893" s="1" t="s">
        <v>2622</v>
      </c>
      <c r="F893" s="1" t="str">
        <f>IF(LENB(JIS非漢字一覧[[#This Row],[char]])=1,"NARROW","WIDE")</f>
        <v>WIDE</v>
      </c>
      <c r="G89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94" spans="2:7" x14ac:dyDescent="0.4">
      <c r="B894" s="2" t="s">
        <v>489</v>
      </c>
      <c r="C894" s="1">
        <f>HEX2DEC(JIS非漢字一覧[[#This Row],[hex]])</f>
        <v>12390</v>
      </c>
      <c r="D894" s="1" t="str">
        <f>_xlfn.UNICHAR(HEX2DEC(JIS非漢字一覧[[#This Row],[hex]]))</f>
        <v>て</v>
      </c>
      <c r="E894" s="1" t="s">
        <v>2623</v>
      </c>
      <c r="F894" s="1" t="str">
        <f>IF(LENB(JIS非漢字一覧[[#This Row],[char]])=1,"NARROW","WIDE")</f>
        <v>WIDE</v>
      </c>
      <c r="G89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95" spans="2:7" x14ac:dyDescent="0.4">
      <c r="B895" s="2" t="s">
        <v>490</v>
      </c>
      <c r="C895" s="1">
        <f>HEX2DEC(JIS非漢字一覧[[#This Row],[hex]])</f>
        <v>12391</v>
      </c>
      <c r="D895" s="1" t="str">
        <f>_xlfn.UNICHAR(HEX2DEC(JIS非漢字一覧[[#This Row],[hex]]))</f>
        <v>で</v>
      </c>
      <c r="E895" s="1" t="s">
        <v>2624</v>
      </c>
      <c r="F895" s="1" t="str">
        <f>IF(LENB(JIS非漢字一覧[[#This Row],[char]])=1,"NARROW","WIDE")</f>
        <v>WIDE</v>
      </c>
      <c r="G89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96" spans="2:7" x14ac:dyDescent="0.4">
      <c r="B896" s="2" t="s">
        <v>491</v>
      </c>
      <c r="C896" s="1">
        <f>HEX2DEC(JIS非漢字一覧[[#This Row],[hex]])</f>
        <v>12392</v>
      </c>
      <c r="D896" s="1" t="str">
        <f>_xlfn.UNICHAR(HEX2DEC(JIS非漢字一覧[[#This Row],[hex]]))</f>
        <v>と</v>
      </c>
      <c r="E896" s="1" t="s">
        <v>2625</v>
      </c>
      <c r="F896" s="1" t="str">
        <f>IF(LENB(JIS非漢字一覧[[#This Row],[char]])=1,"NARROW","WIDE")</f>
        <v>WIDE</v>
      </c>
      <c r="G89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97" spans="2:7" x14ac:dyDescent="0.4">
      <c r="B897" s="2" t="s">
        <v>492</v>
      </c>
      <c r="C897" s="1">
        <f>HEX2DEC(JIS非漢字一覧[[#This Row],[hex]])</f>
        <v>12393</v>
      </c>
      <c r="D897" s="1" t="str">
        <f>_xlfn.UNICHAR(HEX2DEC(JIS非漢字一覧[[#This Row],[hex]]))</f>
        <v>ど</v>
      </c>
      <c r="E897" s="1" t="s">
        <v>2626</v>
      </c>
      <c r="F897" s="1" t="str">
        <f>IF(LENB(JIS非漢字一覧[[#This Row],[char]])=1,"NARROW","WIDE")</f>
        <v>WIDE</v>
      </c>
      <c r="G89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98" spans="2:7" x14ac:dyDescent="0.4">
      <c r="B898" s="2" t="s">
        <v>1651</v>
      </c>
      <c r="C898" s="1">
        <f>HEX2DEC(JIS非漢字一覧[[#This Row],[hex]])</f>
        <v>12394</v>
      </c>
      <c r="D898" s="1" t="str">
        <f>_xlfn.UNICHAR(HEX2DEC(JIS非漢字一覧[[#This Row],[hex]]))</f>
        <v>な</v>
      </c>
      <c r="E898" s="1" t="s">
        <v>2627</v>
      </c>
      <c r="F898" s="1" t="str">
        <f>IF(LENB(JIS非漢字一覧[[#This Row],[char]])=1,"NARROW","WIDE")</f>
        <v>WIDE</v>
      </c>
      <c r="G89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899" spans="2:7" x14ac:dyDescent="0.4">
      <c r="B899" s="2" t="s">
        <v>1652</v>
      </c>
      <c r="C899" s="1">
        <f>HEX2DEC(JIS非漢字一覧[[#This Row],[hex]])</f>
        <v>12395</v>
      </c>
      <c r="D899" s="1" t="str">
        <f>_xlfn.UNICHAR(HEX2DEC(JIS非漢字一覧[[#This Row],[hex]]))</f>
        <v>に</v>
      </c>
      <c r="E899" s="1" t="s">
        <v>2628</v>
      </c>
      <c r="F899" s="1" t="str">
        <f>IF(LENB(JIS非漢字一覧[[#This Row],[char]])=1,"NARROW","WIDE")</f>
        <v>WIDE</v>
      </c>
      <c r="G89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00" spans="2:7" x14ac:dyDescent="0.4">
      <c r="B900" s="2" t="s">
        <v>1653</v>
      </c>
      <c r="C900" s="1">
        <f>HEX2DEC(JIS非漢字一覧[[#This Row],[hex]])</f>
        <v>12396</v>
      </c>
      <c r="D900" s="1" t="str">
        <f>_xlfn.UNICHAR(HEX2DEC(JIS非漢字一覧[[#This Row],[hex]]))</f>
        <v>ぬ</v>
      </c>
      <c r="E900" s="1" t="s">
        <v>2629</v>
      </c>
      <c r="F900" s="1" t="str">
        <f>IF(LENB(JIS非漢字一覧[[#This Row],[char]])=1,"NARROW","WIDE")</f>
        <v>WIDE</v>
      </c>
      <c r="G90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01" spans="2:7" x14ac:dyDescent="0.4">
      <c r="B901" s="2" t="s">
        <v>1654</v>
      </c>
      <c r="C901" s="1">
        <f>HEX2DEC(JIS非漢字一覧[[#This Row],[hex]])</f>
        <v>12397</v>
      </c>
      <c r="D901" s="1" t="str">
        <f>_xlfn.UNICHAR(HEX2DEC(JIS非漢字一覧[[#This Row],[hex]]))</f>
        <v>ね</v>
      </c>
      <c r="E901" s="1" t="s">
        <v>2630</v>
      </c>
      <c r="F901" s="1" t="str">
        <f>IF(LENB(JIS非漢字一覧[[#This Row],[char]])=1,"NARROW","WIDE")</f>
        <v>WIDE</v>
      </c>
      <c r="G90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02" spans="2:7" x14ac:dyDescent="0.4">
      <c r="B902" s="2" t="s">
        <v>1655</v>
      </c>
      <c r="C902" s="1">
        <f>HEX2DEC(JIS非漢字一覧[[#This Row],[hex]])</f>
        <v>12398</v>
      </c>
      <c r="D902" s="1" t="str">
        <f>_xlfn.UNICHAR(HEX2DEC(JIS非漢字一覧[[#This Row],[hex]]))</f>
        <v>の</v>
      </c>
      <c r="E902" s="1" t="s">
        <v>2631</v>
      </c>
      <c r="F902" s="1" t="str">
        <f>IF(LENB(JIS非漢字一覧[[#This Row],[char]])=1,"NARROW","WIDE")</f>
        <v>WIDE</v>
      </c>
      <c r="G90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03" spans="2:7" x14ac:dyDescent="0.4">
      <c r="B903" s="2" t="s">
        <v>1656</v>
      </c>
      <c r="C903" s="1">
        <f>HEX2DEC(JIS非漢字一覧[[#This Row],[hex]])</f>
        <v>12399</v>
      </c>
      <c r="D903" s="1" t="str">
        <f>_xlfn.UNICHAR(HEX2DEC(JIS非漢字一覧[[#This Row],[hex]]))</f>
        <v>は</v>
      </c>
      <c r="E903" s="1" t="s">
        <v>2632</v>
      </c>
      <c r="F903" s="1" t="str">
        <f>IF(LENB(JIS非漢字一覧[[#This Row],[char]])=1,"NARROW","WIDE")</f>
        <v>WIDE</v>
      </c>
      <c r="G90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04" spans="2:7" x14ac:dyDescent="0.4">
      <c r="B904" s="2" t="s">
        <v>493</v>
      </c>
      <c r="C904" s="1">
        <f>HEX2DEC(JIS非漢字一覧[[#This Row],[hex]])</f>
        <v>12400</v>
      </c>
      <c r="D904" s="1" t="str">
        <f>_xlfn.UNICHAR(HEX2DEC(JIS非漢字一覧[[#This Row],[hex]]))</f>
        <v>ば</v>
      </c>
      <c r="E904" s="1" t="s">
        <v>2633</v>
      </c>
      <c r="F904" s="1" t="str">
        <f>IF(LENB(JIS非漢字一覧[[#This Row],[char]])=1,"NARROW","WIDE")</f>
        <v>WIDE</v>
      </c>
      <c r="G90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05" spans="2:7" x14ac:dyDescent="0.4">
      <c r="B905" s="2" t="s">
        <v>494</v>
      </c>
      <c r="C905" s="1">
        <f>HEX2DEC(JIS非漢字一覧[[#This Row],[hex]])</f>
        <v>12401</v>
      </c>
      <c r="D905" s="1" t="str">
        <f>_xlfn.UNICHAR(HEX2DEC(JIS非漢字一覧[[#This Row],[hex]]))</f>
        <v>ぱ</v>
      </c>
      <c r="E905" s="1" t="s">
        <v>2634</v>
      </c>
      <c r="F905" s="1" t="str">
        <f>IF(LENB(JIS非漢字一覧[[#This Row],[char]])=1,"NARROW","WIDE")</f>
        <v>WIDE</v>
      </c>
      <c r="G90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06" spans="2:7" x14ac:dyDescent="0.4">
      <c r="B906" s="2" t="s">
        <v>495</v>
      </c>
      <c r="C906" s="1">
        <f>HEX2DEC(JIS非漢字一覧[[#This Row],[hex]])</f>
        <v>12402</v>
      </c>
      <c r="D906" s="1" t="str">
        <f>_xlfn.UNICHAR(HEX2DEC(JIS非漢字一覧[[#This Row],[hex]]))</f>
        <v>ひ</v>
      </c>
      <c r="E906" s="1" t="s">
        <v>2635</v>
      </c>
      <c r="F906" s="1" t="str">
        <f>IF(LENB(JIS非漢字一覧[[#This Row],[char]])=1,"NARROW","WIDE")</f>
        <v>WIDE</v>
      </c>
      <c r="G90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07" spans="2:7" x14ac:dyDescent="0.4">
      <c r="B907" s="2" t="s">
        <v>496</v>
      </c>
      <c r="C907" s="1">
        <f>HEX2DEC(JIS非漢字一覧[[#This Row],[hex]])</f>
        <v>12403</v>
      </c>
      <c r="D907" s="1" t="str">
        <f>_xlfn.UNICHAR(HEX2DEC(JIS非漢字一覧[[#This Row],[hex]]))</f>
        <v>び</v>
      </c>
      <c r="E907" s="1" t="s">
        <v>2636</v>
      </c>
      <c r="F907" s="1" t="str">
        <f>IF(LENB(JIS非漢字一覧[[#This Row],[char]])=1,"NARROW","WIDE")</f>
        <v>WIDE</v>
      </c>
      <c r="G90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08" spans="2:7" x14ac:dyDescent="0.4">
      <c r="B908" s="2" t="s">
        <v>497</v>
      </c>
      <c r="C908" s="1">
        <f>HEX2DEC(JIS非漢字一覧[[#This Row],[hex]])</f>
        <v>12404</v>
      </c>
      <c r="D908" s="1" t="str">
        <f>_xlfn.UNICHAR(HEX2DEC(JIS非漢字一覧[[#This Row],[hex]]))</f>
        <v>ぴ</v>
      </c>
      <c r="E908" s="1" t="s">
        <v>2637</v>
      </c>
      <c r="F908" s="1" t="str">
        <f>IF(LENB(JIS非漢字一覧[[#This Row],[char]])=1,"NARROW","WIDE")</f>
        <v>WIDE</v>
      </c>
      <c r="G90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09" spans="2:7" x14ac:dyDescent="0.4">
      <c r="B909" s="2" t="s">
        <v>498</v>
      </c>
      <c r="C909" s="1">
        <f>HEX2DEC(JIS非漢字一覧[[#This Row],[hex]])</f>
        <v>12405</v>
      </c>
      <c r="D909" s="1" t="str">
        <f>_xlfn.UNICHAR(HEX2DEC(JIS非漢字一覧[[#This Row],[hex]]))</f>
        <v>ふ</v>
      </c>
      <c r="E909" s="1" t="s">
        <v>2638</v>
      </c>
      <c r="F909" s="1" t="str">
        <f>IF(LENB(JIS非漢字一覧[[#This Row],[char]])=1,"NARROW","WIDE")</f>
        <v>WIDE</v>
      </c>
      <c r="G90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10" spans="2:7" x14ac:dyDescent="0.4">
      <c r="B910" s="2" t="s">
        <v>499</v>
      </c>
      <c r="C910" s="1">
        <f>HEX2DEC(JIS非漢字一覧[[#This Row],[hex]])</f>
        <v>12406</v>
      </c>
      <c r="D910" s="1" t="str">
        <f>_xlfn.UNICHAR(HEX2DEC(JIS非漢字一覧[[#This Row],[hex]]))</f>
        <v>ぶ</v>
      </c>
      <c r="E910" s="1" t="s">
        <v>2639</v>
      </c>
      <c r="F910" s="1" t="str">
        <f>IF(LENB(JIS非漢字一覧[[#This Row],[char]])=1,"NARROW","WIDE")</f>
        <v>WIDE</v>
      </c>
      <c r="G91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11" spans="2:7" x14ac:dyDescent="0.4">
      <c r="B911" s="2" t="s">
        <v>500</v>
      </c>
      <c r="C911" s="1">
        <f>HEX2DEC(JIS非漢字一覧[[#This Row],[hex]])</f>
        <v>12407</v>
      </c>
      <c r="D911" s="1" t="str">
        <f>_xlfn.UNICHAR(HEX2DEC(JIS非漢字一覧[[#This Row],[hex]]))</f>
        <v>ぷ</v>
      </c>
      <c r="E911" s="1" t="s">
        <v>2640</v>
      </c>
      <c r="F911" s="1" t="str">
        <f>IF(LENB(JIS非漢字一覧[[#This Row],[char]])=1,"NARROW","WIDE")</f>
        <v>WIDE</v>
      </c>
      <c r="G91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12" spans="2:7" x14ac:dyDescent="0.4">
      <c r="B912" s="2" t="s">
        <v>501</v>
      </c>
      <c r="C912" s="1">
        <f>HEX2DEC(JIS非漢字一覧[[#This Row],[hex]])</f>
        <v>12408</v>
      </c>
      <c r="D912" s="1" t="str">
        <f>_xlfn.UNICHAR(HEX2DEC(JIS非漢字一覧[[#This Row],[hex]]))</f>
        <v>へ</v>
      </c>
      <c r="E912" s="1" t="s">
        <v>2641</v>
      </c>
      <c r="F912" s="1" t="str">
        <f>IF(LENB(JIS非漢字一覧[[#This Row],[char]])=1,"NARROW","WIDE")</f>
        <v>WIDE</v>
      </c>
      <c r="G91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13" spans="2:7" x14ac:dyDescent="0.4">
      <c r="B913" s="2" t="s">
        <v>502</v>
      </c>
      <c r="C913" s="1">
        <f>HEX2DEC(JIS非漢字一覧[[#This Row],[hex]])</f>
        <v>12409</v>
      </c>
      <c r="D913" s="1" t="str">
        <f>_xlfn.UNICHAR(HEX2DEC(JIS非漢字一覧[[#This Row],[hex]]))</f>
        <v>べ</v>
      </c>
      <c r="E913" s="1" t="s">
        <v>2642</v>
      </c>
      <c r="F913" s="1" t="str">
        <f>IF(LENB(JIS非漢字一覧[[#This Row],[char]])=1,"NARROW","WIDE")</f>
        <v>WIDE</v>
      </c>
      <c r="G91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14" spans="2:7" x14ac:dyDescent="0.4">
      <c r="B914" s="2" t="s">
        <v>1657</v>
      </c>
      <c r="C914" s="1">
        <f>HEX2DEC(JIS非漢字一覧[[#This Row],[hex]])</f>
        <v>12410</v>
      </c>
      <c r="D914" s="1" t="str">
        <f>_xlfn.UNICHAR(HEX2DEC(JIS非漢字一覧[[#This Row],[hex]]))</f>
        <v>ぺ</v>
      </c>
      <c r="E914" s="1" t="s">
        <v>2643</v>
      </c>
      <c r="F914" s="1" t="str">
        <f>IF(LENB(JIS非漢字一覧[[#This Row],[char]])=1,"NARROW","WIDE")</f>
        <v>WIDE</v>
      </c>
      <c r="G91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15" spans="2:7" x14ac:dyDescent="0.4">
      <c r="B915" s="2" t="s">
        <v>1658</v>
      </c>
      <c r="C915" s="1">
        <f>HEX2DEC(JIS非漢字一覧[[#This Row],[hex]])</f>
        <v>12411</v>
      </c>
      <c r="D915" s="1" t="str">
        <f>_xlfn.UNICHAR(HEX2DEC(JIS非漢字一覧[[#This Row],[hex]]))</f>
        <v>ほ</v>
      </c>
      <c r="E915" s="1" t="s">
        <v>2644</v>
      </c>
      <c r="F915" s="1" t="str">
        <f>IF(LENB(JIS非漢字一覧[[#This Row],[char]])=1,"NARROW","WIDE")</f>
        <v>WIDE</v>
      </c>
      <c r="G91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16" spans="2:7" x14ac:dyDescent="0.4">
      <c r="B916" s="2" t="s">
        <v>1659</v>
      </c>
      <c r="C916" s="1">
        <f>HEX2DEC(JIS非漢字一覧[[#This Row],[hex]])</f>
        <v>12412</v>
      </c>
      <c r="D916" s="1" t="str">
        <f>_xlfn.UNICHAR(HEX2DEC(JIS非漢字一覧[[#This Row],[hex]]))</f>
        <v>ぼ</v>
      </c>
      <c r="E916" s="1" t="s">
        <v>2645</v>
      </c>
      <c r="F916" s="1" t="str">
        <f>IF(LENB(JIS非漢字一覧[[#This Row],[char]])=1,"NARROW","WIDE")</f>
        <v>WIDE</v>
      </c>
      <c r="G91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17" spans="2:7" x14ac:dyDescent="0.4">
      <c r="B917" s="2" t="s">
        <v>1660</v>
      </c>
      <c r="C917" s="1">
        <f>HEX2DEC(JIS非漢字一覧[[#This Row],[hex]])</f>
        <v>12413</v>
      </c>
      <c r="D917" s="1" t="str">
        <f>_xlfn.UNICHAR(HEX2DEC(JIS非漢字一覧[[#This Row],[hex]]))</f>
        <v>ぽ</v>
      </c>
      <c r="E917" s="1" t="s">
        <v>2646</v>
      </c>
      <c r="F917" s="1" t="str">
        <f>IF(LENB(JIS非漢字一覧[[#This Row],[char]])=1,"NARROW","WIDE")</f>
        <v>WIDE</v>
      </c>
      <c r="G91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18" spans="2:7" x14ac:dyDescent="0.4">
      <c r="B918" s="2" t="s">
        <v>1661</v>
      </c>
      <c r="C918" s="1">
        <f>HEX2DEC(JIS非漢字一覧[[#This Row],[hex]])</f>
        <v>12414</v>
      </c>
      <c r="D918" s="1" t="str">
        <f>_xlfn.UNICHAR(HEX2DEC(JIS非漢字一覧[[#This Row],[hex]]))</f>
        <v>ま</v>
      </c>
      <c r="E918" s="1" t="s">
        <v>2647</v>
      </c>
      <c r="F918" s="1" t="str">
        <f>IF(LENB(JIS非漢字一覧[[#This Row],[char]])=1,"NARROW","WIDE")</f>
        <v>WIDE</v>
      </c>
      <c r="G91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19" spans="2:7" x14ac:dyDescent="0.4">
      <c r="B919" s="2" t="s">
        <v>1662</v>
      </c>
      <c r="C919" s="1">
        <f>HEX2DEC(JIS非漢字一覧[[#This Row],[hex]])</f>
        <v>12415</v>
      </c>
      <c r="D919" s="1" t="str">
        <f>_xlfn.UNICHAR(HEX2DEC(JIS非漢字一覧[[#This Row],[hex]]))</f>
        <v>み</v>
      </c>
      <c r="E919" s="1" t="s">
        <v>2648</v>
      </c>
      <c r="F919" s="1" t="str">
        <f>IF(LENB(JIS非漢字一覧[[#This Row],[char]])=1,"NARROW","WIDE")</f>
        <v>WIDE</v>
      </c>
      <c r="G91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20" spans="2:7" x14ac:dyDescent="0.4">
      <c r="B920" s="2" t="s">
        <v>503</v>
      </c>
      <c r="C920" s="1">
        <f>HEX2DEC(JIS非漢字一覧[[#This Row],[hex]])</f>
        <v>12416</v>
      </c>
      <c r="D920" s="1" t="str">
        <f>_xlfn.UNICHAR(HEX2DEC(JIS非漢字一覧[[#This Row],[hex]]))</f>
        <v>む</v>
      </c>
      <c r="E920" s="1" t="s">
        <v>2649</v>
      </c>
      <c r="F920" s="1" t="str">
        <f>IF(LENB(JIS非漢字一覧[[#This Row],[char]])=1,"NARROW","WIDE")</f>
        <v>WIDE</v>
      </c>
      <c r="G92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21" spans="2:7" x14ac:dyDescent="0.4">
      <c r="B921" s="2" t="s">
        <v>504</v>
      </c>
      <c r="C921" s="1">
        <f>HEX2DEC(JIS非漢字一覧[[#This Row],[hex]])</f>
        <v>12417</v>
      </c>
      <c r="D921" s="1" t="str">
        <f>_xlfn.UNICHAR(HEX2DEC(JIS非漢字一覧[[#This Row],[hex]]))</f>
        <v>め</v>
      </c>
      <c r="E921" s="1" t="s">
        <v>2650</v>
      </c>
      <c r="F921" s="1" t="str">
        <f>IF(LENB(JIS非漢字一覧[[#This Row],[char]])=1,"NARROW","WIDE")</f>
        <v>WIDE</v>
      </c>
      <c r="G92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22" spans="2:7" x14ac:dyDescent="0.4">
      <c r="B922" s="2" t="s">
        <v>505</v>
      </c>
      <c r="C922" s="1">
        <f>HEX2DEC(JIS非漢字一覧[[#This Row],[hex]])</f>
        <v>12418</v>
      </c>
      <c r="D922" s="1" t="str">
        <f>_xlfn.UNICHAR(HEX2DEC(JIS非漢字一覧[[#This Row],[hex]]))</f>
        <v>も</v>
      </c>
      <c r="E922" s="1" t="s">
        <v>2651</v>
      </c>
      <c r="F922" s="1" t="str">
        <f>IF(LENB(JIS非漢字一覧[[#This Row],[char]])=1,"NARROW","WIDE")</f>
        <v>WIDE</v>
      </c>
      <c r="G92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23" spans="2:7" x14ac:dyDescent="0.4">
      <c r="B923" s="2" t="s">
        <v>506</v>
      </c>
      <c r="C923" s="1">
        <f>HEX2DEC(JIS非漢字一覧[[#This Row],[hex]])</f>
        <v>12419</v>
      </c>
      <c r="D923" s="1" t="str">
        <f>_xlfn.UNICHAR(HEX2DEC(JIS非漢字一覧[[#This Row],[hex]]))</f>
        <v>ゃ</v>
      </c>
      <c r="E923" s="1" t="s">
        <v>2652</v>
      </c>
      <c r="F923" s="1" t="str">
        <f>IF(LENB(JIS非漢字一覧[[#This Row],[char]])=1,"NARROW","WIDE")</f>
        <v>WIDE</v>
      </c>
      <c r="G92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24" spans="2:7" x14ac:dyDescent="0.4">
      <c r="B924" s="2" t="s">
        <v>507</v>
      </c>
      <c r="C924" s="1">
        <f>HEX2DEC(JIS非漢字一覧[[#This Row],[hex]])</f>
        <v>12420</v>
      </c>
      <c r="D924" s="1" t="str">
        <f>_xlfn.UNICHAR(HEX2DEC(JIS非漢字一覧[[#This Row],[hex]]))</f>
        <v>や</v>
      </c>
      <c r="E924" s="1" t="s">
        <v>2653</v>
      </c>
      <c r="F924" s="1" t="str">
        <f>IF(LENB(JIS非漢字一覧[[#This Row],[char]])=1,"NARROW","WIDE")</f>
        <v>WIDE</v>
      </c>
      <c r="G92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25" spans="2:7" x14ac:dyDescent="0.4">
      <c r="B925" s="2" t="s">
        <v>508</v>
      </c>
      <c r="C925" s="1">
        <f>HEX2DEC(JIS非漢字一覧[[#This Row],[hex]])</f>
        <v>12421</v>
      </c>
      <c r="D925" s="1" t="str">
        <f>_xlfn.UNICHAR(HEX2DEC(JIS非漢字一覧[[#This Row],[hex]]))</f>
        <v>ゅ</v>
      </c>
      <c r="E925" s="1" t="s">
        <v>2654</v>
      </c>
      <c r="F925" s="1" t="str">
        <f>IF(LENB(JIS非漢字一覧[[#This Row],[char]])=1,"NARROW","WIDE")</f>
        <v>WIDE</v>
      </c>
      <c r="G92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26" spans="2:7" x14ac:dyDescent="0.4">
      <c r="B926" s="2" t="s">
        <v>509</v>
      </c>
      <c r="C926" s="1">
        <f>HEX2DEC(JIS非漢字一覧[[#This Row],[hex]])</f>
        <v>12422</v>
      </c>
      <c r="D926" s="1" t="str">
        <f>_xlfn.UNICHAR(HEX2DEC(JIS非漢字一覧[[#This Row],[hex]]))</f>
        <v>ゆ</v>
      </c>
      <c r="E926" s="1" t="s">
        <v>2655</v>
      </c>
      <c r="F926" s="1" t="str">
        <f>IF(LENB(JIS非漢字一覧[[#This Row],[char]])=1,"NARROW","WIDE")</f>
        <v>WIDE</v>
      </c>
      <c r="G92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27" spans="2:7" x14ac:dyDescent="0.4">
      <c r="B927" s="2" t="s">
        <v>510</v>
      </c>
      <c r="C927" s="1">
        <f>HEX2DEC(JIS非漢字一覧[[#This Row],[hex]])</f>
        <v>12423</v>
      </c>
      <c r="D927" s="1" t="str">
        <f>_xlfn.UNICHAR(HEX2DEC(JIS非漢字一覧[[#This Row],[hex]]))</f>
        <v>ょ</v>
      </c>
      <c r="E927" s="1" t="s">
        <v>2656</v>
      </c>
      <c r="F927" s="1" t="str">
        <f>IF(LENB(JIS非漢字一覧[[#This Row],[char]])=1,"NARROW","WIDE")</f>
        <v>WIDE</v>
      </c>
      <c r="G92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28" spans="2:7" x14ac:dyDescent="0.4">
      <c r="B928" s="2" t="s">
        <v>511</v>
      </c>
      <c r="C928" s="1">
        <f>HEX2DEC(JIS非漢字一覧[[#This Row],[hex]])</f>
        <v>12424</v>
      </c>
      <c r="D928" s="1" t="str">
        <f>_xlfn.UNICHAR(HEX2DEC(JIS非漢字一覧[[#This Row],[hex]]))</f>
        <v>よ</v>
      </c>
      <c r="E928" s="1" t="s">
        <v>2657</v>
      </c>
      <c r="F928" s="1" t="str">
        <f>IF(LENB(JIS非漢字一覧[[#This Row],[char]])=1,"NARROW","WIDE")</f>
        <v>WIDE</v>
      </c>
      <c r="G92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29" spans="2:7" x14ac:dyDescent="0.4">
      <c r="B929" s="2" t="s">
        <v>512</v>
      </c>
      <c r="C929" s="1">
        <f>HEX2DEC(JIS非漢字一覧[[#This Row],[hex]])</f>
        <v>12425</v>
      </c>
      <c r="D929" s="1" t="str">
        <f>_xlfn.UNICHAR(HEX2DEC(JIS非漢字一覧[[#This Row],[hex]]))</f>
        <v>ら</v>
      </c>
      <c r="E929" s="1" t="s">
        <v>2658</v>
      </c>
      <c r="F929" s="1" t="str">
        <f>IF(LENB(JIS非漢字一覧[[#This Row],[char]])=1,"NARROW","WIDE")</f>
        <v>WIDE</v>
      </c>
      <c r="G92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30" spans="2:7" x14ac:dyDescent="0.4">
      <c r="B930" s="2" t="s">
        <v>1663</v>
      </c>
      <c r="C930" s="1">
        <f>HEX2DEC(JIS非漢字一覧[[#This Row],[hex]])</f>
        <v>12426</v>
      </c>
      <c r="D930" s="1" t="str">
        <f>_xlfn.UNICHAR(HEX2DEC(JIS非漢字一覧[[#This Row],[hex]]))</f>
        <v>り</v>
      </c>
      <c r="E930" s="1" t="s">
        <v>2659</v>
      </c>
      <c r="F930" s="1" t="str">
        <f>IF(LENB(JIS非漢字一覧[[#This Row],[char]])=1,"NARROW","WIDE")</f>
        <v>WIDE</v>
      </c>
      <c r="G93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31" spans="2:7" x14ac:dyDescent="0.4">
      <c r="B931" s="2" t="s">
        <v>1664</v>
      </c>
      <c r="C931" s="1">
        <f>HEX2DEC(JIS非漢字一覧[[#This Row],[hex]])</f>
        <v>12427</v>
      </c>
      <c r="D931" s="1" t="str">
        <f>_xlfn.UNICHAR(HEX2DEC(JIS非漢字一覧[[#This Row],[hex]]))</f>
        <v>る</v>
      </c>
      <c r="E931" s="1" t="s">
        <v>2660</v>
      </c>
      <c r="F931" s="1" t="str">
        <f>IF(LENB(JIS非漢字一覧[[#This Row],[char]])=1,"NARROW","WIDE")</f>
        <v>WIDE</v>
      </c>
      <c r="G93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32" spans="2:7" x14ac:dyDescent="0.4">
      <c r="B932" s="2" t="s">
        <v>1665</v>
      </c>
      <c r="C932" s="1">
        <f>HEX2DEC(JIS非漢字一覧[[#This Row],[hex]])</f>
        <v>12428</v>
      </c>
      <c r="D932" s="1" t="str">
        <f>_xlfn.UNICHAR(HEX2DEC(JIS非漢字一覧[[#This Row],[hex]]))</f>
        <v>れ</v>
      </c>
      <c r="E932" s="1" t="s">
        <v>2661</v>
      </c>
      <c r="F932" s="1" t="str">
        <f>IF(LENB(JIS非漢字一覧[[#This Row],[char]])=1,"NARROW","WIDE")</f>
        <v>WIDE</v>
      </c>
      <c r="G93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33" spans="2:7" x14ac:dyDescent="0.4">
      <c r="B933" s="2" t="s">
        <v>1666</v>
      </c>
      <c r="C933" s="1">
        <f>HEX2DEC(JIS非漢字一覧[[#This Row],[hex]])</f>
        <v>12429</v>
      </c>
      <c r="D933" s="1" t="str">
        <f>_xlfn.UNICHAR(HEX2DEC(JIS非漢字一覧[[#This Row],[hex]]))</f>
        <v>ろ</v>
      </c>
      <c r="E933" s="1" t="s">
        <v>2662</v>
      </c>
      <c r="F933" s="1" t="str">
        <f>IF(LENB(JIS非漢字一覧[[#This Row],[char]])=1,"NARROW","WIDE")</f>
        <v>WIDE</v>
      </c>
      <c r="G93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34" spans="2:7" x14ac:dyDescent="0.4">
      <c r="B934" s="2" t="s">
        <v>1667</v>
      </c>
      <c r="C934" s="1">
        <f>HEX2DEC(JIS非漢字一覧[[#This Row],[hex]])</f>
        <v>12430</v>
      </c>
      <c r="D934" s="1" t="str">
        <f>_xlfn.UNICHAR(HEX2DEC(JIS非漢字一覧[[#This Row],[hex]]))</f>
        <v>ゎ</v>
      </c>
      <c r="E934" s="1" t="s">
        <v>2663</v>
      </c>
      <c r="F934" s="1" t="str">
        <f>IF(LENB(JIS非漢字一覧[[#This Row],[char]])=1,"NARROW","WIDE")</f>
        <v>WIDE</v>
      </c>
      <c r="G93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35" spans="2:7" x14ac:dyDescent="0.4">
      <c r="B935" s="2" t="s">
        <v>1668</v>
      </c>
      <c r="C935" s="1">
        <f>HEX2DEC(JIS非漢字一覧[[#This Row],[hex]])</f>
        <v>12431</v>
      </c>
      <c r="D935" s="1" t="str">
        <f>_xlfn.UNICHAR(HEX2DEC(JIS非漢字一覧[[#This Row],[hex]]))</f>
        <v>わ</v>
      </c>
      <c r="E935" s="1" t="s">
        <v>2664</v>
      </c>
      <c r="F935" s="1" t="str">
        <f>IF(LENB(JIS非漢字一覧[[#This Row],[char]])=1,"NARROW","WIDE")</f>
        <v>WIDE</v>
      </c>
      <c r="G93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36" spans="2:7" x14ac:dyDescent="0.4">
      <c r="B936" s="2" t="s">
        <v>513</v>
      </c>
      <c r="C936" s="1">
        <f>HEX2DEC(JIS非漢字一覧[[#This Row],[hex]])</f>
        <v>12432</v>
      </c>
      <c r="D936" s="1" t="str">
        <f>_xlfn.UNICHAR(HEX2DEC(JIS非漢字一覧[[#This Row],[hex]]))</f>
        <v>ゐ</v>
      </c>
      <c r="E936" s="1" t="s">
        <v>2665</v>
      </c>
      <c r="F936" s="1" t="str">
        <f>IF(LENB(JIS非漢字一覧[[#This Row],[char]])=1,"NARROW","WIDE")</f>
        <v>WIDE</v>
      </c>
      <c r="G93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37" spans="2:7" x14ac:dyDescent="0.4">
      <c r="B937" s="2" t="s">
        <v>514</v>
      </c>
      <c r="C937" s="1">
        <f>HEX2DEC(JIS非漢字一覧[[#This Row],[hex]])</f>
        <v>12433</v>
      </c>
      <c r="D937" s="1" t="str">
        <f>_xlfn.UNICHAR(HEX2DEC(JIS非漢字一覧[[#This Row],[hex]]))</f>
        <v>ゑ</v>
      </c>
      <c r="E937" s="1" t="s">
        <v>2666</v>
      </c>
      <c r="F937" s="1" t="str">
        <f>IF(LENB(JIS非漢字一覧[[#This Row],[char]])=1,"NARROW","WIDE")</f>
        <v>WIDE</v>
      </c>
      <c r="G93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38" spans="2:7" x14ac:dyDescent="0.4">
      <c r="B938" s="2" t="s">
        <v>515</v>
      </c>
      <c r="C938" s="1">
        <f>HEX2DEC(JIS非漢字一覧[[#This Row],[hex]])</f>
        <v>12434</v>
      </c>
      <c r="D938" s="1" t="str">
        <f>_xlfn.UNICHAR(HEX2DEC(JIS非漢字一覧[[#This Row],[hex]]))</f>
        <v>を</v>
      </c>
      <c r="E938" s="1" t="s">
        <v>2667</v>
      </c>
      <c r="F938" s="1" t="str">
        <f>IF(LENB(JIS非漢字一覧[[#This Row],[char]])=1,"NARROW","WIDE")</f>
        <v>WIDE</v>
      </c>
      <c r="G93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39" spans="2:7" x14ac:dyDescent="0.4">
      <c r="B939" s="2" t="s">
        <v>516</v>
      </c>
      <c r="C939" s="1">
        <f>HEX2DEC(JIS非漢字一覧[[#This Row],[hex]])</f>
        <v>12435</v>
      </c>
      <c r="D939" s="1" t="str">
        <f>_xlfn.UNICHAR(HEX2DEC(JIS非漢字一覧[[#This Row],[hex]]))</f>
        <v>ん</v>
      </c>
      <c r="E939" s="1" t="s">
        <v>2668</v>
      </c>
      <c r="F939" s="1" t="str">
        <f>IF(LENB(JIS非漢字一覧[[#This Row],[char]])=1,"NARROW","WIDE")</f>
        <v>WIDE</v>
      </c>
      <c r="G93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40" spans="2:7" x14ac:dyDescent="0.4">
      <c r="B940" s="2" t="s">
        <v>517</v>
      </c>
      <c r="C940" s="1">
        <f>HEX2DEC(JIS非漢字一覧[[#This Row],[hex]])</f>
        <v>12436</v>
      </c>
      <c r="D940" s="1" t="str">
        <f>_xlfn.UNICHAR(HEX2DEC(JIS非漢字一覧[[#This Row],[hex]]))</f>
        <v>ゔ</v>
      </c>
      <c r="E940" s="1" t="s">
        <v>2669</v>
      </c>
      <c r="F940" s="1" t="str">
        <f>IF(LENB(JIS非漢字一覧[[#This Row],[char]])=1,"NARROW","WIDE")</f>
        <v>WIDE</v>
      </c>
      <c r="G94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41" spans="2:7" x14ac:dyDescent="0.4">
      <c r="B941" s="2" t="s">
        <v>518</v>
      </c>
      <c r="C941" s="1">
        <f>HEX2DEC(JIS非漢字一覧[[#This Row],[hex]])</f>
        <v>12437</v>
      </c>
      <c r="D941" s="1" t="str">
        <f>_xlfn.UNICHAR(HEX2DEC(JIS非漢字一覧[[#This Row],[hex]]))</f>
        <v>ゕ</v>
      </c>
      <c r="E941" s="1" t="s">
        <v>2670</v>
      </c>
      <c r="F941" s="1" t="str">
        <f>IF(LENB(JIS非漢字一覧[[#This Row],[char]])=1,"NARROW","WIDE")</f>
        <v>NARROW</v>
      </c>
      <c r="G94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42" spans="2:7" x14ac:dyDescent="0.4">
      <c r="B942" s="2" t="s">
        <v>519</v>
      </c>
      <c r="C942" s="1">
        <f>HEX2DEC(JIS非漢字一覧[[#This Row],[hex]])</f>
        <v>12438</v>
      </c>
      <c r="D942" s="1" t="str">
        <f>_xlfn.UNICHAR(HEX2DEC(JIS非漢字一覧[[#This Row],[hex]]))</f>
        <v>ゖ</v>
      </c>
      <c r="E942" s="1" t="s">
        <v>2671</v>
      </c>
      <c r="F942" s="1" t="str">
        <f>IF(LENB(JIS非漢字一覧[[#This Row],[char]])=1,"NARROW","WIDE")</f>
        <v>NARROW</v>
      </c>
      <c r="G94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43" spans="2:7" x14ac:dyDescent="0.4">
      <c r="B943" s="2" t="s">
        <v>745</v>
      </c>
      <c r="C943" s="1">
        <f>HEX2DEC(JIS非漢字一覧[[#This Row],[hex]])</f>
        <v>12443</v>
      </c>
      <c r="D943" s="1" t="str">
        <f>_xlfn.UNICHAR(HEX2DEC(JIS非漢字一覧[[#This Row],[hex]]))</f>
        <v>゛</v>
      </c>
      <c r="E943" s="1" t="s">
        <v>2672</v>
      </c>
      <c r="F943" s="1" t="str">
        <f>IF(LENB(JIS非漢字一覧[[#This Row],[char]])=1,"NARROW","WIDE")</f>
        <v>WIDE</v>
      </c>
      <c r="G94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44" spans="2:7" x14ac:dyDescent="0.4">
      <c r="B944" s="2" t="s">
        <v>746</v>
      </c>
      <c r="C944" s="1">
        <f>HEX2DEC(JIS非漢字一覧[[#This Row],[hex]])</f>
        <v>12444</v>
      </c>
      <c r="D944" s="1" t="str">
        <f>_xlfn.UNICHAR(HEX2DEC(JIS非漢字一覧[[#This Row],[hex]]))</f>
        <v>゜</v>
      </c>
      <c r="E944" s="1" t="s">
        <v>2673</v>
      </c>
      <c r="F944" s="1" t="str">
        <f>IF(LENB(JIS非漢字一覧[[#This Row],[char]])=1,"NARROW","WIDE")</f>
        <v>WIDE</v>
      </c>
      <c r="G94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45" spans="2:7" x14ac:dyDescent="0.4">
      <c r="B945" s="2" t="s">
        <v>754</v>
      </c>
      <c r="C945" s="1">
        <f>HEX2DEC(JIS非漢字一覧[[#This Row],[hex]])</f>
        <v>12445</v>
      </c>
      <c r="D945" s="1" t="str">
        <f>_xlfn.UNICHAR(HEX2DEC(JIS非漢字一覧[[#This Row],[hex]]))</f>
        <v>ゝ</v>
      </c>
      <c r="E945" s="1" t="s">
        <v>2674</v>
      </c>
      <c r="F945" s="1" t="str">
        <f>IF(LENB(JIS非漢字一覧[[#This Row],[char]])=1,"NARROW","WIDE")</f>
        <v>WIDE</v>
      </c>
      <c r="G94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46" spans="2:7" x14ac:dyDescent="0.4">
      <c r="B946" s="2" t="s">
        <v>755</v>
      </c>
      <c r="C946" s="1">
        <f>HEX2DEC(JIS非漢字一覧[[#This Row],[hex]])</f>
        <v>12446</v>
      </c>
      <c r="D946" s="1" t="str">
        <f>_xlfn.UNICHAR(HEX2DEC(JIS非漢字一覧[[#This Row],[hex]]))</f>
        <v>ゞ</v>
      </c>
      <c r="E946" s="1" t="s">
        <v>2675</v>
      </c>
      <c r="F946" s="1" t="str">
        <f>IF(LENB(JIS非漢字一覧[[#This Row],[char]])=1,"NARROW","WIDE")</f>
        <v>WIDE</v>
      </c>
      <c r="G94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47" spans="2:7" x14ac:dyDescent="0.4">
      <c r="B947" s="2" t="s">
        <v>522</v>
      </c>
      <c r="C947" s="1">
        <f>HEX2DEC(JIS非漢字一覧[[#This Row],[hex]])</f>
        <v>12447</v>
      </c>
      <c r="D947" s="1" t="str">
        <f>_xlfn.UNICHAR(HEX2DEC(JIS非漢字一覧[[#This Row],[hex]]))</f>
        <v>ゟ</v>
      </c>
      <c r="E947" s="1" t="s">
        <v>2676</v>
      </c>
      <c r="F947" s="1" t="str">
        <f>IF(LENB(JIS非漢字一覧[[#This Row],[char]])=1,"NARROW","WIDE")</f>
        <v>NARROW</v>
      </c>
      <c r="G94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48" spans="2:7" x14ac:dyDescent="0.4">
      <c r="B948" s="2" t="s">
        <v>842</v>
      </c>
      <c r="C948" s="1">
        <f>HEX2DEC(JIS非漢字一覧[[#This Row],[hex]])</f>
        <v>12448</v>
      </c>
      <c r="D948" s="1" t="str">
        <f>_xlfn.UNICHAR(HEX2DEC(JIS非漢字一覧[[#This Row],[hex]]))</f>
        <v>゠</v>
      </c>
      <c r="E948" s="1" t="s">
        <v>2677</v>
      </c>
      <c r="F948" s="1" t="str">
        <f>IF(LENB(JIS非漢字一覧[[#This Row],[char]])=1,"NARROW","WIDE")</f>
        <v>NARROW</v>
      </c>
      <c r="G94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49" spans="2:7" x14ac:dyDescent="0.4">
      <c r="B949" s="2" t="s">
        <v>1669</v>
      </c>
      <c r="C949" s="1">
        <f>HEX2DEC(JIS非漢字一覧[[#This Row],[hex]])</f>
        <v>12449</v>
      </c>
      <c r="D949" s="1" t="str">
        <f>_xlfn.UNICHAR(HEX2DEC(JIS非漢字一覧[[#This Row],[hex]]))</f>
        <v>ァ</v>
      </c>
      <c r="E949" s="1" t="s">
        <v>2678</v>
      </c>
      <c r="F949" s="1" t="str">
        <f>IF(LENB(JIS非漢字一覧[[#This Row],[char]])=1,"NARROW","WIDE")</f>
        <v>WIDE</v>
      </c>
      <c r="G94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50" spans="2:7" x14ac:dyDescent="0.4">
      <c r="B950" s="2" t="s">
        <v>1670</v>
      </c>
      <c r="C950" s="1">
        <f>HEX2DEC(JIS非漢字一覧[[#This Row],[hex]])</f>
        <v>12450</v>
      </c>
      <c r="D950" s="1" t="str">
        <f>_xlfn.UNICHAR(HEX2DEC(JIS非漢字一覧[[#This Row],[hex]]))</f>
        <v>ア</v>
      </c>
      <c r="E950" s="1" t="s">
        <v>2679</v>
      </c>
      <c r="F950" s="1" t="str">
        <f>IF(LENB(JIS非漢字一覧[[#This Row],[char]])=1,"NARROW","WIDE")</f>
        <v>WIDE</v>
      </c>
      <c r="G95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51" spans="2:7" x14ac:dyDescent="0.4">
      <c r="B951" s="2" t="s">
        <v>1671</v>
      </c>
      <c r="C951" s="1">
        <f>HEX2DEC(JIS非漢字一覧[[#This Row],[hex]])</f>
        <v>12451</v>
      </c>
      <c r="D951" s="1" t="str">
        <f>_xlfn.UNICHAR(HEX2DEC(JIS非漢字一覧[[#This Row],[hex]]))</f>
        <v>ィ</v>
      </c>
      <c r="E951" s="1" t="s">
        <v>2680</v>
      </c>
      <c r="F951" s="1" t="str">
        <f>IF(LENB(JIS非漢字一覧[[#This Row],[char]])=1,"NARROW","WIDE")</f>
        <v>WIDE</v>
      </c>
      <c r="G95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52" spans="2:7" x14ac:dyDescent="0.4">
      <c r="B952" s="2" t="s">
        <v>1672</v>
      </c>
      <c r="C952" s="1">
        <f>HEX2DEC(JIS非漢字一覧[[#This Row],[hex]])</f>
        <v>12452</v>
      </c>
      <c r="D952" s="1" t="str">
        <f>_xlfn.UNICHAR(HEX2DEC(JIS非漢字一覧[[#This Row],[hex]]))</f>
        <v>イ</v>
      </c>
      <c r="E952" s="1" t="s">
        <v>2681</v>
      </c>
      <c r="F952" s="1" t="str">
        <f>IF(LENB(JIS非漢字一覧[[#This Row],[char]])=1,"NARROW","WIDE")</f>
        <v>WIDE</v>
      </c>
      <c r="G95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53" spans="2:7" x14ac:dyDescent="0.4">
      <c r="B953" s="2" t="s">
        <v>1673</v>
      </c>
      <c r="C953" s="1">
        <f>HEX2DEC(JIS非漢字一覧[[#This Row],[hex]])</f>
        <v>12453</v>
      </c>
      <c r="D953" s="1" t="str">
        <f>_xlfn.UNICHAR(HEX2DEC(JIS非漢字一覧[[#This Row],[hex]]))</f>
        <v>ゥ</v>
      </c>
      <c r="E953" s="1" t="s">
        <v>2682</v>
      </c>
      <c r="F953" s="1" t="str">
        <f>IF(LENB(JIS非漢字一覧[[#This Row],[char]])=1,"NARROW","WIDE")</f>
        <v>WIDE</v>
      </c>
      <c r="G95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54" spans="2:7" x14ac:dyDescent="0.4">
      <c r="B954" s="2" t="s">
        <v>1674</v>
      </c>
      <c r="C954" s="1">
        <f>HEX2DEC(JIS非漢字一覧[[#This Row],[hex]])</f>
        <v>12454</v>
      </c>
      <c r="D954" s="1" t="str">
        <f>_xlfn.UNICHAR(HEX2DEC(JIS非漢字一覧[[#This Row],[hex]]))</f>
        <v>ウ</v>
      </c>
      <c r="E954" s="1" t="s">
        <v>2683</v>
      </c>
      <c r="F954" s="1" t="str">
        <f>IF(LENB(JIS非漢字一覧[[#This Row],[char]])=1,"NARROW","WIDE")</f>
        <v>WIDE</v>
      </c>
      <c r="G95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55" spans="2:7" x14ac:dyDescent="0.4">
      <c r="B955" s="2" t="s">
        <v>1675</v>
      </c>
      <c r="C955" s="1">
        <f>HEX2DEC(JIS非漢字一覧[[#This Row],[hex]])</f>
        <v>12455</v>
      </c>
      <c r="D955" s="1" t="str">
        <f>_xlfn.UNICHAR(HEX2DEC(JIS非漢字一覧[[#This Row],[hex]]))</f>
        <v>ェ</v>
      </c>
      <c r="E955" s="1" t="s">
        <v>2684</v>
      </c>
      <c r="F955" s="1" t="str">
        <f>IF(LENB(JIS非漢字一覧[[#This Row],[char]])=1,"NARROW","WIDE")</f>
        <v>WIDE</v>
      </c>
      <c r="G95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56" spans="2:7" x14ac:dyDescent="0.4">
      <c r="B956" s="2" t="s">
        <v>1676</v>
      </c>
      <c r="C956" s="1">
        <f>HEX2DEC(JIS非漢字一覧[[#This Row],[hex]])</f>
        <v>12456</v>
      </c>
      <c r="D956" s="1" t="str">
        <f>_xlfn.UNICHAR(HEX2DEC(JIS非漢字一覧[[#This Row],[hex]]))</f>
        <v>エ</v>
      </c>
      <c r="E956" s="1" t="s">
        <v>2685</v>
      </c>
      <c r="F956" s="1" t="str">
        <f>IF(LENB(JIS非漢字一覧[[#This Row],[char]])=1,"NARROW","WIDE")</f>
        <v>WIDE</v>
      </c>
      <c r="G95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57" spans="2:7" x14ac:dyDescent="0.4">
      <c r="B957" s="2" t="s">
        <v>1677</v>
      </c>
      <c r="C957" s="1">
        <f>HEX2DEC(JIS非漢字一覧[[#This Row],[hex]])</f>
        <v>12457</v>
      </c>
      <c r="D957" s="1" t="str">
        <f>_xlfn.UNICHAR(HEX2DEC(JIS非漢字一覧[[#This Row],[hex]]))</f>
        <v>ォ</v>
      </c>
      <c r="E957" s="1" t="s">
        <v>2686</v>
      </c>
      <c r="F957" s="1" t="str">
        <f>IF(LENB(JIS非漢字一覧[[#This Row],[char]])=1,"NARROW","WIDE")</f>
        <v>WIDE</v>
      </c>
      <c r="G95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58" spans="2:7" x14ac:dyDescent="0.4">
      <c r="B958" s="2" t="s">
        <v>1678</v>
      </c>
      <c r="C958" s="1">
        <f>HEX2DEC(JIS非漢字一覧[[#This Row],[hex]])</f>
        <v>12458</v>
      </c>
      <c r="D958" s="1" t="str">
        <f>_xlfn.UNICHAR(HEX2DEC(JIS非漢字一覧[[#This Row],[hex]]))</f>
        <v>オ</v>
      </c>
      <c r="E958" s="1" t="s">
        <v>2687</v>
      </c>
      <c r="F958" s="1" t="str">
        <f>IF(LENB(JIS非漢字一覧[[#This Row],[char]])=1,"NARROW","WIDE")</f>
        <v>WIDE</v>
      </c>
      <c r="G95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59" spans="2:7" x14ac:dyDescent="0.4">
      <c r="B959" s="2" t="s">
        <v>1679</v>
      </c>
      <c r="C959" s="1">
        <f>HEX2DEC(JIS非漢字一覧[[#This Row],[hex]])</f>
        <v>12459</v>
      </c>
      <c r="D959" s="1" t="str">
        <f>_xlfn.UNICHAR(HEX2DEC(JIS非漢字一覧[[#This Row],[hex]]))</f>
        <v>カ</v>
      </c>
      <c r="E959" s="1" t="s">
        <v>2688</v>
      </c>
      <c r="F959" s="1" t="str">
        <f>IF(LENB(JIS非漢字一覧[[#This Row],[char]])=1,"NARROW","WIDE")</f>
        <v>WIDE</v>
      </c>
      <c r="G95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60" spans="2:7" x14ac:dyDescent="0.4">
      <c r="B960" s="2" t="s">
        <v>1680</v>
      </c>
      <c r="C960" s="1">
        <f>HEX2DEC(JIS非漢字一覧[[#This Row],[hex]])</f>
        <v>12460</v>
      </c>
      <c r="D960" s="1" t="str">
        <f>_xlfn.UNICHAR(HEX2DEC(JIS非漢字一覧[[#This Row],[hex]]))</f>
        <v>ガ</v>
      </c>
      <c r="E960" s="1" t="s">
        <v>2689</v>
      </c>
      <c r="F960" s="1" t="str">
        <f>IF(LENB(JIS非漢字一覧[[#This Row],[char]])=1,"NARROW","WIDE")</f>
        <v>WIDE</v>
      </c>
      <c r="G96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61" spans="2:7" x14ac:dyDescent="0.4">
      <c r="B961" s="2" t="s">
        <v>1681</v>
      </c>
      <c r="C961" s="1">
        <f>HEX2DEC(JIS非漢字一覧[[#This Row],[hex]])</f>
        <v>12461</v>
      </c>
      <c r="D961" s="1" t="str">
        <f>_xlfn.UNICHAR(HEX2DEC(JIS非漢字一覧[[#This Row],[hex]]))</f>
        <v>キ</v>
      </c>
      <c r="E961" s="1" t="s">
        <v>2690</v>
      </c>
      <c r="F961" s="1" t="str">
        <f>IF(LENB(JIS非漢字一覧[[#This Row],[char]])=1,"NARROW","WIDE")</f>
        <v>WIDE</v>
      </c>
      <c r="G96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62" spans="2:7" x14ac:dyDescent="0.4">
      <c r="B962" s="2" t="s">
        <v>1682</v>
      </c>
      <c r="C962" s="1">
        <f>HEX2DEC(JIS非漢字一覧[[#This Row],[hex]])</f>
        <v>12462</v>
      </c>
      <c r="D962" s="1" t="str">
        <f>_xlfn.UNICHAR(HEX2DEC(JIS非漢字一覧[[#This Row],[hex]]))</f>
        <v>ギ</v>
      </c>
      <c r="E962" s="1" t="s">
        <v>2691</v>
      </c>
      <c r="F962" s="1" t="str">
        <f>IF(LENB(JIS非漢字一覧[[#This Row],[char]])=1,"NARROW","WIDE")</f>
        <v>WIDE</v>
      </c>
      <c r="G96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63" spans="2:7" x14ac:dyDescent="0.4">
      <c r="B963" s="2" t="s">
        <v>1683</v>
      </c>
      <c r="C963" s="1">
        <f>HEX2DEC(JIS非漢字一覧[[#This Row],[hex]])</f>
        <v>12463</v>
      </c>
      <c r="D963" s="1" t="str">
        <f>_xlfn.UNICHAR(HEX2DEC(JIS非漢字一覧[[#This Row],[hex]]))</f>
        <v>ク</v>
      </c>
      <c r="E963" s="1" t="s">
        <v>2692</v>
      </c>
      <c r="F963" s="1" t="str">
        <f>IF(LENB(JIS非漢字一覧[[#This Row],[char]])=1,"NARROW","WIDE")</f>
        <v>WIDE</v>
      </c>
      <c r="G96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64" spans="2:7" x14ac:dyDescent="0.4">
      <c r="B964" s="2" t="s">
        <v>1684</v>
      </c>
      <c r="C964" s="1">
        <f>HEX2DEC(JIS非漢字一覧[[#This Row],[hex]])</f>
        <v>12464</v>
      </c>
      <c r="D964" s="1" t="str">
        <f>_xlfn.UNICHAR(HEX2DEC(JIS非漢字一覧[[#This Row],[hex]]))</f>
        <v>グ</v>
      </c>
      <c r="E964" s="1" t="s">
        <v>2693</v>
      </c>
      <c r="F964" s="1" t="str">
        <f>IF(LENB(JIS非漢字一覧[[#This Row],[char]])=1,"NARROW","WIDE")</f>
        <v>WIDE</v>
      </c>
      <c r="G96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65" spans="2:7" x14ac:dyDescent="0.4">
      <c r="B965" s="2" t="s">
        <v>1685</v>
      </c>
      <c r="C965" s="1">
        <f>HEX2DEC(JIS非漢字一覧[[#This Row],[hex]])</f>
        <v>12465</v>
      </c>
      <c r="D965" s="1" t="str">
        <f>_xlfn.UNICHAR(HEX2DEC(JIS非漢字一覧[[#This Row],[hex]]))</f>
        <v>ケ</v>
      </c>
      <c r="E965" s="1" t="s">
        <v>2694</v>
      </c>
      <c r="F965" s="1" t="str">
        <f>IF(LENB(JIS非漢字一覧[[#This Row],[char]])=1,"NARROW","WIDE")</f>
        <v>WIDE</v>
      </c>
      <c r="G96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66" spans="2:7" x14ac:dyDescent="0.4">
      <c r="B966" s="2" t="s">
        <v>1686</v>
      </c>
      <c r="C966" s="1">
        <f>HEX2DEC(JIS非漢字一覧[[#This Row],[hex]])</f>
        <v>12466</v>
      </c>
      <c r="D966" s="1" t="str">
        <f>_xlfn.UNICHAR(HEX2DEC(JIS非漢字一覧[[#This Row],[hex]]))</f>
        <v>ゲ</v>
      </c>
      <c r="E966" s="1" t="s">
        <v>2695</v>
      </c>
      <c r="F966" s="1" t="str">
        <f>IF(LENB(JIS非漢字一覧[[#This Row],[char]])=1,"NARROW","WIDE")</f>
        <v>WIDE</v>
      </c>
      <c r="G96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67" spans="2:7" x14ac:dyDescent="0.4">
      <c r="B967" s="2" t="s">
        <v>1687</v>
      </c>
      <c r="C967" s="1">
        <f>HEX2DEC(JIS非漢字一覧[[#This Row],[hex]])</f>
        <v>12467</v>
      </c>
      <c r="D967" s="1" t="str">
        <f>_xlfn.UNICHAR(HEX2DEC(JIS非漢字一覧[[#This Row],[hex]]))</f>
        <v>コ</v>
      </c>
      <c r="E967" s="1" t="s">
        <v>2696</v>
      </c>
      <c r="F967" s="1" t="str">
        <f>IF(LENB(JIS非漢字一覧[[#This Row],[char]])=1,"NARROW","WIDE")</f>
        <v>WIDE</v>
      </c>
      <c r="G96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68" spans="2:7" x14ac:dyDescent="0.4">
      <c r="B968" s="2" t="s">
        <v>1688</v>
      </c>
      <c r="C968" s="1">
        <f>HEX2DEC(JIS非漢字一覧[[#This Row],[hex]])</f>
        <v>12468</v>
      </c>
      <c r="D968" s="1" t="str">
        <f>_xlfn.UNICHAR(HEX2DEC(JIS非漢字一覧[[#This Row],[hex]]))</f>
        <v>ゴ</v>
      </c>
      <c r="E968" s="1" t="s">
        <v>2697</v>
      </c>
      <c r="F968" s="1" t="str">
        <f>IF(LENB(JIS非漢字一覧[[#This Row],[char]])=1,"NARROW","WIDE")</f>
        <v>WIDE</v>
      </c>
      <c r="G96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69" spans="2:7" x14ac:dyDescent="0.4">
      <c r="B969" s="2" t="s">
        <v>1689</v>
      </c>
      <c r="C969" s="1">
        <f>HEX2DEC(JIS非漢字一覧[[#This Row],[hex]])</f>
        <v>12469</v>
      </c>
      <c r="D969" s="1" t="str">
        <f>_xlfn.UNICHAR(HEX2DEC(JIS非漢字一覧[[#This Row],[hex]]))</f>
        <v>サ</v>
      </c>
      <c r="E969" s="1" t="s">
        <v>2698</v>
      </c>
      <c r="F969" s="1" t="str">
        <f>IF(LENB(JIS非漢字一覧[[#This Row],[char]])=1,"NARROW","WIDE")</f>
        <v>WIDE</v>
      </c>
      <c r="G96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70" spans="2:7" x14ac:dyDescent="0.4">
      <c r="B970" s="2" t="s">
        <v>1690</v>
      </c>
      <c r="C970" s="1">
        <f>HEX2DEC(JIS非漢字一覧[[#This Row],[hex]])</f>
        <v>12470</v>
      </c>
      <c r="D970" s="1" t="str">
        <f>_xlfn.UNICHAR(HEX2DEC(JIS非漢字一覧[[#This Row],[hex]]))</f>
        <v>ザ</v>
      </c>
      <c r="E970" s="1" t="s">
        <v>2699</v>
      </c>
      <c r="F970" s="1" t="str">
        <f>IF(LENB(JIS非漢字一覧[[#This Row],[char]])=1,"NARROW","WIDE")</f>
        <v>WIDE</v>
      </c>
      <c r="G97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71" spans="2:7" x14ac:dyDescent="0.4">
      <c r="B971" s="2" t="s">
        <v>1691</v>
      </c>
      <c r="C971" s="1">
        <f>HEX2DEC(JIS非漢字一覧[[#This Row],[hex]])</f>
        <v>12471</v>
      </c>
      <c r="D971" s="1" t="str">
        <f>_xlfn.UNICHAR(HEX2DEC(JIS非漢字一覧[[#This Row],[hex]]))</f>
        <v>シ</v>
      </c>
      <c r="E971" s="1" t="s">
        <v>2700</v>
      </c>
      <c r="F971" s="1" t="str">
        <f>IF(LENB(JIS非漢字一覧[[#This Row],[char]])=1,"NARROW","WIDE")</f>
        <v>WIDE</v>
      </c>
      <c r="G97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72" spans="2:7" x14ac:dyDescent="0.4">
      <c r="B972" s="2" t="s">
        <v>1692</v>
      </c>
      <c r="C972" s="1">
        <f>HEX2DEC(JIS非漢字一覧[[#This Row],[hex]])</f>
        <v>12472</v>
      </c>
      <c r="D972" s="1" t="str">
        <f>_xlfn.UNICHAR(HEX2DEC(JIS非漢字一覧[[#This Row],[hex]]))</f>
        <v>ジ</v>
      </c>
      <c r="E972" s="1" t="s">
        <v>2701</v>
      </c>
      <c r="F972" s="1" t="str">
        <f>IF(LENB(JIS非漢字一覧[[#This Row],[char]])=1,"NARROW","WIDE")</f>
        <v>WIDE</v>
      </c>
      <c r="G97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73" spans="2:7" x14ac:dyDescent="0.4">
      <c r="B973" s="2" t="s">
        <v>1693</v>
      </c>
      <c r="C973" s="1">
        <f>HEX2DEC(JIS非漢字一覧[[#This Row],[hex]])</f>
        <v>12473</v>
      </c>
      <c r="D973" s="1" t="str">
        <f>_xlfn.UNICHAR(HEX2DEC(JIS非漢字一覧[[#This Row],[hex]]))</f>
        <v>ス</v>
      </c>
      <c r="E973" s="1" t="s">
        <v>2702</v>
      </c>
      <c r="F973" s="1" t="str">
        <f>IF(LENB(JIS非漢字一覧[[#This Row],[char]])=1,"NARROW","WIDE")</f>
        <v>WIDE</v>
      </c>
      <c r="G97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74" spans="2:7" x14ac:dyDescent="0.4">
      <c r="B974" s="2" t="s">
        <v>1694</v>
      </c>
      <c r="C974" s="1">
        <f>HEX2DEC(JIS非漢字一覧[[#This Row],[hex]])</f>
        <v>12474</v>
      </c>
      <c r="D974" s="1" t="str">
        <f>_xlfn.UNICHAR(HEX2DEC(JIS非漢字一覧[[#This Row],[hex]]))</f>
        <v>ズ</v>
      </c>
      <c r="E974" s="1" t="s">
        <v>2703</v>
      </c>
      <c r="F974" s="1" t="str">
        <f>IF(LENB(JIS非漢字一覧[[#This Row],[char]])=1,"NARROW","WIDE")</f>
        <v>WIDE</v>
      </c>
      <c r="G97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75" spans="2:7" x14ac:dyDescent="0.4">
      <c r="B975" s="2" t="s">
        <v>1695</v>
      </c>
      <c r="C975" s="1">
        <f>HEX2DEC(JIS非漢字一覧[[#This Row],[hex]])</f>
        <v>12475</v>
      </c>
      <c r="D975" s="1" t="str">
        <f>_xlfn.UNICHAR(HEX2DEC(JIS非漢字一覧[[#This Row],[hex]]))</f>
        <v>セ</v>
      </c>
      <c r="E975" s="1" t="s">
        <v>2704</v>
      </c>
      <c r="F975" s="1" t="str">
        <f>IF(LENB(JIS非漢字一覧[[#This Row],[char]])=1,"NARROW","WIDE")</f>
        <v>WIDE</v>
      </c>
      <c r="G97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76" spans="2:7" x14ac:dyDescent="0.4">
      <c r="B976" s="2" t="s">
        <v>1696</v>
      </c>
      <c r="C976" s="1">
        <f>HEX2DEC(JIS非漢字一覧[[#This Row],[hex]])</f>
        <v>12476</v>
      </c>
      <c r="D976" s="1" t="str">
        <f>_xlfn.UNICHAR(HEX2DEC(JIS非漢字一覧[[#This Row],[hex]]))</f>
        <v>ゼ</v>
      </c>
      <c r="E976" s="1" t="s">
        <v>2705</v>
      </c>
      <c r="F976" s="1" t="str">
        <f>IF(LENB(JIS非漢字一覧[[#This Row],[char]])=1,"NARROW","WIDE")</f>
        <v>WIDE</v>
      </c>
      <c r="G97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77" spans="2:7" x14ac:dyDescent="0.4">
      <c r="B977" s="2" t="s">
        <v>1697</v>
      </c>
      <c r="C977" s="1">
        <f>HEX2DEC(JIS非漢字一覧[[#This Row],[hex]])</f>
        <v>12477</v>
      </c>
      <c r="D977" s="1" t="str">
        <f>_xlfn.UNICHAR(HEX2DEC(JIS非漢字一覧[[#This Row],[hex]]))</f>
        <v>ソ</v>
      </c>
      <c r="E977" s="1" t="s">
        <v>2706</v>
      </c>
      <c r="F977" s="1" t="str">
        <f>IF(LENB(JIS非漢字一覧[[#This Row],[char]])=1,"NARROW","WIDE")</f>
        <v>WIDE</v>
      </c>
      <c r="G97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78" spans="2:7" x14ac:dyDescent="0.4">
      <c r="B978" s="2" t="s">
        <v>1698</v>
      </c>
      <c r="C978" s="1">
        <f>HEX2DEC(JIS非漢字一覧[[#This Row],[hex]])</f>
        <v>12478</v>
      </c>
      <c r="D978" s="1" t="str">
        <f>_xlfn.UNICHAR(HEX2DEC(JIS非漢字一覧[[#This Row],[hex]]))</f>
        <v>ゾ</v>
      </c>
      <c r="E978" s="1" t="s">
        <v>2707</v>
      </c>
      <c r="F978" s="1" t="str">
        <f>IF(LENB(JIS非漢字一覧[[#This Row],[char]])=1,"NARROW","WIDE")</f>
        <v>WIDE</v>
      </c>
      <c r="G97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79" spans="2:7" x14ac:dyDescent="0.4">
      <c r="B979" s="2" t="s">
        <v>1699</v>
      </c>
      <c r="C979" s="1">
        <f>HEX2DEC(JIS非漢字一覧[[#This Row],[hex]])</f>
        <v>12479</v>
      </c>
      <c r="D979" s="1" t="str">
        <f>_xlfn.UNICHAR(HEX2DEC(JIS非漢字一覧[[#This Row],[hex]]))</f>
        <v>タ</v>
      </c>
      <c r="E979" s="1" t="s">
        <v>2708</v>
      </c>
      <c r="F979" s="1" t="str">
        <f>IF(LENB(JIS非漢字一覧[[#This Row],[char]])=1,"NARROW","WIDE")</f>
        <v>WIDE</v>
      </c>
      <c r="G97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80" spans="2:7" x14ac:dyDescent="0.4">
      <c r="B980" s="2" t="s">
        <v>1700</v>
      </c>
      <c r="C980" s="1">
        <f>HEX2DEC(JIS非漢字一覧[[#This Row],[hex]])</f>
        <v>12480</v>
      </c>
      <c r="D980" s="1" t="str">
        <f>_xlfn.UNICHAR(HEX2DEC(JIS非漢字一覧[[#This Row],[hex]]))</f>
        <v>ダ</v>
      </c>
      <c r="E980" s="1" t="s">
        <v>2709</v>
      </c>
      <c r="F980" s="1" t="str">
        <f>IF(LENB(JIS非漢字一覧[[#This Row],[char]])=1,"NARROW","WIDE")</f>
        <v>WIDE</v>
      </c>
      <c r="G98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81" spans="2:7" x14ac:dyDescent="0.4">
      <c r="B981" s="2" t="s">
        <v>1701</v>
      </c>
      <c r="C981" s="1">
        <f>HEX2DEC(JIS非漢字一覧[[#This Row],[hex]])</f>
        <v>12481</v>
      </c>
      <c r="D981" s="1" t="str">
        <f>_xlfn.UNICHAR(HEX2DEC(JIS非漢字一覧[[#This Row],[hex]]))</f>
        <v>チ</v>
      </c>
      <c r="E981" s="1" t="s">
        <v>2710</v>
      </c>
      <c r="F981" s="1" t="str">
        <f>IF(LENB(JIS非漢字一覧[[#This Row],[char]])=1,"NARROW","WIDE")</f>
        <v>WIDE</v>
      </c>
      <c r="G98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82" spans="2:7" x14ac:dyDescent="0.4">
      <c r="B982" s="2" t="s">
        <v>1702</v>
      </c>
      <c r="C982" s="1">
        <f>HEX2DEC(JIS非漢字一覧[[#This Row],[hex]])</f>
        <v>12482</v>
      </c>
      <c r="D982" s="1" t="str">
        <f>_xlfn.UNICHAR(HEX2DEC(JIS非漢字一覧[[#This Row],[hex]]))</f>
        <v>ヂ</v>
      </c>
      <c r="E982" s="1" t="s">
        <v>2711</v>
      </c>
      <c r="F982" s="1" t="str">
        <f>IF(LENB(JIS非漢字一覧[[#This Row],[char]])=1,"NARROW","WIDE")</f>
        <v>WIDE</v>
      </c>
      <c r="G98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83" spans="2:7" x14ac:dyDescent="0.4">
      <c r="B983" s="2" t="s">
        <v>1703</v>
      </c>
      <c r="C983" s="1">
        <f>HEX2DEC(JIS非漢字一覧[[#This Row],[hex]])</f>
        <v>12483</v>
      </c>
      <c r="D983" s="1" t="str">
        <f>_xlfn.UNICHAR(HEX2DEC(JIS非漢字一覧[[#This Row],[hex]]))</f>
        <v>ッ</v>
      </c>
      <c r="E983" s="1" t="s">
        <v>2712</v>
      </c>
      <c r="F983" s="1" t="str">
        <f>IF(LENB(JIS非漢字一覧[[#This Row],[char]])=1,"NARROW","WIDE")</f>
        <v>WIDE</v>
      </c>
      <c r="G98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84" spans="2:7" x14ac:dyDescent="0.4">
      <c r="B984" s="2" t="s">
        <v>1704</v>
      </c>
      <c r="C984" s="1">
        <f>HEX2DEC(JIS非漢字一覧[[#This Row],[hex]])</f>
        <v>12484</v>
      </c>
      <c r="D984" s="1" t="str">
        <f>_xlfn.UNICHAR(HEX2DEC(JIS非漢字一覧[[#This Row],[hex]]))</f>
        <v>ツ</v>
      </c>
      <c r="E984" s="1" t="s">
        <v>2713</v>
      </c>
      <c r="F984" s="1" t="str">
        <f>IF(LENB(JIS非漢字一覧[[#This Row],[char]])=1,"NARROW","WIDE")</f>
        <v>WIDE</v>
      </c>
      <c r="G98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85" spans="2:7" x14ac:dyDescent="0.4">
      <c r="B985" s="2" t="s">
        <v>1705</v>
      </c>
      <c r="C985" s="1">
        <f>HEX2DEC(JIS非漢字一覧[[#This Row],[hex]])</f>
        <v>12485</v>
      </c>
      <c r="D985" s="1" t="str">
        <f>_xlfn.UNICHAR(HEX2DEC(JIS非漢字一覧[[#This Row],[hex]]))</f>
        <v>ヅ</v>
      </c>
      <c r="E985" s="1" t="s">
        <v>2714</v>
      </c>
      <c r="F985" s="1" t="str">
        <f>IF(LENB(JIS非漢字一覧[[#This Row],[char]])=1,"NARROW","WIDE")</f>
        <v>WIDE</v>
      </c>
      <c r="G98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86" spans="2:7" x14ac:dyDescent="0.4">
      <c r="B986" s="2" t="s">
        <v>1706</v>
      </c>
      <c r="C986" s="1">
        <f>HEX2DEC(JIS非漢字一覧[[#This Row],[hex]])</f>
        <v>12486</v>
      </c>
      <c r="D986" s="1" t="str">
        <f>_xlfn.UNICHAR(HEX2DEC(JIS非漢字一覧[[#This Row],[hex]]))</f>
        <v>テ</v>
      </c>
      <c r="E986" s="1" t="s">
        <v>2715</v>
      </c>
      <c r="F986" s="1" t="str">
        <f>IF(LENB(JIS非漢字一覧[[#This Row],[char]])=1,"NARROW","WIDE")</f>
        <v>WIDE</v>
      </c>
      <c r="G98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87" spans="2:7" x14ac:dyDescent="0.4">
      <c r="B987" s="2" t="s">
        <v>1707</v>
      </c>
      <c r="C987" s="1">
        <f>HEX2DEC(JIS非漢字一覧[[#This Row],[hex]])</f>
        <v>12487</v>
      </c>
      <c r="D987" s="1" t="str">
        <f>_xlfn.UNICHAR(HEX2DEC(JIS非漢字一覧[[#This Row],[hex]]))</f>
        <v>デ</v>
      </c>
      <c r="E987" s="1" t="s">
        <v>2716</v>
      </c>
      <c r="F987" s="1" t="str">
        <f>IF(LENB(JIS非漢字一覧[[#This Row],[char]])=1,"NARROW","WIDE")</f>
        <v>WIDE</v>
      </c>
      <c r="G98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88" spans="2:7" x14ac:dyDescent="0.4">
      <c r="B988" s="2" t="s">
        <v>1708</v>
      </c>
      <c r="C988" s="1">
        <f>HEX2DEC(JIS非漢字一覧[[#This Row],[hex]])</f>
        <v>12488</v>
      </c>
      <c r="D988" s="1" t="str">
        <f>_xlfn.UNICHAR(HEX2DEC(JIS非漢字一覧[[#This Row],[hex]]))</f>
        <v>ト</v>
      </c>
      <c r="E988" s="1" t="s">
        <v>2717</v>
      </c>
      <c r="F988" s="1" t="str">
        <f>IF(LENB(JIS非漢字一覧[[#This Row],[char]])=1,"NARROW","WIDE")</f>
        <v>WIDE</v>
      </c>
      <c r="G98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89" spans="2:7" x14ac:dyDescent="0.4">
      <c r="B989" s="2" t="s">
        <v>1709</v>
      </c>
      <c r="C989" s="1">
        <f>HEX2DEC(JIS非漢字一覧[[#This Row],[hex]])</f>
        <v>12489</v>
      </c>
      <c r="D989" s="1" t="str">
        <f>_xlfn.UNICHAR(HEX2DEC(JIS非漢字一覧[[#This Row],[hex]]))</f>
        <v>ド</v>
      </c>
      <c r="E989" s="1" t="s">
        <v>2718</v>
      </c>
      <c r="F989" s="1" t="str">
        <f>IF(LENB(JIS非漢字一覧[[#This Row],[char]])=1,"NARROW","WIDE")</f>
        <v>WIDE</v>
      </c>
      <c r="G98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90" spans="2:7" x14ac:dyDescent="0.4">
      <c r="B990" s="2" t="s">
        <v>1710</v>
      </c>
      <c r="C990" s="1">
        <f>HEX2DEC(JIS非漢字一覧[[#This Row],[hex]])</f>
        <v>12490</v>
      </c>
      <c r="D990" s="1" t="str">
        <f>_xlfn.UNICHAR(HEX2DEC(JIS非漢字一覧[[#This Row],[hex]]))</f>
        <v>ナ</v>
      </c>
      <c r="E990" s="1" t="s">
        <v>2719</v>
      </c>
      <c r="F990" s="1" t="str">
        <f>IF(LENB(JIS非漢字一覧[[#This Row],[char]])=1,"NARROW","WIDE")</f>
        <v>WIDE</v>
      </c>
      <c r="G99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91" spans="2:7" x14ac:dyDescent="0.4">
      <c r="B991" s="2" t="s">
        <v>1711</v>
      </c>
      <c r="C991" s="1">
        <f>HEX2DEC(JIS非漢字一覧[[#This Row],[hex]])</f>
        <v>12491</v>
      </c>
      <c r="D991" s="1" t="str">
        <f>_xlfn.UNICHAR(HEX2DEC(JIS非漢字一覧[[#This Row],[hex]]))</f>
        <v>ニ</v>
      </c>
      <c r="E991" s="1" t="s">
        <v>2720</v>
      </c>
      <c r="F991" s="1" t="str">
        <f>IF(LENB(JIS非漢字一覧[[#This Row],[char]])=1,"NARROW","WIDE")</f>
        <v>WIDE</v>
      </c>
      <c r="G99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92" spans="2:7" x14ac:dyDescent="0.4">
      <c r="B992" s="2" t="s">
        <v>1712</v>
      </c>
      <c r="C992" s="1">
        <f>HEX2DEC(JIS非漢字一覧[[#This Row],[hex]])</f>
        <v>12492</v>
      </c>
      <c r="D992" s="1" t="str">
        <f>_xlfn.UNICHAR(HEX2DEC(JIS非漢字一覧[[#This Row],[hex]]))</f>
        <v>ヌ</v>
      </c>
      <c r="E992" s="1" t="s">
        <v>2721</v>
      </c>
      <c r="F992" s="1" t="str">
        <f>IF(LENB(JIS非漢字一覧[[#This Row],[char]])=1,"NARROW","WIDE")</f>
        <v>WIDE</v>
      </c>
      <c r="G99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93" spans="2:7" x14ac:dyDescent="0.4">
      <c r="B993" s="2" t="s">
        <v>1713</v>
      </c>
      <c r="C993" s="1">
        <f>HEX2DEC(JIS非漢字一覧[[#This Row],[hex]])</f>
        <v>12493</v>
      </c>
      <c r="D993" s="1" t="str">
        <f>_xlfn.UNICHAR(HEX2DEC(JIS非漢字一覧[[#This Row],[hex]]))</f>
        <v>ネ</v>
      </c>
      <c r="E993" s="1" t="s">
        <v>2722</v>
      </c>
      <c r="F993" s="1" t="str">
        <f>IF(LENB(JIS非漢字一覧[[#This Row],[char]])=1,"NARROW","WIDE")</f>
        <v>WIDE</v>
      </c>
      <c r="G99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94" spans="2:7" x14ac:dyDescent="0.4">
      <c r="B994" s="2" t="s">
        <v>1714</v>
      </c>
      <c r="C994" s="1">
        <f>HEX2DEC(JIS非漢字一覧[[#This Row],[hex]])</f>
        <v>12494</v>
      </c>
      <c r="D994" s="1" t="str">
        <f>_xlfn.UNICHAR(HEX2DEC(JIS非漢字一覧[[#This Row],[hex]]))</f>
        <v>ノ</v>
      </c>
      <c r="E994" s="1" t="s">
        <v>2723</v>
      </c>
      <c r="F994" s="1" t="str">
        <f>IF(LENB(JIS非漢字一覧[[#This Row],[char]])=1,"NARROW","WIDE")</f>
        <v>WIDE</v>
      </c>
      <c r="G99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95" spans="2:7" x14ac:dyDescent="0.4">
      <c r="B995" s="2" t="s">
        <v>1715</v>
      </c>
      <c r="C995" s="1">
        <f>HEX2DEC(JIS非漢字一覧[[#This Row],[hex]])</f>
        <v>12495</v>
      </c>
      <c r="D995" s="1" t="str">
        <f>_xlfn.UNICHAR(HEX2DEC(JIS非漢字一覧[[#This Row],[hex]]))</f>
        <v>ハ</v>
      </c>
      <c r="E995" s="1" t="s">
        <v>2724</v>
      </c>
      <c r="F995" s="1" t="str">
        <f>IF(LENB(JIS非漢字一覧[[#This Row],[char]])=1,"NARROW","WIDE")</f>
        <v>WIDE</v>
      </c>
      <c r="G99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96" spans="2:7" x14ac:dyDescent="0.4">
      <c r="B996" s="2" t="s">
        <v>1716</v>
      </c>
      <c r="C996" s="1">
        <f>HEX2DEC(JIS非漢字一覧[[#This Row],[hex]])</f>
        <v>12496</v>
      </c>
      <c r="D996" s="1" t="str">
        <f>_xlfn.UNICHAR(HEX2DEC(JIS非漢字一覧[[#This Row],[hex]]))</f>
        <v>バ</v>
      </c>
      <c r="E996" s="1" t="s">
        <v>2725</v>
      </c>
      <c r="F996" s="1" t="str">
        <f>IF(LENB(JIS非漢字一覧[[#This Row],[char]])=1,"NARROW","WIDE")</f>
        <v>WIDE</v>
      </c>
      <c r="G99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97" spans="2:7" x14ac:dyDescent="0.4">
      <c r="B997" s="2" t="s">
        <v>1717</v>
      </c>
      <c r="C997" s="1">
        <f>HEX2DEC(JIS非漢字一覧[[#This Row],[hex]])</f>
        <v>12497</v>
      </c>
      <c r="D997" s="1" t="str">
        <f>_xlfn.UNICHAR(HEX2DEC(JIS非漢字一覧[[#This Row],[hex]]))</f>
        <v>パ</v>
      </c>
      <c r="E997" s="1" t="s">
        <v>2726</v>
      </c>
      <c r="F997" s="1" t="str">
        <f>IF(LENB(JIS非漢字一覧[[#This Row],[char]])=1,"NARROW","WIDE")</f>
        <v>WIDE</v>
      </c>
      <c r="G99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98" spans="2:7" x14ac:dyDescent="0.4">
      <c r="B998" s="2" t="s">
        <v>1718</v>
      </c>
      <c r="C998" s="1">
        <f>HEX2DEC(JIS非漢字一覧[[#This Row],[hex]])</f>
        <v>12498</v>
      </c>
      <c r="D998" s="1" t="str">
        <f>_xlfn.UNICHAR(HEX2DEC(JIS非漢字一覧[[#This Row],[hex]]))</f>
        <v>ヒ</v>
      </c>
      <c r="E998" s="1" t="s">
        <v>2727</v>
      </c>
      <c r="F998" s="1" t="str">
        <f>IF(LENB(JIS非漢字一覧[[#This Row],[char]])=1,"NARROW","WIDE")</f>
        <v>WIDE</v>
      </c>
      <c r="G99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999" spans="2:7" x14ac:dyDescent="0.4">
      <c r="B999" s="2" t="s">
        <v>1719</v>
      </c>
      <c r="C999" s="1">
        <f>HEX2DEC(JIS非漢字一覧[[#This Row],[hex]])</f>
        <v>12499</v>
      </c>
      <c r="D999" s="1" t="str">
        <f>_xlfn.UNICHAR(HEX2DEC(JIS非漢字一覧[[#This Row],[hex]]))</f>
        <v>ビ</v>
      </c>
      <c r="E999" s="1" t="s">
        <v>2728</v>
      </c>
      <c r="F999" s="1" t="str">
        <f>IF(LENB(JIS非漢字一覧[[#This Row],[char]])=1,"NARROW","WIDE")</f>
        <v>WIDE</v>
      </c>
      <c r="G99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00" spans="2:7" x14ac:dyDescent="0.4">
      <c r="B1000" s="2" t="s">
        <v>1720</v>
      </c>
      <c r="C1000" s="1">
        <f>HEX2DEC(JIS非漢字一覧[[#This Row],[hex]])</f>
        <v>12500</v>
      </c>
      <c r="D1000" s="1" t="str">
        <f>_xlfn.UNICHAR(HEX2DEC(JIS非漢字一覧[[#This Row],[hex]]))</f>
        <v>ピ</v>
      </c>
      <c r="E1000" s="1" t="s">
        <v>2729</v>
      </c>
      <c r="F1000" s="1" t="str">
        <f>IF(LENB(JIS非漢字一覧[[#This Row],[char]])=1,"NARROW","WIDE")</f>
        <v>WIDE</v>
      </c>
      <c r="G100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01" spans="2:7" x14ac:dyDescent="0.4">
      <c r="B1001" s="2" t="s">
        <v>1721</v>
      </c>
      <c r="C1001" s="1">
        <f>HEX2DEC(JIS非漢字一覧[[#This Row],[hex]])</f>
        <v>12501</v>
      </c>
      <c r="D1001" s="1" t="str">
        <f>_xlfn.UNICHAR(HEX2DEC(JIS非漢字一覧[[#This Row],[hex]]))</f>
        <v>フ</v>
      </c>
      <c r="E1001" s="1" t="s">
        <v>2730</v>
      </c>
      <c r="F1001" s="1" t="str">
        <f>IF(LENB(JIS非漢字一覧[[#This Row],[char]])=1,"NARROW","WIDE")</f>
        <v>WIDE</v>
      </c>
      <c r="G100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02" spans="2:7" x14ac:dyDescent="0.4">
      <c r="B1002" s="2" t="s">
        <v>1722</v>
      </c>
      <c r="C1002" s="1">
        <f>HEX2DEC(JIS非漢字一覧[[#This Row],[hex]])</f>
        <v>12502</v>
      </c>
      <c r="D1002" s="1" t="str">
        <f>_xlfn.UNICHAR(HEX2DEC(JIS非漢字一覧[[#This Row],[hex]]))</f>
        <v>ブ</v>
      </c>
      <c r="E1002" s="1" t="s">
        <v>2731</v>
      </c>
      <c r="F1002" s="1" t="str">
        <f>IF(LENB(JIS非漢字一覧[[#This Row],[char]])=1,"NARROW","WIDE")</f>
        <v>WIDE</v>
      </c>
      <c r="G100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03" spans="2:7" x14ac:dyDescent="0.4">
      <c r="B1003" s="2" t="s">
        <v>1723</v>
      </c>
      <c r="C1003" s="1">
        <f>HEX2DEC(JIS非漢字一覧[[#This Row],[hex]])</f>
        <v>12503</v>
      </c>
      <c r="D1003" s="1" t="str">
        <f>_xlfn.UNICHAR(HEX2DEC(JIS非漢字一覧[[#This Row],[hex]]))</f>
        <v>プ</v>
      </c>
      <c r="E1003" s="1" t="s">
        <v>2732</v>
      </c>
      <c r="F1003" s="1" t="str">
        <f>IF(LENB(JIS非漢字一覧[[#This Row],[char]])=1,"NARROW","WIDE")</f>
        <v>WIDE</v>
      </c>
      <c r="G100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04" spans="2:7" x14ac:dyDescent="0.4">
      <c r="B1004" s="2" t="s">
        <v>1724</v>
      </c>
      <c r="C1004" s="1">
        <f>HEX2DEC(JIS非漢字一覧[[#This Row],[hex]])</f>
        <v>12504</v>
      </c>
      <c r="D1004" s="1" t="str">
        <f>_xlfn.UNICHAR(HEX2DEC(JIS非漢字一覧[[#This Row],[hex]]))</f>
        <v>ヘ</v>
      </c>
      <c r="E1004" s="1" t="s">
        <v>2733</v>
      </c>
      <c r="F1004" s="1" t="str">
        <f>IF(LENB(JIS非漢字一覧[[#This Row],[char]])=1,"NARROW","WIDE")</f>
        <v>WIDE</v>
      </c>
      <c r="G100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05" spans="2:7" x14ac:dyDescent="0.4">
      <c r="B1005" s="2" t="s">
        <v>1725</v>
      </c>
      <c r="C1005" s="1">
        <f>HEX2DEC(JIS非漢字一覧[[#This Row],[hex]])</f>
        <v>12505</v>
      </c>
      <c r="D1005" s="1" t="str">
        <f>_xlfn.UNICHAR(HEX2DEC(JIS非漢字一覧[[#This Row],[hex]]))</f>
        <v>ベ</v>
      </c>
      <c r="E1005" s="1" t="s">
        <v>2734</v>
      </c>
      <c r="F1005" s="1" t="str">
        <f>IF(LENB(JIS非漢字一覧[[#This Row],[char]])=1,"NARROW","WIDE")</f>
        <v>WIDE</v>
      </c>
      <c r="G100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06" spans="2:7" x14ac:dyDescent="0.4">
      <c r="B1006" s="2" t="s">
        <v>1726</v>
      </c>
      <c r="C1006" s="1">
        <f>HEX2DEC(JIS非漢字一覧[[#This Row],[hex]])</f>
        <v>12506</v>
      </c>
      <c r="D1006" s="1" t="str">
        <f>_xlfn.UNICHAR(HEX2DEC(JIS非漢字一覧[[#This Row],[hex]]))</f>
        <v>ペ</v>
      </c>
      <c r="E1006" s="1" t="s">
        <v>2735</v>
      </c>
      <c r="F1006" s="1" t="str">
        <f>IF(LENB(JIS非漢字一覧[[#This Row],[char]])=1,"NARROW","WIDE")</f>
        <v>WIDE</v>
      </c>
      <c r="G100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07" spans="2:7" x14ac:dyDescent="0.4">
      <c r="B1007" s="2" t="s">
        <v>1727</v>
      </c>
      <c r="C1007" s="1">
        <f>HEX2DEC(JIS非漢字一覧[[#This Row],[hex]])</f>
        <v>12507</v>
      </c>
      <c r="D1007" s="1" t="str">
        <f>_xlfn.UNICHAR(HEX2DEC(JIS非漢字一覧[[#This Row],[hex]]))</f>
        <v>ホ</v>
      </c>
      <c r="E1007" s="1" t="s">
        <v>2736</v>
      </c>
      <c r="F1007" s="1" t="str">
        <f>IF(LENB(JIS非漢字一覧[[#This Row],[char]])=1,"NARROW","WIDE")</f>
        <v>WIDE</v>
      </c>
      <c r="G100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08" spans="2:7" x14ac:dyDescent="0.4">
      <c r="B1008" s="2" t="s">
        <v>1728</v>
      </c>
      <c r="C1008" s="1">
        <f>HEX2DEC(JIS非漢字一覧[[#This Row],[hex]])</f>
        <v>12508</v>
      </c>
      <c r="D1008" s="1" t="str">
        <f>_xlfn.UNICHAR(HEX2DEC(JIS非漢字一覧[[#This Row],[hex]]))</f>
        <v>ボ</v>
      </c>
      <c r="E1008" s="1" t="s">
        <v>2737</v>
      </c>
      <c r="F1008" s="1" t="str">
        <f>IF(LENB(JIS非漢字一覧[[#This Row],[char]])=1,"NARROW","WIDE")</f>
        <v>WIDE</v>
      </c>
      <c r="G100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09" spans="2:7" x14ac:dyDescent="0.4">
      <c r="B1009" s="2" t="s">
        <v>1729</v>
      </c>
      <c r="C1009" s="1">
        <f>HEX2DEC(JIS非漢字一覧[[#This Row],[hex]])</f>
        <v>12509</v>
      </c>
      <c r="D1009" s="1" t="str">
        <f>_xlfn.UNICHAR(HEX2DEC(JIS非漢字一覧[[#This Row],[hex]]))</f>
        <v>ポ</v>
      </c>
      <c r="E1009" s="1" t="s">
        <v>2738</v>
      </c>
      <c r="F1009" s="1" t="str">
        <f>IF(LENB(JIS非漢字一覧[[#This Row],[char]])=1,"NARROW","WIDE")</f>
        <v>WIDE</v>
      </c>
      <c r="G100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10" spans="2:7" x14ac:dyDescent="0.4">
      <c r="B1010" s="2" t="s">
        <v>1730</v>
      </c>
      <c r="C1010" s="1">
        <f>HEX2DEC(JIS非漢字一覧[[#This Row],[hex]])</f>
        <v>12510</v>
      </c>
      <c r="D1010" s="1" t="str">
        <f>_xlfn.UNICHAR(HEX2DEC(JIS非漢字一覧[[#This Row],[hex]]))</f>
        <v>マ</v>
      </c>
      <c r="E1010" s="1" t="s">
        <v>2739</v>
      </c>
      <c r="F1010" s="1" t="str">
        <f>IF(LENB(JIS非漢字一覧[[#This Row],[char]])=1,"NARROW","WIDE")</f>
        <v>WIDE</v>
      </c>
      <c r="G101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11" spans="2:7" x14ac:dyDescent="0.4">
      <c r="B1011" s="2" t="s">
        <v>1731</v>
      </c>
      <c r="C1011" s="1">
        <f>HEX2DEC(JIS非漢字一覧[[#This Row],[hex]])</f>
        <v>12511</v>
      </c>
      <c r="D1011" s="1" t="str">
        <f>_xlfn.UNICHAR(HEX2DEC(JIS非漢字一覧[[#This Row],[hex]]))</f>
        <v>ミ</v>
      </c>
      <c r="E1011" s="1" t="s">
        <v>2740</v>
      </c>
      <c r="F1011" s="1" t="str">
        <f>IF(LENB(JIS非漢字一覧[[#This Row],[char]])=1,"NARROW","WIDE")</f>
        <v>WIDE</v>
      </c>
      <c r="G101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12" spans="2:7" x14ac:dyDescent="0.4">
      <c r="B1012" s="2" t="s">
        <v>1732</v>
      </c>
      <c r="C1012" s="1">
        <f>HEX2DEC(JIS非漢字一覧[[#This Row],[hex]])</f>
        <v>12512</v>
      </c>
      <c r="D1012" s="1" t="str">
        <f>_xlfn.UNICHAR(HEX2DEC(JIS非漢字一覧[[#This Row],[hex]]))</f>
        <v>ム</v>
      </c>
      <c r="E1012" s="1" t="s">
        <v>2741</v>
      </c>
      <c r="F1012" s="1" t="str">
        <f>IF(LENB(JIS非漢字一覧[[#This Row],[char]])=1,"NARROW","WIDE")</f>
        <v>WIDE</v>
      </c>
      <c r="G101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13" spans="2:7" x14ac:dyDescent="0.4">
      <c r="B1013" s="2" t="s">
        <v>1733</v>
      </c>
      <c r="C1013" s="1">
        <f>HEX2DEC(JIS非漢字一覧[[#This Row],[hex]])</f>
        <v>12513</v>
      </c>
      <c r="D1013" s="1" t="str">
        <f>_xlfn.UNICHAR(HEX2DEC(JIS非漢字一覧[[#This Row],[hex]]))</f>
        <v>メ</v>
      </c>
      <c r="E1013" s="1" t="s">
        <v>2742</v>
      </c>
      <c r="F1013" s="1" t="str">
        <f>IF(LENB(JIS非漢字一覧[[#This Row],[char]])=1,"NARROW","WIDE")</f>
        <v>WIDE</v>
      </c>
      <c r="G101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14" spans="2:7" x14ac:dyDescent="0.4">
      <c r="B1014" s="2" t="s">
        <v>1734</v>
      </c>
      <c r="C1014" s="1">
        <f>HEX2DEC(JIS非漢字一覧[[#This Row],[hex]])</f>
        <v>12514</v>
      </c>
      <c r="D1014" s="1" t="str">
        <f>_xlfn.UNICHAR(HEX2DEC(JIS非漢字一覧[[#This Row],[hex]]))</f>
        <v>モ</v>
      </c>
      <c r="E1014" s="1" t="s">
        <v>2743</v>
      </c>
      <c r="F1014" s="1" t="str">
        <f>IF(LENB(JIS非漢字一覧[[#This Row],[char]])=1,"NARROW","WIDE")</f>
        <v>WIDE</v>
      </c>
      <c r="G101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15" spans="2:7" x14ac:dyDescent="0.4">
      <c r="B1015" s="2" t="s">
        <v>1735</v>
      </c>
      <c r="C1015" s="1">
        <f>HEX2DEC(JIS非漢字一覧[[#This Row],[hex]])</f>
        <v>12515</v>
      </c>
      <c r="D1015" s="1" t="str">
        <f>_xlfn.UNICHAR(HEX2DEC(JIS非漢字一覧[[#This Row],[hex]]))</f>
        <v>ャ</v>
      </c>
      <c r="E1015" s="1" t="s">
        <v>2744</v>
      </c>
      <c r="F1015" s="1" t="str">
        <f>IF(LENB(JIS非漢字一覧[[#This Row],[char]])=1,"NARROW","WIDE")</f>
        <v>WIDE</v>
      </c>
      <c r="G101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16" spans="2:7" x14ac:dyDescent="0.4">
      <c r="B1016" s="2" t="s">
        <v>1736</v>
      </c>
      <c r="C1016" s="1">
        <f>HEX2DEC(JIS非漢字一覧[[#This Row],[hex]])</f>
        <v>12516</v>
      </c>
      <c r="D1016" s="1" t="str">
        <f>_xlfn.UNICHAR(HEX2DEC(JIS非漢字一覧[[#This Row],[hex]]))</f>
        <v>ヤ</v>
      </c>
      <c r="E1016" s="1" t="s">
        <v>2745</v>
      </c>
      <c r="F1016" s="1" t="str">
        <f>IF(LENB(JIS非漢字一覧[[#This Row],[char]])=1,"NARROW","WIDE")</f>
        <v>WIDE</v>
      </c>
      <c r="G101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17" spans="2:7" x14ac:dyDescent="0.4">
      <c r="B1017" s="2" t="s">
        <v>1737</v>
      </c>
      <c r="C1017" s="1">
        <f>HEX2DEC(JIS非漢字一覧[[#This Row],[hex]])</f>
        <v>12517</v>
      </c>
      <c r="D1017" s="1" t="str">
        <f>_xlfn.UNICHAR(HEX2DEC(JIS非漢字一覧[[#This Row],[hex]]))</f>
        <v>ュ</v>
      </c>
      <c r="E1017" s="1" t="s">
        <v>2746</v>
      </c>
      <c r="F1017" s="1" t="str">
        <f>IF(LENB(JIS非漢字一覧[[#This Row],[char]])=1,"NARROW","WIDE")</f>
        <v>WIDE</v>
      </c>
      <c r="G101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18" spans="2:7" x14ac:dyDescent="0.4">
      <c r="B1018" s="2" t="s">
        <v>1738</v>
      </c>
      <c r="C1018" s="1">
        <f>HEX2DEC(JIS非漢字一覧[[#This Row],[hex]])</f>
        <v>12518</v>
      </c>
      <c r="D1018" s="1" t="str">
        <f>_xlfn.UNICHAR(HEX2DEC(JIS非漢字一覧[[#This Row],[hex]]))</f>
        <v>ユ</v>
      </c>
      <c r="E1018" s="1" t="s">
        <v>2747</v>
      </c>
      <c r="F1018" s="1" t="str">
        <f>IF(LENB(JIS非漢字一覧[[#This Row],[char]])=1,"NARROW","WIDE")</f>
        <v>WIDE</v>
      </c>
      <c r="G101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19" spans="2:7" x14ac:dyDescent="0.4">
      <c r="B1019" s="2" t="s">
        <v>1739</v>
      </c>
      <c r="C1019" s="1">
        <f>HEX2DEC(JIS非漢字一覧[[#This Row],[hex]])</f>
        <v>12519</v>
      </c>
      <c r="D1019" s="1" t="str">
        <f>_xlfn.UNICHAR(HEX2DEC(JIS非漢字一覧[[#This Row],[hex]]))</f>
        <v>ョ</v>
      </c>
      <c r="E1019" s="1" t="s">
        <v>2748</v>
      </c>
      <c r="F1019" s="1" t="str">
        <f>IF(LENB(JIS非漢字一覧[[#This Row],[char]])=1,"NARROW","WIDE")</f>
        <v>WIDE</v>
      </c>
      <c r="G101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20" spans="2:7" x14ac:dyDescent="0.4">
      <c r="B1020" s="2" t="s">
        <v>1740</v>
      </c>
      <c r="C1020" s="1">
        <f>HEX2DEC(JIS非漢字一覧[[#This Row],[hex]])</f>
        <v>12520</v>
      </c>
      <c r="D1020" s="1" t="str">
        <f>_xlfn.UNICHAR(HEX2DEC(JIS非漢字一覧[[#This Row],[hex]]))</f>
        <v>ヨ</v>
      </c>
      <c r="E1020" s="1" t="s">
        <v>2749</v>
      </c>
      <c r="F1020" s="1" t="str">
        <f>IF(LENB(JIS非漢字一覧[[#This Row],[char]])=1,"NARROW","WIDE")</f>
        <v>WIDE</v>
      </c>
      <c r="G102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21" spans="2:7" x14ac:dyDescent="0.4">
      <c r="B1021" s="2" t="s">
        <v>1741</v>
      </c>
      <c r="C1021" s="1">
        <f>HEX2DEC(JIS非漢字一覧[[#This Row],[hex]])</f>
        <v>12521</v>
      </c>
      <c r="D1021" s="1" t="str">
        <f>_xlfn.UNICHAR(HEX2DEC(JIS非漢字一覧[[#This Row],[hex]]))</f>
        <v>ラ</v>
      </c>
      <c r="E1021" s="1" t="s">
        <v>2750</v>
      </c>
      <c r="F1021" s="1" t="str">
        <f>IF(LENB(JIS非漢字一覧[[#This Row],[char]])=1,"NARROW","WIDE")</f>
        <v>WIDE</v>
      </c>
      <c r="G102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22" spans="2:7" x14ac:dyDescent="0.4">
      <c r="B1022" s="2" t="s">
        <v>1742</v>
      </c>
      <c r="C1022" s="1">
        <f>HEX2DEC(JIS非漢字一覧[[#This Row],[hex]])</f>
        <v>12522</v>
      </c>
      <c r="D1022" s="1" t="str">
        <f>_xlfn.UNICHAR(HEX2DEC(JIS非漢字一覧[[#This Row],[hex]]))</f>
        <v>リ</v>
      </c>
      <c r="E1022" s="1" t="s">
        <v>2751</v>
      </c>
      <c r="F1022" s="1" t="str">
        <f>IF(LENB(JIS非漢字一覧[[#This Row],[char]])=1,"NARROW","WIDE")</f>
        <v>WIDE</v>
      </c>
      <c r="G102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23" spans="2:7" x14ac:dyDescent="0.4">
      <c r="B1023" s="2" t="s">
        <v>1743</v>
      </c>
      <c r="C1023" s="1">
        <f>HEX2DEC(JIS非漢字一覧[[#This Row],[hex]])</f>
        <v>12523</v>
      </c>
      <c r="D1023" s="1" t="str">
        <f>_xlfn.UNICHAR(HEX2DEC(JIS非漢字一覧[[#This Row],[hex]]))</f>
        <v>ル</v>
      </c>
      <c r="E1023" s="1" t="s">
        <v>2752</v>
      </c>
      <c r="F1023" s="1" t="str">
        <f>IF(LENB(JIS非漢字一覧[[#This Row],[char]])=1,"NARROW","WIDE")</f>
        <v>WIDE</v>
      </c>
      <c r="G102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24" spans="2:7" x14ac:dyDescent="0.4">
      <c r="B1024" s="2" t="s">
        <v>1744</v>
      </c>
      <c r="C1024" s="1">
        <f>HEX2DEC(JIS非漢字一覧[[#This Row],[hex]])</f>
        <v>12524</v>
      </c>
      <c r="D1024" s="1" t="str">
        <f>_xlfn.UNICHAR(HEX2DEC(JIS非漢字一覧[[#This Row],[hex]]))</f>
        <v>レ</v>
      </c>
      <c r="E1024" s="1" t="s">
        <v>2753</v>
      </c>
      <c r="F1024" s="1" t="str">
        <f>IF(LENB(JIS非漢字一覧[[#This Row],[char]])=1,"NARROW","WIDE")</f>
        <v>WIDE</v>
      </c>
      <c r="G102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25" spans="2:7" x14ac:dyDescent="0.4">
      <c r="B1025" s="2" t="s">
        <v>1745</v>
      </c>
      <c r="C1025" s="1">
        <f>HEX2DEC(JIS非漢字一覧[[#This Row],[hex]])</f>
        <v>12525</v>
      </c>
      <c r="D1025" s="1" t="str">
        <f>_xlfn.UNICHAR(HEX2DEC(JIS非漢字一覧[[#This Row],[hex]]))</f>
        <v>ロ</v>
      </c>
      <c r="E1025" s="1" t="s">
        <v>2754</v>
      </c>
      <c r="F1025" s="1" t="str">
        <f>IF(LENB(JIS非漢字一覧[[#This Row],[char]])=1,"NARROW","WIDE")</f>
        <v>WIDE</v>
      </c>
      <c r="G102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26" spans="2:7" x14ac:dyDescent="0.4">
      <c r="B1026" s="2" t="s">
        <v>1746</v>
      </c>
      <c r="C1026" s="1">
        <f>HEX2DEC(JIS非漢字一覧[[#This Row],[hex]])</f>
        <v>12526</v>
      </c>
      <c r="D1026" s="1" t="str">
        <f>_xlfn.UNICHAR(HEX2DEC(JIS非漢字一覧[[#This Row],[hex]]))</f>
        <v>ヮ</v>
      </c>
      <c r="E1026" s="1" t="s">
        <v>2755</v>
      </c>
      <c r="F1026" s="1" t="str">
        <f>IF(LENB(JIS非漢字一覧[[#This Row],[char]])=1,"NARROW","WIDE")</f>
        <v>WIDE</v>
      </c>
      <c r="G102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27" spans="2:7" x14ac:dyDescent="0.4">
      <c r="B1027" s="2" t="s">
        <v>1747</v>
      </c>
      <c r="C1027" s="1">
        <f>HEX2DEC(JIS非漢字一覧[[#This Row],[hex]])</f>
        <v>12527</v>
      </c>
      <c r="D1027" s="1" t="str">
        <f>_xlfn.UNICHAR(HEX2DEC(JIS非漢字一覧[[#This Row],[hex]]))</f>
        <v>ワ</v>
      </c>
      <c r="E1027" s="1" t="s">
        <v>2756</v>
      </c>
      <c r="F1027" s="1" t="str">
        <f>IF(LENB(JIS非漢字一覧[[#This Row],[char]])=1,"NARROW","WIDE")</f>
        <v>WIDE</v>
      </c>
      <c r="G102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28" spans="2:7" x14ac:dyDescent="0.4">
      <c r="B1028" s="2" t="s">
        <v>1748</v>
      </c>
      <c r="C1028" s="1">
        <f>HEX2DEC(JIS非漢字一覧[[#This Row],[hex]])</f>
        <v>12528</v>
      </c>
      <c r="D1028" s="1" t="str">
        <f>_xlfn.UNICHAR(HEX2DEC(JIS非漢字一覧[[#This Row],[hex]]))</f>
        <v>ヰ</v>
      </c>
      <c r="E1028" s="1" t="s">
        <v>2757</v>
      </c>
      <c r="F1028" s="1" t="str">
        <f>IF(LENB(JIS非漢字一覧[[#This Row],[char]])=1,"NARROW","WIDE")</f>
        <v>WIDE</v>
      </c>
      <c r="G102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29" spans="2:7" x14ac:dyDescent="0.4">
      <c r="B1029" s="2" t="s">
        <v>1749</v>
      </c>
      <c r="C1029" s="1">
        <f>HEX2DEC(JIS非漢字一覧[[#This Row],[hex]])</f>
        <v>12529</v>
      </c>
      <c r="D1029" s="1" t="str">
        <f>_xlfn.UNICHAR(HEX2DEC(JIS非漢字一覧[[#This Row],[hex]]))</f>
        <v>ヱ</v>
      </c>
      <c r="E1029" s="1" t="s">
        <v>2758</v>
      </c>
      <c r="F1029" s="1" t="str">
        <f>IF(LENB(JIS非漢字一覧[[#This Row],[char]])=1,"NARROW","WIDE")</f>
        <v>WIDE</v>
      </c>
      <c r="G102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30" spans="2:7" x14ac:dyDescent="0.4">
      <c r="B1030" s="2" t="s">
        <v>1750</v>
      </c>
      <c r="C1030" s="1">
        <f>HEX2DEC(JIS非漢字一覧[[#This Row],[hex]])</f>
        <v>12530</v>
      </c>
      <c r="D1030" s="1" t="str">
        <f>_xlfn.UNICHAR(HEX2DEC(JIS非漢字一覧[[#This Row],[hex]]))</f>
        <v>ヲ</v>
      </c>
      <c r="E1030" s="1" t="s">
        <v>2759</v>
      </c>
      <c r="F1030" s="1" t="str">
        <f>IF(LENB(JIS非漢字一覧[[#This Row],[char]])=1,"NARROW","WIDE")</f>
        <v>WIDE</v>
      </c>
      <c r="G103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31" spans="2:7" x14ac:dyDescent="0.4">
      <c r="B1031" s="2" t="s">
        <v>1751</v>
      </c>
      <c r="C1031" s="1">
        <f>HEX2DEC(JIS非漢字一覧[[#This Row],[hex]])</f>
        <v>12531</v>
      </c>
      <c r="D1031" s="1" t="str">
        <f>_xlfn.UNICHAR(HEX2DEC(JIS非漢字一覧[[#This Row],[hex]]))</f>
        <v>ン</v>
      </c>
      <c r="E1031" s="1" t="s">
        <v>2760</v>
      </c>
      <c r="F1031" s="1" t="str">
        <f>IF(LENB(JIS非漢字一覧[[#This Row],[char]])=1,"NARROW","WIDE")</f>
        <v>WIDE</v>
      </c>
      <c r="G103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32" spans="2:7" x14ac:dyDescent="0.4">
      <c r="B1032" s="2" t="s">
        <v>1752</v>
      </c>
      <c r="C1032" s="1">
        <f>HEX2DEC(JIS非漢字一覧[[#This Row],[hex]])</f>
        <v>12532</v>
      </c>
      <c r="D1032" s="1" t="str">
        <f>_xlfn.UNICHAR(HEX2DEC(JIS非漢字一覧[[#This Row],[hex]]))</f>
        <v>ヴ</v>
      </c>
      <c r="E1032" s="1" t="s">
        <v>2761</v>
      </c>
      <c r="F1032" s="1" t="str">
        <f>IF(LENB(JIS非漢字一覧[[#This Row],[char]])=1,"NARROW","WIDE")</f>
        <v>WIDE</v>
      </c>
      <c r="G103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33" spans="2:7" x14ac:dyDescent="0.4">
      <c r="B1033" s="2" t="s">
        <v>1753</v>
      </c>
      <c r="C1033" s="1">
        <f>HEX2DEC(JIS非漢字一覧[[#This Row],[hex]])</f>
        <v>12533</v>
      </c>
      <c r="D1033" s="1" t="str">
        <f>_xlfn.UNICHAR(HEX2DEC(JIS非漢字一覧[[#This Row],[hex]]))</f>
        <v>ヵ</v>
      </c>
      <c r="E1033" s="1" t="s">
        <v>2762</v>
      </c>
      <c r="F1033" s="1" t="str">
        <f>IF(LENB(JIS非漢字一覧[[#This Row],[char]])=1,"NARROW","WIDE")</f>
        <v>WIDE</v>
      </c>
      <c r="G103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34" spans="2:7" x14ac:dyDescent="0.4">
      <c r="B1034" s="2" t="s">
        <v>1754</v>
      </c>
      <c r="C1034" s="1">
        <f>HEX2DEC(JIS非漢字一覧[[#This Row],[hex]])</f>
        <v>12534</v>
      </c>
      <c r="D1034" s="1" t="str">
        <f>_xlfn.UNICHAR(HEX2DEC(JIS非漢字一覧[[#This Row],[hex]]))</f>
        <v>ヶ</v>
      </c>
      <c r="E1034" s="1" t="s">
        <v>2763</v>
      </c>
      <c r="F1034" s="1" t="str">
        <f>IF(LENB(JIS非漢字一覧[[#This Row],[char]])=1,"NARROW","WIDE")</f>
        <v>WIDE</v>
      </c>
      <c r="G103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35" spans="2:7" x14ac:dyDescent="0.4">
      <c r="B1035" s="2" t="s">
        <v>1771</v>
      </c>
      <c r="C1035" s="1">
        <f>HEX2DEC(JIS非漢字一覧[[#This Row],[hex]])</f>
        <v>12535</v>
      </c>
      <c r="D1035" s="1" t="str">
        <f>_xlfn.UNICHAR(HEX2DEC(JIS非漢字一覧[[#This Row],[hex]]))</f>
        <v>ヷ</v>
      </c>
      <c r="E1035" s="1" t="s">
        <v>2764</v>
      </c>
      <c r="F1035" s="1" t="str">
        <f>IF(LENB(JIS非漢字一覧[[#This Row],[char]])=1,"NARROW","WIDE")</f>
        <v>NARROW</v>
      </c>
      <c r="G103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36" spans="2:7" x14ac:dyDescent="0.4">
      <c r="B1036" s="2" t="s">
        <v>1772</v>
      </c>
      <c r="C1036" s="1">
        <f>HEX2DEC(JIS非漢字一覧[[#This Row],[hex]])</f>
        <v>12536</v>
      </c>
      <c r="D1036" s="1" t="str">
        <f>_xlfn.UNICHAR(HEX2DEC(JIS非漢字一覧[[#This Row],[hex]]))</f>
        <v>ヸ</v>
      </c>
      <c r="E1036" s="1" t="s">
        <v>2765</v>
      </c>
      <c r="F1036" s="1" t="str">
        <f>IF(LENB(JIS非漢字一覧[[#This Row],[char]])=1,"NARROW","WIDE")</f>
        <v>NARROW</v>
      </c>
      <c r="G103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37" spans="2:7" x14ac:dyDescent="0.4">
      <c r="B1037" s="2" t="s">
        <v>1773</v>
      </c>
      <c r="C1037" s="1">
        <f>HEX2DEC(JIS非漢字一覧[[#This Row],[hex]])</f>
        <v>12537</v>
      </c>
      <c r="D1037" s="1" t="str">
        <f>_xlfn.UNICHAR(HEX2DEC(JIS非漢字一覧[[#This Row],[hex]]))</f>
        <v>ヹ</v>
      </c>
      <c r="E1037" s="1" t="s">
        <v>2766</v>
      </c>
      <c r="F1037" s="1" t="str">
        <f>IF(LENB(JIS非漢字一覧[[#This Row],[char]])=1,"NARROW","WIDE")</f>
        <v>NARROW</v>
      </c>
      <c r="G103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38" spans="2:7" x14ac:dyDescent="0.4">
      <c r="B1038" s="2" t="s">
        <v>1774</v>
      </c>
      <c r="C1038" s="1">
        <f>HEX2DEC(JIS非漢字一覧[[#This Row],[hex]])</f>
        <v>12538</v>
      </c>
      <c r="D1038" s="1" t="str">
        <f>_xlfn.UNICHAR(HEX2DEC(JIS非漢字一覧[[#This Row],[hex]]))</f>
        <v>ヺ</v>
      </c>
      <c r="E1038" s="1" t="s">
        <v>2767</v>
      </c>
      <c r="F1038" s="1" t="str">
        <f>IF(LENB(JIS非漢字一覧[[#This Row],[char]])=1,"NARROW","WIDE")</f>
        <v>NARROW</v>
      </c>
      <c r="G103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39" spans="2:7" x14ac:dyDescent="0.4">
      <c r="B1039" s="2" t="s">
        <v>741</v>
      </c>
      <c r="C1039" s="1">
        <f>HEX2DEC(JIS非漢字一覧[[#This Row],[hex]])</f>
        <v>12539</v>
      </c>
      <c r="D1039" s="1" t="str">
        <f>_xlfn.UNICHAR(HEX2DEC(JIS非漢字一覧[[#This Row],[hex]]))</f>
        <v>・</v>
      </c>
      <c r="E1039" s="1" t="s">
        <v>187</v>
      </c>
      <c r="F1039" s="1" t="str">
        <f>IF(LENB(JIS非漢字一覧[[#This Row],[char]])=1,"NARROW","WIDE")</f>
        <v>WIDE</v>
      </c>
      <c r="G103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40" spans="2:7" x14ac:dyDescent="0.4">
      <c r="B1040" s="2" t="s">
        <v>757</v>
      </c>
      <c r="C1040" s="1">
        <f>HEX2DEC(JIS非漢字一覧[[#This Row],[hex]])</f>
        <v>12540</v>
      </c>
      <c r="D1040" s="1" t="str">
        <f>_xlfn.UNICHAR(HEX2DEC(JIS非漢字一覧[[#This Row],[hex]]))</f>
        <v>ー</v>
      </c>
      <c r="E1040" s="1" t="s">
        <v>2768</v>
      </c>
      <c r="F1040" s="1" t="str">
        <f>IF(LENB(JIS非漢字一覧[[#This Row],[char]])=1,"NARROW","WIDE")</f>
        <v>WIDE</v>
      </c>
      <c r="G104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41" spans="2:7" x14ac:dyDescent="0.4">
      <c r="B1041" s="2" t="s">
        <v>752</v>
      </c>
      <c r="C1041" s="1">
        <f>HEX2DEC(JIS非漢字一覧[[#This Row],[hex]])</f>
        <v>12541</v>
      </c>
      <c r="D1041" s="1" t="str">
        <f>_xlfn.UNICHAR(HEX2DEC(JIS非漢字一覧[[#This Row],[hex]]))</f>
        <v>ヽ</v>
      </c>
      <c r="E1041" s="1" t="s">
        <v>2769</v>
      </c>
      <c r="F1041" s="1" t="str">
        <f>IF(LENB(JIS非漢字一覧[[#This Row],[char]])=1,"NARROW","WIDE")</f>
        <v>WIDE</v>
      </c>
      <c r="G104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42" spans="2:7" x14ac:dyDescent="0.4">
      <c r="B1042" s="2" t="s">
        <v>753</v>
      </c>
      <c r="C1042" s="1">
        <f>HEX2DEC(JIS非漢字一覧[[#This Row],[hex]])</f>
        <v>12542</v>
      </c>
      <c r="D1042" s="1" t="str">
        <f>_xlfn.UNICHAR(HEX2DEC(JIS非漢字一覧[[#This Row],[hex]]))</f>
        <v>ヾ</v>
      </c>
      <c r="E1042" s="1" t="s">
        <v>2770</v>
      </c>
      <c r="F1042" s="1" t="str">
        <f>IF(LENB(JIS非漢字一覧[[#This Row],[char]])=1,"NARROW","WIDE")</f>
        <v>WIDE</v>
      </c>
      <c r="G104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43" spans="2:7" x14ac:dyDescent="0.4">
      <c r="B1043" s="2" t="s">
        <v>560</v>
      </c>
      <c r="C1043" s="1">
        <f>HEX2DEC(JIS非漢字一覧[[#This Row],[hex]])</f>
        <v>12543</v>
      </c>
      <c r="D1043" s="1" t="str">
        <f>_xlfn.UNICHAR(HEX2DEC(JIS非漢字一覧[[#This Row],[hex]]))</f>
        <v>ヿ</v>
      </c>
      <c r="E1043" s="1" t="s">
        <v>2771</v>
      </c>
      <c r="F1043" s="1" t="str">
        <f>IF(LENB(JIS非漢字一覧[[#This Row],[char]])=1,"NARROW","WIDE")</f>
        <v>NARROW</v>
      </c>
      <c r="G104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44" spans="2:7" x14ac:dyDescent="0.4">
      <c r="B1044" s="2" t="s">
        <v>1755</v>
      </c>
      <c r="C1044" s="1">
        <f>HEX2DEC(JIS非漢字一覧[[#This Row],[hex]])</f>
        <v>12784</v>
      </c>
      <c r="D1044" s="1" t="str">
        <f>_xlfn.UNICHAR(HEX2DEC(JIS非漢字一覧[[#This Row],[hex]]))</f>
        <v>ㇰ</v>
      </c>
      <c r="E1044" s="1" t="s">
        <v>2772</v>
      </c>
      <c r="F1044" s="1" t="str">
        <f>IF(LENB(JIS非漢字一覧[[#This Row],[char]])=1,"NARROW","WIDE")</f>
        <v>NARROW</v>
      </c>
      <c r="G104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45" spans="2:7" x14ac:dyDescent="0.4">
      <c r="B1045" s="2" t="s">
        <v>1756</v>
      </c>
      <c r="C1045" s="1">
        <f>HEX2DEC(JIS非漢字一覧[[#This Row],[hex]])</f>
        <v>12785</v>
      </c>
      <c r="D1045" s="1" t="str">
        <f>_xlfn.UNICHAR(HEX2DEC(JIS非漢字一覧[[#This Row],[hex]]))</f>
        <v>ㇱ</v>
      </c>
      <c r="E1045" s="1" t="s">
        <v>2773</v>
      </c>
      <c r="F1045" s="1" t="str">
        <f>IF(LENB(JIS非漢字一覧[[#This Row],[char]])=1,"NARROW","WIDE")</f>
        <v>NARROW</v>
      </c>
      <c r="G104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46" spans="2:7" x14ac:dyDescent="0.4">
      <c r="B1046" s="2" t="s">
        <v>1757</v>
      </c>
      <c r="C1046" s="1">
        <f>HEX2DEC(JIS非漢字一覧[[#This Row],[hex]])</f>
        <v>12786</v>
      </c>
      <c r="D1046" s="1" t="str">
        <f>_xlfn.UNICHAR(HEX2DEC(JIS非漢字一覧[[#This Row],[hex]]))</f>
        <v>ㇲ</v>
      </c>
      <c r="E1046" s="1" t="s">
        <v>2774</v>
      </c>
      <c r="F1046" s="1" t="str">
        <f>IF(LENB(JIS非漢字一覧[[#This Row],[char]])=1,"NARROW","WIDE")</f>
        <v>NARROW</v>
      </c>
      <c r="G104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47" spans="2:7" x14ac:dyDescent="0.4">
      <c r="B1047" s="2" t="s">
        <v>1758</v>
      </c>
      <c r="C1047" s="1">
        <f>HEX2DEC(JIS非漢字一覧[[#This Row],[hex]])</f>
        <v>12787</v>
      </c>
      <c r="D1047" s="1" t="str">
        <f>_xlfn.UNICHAR(HEX2DEC(JIS非漢字一覧[[#This Row],[hex]]))</f>
        <v>ㇳ</v>
      </c>
      <c r="E1047" s="1" t="s">
        <v>2775</v>
      </c>
      <c r="F1047" s="1" t="str">
        <f>IF(LENB(JIS非漢字一覧[[#This Row],[char]])=1,"NARROW","WIDE")</f>
        <v>NARROW</v>
      </c>
      <c r="G104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48" spans="2:7" x14ac:dyDescent="0.4">
      <c r="B1048" s="2" t="s">
        <v>1759</v>
      </c>
      <c r="C1048" s="1">
        <f>HEX2DEC(JIS非漢字一覧[[#This Row],[hex]])</f>
        <v>12788</v>
      </c>
      <c r="D1048" s="1" t="str">
        <f>_xlfn.UNICHAR(HEX2DEC(JIS非漢字一覧[[#This Row],[hex]]))</f>
        <v>ㇴ</v>
      </c>
      <c r="E1048" s="1" t="s">
        <v>2776</v>
      </c>
      <c r="F1048" s="1" t="str">
        <f>IF(LENB(JIS非漢字一覧[[#This Row],[char]])=1,"NARROW","WIDE")</f>
        <v>NARROW</v>
      </c>
      <c r="G104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49" spans="2:7" x14ac:dyDescent="0.4">
      <c r="B1049" s="2" t="s">
        <v>1760</v>
      </c>
      <c r="C1049" s="1">
        <f>HEX2DEC(JIS非漢字一覧[[#This Row],[hex]])</f>
        <v>12789</v>
      </c>
      <c r="D1049" s="1" t="str">
        <f>_xlfn.UNICHAR(HEX2DEC(JIS非漢字一覧[[#This Row],[hex]]))</f>
        <v>ㇵ</v>
      </c>
      <c r="E1049" s="1" t="s">
        <v>2777</v>
      </c>
      <c r="F1049" s="1" t="str">
        <f>IF(LENB(JIS非漢字一覧[[#This Row],[char]])=1,"NARROW","WIDE")</f>
        <v>NARROW</v>
      </c>
      <c r="G104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50" spans="2:7" x14ac:dyDescent="0.4">
      <c r="B1050" s="2" t="s">
        <v>1761</v>
      </c>
      <c r="C1050" s="1">
        <f>HEX2DEC(JIS非漢字一覧[[#This Row],[hex]])</f>
        <v>12790</v>
      </c>
      <c r="D1050" s="1" t="str">
        <f>_xlfn.UNICHAR(HEX2DEC(JIS非漢字一覧[[#This Row],[hex]]))</f>
        <v>ㇶ</v>
      </c>
      <c r="E1050" s="1" t="s">
        <v>2778</v>
      </c>
      <c r="F1050" s="1" t="str">
        <f>IF(LENB(JIS非漢字一覧[[#This Row],[char]])=1,"NARROW","WIDE")</f>
        <v>NARROW</v>
      </c>
      <c r="G105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51" spans="2:7" x14ac:dyDescent="0.4">
      <c r="B1051" s="2" t="s">
        <v>1762</v>
      </c>
      <c r="C1051" s="1">
        <f>HEX2DEC(JIS非漢字一覧[[#This Row],[hex]])</f>
        <v>12791</v>
      </c>
      <c r="D1051" s="1" t="str">
        <f>_xlfn.UNICHAR(HEX2DEC(JIS非漢字一覧[[#This Row],[hex]]))</f>
        <v>ㇷ</v>
      </c>
      <c r="E1051" s="1" t="s">
        <v>2779</v>
      </c>
      <c r="F1051" s="1" t="str">
        <f>IF(LENB(JIS非漢字一覧[[#This Row],[char]])=1,"NARROW","WIDE")</f>
        <v>NARROW</v>
      </c>
      <c r="G105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52" spans="2:7" x14ac:dyDescent="0.4">
      <c r="B1052" s="2" t="s">
        <v>1763</v>
      </c>
      <c r="C1052" s="1">
        <f>HEX2DEC(JIS非漢字一覧[[#This Row],[hex]])</f>
        <v>12792</v>
      </c>
      <c r="D1052" s="1" t="str">
        <f>_xlfn.UNICHAR(HEX2DEC(JIS非漢字一覧[[#This Row],[hex]]))</f>
        <v>ㇸ</v>
      </c>
      <c r="E1052" s="1" t="s">
        <v>2780</v>
      </c>
      <c r="F1052" s="1" t="str">
        <f>IF(LENB(JIS非漢字一覧[[#This Row],[char]])=1,"NARROW","WIDE")</f>
        <v>NARROW</v>
      </c>
      <c r="G105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53" spans="2:7" x14ac:dyDescent="0.4">
      <c r="B1053" s="2" t="s">
        <v>1764</v>
      </c>
      <c r="C1053" s="1">
        <f>HEX2DEC(JIS非漢字一覧[[#This Row],[hex]])</f>
        <v>12793</v>
      </c>
      <c r="D1053" s="1" t="str">
        <f>_xlfn.UNICHAR(HEX2DEC(JIS非漢字一覧[[#This Row],[hex]]))</f>
        <v>ㇹ</v>
      </c>
      <c r="E1053" s="1" t="s">
        <v>2781</v>
      </c>
      <c r="F1053" s="1" t="str">
        <f>IF(LENB(JIS非漢字一覧[[#This Row],[char]])=1,"NARROW","WIDE")</f>
        <v>NARROW</v>
      </c>
      <c r="G105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54" spans="2:7" x14ac:dyDescent="0.4">
      <c r="B1054" s="2" t="s">
        <v>1765</v>
      </c>
      <c r="C1054" s="1">
        <f>HEX2DEC(JIS非漢字一覧[[#This Row],[hex]])</f>
        <v>12794</v>
      </c>
      <c r="D1054" s="1" t="str">
        <f>_xlfn.UNICHAR(HEX2DEC(JIS非漢字一覧[[#This Row],[hex]]))</f>
        <v>ㇺ</v>
      </c>
      <c r="E1054" s="1" t="s">
        <v>2782</v>
      </c>
      <c r="F1054" s="1" t="str">
        <f>IF(LENB(JIS非漢字一覧[[#This Row],[char]])=1,"NARROW","WIDE")</f>
        <v>NARROW</v>
      </c>
      <c r="G105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55" spans="2:7" x14ac:dyDescent="0.4">
      <c r="B1055" s="2" t="s">
        <v>1766</v>
      </c>
      <c r="C1055" s="1">
        <f>HEX2DEC(JIS非漢字一覧[[#This Row],[hex]])</f>
        <v>12795</v>
      </c>
      <c r="D1055" s="1" t="str">
        <f>_xlfn.UNICHAR(HEX2DEC(JIS非漢字一覧[[#This Row],[hex]]))</f>
        <v>ㇻ</v>
      </c>
      <c r="E1055" s="1" t="s">
        <v>2783</v>
      </c>
      <c r="F1055" s="1" t="str">
        <f>IF(LENB(JIS非漢字一覧[[#This Row],[char]])=1,"NARROW","WIDE")</f>
        <v>NARROW</v>
      </c>
      <c r="G105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56" spans="2:7" x14ac:dyDescent="0.4">
      <c r="B1056" s="2" t="s">
        <v>1767</v>
      </c>
      <c r="C1056" s="1">
        <f>HEX2DEC(JIS非漢字一覧[[#This Row],[hex]])</f>
        <v>12796</v>
      </c>
      <c r="D1056" s="1" t="str">
        <f>_xlfn.UNICHAR(HEX2DEC(JIS非漢字一覧[[#This Row],[hex]]))</f>
        <v>ㇼ</v>
      </c>
      <c r="E1056" s="1" t="s">
        <v>2784</v>
      </c>
      <c r="F1056" s="1" t="str">
        <f>IF(LENB(JIS非漢字一覧[[#This Row],[char]])=1,"NARROW","WIDE")</f>
        <v>NARROW</v>
      </c>
      <c r="G105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57" spans="2:7" x14ac:dyDescent="0.4">
      <c r="B1057" s="2" t="s">
        <v>1768</v>
      </c>
      <c r="C1057" s="1">
        <f>HEX2DEC(JIS非漢字一覧[[#This Row],[hex]])</f>
        <v>12797</v>
      </c>
      <c r="D1057" s="1" t="str">
        <f>_xlfn.UNICHAR(HEX2DEC(JIS非漢字一覧[[#This Row],[hex]]))</f>
        <v>ㇽ</v>
      </c>
      <c r="E1057" s="1" t="s">
        <v>2785</v>
      </c>
      <c r="F1057" s="1" t="str">
        <f>IF(LENB(JIS非漢字一覧[[#This Row],[char]])=1,"NARROW","WIDE")</f>
        <v>NARROW</v>
      </c>
      <c r="G105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58" spans="2:7" x14ac:dyDescent="0.4">
      <c r="B1058" s="2" t="s">
        <v>1769</v>
      </c>
      <c r="C1058" s="1">
        <f>HEX2DEC(JIS非漢字一覧[[#This Row],[hex]])</f>
        <v>12798</v>
      </c>
      <c r="D1058" s="1" t="str">
        <f>_xlfn.UNICHAR(HEX2DEC(JIS非漢字一覧[[#This Row],[hex]]))</f>
        <v>ㇾ</v>
      </c>
      <c r="E1058" s="1" t="s">
        <v>2786</v>
      </c>
      <c r="F1058" s="1" t="str">
        <f>IF(LENB(JIS非漢字一覧[[#This Row],[char]])=1,"NARROW","WIDE")</f>
        <v>NARROW</v>
      </c>
      <c r="G105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59" spans="2:7" x14ac:dyDescent="0.4">
      <c r="B1059" s="2" t="s">
        <v>1770</v>
      </c>
      <c r="C1059" s="1">
        <f>HEX2DEC(JIS非漢字一覧[[#This Row],[hex]])</f>
        <v>12799</v>
      </c>
      <c r="D1059" s="1" t="str">
        <f>_xlfn.UNICHAR(HEX2DEC(JIS非漢字一覧[[#This Row],[hex]]))</f>
        <v>ㇿ</v>
      </c>
      <c r="E1059" s="1" t="s">
        <v>2787</v>
      </c>
      <c r="F1059" s="1" t="str">
        <f>IF(LENB(JIS非漢字一覧[[#This Row],[char]])=1,"NARROW","WIDE")</f>
        <v>NARROW</v>
      </c>
      <c r="G105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60" spans="2:7" x14ac:dyDescent="0.4">
      <c r="B1060" s="2" t="s">
        <v>1614</v>
      </c>
      <c r="C1060" s="1">
        <f>HEX2DEC(JIS非漢字一覧[[#This Row],[hex]])</f>
        <v>12849</v>
      </c>
      <c r="D1060" s="1" t="str">
        <f>_xlfn.UNICHAR(HEX2DEC(JIS非漢字一覧[[#This Row],[hex]]))</f>
        <v>㈱</v>
      </c>
      <c r="E1060" s="1" t="s">
        <v>2788</v>
      </c>
      <c r="F1060" s="1" t="str">
        <f>IF(LENB(JIS非漢字一覧[[#This Row],[char]])=1,"NARROW","WIDE")</f>
        <v>WIDE</v>
      </c>
      <c r="G106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61" spans="2:7" x14ac:dyDescent="0.4">
      <c r="B1061" s="2" t="s">
        <v>1615</v>
      </c>
      <c r="C1061" s="1">
        <f>HEX2DEC(JIS非漢字一覧[[#This Row],[hex]])</f>
        <v>12850</v>
      </c>
      <c r="D1061" s="1" t="str">
        <f>_xlfn.UNICHAR(HEX2DEC(JIS非漢字一覧[[#This Row],[hex]]))</f>
        <v>㈲</v>
      </c>
      <c r="E1061" s="1" t="s">
        <v>2789</v>
      </c>
      <c r="F1061" s="1" t="str">
        <f>IF(LENB(JIS非漢字一覧[[#This Row],[char]])=1,"NARROW","WIDE")</f>
        <v>WIDE</v>
      </c>
      <c r="G106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62" spans="2:7" x14ac:dyDescent="0.4">
      <c r="B1062" s="2" t="s">
        <v>1616</v>
      </c>
      <c r="C1062" s="1">
        <f>HEX2DEC(JIS非漢字一覧[[#This Row],[hex]])</f>
        <v>12857</v>
      </c>
      <c r="D1062" s="1" t="str">
        <f>_xlfn.UNICHAR(HEX2DEC(JIS非漢字一覧[[#This Row],[hex]]))</f>
        <v>㈹</v>
      </c>
      <c r="E1062" s="1" t="s">
        <v>2790</v>
      </c>
      <c r="F1062" s="1" t="str">
        <f>IF(LENB(JIS非漢字一覧[[#This Row],[char]])=1,"NARROW","WIDE")</f>
        <v>WIDE</v>
      </c>
      <c r="G106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63" spans="2:7" x14ac:dyDescent="0.4">
      <c r="B1063" s="2" t="s">
        <v>1421</v>
      </c>
      <c r="C1063" s="1">
        <f>HEX2DEC(JIS非漢字一覧[[#This Row],[hex]])</f>
        <v>12881</v>
      </c>
      <c r="D1063" s="1" t="str">
        <f>_xlfn.UNICHAR(HEX2DEC(JIS非漢字一覧[[#This Row],[hex]]))</f>
        <v>㉑</v>
      </c>
      <c r="E1063" s="1" t="s">
        <v>2791</v>
      </c>
      <c r="F1063" s="1" t="str">
        <f>IF(LENB(JIS非漢字一覧[[#This Row],[char]])=1,"NARROW","WIDE")</f>
        <v>NARROW</v>
      </c>
      <c r="G106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64" spans="2:7" x14ac:dyDescent="0.4">
      <c r="B1064" s="2" t="s">
        <v>1422</v>
      </c>
      <c r="C1064" s="1">
        <f>HEX2DEC(JIS非漢字一覧[[#This Row],[hex]])</f>
        <v>12882</v>
      </c>
      <c r="D1064" s="1" t="str">
        <f>_xlfn.UNICHAR(HEX2DEC(JIS非漢字一覧[[#This Row],[hex]]))</f>
        <v>㉒</v>
      </c>
      <c r="E1064" s="1" t="s">
        <v>2792</v>
      </c>
      <c r="F1064" s="1" t="str">
        <f>IF(LENB(JIS非漢字一覧[[#This Row],[char]])=1,"NARROW","WIDE")</f>
        <v>NARROW</v>
      </c>
      <c r="G106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65" spans="2:7" x14ac:dyDescent="0.4">
      <c r="B1065" s="2" t="s">
        <v>1423</v>
      </c>
      <c r="C1065" s="1">
        <f>HEX2DEC(JIS非漢字一覧[[#This Row],[hex]])</f>
        <v>12883</v>
      </c>
      <c r="D1065" s="1" t="str">
        <f>_xlfn.UNICHAR(HEX2DEC(JIS非漢字一覧[[#This Row],[hex]]))</f>
        <v>㉓</v>
      </c>
      <c r="E1065" s="1" t="s">
        <v>2793</v>
      </c>
      <c r="F1065" s="1" t="str">
        <f>IF(LENB(JIS非漢字一覧[[#This Row],[char]])=1,"NARROW","WIDE")</f>
        <v>NARROW</v>
      </c>
      <c r="G106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66" spans="2:7" x14ac:dyDescent="0.4">
      <c r="B1066" s="2" t="s">
        <v>1424</v>
      </c>
      <c r="C1066" s="1">
        <f>HEX2DEC(JIS非漢字一覧[[#This Row],[hex]])</f>
        <v>12884</v>
      </c>
      <c r="D1066" s="1" t="str">
        <f>_xlfn.UNICHAR(HEX2DEC(JIS非漢字一覧[[#This Row],[hex]]))</f>
        <v>㉔</v>
      </c>
      <c r="E1066" s="1" t="s">
        <v>2794</v>
      </c>
      <c r="F1066" s="1" t="str">
        <f>IF(LENB(JIS非漢字一覧[[#This Row],[char]])=1,"NARROW","WIDE")</f>
        <v>NARROW</v>
      </c>
      <c r="G106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67" spans="2:7" x14ac:dyDescent="0.4">
      <c r="B1067" s="2" t="s">
        <v>1425</v>
      </c>
      <c r="C1067" s="1">
        <f>HEX2DEC(JIS非漢字一覧[[#This Row],[hex]])</f>
        <v>12885</v>
      </c>
      <c r="D1067" s="1" t="str">
        <f>_xlfn.UNICHAR(HEX2DEC(JIS非漢字一覧[[#This Row],[hex]]))</f>
        <v>㉕</v>
      </c>
      <c r="E1067" s="1" t="s">
        <v>2795</v>
      </c>
      <c r="F1067" s="1" t="str">
        <f>IF(LENB(JIS非漢字一覧[[#This Row],[char]])=1,"NARROW","WIDE")</f>
        <v>NARROW</v>
      </c>
      <c r="G106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68" spans="2:7" x14ac:dyDescent="0.4">
      <c r="B1068" s="2" t="s">
        <v>1426</v>
      </c>
      <c r="C1068" s="1">
        <f>HEX2DEC(JIS非漢字一覧[[#This Row],[hex]])</f>
        <v>12886</v>
      </c>
      <c r="D1068" s="1" t="str">
        <f>_xlfn.UNICHAR(HEX2DEC(JIS非漢字一覧[[#This Row],[hex]]))</f>
        <v>㉖</v>
      </c>
      <c r="E1068" s="1" t="s">
        <v>2796</v>
      </c>
      <c r="F1068" s="1" t="str">
        <f>IF(LENB(JIS非漢字一覧[[#This Row],[char]])=1,"NARROW","WIDE")</f>
        <v>NARROW</v>
      </c>
      <c r="G106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69" spans="2:7" x14ac:dyDescent="0.4">
      <c r="B1069" s="2" t="s">
        <v>1427</v>
      </c>
      <c r="C1069" s="1">
        <f>HEX2DEC(JIS非漢字一覧[[#This Row],[hex]])</f>
        <v>12887</v>
      </c>
      <c r="D1069" s="1" t="str">
        <f>_xlfn.UNICHAR(HEX2DEC(JIS非漢字一覧[[#This Row],[hex]]))</f>
        <v>㉗</v>
      </c>
      <c r="E1069" s="1" t="s">
        <v>2797</v>
      </c>
      <c r="F1069" s="1" t="str">
        <f>IF(LENB(JIS非漢字一覧[[#This Row],[char]])=1,"NARROW","WIDE")</f>
        <v>NARROW</v>
      </c>
      <c r="G106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70" spans="2:7" x14ac:dyDescent="0.4">
      <c r="B1070" s="2" t="s">
        <v>1428</v>
      </c>
      <c r="C1070" s="1">
        <f>HEX2DEC(JIS非漢字一覧[[#This Row],[hex]])</f>
        <v>12888</v>
      </c>
      <c r="D1070" s="1" t="str">
        <f>_xlfn.UNICHAR(HEX2DEC(JIS非漢字一覧[[#This Row],[hex]]))</f>
        <v>㉘</v>
      </c>
      <c r="E1070" s="1" t="s">
        <v>2798</v>
      </c>
      <c r="F1070" s="1" t="str">
        <f>IF(LENB(JIS非漢字一覧[[#This Row],[char]])=1,"NARROW","WIDE")</f>
        <v>NARROW</v>
      </c>
      <c r="G107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71" spans="2:7" x14ac:dyDescent="0.4">
      <c r="B1071" s="2" t="s">
        <v>1429</v>
      </c>
      <c r="C1071" s="1">
        <f>HEX2DEC(JIS非漢字一覧[[#This Row],[hex]])</f>
        <v>12889</v>
      </c>
      <c r="D1071" s="1" t="str">
        <f>_xlfn.UNICHAR(HEX2DEC(JIS非漢字一覧[[#This Row],[hex]]))</f>
        <v>㉙</v>
      </c>
      <c r="E1071" s="1" t="s">
        <v>2799</v>
      </c>
      <c r="F1071" s="1" t="str">
        <f>IF(LENB(JIS非漢字一覧[[#This Row],[char]])=1,"NARROW","WIDE")</f>
        <v>NARROW</v>
      </c>
      <c r="G107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72" spans="2:7" x14ac:dyDescent="0.4">
      <c r="B1072" s="2" t="s">
        <v>951</v>
      </c>
      <c r="C1072" s="1">
        <f>HEX2DEC(JIS非漢字一覧[[#This Row],[hex]])</f>
        <v>12890</v>
      </c>
      <c r="D1072" s="1" t="str">
        <f>_xlfn.UNICHAR(HEX2DEC(JIS非漢字一覧[[#This Row],[hex]]))</f>
        <v>㉚</v>
      </c>
      <c r="E1072" s="1" t="s">
        <v>2800</v>
      </c>
      <c r="F1072" s="1" t="str">
        <f>IF(LENB(JIS非漢字一覧[[#This Row],[char]])=1,"NARROW","WIDE")</f>
        <v>NARROW</v>
      </c>
      <c r="G107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73" spans="2:7" x14ac:dyDescent="0.4">
      <c r="B1073" s="2" t="s">
        <v>952</v>
      </c>
      <c r="C1073" s="1">
        <f>HEX2DEC(JIS非漢字一覧[[#This Row],[hex]])</f>
        <v>12891</v>
      </c>
      <c r="D1073" s="1" t="str">
        <f>_xlfn.UNICHAR(HEX2DEC(JIS非漢字一覧[[#This Row],[hex]]))</f>
        <v>㉛</v>
      </c>
      <c r="E1073" s="1" t="s">
        <v>2801</v>
      </c>
      <c r="F1073" s="1" t="str">
        <f>IF(LENB(JIS非漢字一覧[[#This Row],[char]])=1,"NARROW","WIDE")</f>
        <v>NARROW</v>
      </c>
      <c r="G107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74" spans="2:7" x14ac:dyDescent="0.4">
      <c r="B1074" s="2" t="s">
        <v>953</v>
      </c>
      <c r="C1074" s="1">
        <f>HEX2DEC(JIS非漢字一覧[[#This Row],[hex]])</f>
        <v>12892</v>
      </c>
      <c r="D1074" s="1" t="str">
        <f>_xlfn.UNICHAR(HEX2DEC(JIS非漢字一覧[[#This Row],[hex]]))</f>
        <v>㉜</v>
      </c>
      <c r="E1074" s="1" t="s">
        <v>2802</v>
      </c>
      <c r="F1074" s="1" t="str">
        <f>IF(LENB(JIS非漢字一覧[[#This Row],[char]])=1,"NARROW","WIDE")</f>
        <v>NARROW</v>
      </c>
      <c r="G107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75" spans="2:7" x14ac:dyDescent="0.4">
      <c r="B1075" s="2" t="s">
        <v>954</v>
      </c>
      <c r="C1075" s="1">
        <f>HEX2DEC(JIS非漢字一覧[[#This Row],[hex]])</f>
        <v>12893</v>
      </c>
      <c r="D1075" s="1" t="str">
        <f>_xlfn.UNICHAR(HEX2DEC(JIS非漢字一覧[[#This Row],[hex]]))</f>
        <v>㉝</v>
      </c>
      <c r="E1075" s="1" t="s">
        <v>2803</v>
      </c>
      <c r="F1075" s="1" t="str">
        <f>IF(LENB(JIS非漢字一覧[[#This Row],[char]])=1,"NARROW","WIDE")</f>
        <v>NARROW</v>
      </c>
      <c r="G107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76" spans="2:7" x14ac:dyDescent="0.4">
      <c r="B1076" s="2" t="s">
        <v>955</v>
      </c>
      <c r="C1076" s="1">
        <f>HEX2DEC(JIS非漢字一覧[[#This Row],[hex]])</f>
        <v>12894</v>
      </c>
      <c r="D1076" s="1" t="str">
        <f>_xlfn.UNICHAR(HEX2DEC(JIS非漢字一覧[[#This Row],[hex]]))</f>
        <v>㉞</v>
      </c>
      <c r="E1076" s="1" t="s">
        <v>2804</v>
      </c>
      <c r="F1076" s="1" t="str">
        <f>IF(LENB(JIS非漢字一覧[[#This Row],[char]])=1,"NARROW","WIDE")</f>
        <v>NARROW</v>
      </c>
      <c r="G107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77" spans="2:7" x14ac:dyDescent="0.4">
      <c r="B1077" s="2" t="s">
        <v>956</v>
      </c>
      <c r="C1077" s="1">
        <f>HEX2DEC(JIS非漢字一覧[[#This Row],[hex]])</f>
        <v>12895</v>
      </c>
      <c r="D1077" s="1" t="str">
        <f>_xlfn.UNICHAR(HEX2DEC(JIS非漢字一覧[[#This Row],[hex]]))</f>
        <v>㉟</v>
      </c>
      <c r="E1077" s="1" t="s">
        <v>2805</v>
      </c>
      <c r="F1077" s="1" t="str">
        <f>IF(LENB(JIS非漢字一覧[[#This Row],[char]])=1,"NARROW","WIDE")</f>
        <v>NARROW</v>
      </c>
      <c r="G107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78" spans="2:7" x14ac:dyDescent="0.4">
      <c r="B1078" s="2" t="s">
        <v>1223</v>
      </c>
      <c r="C1078" s="1">
        <f>HEX2DEC(JIS非漢字一覧[[#This Row],[hex]])</f>
        <v>12964</v>
      </c>
      <c r="D1078" s="1" t="str">
        <f>_xlfn.UNICHAR(HEX2DEC(JIS非漢字一覧[[#This Row],[hex]]))</f>
        <v>㊤</v>
      </c>
      <c r="E1078" s="1" t="s">
        <v>2806</v>
      </c>
      <c r="F1078" s="1" t="str">
        <f>IF(LENB(JIS非漢字一覧[[#This Row],[char]])=1,"NARROW","WIDE")</f>
        <v>WIDE</v>
      </c>
      <c r="G107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79" spans="2:7" x14ac:dyDescent="0.4">
      <c r="B1079" s="2" t="s">
        <v>1224</v>
      </c>
      <c r="C1079" s="1">
        <f>HEX2DEC(JIS非漢字一覧[[#This Row],[hex]])</f>
        <v>12965</v>
      </c>
      <c r="D1079" s="1" t="str">
        <f>_xlfn.UNICHAR(HEX2DEC(JIS非漢字一覧[[#This Row],[hex]]))</f>
        <v>㊥</v>
      </c>
      <c r="E1079" s="1" t="s">
        <v>2807</v>
      </c>
      <c r="F1079" s="1" t="str">
        <f>IF(LENB(JIS非漢字一覧[[#This Row],[char]])=1,"NARROW","WIDE")</f>
        <v>WIDE</v>
      </c>
      <c r="G107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80" spans="2:7" x14ac:dyDescent="0.4">
      <c r="B1080" s="2" t="s">
        <v>1225</v>
      </c>
      <c r="C1080" s="1">
        <f>HEX2DEC(JIS非漢字一覧[[#This Row],[hex]])</f>
        <v>12966</v>
      </c>
      <c r="D1080" s="1" t="str">
        <f>_xlfn.UNICHAR(HEX2DEC(JIS非漢字一覧[[#This Row],[hex]]))</f>
        <v>㊦</v>
      </c>
      <c r="E1080" s="1" t="s">
        <v>2808</v>
      </c>
      <c r="F1080" s="1" t="str">
        <f>IF(LENB(JIS非漢字一覧[[#This Row],[char]])=1,"NARROW","WIDE")</f>
        <v>WIDE</v>
      </c>
      <c r="G108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81" spans="2:7" x14ac:dyDescent="0.4">
      <c r="B1081" s="2" t="s">
        <v>1226</v>
      </c>
      <c r="C1081" s="1">
        <f>HEX2DEC(JIS非漢字一覧[[#This Row],[hex]])</f>
        <v>12967</v>
      </c>
      <c r="D1081" s="1" t="str">
        <f>_xlfn.UNICHAR(HEX2DEC(JIS非漢字一覧[[#This Row],[hex]]))</f>
        <v>㊧</v>
      </c>
      <c r="E1081" s="1" t="s">
        <v>2809</v>
      </c>
      <c r="F1081" s="1" t="str">
        <f>IF(LENB(JIS非漢字一覧[[#This Row],[char]])=1,"NARROW","WIDE")</f>
        <v>WIDE</v>
      </c>
      <c r="G108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82" spans="2:7" x14ac:dyDescent="0.4">
      <c r="B1082" s="2" t="s">
        <v>1227</v>
      </c>
      <c r="C1082" s="1">
        <f>HEX2DEC(JIS非漢字一覧[[#This Row],[hex]])</f>
        <v>12968</v>
      </c>
      <c r="D1082" s="1" t="str">
        <f>_xlfn.UNICHAR(HEX2DEC(JIS非漢字一覧[[#This Row],[hex]]))</f>
        <v>㊨</v>
      </c>
      <c r="E1082" s="1" t="s">
        <v>2810</v>
      </c>
      <c r="F1082" s="1" t="str">
        <f>IF(LENB(JIS非漢字一覧[[#This Row],[char]])=1,"NARROW","WIDE")</f>
        <v>WIDE</v>
      </c>
      <c r="G108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83" spans="2:7" x14ac:dyDescent="0.4">
      <c r="B1083" s="2" t="s">
        <v>957</v>
      </c>
      <c r="C1083" s="1">
        <f>HEX2DEC(JIS非漢字一覧[[#This Row],[hex]])</f>
        <v>12977</v>
      </c>
      <c r="D1083" s="1" t="str">
        <f>_xlfn.UNICHAR(HEX2DEC(JIS非漢字一覧[[#This Row],[hex]]))</f>
        <v>㊱</v>
      </c>
      <c r="E1083" s="1" t="s">
        <v>2811</v>
      </c>
      <c r="F1083" s="1" t="str">
        <f>IF(LENB(JIS非漢字一覧[[#This Row],[char]])=1,"NARROW","WIDE")</f>
        <v>NARROW</v>
      </c>
      <c r="G108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84" spans="2:7" x14ac:dyDescent="0.4">
      <c r="B1084" s="2" t="s">
        <v>958</v>
      </c>
      <c r="C1084" s="1">
        <f>HEX2DEC(JIS非漢字一覧[[#This Row],[hex]])</f>
        <v>12978</v>
      </c>
      <c r="D1084" s="1" t="str">
        <f>_xlfn.UNICHAR(HEX2DEC(JIS非漢字一覧[[#This Row],[hex]]))</f>
        <v>㊲</v>
      </c>
      <c r="E1084" s="1" t="s">
        <v>2812</v>
      </c>
      <c r="F1084" s="1" t="str">
        <f>IF(LENB(JIS非漢字一覧[[#This Row],[char]])=1,"NARROW","WIDE")</f>
        <v>NARROW</v>
      </c>
      <c r="G108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85" spans="2:7" x14ac:dyDescent="0.4">
      <c r="B1085" s="2" t="s">
        <v>959</v>
      </c>
      <c r="C1085" s="1">
        <f>HEX2DEC(JIS非漢字一覧[[#This Row],[hex]])</f>
        <v>12979</v>
      </c>
      <c r="D1085" s="1" t="str">
        <f>_xlfn.UNICHAR(HEX2DEC(JIS非漢字一覧[[#This Row],[hex]]))</f>
        <v>㊳</v>
      </c>
      <c r="E1085" s="1" t="s">
        <v>2813</v>
      </c>
      <c r="F1085" s="1" t="str">
        <f>IF(LENB(JIS非漢字一覧[[#This Row],[char]])=1,"NARROW","WIDE")</f>
        <v>NARROW</v>
      </c>
      <c r="G108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86" spans="2:7" x14ac:dyDescent="0.4">
      <c r="B1086" s="2" t="s">
        <v>960</v>
      </c>
      <c r="C1086" s="1">
        <f>HEX2DEC(JIS非漢字一覧[[#This Row],[hex]])</f>
        <v>12980</v>
      </c>
      <c r="D1086" s="1" t="str">
        <f>_xlfn.UNICHAR(HEX2DEC(JIS非漢字一覧[[#This Row],[hex]]))</f>
        <v>㊴</v>
      </c>
      <c r="E1086" s="1" t="s">
        <v>2814</v>
      </c>
      <c r="F1086" s="1" t="str">
        <f>IF(LENB(JIS非漢字一覧[[#This Row],[char]])=1,"NARROW","WIDE")</f>
        <v>NARROW</v>
      </c>
      <c r="G108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87" spans="2:7" x14ac:dyDescent="0.4">
      <c r="B1087" s="2" t="s">
        <v>961</v>
      </c>
      <c r="C1087" s="1">
        <f>HEX2DEC(JIS非漢字一覧[[#This Row],[hex]])</f>
        <v>12981</v>
      </c>
      <c r="D1087" s="1" t="str">
        <f>_xlfn.UNICHAR(HEX2DEC(JIS非漢字一覧[[#This Row],[hex]]))</f>
        <v>㊵</v>
      </c>
      <c r="E1087" s="1" t="s">
        <v>2815</v>
      </c>
      <c r="F1087" s="1" t="str">
        <f>IF(LENB(JIS非漢字一覧[[#This Row],[char]])=1,"NARROW","WIDE")</f>
        <v>NARROW</v>
      </c>
      <c r="G108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88" spans="2:7" x14ac:dyDescent="0.4">
      <c r="B1088" s="2" t="s">
        <v>962</v>
      </c>
      <c r="C1088" s="1">
        <f>HEX2DEC(JIS非漢字一覧[[#This Row],[hex]])</f>
        <v>12982</v>
      </c>
      <c r="D1088" s="1" t="str">
        <f>_xlfn.UNICHAR(HEX2DEC(JIS非漢字一覧[[#This Row],[hex]]))</f>
        <v>㊶</v>
      </c>
      <c r="E1088" s="1" t="s">
        <v>2816</v>
      </c>
      <c r="F1088" s="1" t="str">
        <f>IF(LENB(JIS非漢字一覧[[#This Row],[char]])=1,"NARROW","WIDE")</f>
        <v>NARROW</v>
      </c>
      <c r="G108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89" spans="2:7" x14ac:dyDescent="0.4">
      <c r="B1089" s="2" t="s">
        <v>963</v>
      </c>
      <c r="C1089" s="1">
        <f>HEX2DEC(JIS非漢字一覧[[#This Row],[hex]])</f>
        <v>12983</v>
      </c>
      <c r="D1089" s="1" t="str">
        <f>_xlfn.UNICHAR(HEX2DEC(JIS非漢字一覧[[#This Row],[hex]]))</f>
        <v>㊷</v>
      </c>
      <c r="E1089" s="1" t="s">
        <v>2817</v>
      </c>
      <c r="F1089" s="1" t="str">
        <f>IF(LENB(JIS非漢字一覧[[#This Row],[char]])=1,"NARROW","WIDE")</f>
        <v>NARROW</v>
      </c>
      <c r="G108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90" spans="2:7" x14ac:dyDescent="0.4">
      <c r="B1090" s="2" t="s">
        <v>964</v>
      </c>
      <c r="C1090" s="1">
        <f>HEX2DEC(JIS非漢字一覧[[#This Row],[hex]])</f>
        <v>12984</v>
      </c>
      <c r="D1090" s="1" t="str">
        <f>_xlfn.UNICHAR(HEX2DEC(JIS非漢字一覧[[#This Row],[hex]]))</f>
        <v>㊸</v>
      </c>
      <c r="E1090" s="1" t="s">
        <v>2818</v>
      </c>
      <c r="F1090" s="1" t="str">
        <f>IF(LENB(JIS非漢字一覧[[#This Row],[char]])=1,"NARROW","WIDE")</f>
        <v>NARROW</v>
      </c>
      <c r="G109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91" spans="2:7" x14ac:dyDescent="0.4">
      <c r="B1091" s="2" t="s">
        <v>965</v>
      </c>
      <c r="C1091" s="1">
        <f>HEX2DEC(JIS非漢字一覧[[#This Row],[hex]])</f>
        <v>12985</v>
      </c>
      <c r="D1091" s="1" t="str">
        <f>_xlfn.UNICHAR(HEX2DEC(JIS非漢字一覧[[#This Row],[hex]]))</f>
        <v>㊹</v>
      </c>
      <c r="E1091" s="1" t="s">
        <v>2819</v>
      </c>
      <c r="F1091" s="1" t="str">
        <f>IF(LENB(JIS非漢字一覧[[#This Row],[char]])=1,"NARROW","WIDE")</f>
        <v>NARROW</v>
      </c>
      <c r="G109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92" spans="2:7" x14ac:dyDescent="0.4">
      <c r="B1092" s="2" t="s">
        <v>966</v>
      </c>
      <c r="C1092" s="1">
        <f>HEX2DEC(JIS非漢字一覧[[#This Row],[hex]])</f>
        <v>12986</v>
      </c>
      <c r="D1092" s="1" t="str">
        <f>_xlfn.UNICHAR(HEX2DEC(JIS非漢字一覧[[#This Row],[hex]]))</f>
        <v>㊺</v>
      </c>
      <c r="E1092" s="1" t="s">
        <v>2820</v>
      </c>
      <c r="F1092" s="1" t="str">
        <f>IF(LENB(JIS非漢字一覧[[#This Row],[char]])=1,"NARROW","WIDE")</f>
        <v>NARROW</v>
      </c>
      <c r="G109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93" spans="2:7" x14ac:dyDescent="0.4">
      <c r="B1093" s="2" t="s">
        <v>967</v>
      </c>
      <c r="C1093" s="1">
        <f>HEX2DEC(JIS非漢字一覧[[#This Row],[hex]])</f>
        <v>12987</v>
      </c>
      <c r="D1093" s="1" t="str">
        <f>_xlfn.UNICHAR(HEX2DEC(JIS非漢字一覧[[#This Row],[hex]]))</f>
        <v>㊻</v>
      </c>
      <c r="E1093" s="1" t="s">
        <v>2821</v>
      </c>
      <c r="F1093" s="1" t="str">
        <f>IF(LENB(JIS非漢字一覧[[#This Row],[char]])=1,"NARROW","WIDE")</f>
        <v>NARROW</v>
      </c>
      <c r="G109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94" spans="2:7" x14ac:dyDescent="0.4">
      <c r="B1094" s="2" t="s">
        <v>968</v>
      </c>
      <c r="C1094" s="1">
        <f>HEX2DEC(JIS非漢字一覧[[#This Row],[hex]])</f>
        <v>12988</v>
      </c>
      <c r="D1094" s="1" t="str">
        <f>_xlfn.UNICHAR(HEX2DEC(JIS非漢字一覧[[#This Row],[hex]]))</f>
        <v>㊼</v>
      </c>
      <c r="E1094" s="1" t="s">
        <v>2822</v>
      </c>
      <c r="F1094" s="1" t="str">
        <f>IF(LENB(JIS非漢字一覧[[#This Row],[char]])=1,"NARROW","WIDE")</f>
        <v>NARROW</v>
      </c>
      <c r="G109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95" spans="2:7" x14ac:dyDescent="0.4">
      <c r="B1095" s="2" t="s">
        <v>969</v>
      </c>
      <c r="C1095" s="1">
        <f>HEX2DEC(JIS非漢字一覧[[#This Row],[hex]])</f>
        <v>12989</v>
      </c>
      <c r="D1095" s="1" t="str">
        <f>_xlfn.UNICHAR(HEX2DEC(JIS非漢字一覧[[#This Row],[hex]]))</f>
        <v>㊽</v>
      </c>
      <c r="E1095" s="1" t="s">
        <v>2823</v>
      </c>
      <c r="F1095" s="1" t="str">
        <f>IF(LENB(JIS非漢字一覧[[#This Row],[char]])=1,"NARROW","WIDE")</f>
        <v>NARROW</v>
      </c>
      <c r="G109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96" spans="2:7" x14ac:dyDescent="0.4">
      <c r="B1096" s="2" t="s">
        <v>970</v>
      </c>
      <c r="C1096" s="1">
        <f>HEX2DEC(JIS非漢字一覧[[#This Row],[hex]])</f>
        <v>12990</v>
      </c>
      <c r="D1096" s="1" t="str">
        <f>_xlfn.UNICHAR(HEX2DEC(JIS非漢字一覧[[#This Row],[hex]]))</f>
        <v>㊾</v>
      </c>
      <c r="E1096" s="1" t="s">
        <v>2824</v>
      </c>
      <c r="F1096" s="1" t="str">
        <f>IF(LENB(JIS非漢字一覧[[#This Row],[char]])=1,"NARROW","WIDE")</f>
        <v>NARROW</v>
      </c>
      <c r="G109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97" spans="2:7" x14ac:dyDescent="0.4">
      <c r="B1097" s="2" t="s">
        <v>971</v>
      </c>
      <c r="C1097" s="1">
        <f>HEX2DEC(JIS非漢字一覧[[#This Row],[hex]])</f>
        <v>12991</v>
      </c>
      <c r="D1097" s="1" t="str">
        <f>_xlfn.UNICHAR(HEX2DEC(JIS非漢字一覧[[#This Row],[hex]]))</f>
        <v>㊿</v>
      </c>
      <c r="E1097" s="1" t="s">
        <v>2825</v>
      </c>
      <c r="F1097" s="1" t="str">
        <f>IF(LENB(JIS非漢字一覧[[#This Row],[char]])=1,"NARROW","WIDE")</f>
        <v>NARROW</v>
      </c>
      <c r="G109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98" spans="2:7" x14ac:dyDescent="0.4">
      <c r="B1098" s="2" t="s">
        <v>1180</v>
      </c>
      <c r="C1098" s="1">
        <f>HEX2DEC(JIS非漢字一覧[[#This Row],[hex]])</f>
        <v>13008</v>
      </c>
      <c r="D1098" s="1" t="str">
        <f>_xlfn.UNICHAR(HEX2DEC(JIS非漢字一覧[[#This Row],[hex]]))</f>
        <v>㋐</v>
      </c>
      <c r="E1098" s="1" t="s">
        <v>2826</v>
      </c>
      <c r="F1098" s="1" t="str">
        <f>IF(LENB(JIS非漢字一覧[[#This Row],[char]])=1,"NARROW","WIDE")</f>
        <v>NARROW</v>
      </c>
      <c r="G109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099" spans="2:7" x14ac:dyDescent="0.4">
      <c r="B1099" s="2" t="s">
        <v>1181</v>
      </c>
      <c r="C1099" s="1">
        <f>HEX2DEC(JIS非漢字一覧[[#This Row],[hex]])</f>
        <v>13009</v>
      </c>
      <c r="D1099" s="1" t="str">
        <f>_xlfn.UNICHAR(HEX2DEC(JIS非漢字一覧[[#This Row],[hex]]))</f>
        <v>㋑</v>
      </c>
      <c r="E1099" s="1" t="s">
        <v>2827</v>
      </c>
      <c r="F1099" s="1" t="str">
        <f>IF(LENB(JIS非漢字一覧[[#This Row],[char]])=1,"NARROW","WIDE")</f>
        <v>NARROW</v>
      </c>
      <c r="G109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00" spans="2:7" x14ac:dyDescent="0.4">
      <c r="B1100" s="2" t="s">
        <v>1182</v>
      </c>
      <c r="C1100" s="1">
        <f>HEX2DEC(JIS非漢字一覧[[#This Row],[hex]])</f>
        <v>13010</v>
      </c>
      <c r="D1100" s="1" t="str">
        <f>_xlfn.UNICHAR(HEX2DEC(JIS非漢字一覧[[#This Row],[hex]]))</f>
        <v>㋒</v>
      </c>
      <c r="E1100" s="1" t="s">
        <v>2828</v>
      </c>
      <c r="F1100" s="1" t="str">
        <f>IF(LENB(JIS非漢字一覧[[#This Row],[char]])=1,"NARROW","WIDE")</f>
        <v>NARROW</v>
      </c>
      <c r="G110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01" spans="2:7" x14ac:dyDescent="0.4">
      <c r="B1101" s="2" t="s">
        <v>1183</v>
      </c>
      <c r="C1101" s="1">
        <f>HEX2DEC(JIS非漢字一覧[[#This Row],[hex]])</f>
        <v>13011</v>
      </c>
      <c r="D1101" s="1" t="str">
        <f>_xlfn.UNICHAR(HEX2DEC(JIS非漢字一覧[[#This Row],[hex]]))</f>
        <v>㋓</v>
      </c>
      <c r="E1101" s="1" t="s">
        <v>2829</v>
      </c>
      <c r="F1101" s="1" t="str">
        <f>IF(LENB(JIS非漢字一覧[[#This Row],[char]])=1,"NARROW","WIDE")</f>
        <v>NARROW</v>
      </c>
      <c r="G110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02" spans="2:7" x14ac:dyDescent="0.4">
      <c r="B1102" s="2" t="s">
        <v>1184</v>
      </c>
      <c r="C1102" s="1">
        <f>HEX2DEC(JIS非漢字一覧[[#This Row],[hex]])</f>
        <v>13012</v>
      </c>
      <c r="D1102" s="1" t="str">
        <f>_xlfn.UNICHAR(HEX2DEC(JIS非漢字一覧[[#This Row],[hex]]))</f>
        <v>㋔</v>
      </c>
      <c r="E1102" s="1" t="s">
        <v>2830</v>
      </c>
      <c r="F1102" s="1" t="str">
        <f>IF(LENB(JIS非漢字一覧[[#This Row],[char]])=1,"NARROW","WIDE")</f>
        <v>NARROW</v>
      </c>
      <c r="G110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03" spans="2:7" x14ac:dyDescent="0.4">
      <c r="B1103" s="2" t="s">
        <v>1185</v>
      </c>
      <c r="C1103" s="1">
        <f>HEX2DEC(JIS非漢字一覧[[#This Row],[hex]])</f>
        <v>13013</v>
      </c>
      <c r="D1103" s="1" t="str">
        <f>_xlfn.UNICHAR(HEX2DEC(JIS非漢字一覧[[#This Row],[hex]]))</f>
        <v>㋕</v>
      </c>
      <c r="E1103" s="1" t="s">
        <v>2831</v>
      </c>
      <c r="F1103" s="1" t="str">
        <f>IF(LENB(JIS非漢字一覧[[#This Row],[char]])=1,"NARROW","WIDE")</f>
        <v>NARROW</v>
      </c>
      <c r="G110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04" spans="2:7" x14ac:dyDescent="0.4">
      <c r="B1104" s="2" t="s">
        <v>1186</v>
      </c>
      <c r="C1104" s="1">
        <f>HEX2DEC(JIS非漢字一覧[[#This Row],[hex]])</f>
        <v>13014</v>
      </c>
      <c r="D1104" s="1" t="str">
        <f>_xlfn.UNICHAR(HEX2DEC(JIS非漢字一覧[[#This Row],[hex]]))</f>
        <v>㋖</v>
      </c>
      <c r="E1104" s="1" t="s">
        <v>2832</v>
      </c>
      <c r="F1104" s="1" t="str">
        <f>IF(LENB(JIS非漢字一覧[[#This Row],[char]])=1,"NARROW","WIDE")</f>
        <v>NARROW</v>
      </c>
      <c r="G110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05" spans="2:7" x14ac:dyDescent="0.4">
      <c r="B1105" s="2" t="s">
        <v>1187</v>
      </c>
      <c r="C1105" s="1">
        <f>HEX2DEC(JIS非漢字一覧[[#This Row],[hex]])</f>
        <v>13015</v>
      </c>
      <c r="D1105" s="1" t="str">
        <f>_xlfn.UNICHAR(HEX2DEC(JIS非漢字一覧[[#This Row],[hex]]))</f>
        <v>㋗</v>
      </c>
      <c r="E1105" s="1" t="s">
        <v>2833</v>
      </c>
      <c r="F1105" s="1" t="str">
        <f>IF(LENB(JIS非漢字一覧[[#This Row],[char]])=1,"NARROW","WIDE")</f>
        <v>NARROW</v>
      </c>
      <c r="G110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06" spans="2:7" x14ac:dyDescent="0.4">
      <c r="B1106" s="2" t="s">
        <v>1188</v>
      </c>
      <c r="C1106" s="1">
        <f>HEX2DEC(JIS非漢字一覧[[#This Row],[hex]])</f>
        <v>13016</v>
      </c>
      <c r="D1106" s="1" t="str">
        <f>_xlfn.UNICHAR(HEX2DEC(JIS非漢字一覧[[#This Row],[hex]]))</f>
        <v>㋘</v>
      </c>
      <c r="E1106" s="1" t="s">
        <v>2834</v>
      </c>
      <c r="F1106" s="1" t="str">
        <f>IF(LENB(JIS非漢字一覧[[#This Row],[char]])=1,"NARROW","WIDE")</f>
        <v>NARROW</v>
      </c>
      <c r="G110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07" spans="2:7" x14ac:dyDescent="0.4">
      <c r="B1107" s="2" t="s">
        <v>1189</v>
      </c>
      <c r="C1107" s="1">
        <f>HEX2DEC(JIS非漢字一覧[[#This Row],[hex]])</f>
        <v>13017</v>
      </c>
      <c r="D1107" s="1" t="str">
        <f>_xlfn.UNICHAR(HEX2DEC(JIS非漢字一覧[[#This Row],[hex]]))</f>
        <v>㋙</v>
      </c>
      <c r="E1107" s="1" t="s">
        <v>2835</v>
      </c>
      <c r="F1107" s="1" t="str">
        <f>IF(LENB(JIS非漢字一覧[[#This Row],[char]])=1,"NARROW","WIDE")</f>
        <v>NARROW</v>
      </c>
      <c r="G110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08" spans="2:7" x14ac:dyDescent="0.4">
      <c r="B1108" s="2" t="s">
        <v>1190</v>
      </c>
      <c r="C1108" s="1">
        <f>HEX2DEC(JIS非漢字一覧[[#This Row],[hex]])</f>
        <v>13018</v>
      </c>
      <c r="D1108" s="1" t="str">
        <f>_xlfn.UNICHAR(HEX2DEC(JIS非漢字一覧[[#This Row],[hex]]))</f>
        <v>㋚</v>
      </c>
      <c r="E1108" s="1" t="s">
        <v>2836</v>
      </c>
      <c r="F1108" s="1" t="str">
        <f>IF(LENB(JIS非漢字一覧[[#This Row],[char]])=1,"NARROW","WIDE")</f>
        <v>NARROW</v>
      </c>
      <c r="G110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09" spans="2:7" x14ac:dyDescent="0.4">
      <c r="B1109" s="2" t="s">
        <v>1191</v>
      </c>
      <c r="C1109" s="1">
        <f>HEX2DEC(JIS非漢字一覧[[#This Row],[hex]])</f>
        <v>13019</v>
      </c>
      <c r="D1109" s="1" t="str">
        <f>_xlfn.UNICHAR(HEX2DEC(JIS非漢字一覧[[#This Row],[hex]]))</f>
        <v>㋛</v>
      </c>
      <c r="E1109" s="1" t="s">
        <v>2837</v>
      </c>
      <c r="F1109" s="1" t="str">
        <f>IF(LENB(JIS非漢字一覧[[#This Row],[char]])=1,"NARROW","WIDE")</f>
        <v>NARROW</v>
      </c>
      <c r="G110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10" spans="2:7" x14ac:dyDescent="0.4">
      <c r="B1110" s="2" t="s">
        <v>1192</v>
      </c>
      <c r="C1110" s="1">
        <f>HEX2DEC(JIS非漢字一覧[[#This Row],[hex]])</f>
        <v>13020</v>
      </c>
      <c r="D1110" s="1" t="str">
        <f>_xlfn.UNICHAR(HEX2DEC(JIS非漢字一覧[[#This Row],[hex]]))</f>
        <v>㋜</v>
      </c>
      <c r="E1110" s="1" t="s">
        <v>2838</v>
      </c>
      <c r="F1110" s="1" t="str">
        <f>IF(LENB(JIS非漢字一覧[[#This Row],[char]])=1,"NARROW","WIDE")</f>
        <v>NARROW</v>
      </c>
      <c r="G111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11" spans="2:7" x14ac:dyDescent="0.4">
      <c r="B1111" s="2" t="s">
        <v>1193</v>
      </c>
      <c r="C1111" s="1">
        <f>HEX2DEC(JIS非漢字一覧[[#This Row],[hex]])</f>
        <v>13021</v>
      </c>
      <c r="D1111" s="1" t="str">
        <f>_xlfn.UNICHAR(HEX2DEC(JIS非漢字一覧[[#This Row],[hex]]))</f>
        <v>㋝</v>
      </c>
      <c r="E1111" s="1" t="s">
        <v>2839</v>
      </c>
      <c r="F1111" s="1" t="str">
        <f>IF(LENB(JIS非漢字一覧[[#This Row],[char]])=1,"NARROW","WIDE")</f>
        <v>NARROW</v>
      </c>
      <c r="G111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12" spans="2:7" x14ac:dyDescent="0.4">
      <c r="B1112" s="2" t="s">
        <v>1194</v>
      </c>
      <c r="C1112" s="1">
        <f>HEX2DEC(JIS非漢字一覧[[#This Row],[hex]])</f>
        <v>13022</v>
      </c>
      <c r="D1112" s="1" t="str">
        <f>_xlfn.UNICHAR(HEX2DEC(JIS非漢字一覧[[#This Row],[hex]]))</f>
        <v>㋞</v>
      </c>
      <c r="E1112" s="1" t="s">
        <v>2840</v>
      </c>
      <c r="F1112" s="1" t="str">
        <f>IF(LENB(JIS非漢字一覧[[#This Row],[char]])=1,"NARROW","WIDE")</f>
        <v>NARROW</v>
      </c>
      <c r="G111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13" spans="2:7" x14ac:dyDescent="0.4">
      <c r="B1113" s="2" t="s">
        <v>1195</v>
      </c>
      <c r="C1113" s="1">
        <f>HEX2DEC(JIS非漢字一覧[[#This Row],[hex]])</f>
        <v>13023</v>
      </c>
      <c r="D1113" s="1" t="str">
        <f>_xlfn.UNICHAR(HEX2DEC(JIS非漢字一覧[[#This Row],[hex]]))</f>
        <v>㋟</v>
      </c>
      <c r="E1113" s="1" t="s">
        <v>2841</v>
      </c>
      <c r="F1113" s="1" t="str">
        <f>IF(LENB(JIS非漢字一覧[[#This Row],[char]])=1,"NARROW","WIDE")</f>
        <v>NARROW</v>
      </c>
      <c r="G111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14" spans="2:7" x14ac:dyDescent="0.4">
      <c r="B1114" s="2" t="s">
        <v>1569</v>
      </c>
      <c r="C1114" s="1">
        <f>HEX2DEC(JIS非漢字一覧[[#This Row],[hex]])</f>
        <v>13024</v>
      </c>
      <c r="D1114" s="1" t="str">
        <f>_xlfn.UNICHAR(HEX2DEC(JIS非漢字一覧[[#This Row],[hex]]))</f>
        <v>㋠</v>
      </c>
      <c r="E1114" s="1" t="s">
        <v>2842</v>
      </c>
      <c r="F1114" s="1" t="str">
        <f>IF(LENB(JIS非漢字一覧[[#This Row],[char]])=1,"NARROW","WIDE")</f>
        <v>NARROW</v>
      </c>
      <c r="G111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15" spans="2:7" x14ac:dyDescent="0.4">
      <c r="B1115" s="2" t="s">
        <v>1570</v>
      </c>
      <c r="C1115" s="1">
        <f>HEX2DEC(JIS非漢字一覧[[#This Row],[hex]])</f>
        <v>13025</v>
      </c>
      <c r="D1115" s="1" t="str">
        <f>_xlfn.UNICHAR(HEX2DEC(JIS非漢字一覧[[#This Row],[hex]]))</f>
        <v>㋡</v>
      </c>
      <c r="E1115" s="1" t="s">
        <v>2843</v>
      </c>
      <c r="F1115" s="1" t="str">
        <f>IF(LENB(JIS非漢字一覧[[#This Row],[char]])=1,"NARROW","WIDE")</f>
        <v>NARROW</v>
      </c>
      <c r="G111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16" spans="2:7" x14ac:dyDescent="0.4">
      <c r="B1116" s="2" t="s">
        <v>1571</v>
      </c>
      <c r="C1116" s="1">
        <f>HEX2DEC(JIS非漢字一覧[[#This Row],[hex]])</f>
        <v>13026</v>
      </c>
      <c r="D1116" s="1" t="str">
        <f>_xlfn.UNICHAR(HEX2DEC(JIS非漢字一覧[[#This Row],[hex]]))</f>
        <v>㋢</v>
      </c>
      <c r="E1116" s="1" t="s">
        <v>2844</v>
      </c>
      <c r="F1116" s="1" t="str">
        <f>IF(LENB(JIS非漢字一覧[[#This Row],[char]])=1,"NARROW","WIDE")</f>
        <v>NARROW</v>
      </c>
      <c r="G111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17" spans="2:7" x14ac:dyDescent="0.4">
      <c r="B1117" s="2" t="s">
        <v>1572</v>
      </c>
      <c r="C1117" s="1">
        <f>HEX2DEC(JIS非漢字一覧[[#This Row],[hex]])</f>
        <v>13027</v>
      </c>
      <c r="D1117" s="1" t="str">
        <f>_xlfn.UNICHAR(HEX2DEC(JIS非漢字一覧[[#This Row],[hex]]))</f>
        <v>㋣</v>
      </c>
      <c r="E1117" s="1" t="s">
        <v>2845</v>
      </c>
      <c r="F1117" s="1" t="str">
        <f>IF(LENB(JIS非漢字一覧[[#This Row],[char]])=1,"NARROW","WIDE")</f>
        <v>NARROW</v>
      </c>
      <c r="G111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18" spans="2:7" x14ac:dyDescent="0.4">
      <c r="B1118" s="2" t="s">
        <v>1574</v>
      </c>
      <c r="C1118" s="1">
        <f>HEX2DEC(JIS非漢字一覧[[#This Row],[hex]])</f>
        <v>13029</v>
      </c>
      <c r="D1118" s="1" t="str">
        <f>_xlfn.UNICHAR(HEX2DEC(JIS非漢字一覧[[#This Row],[hex]]))</f>
        <v>㋥</v>
      </c>
      <c r="E1118" s="1" t="s">
        <v>2846</v>
      </c>
      <c r="F1118" s="1" t="str">
        <f>IF(LENB(JIS非漢字一覧[[#This Row],[char]])=1,"NARROW","WIDE")</f>
        <v>NARROW</v>
      </c>
      <c r="G111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19" spans="2:7" x14ac:dyDescent="0.4">
      <c r="B1119" s="2" t="s">
        <v>1573</v>
      </c>
      <c r="C1119" s="1">
        <f>HEX2DEC(JIS非漢字一覧[[#This Row],[hex]])</f>
        <v>13033</v>
      </c>
      <c r="D1119" s="1" t="str">
        <f>_xlfn.UNICHAR(HEX2DEC(JIS非漢字一覧[[#This Row],[hex]]))</f>
        <v>㋩</v>
      </c>
      <c r="E1119" s="1" t="s">
        <v>2847</v>
      </c>
      <c r="F1119" s="1" t="str">
        <f>IF(LENB(JIS非漢字一覧[[#This Row],[char]])=1,"NARROW","WIDE")</f>
        <v>NARROW</v>
      </c>
      <c r="G111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20" spans="2:7" x14ac:dyDescent="0.4">
      <c r="B1120" s="2" t="s">
        <v>1198</v>
      </c>
      <c r="C1120" s="1">
        <f>HEX2DEC(JIS非漢字一覧[[#This Row],[hex]])</f>
        <v>13036</v>
      </c>
      <c r="D1120" s="1" t="str">
        <f>_xlfn.UNICHAR(HEX2DEC(JIS非漢字一覧[[#This Row],[hex]]))</f>
        <v>㋬</v>
      </c>
      <c r="E1120" s="1" t="s">
        <v>2848</v>
      </c>
      <c r="F1120" s="1" t="str">
        <f>IF(LENB(JIS非漢字一覧[[#This Row],[char]])=1,"NARROW","WIDE")</f>
        <v>NARROW</v>
      </c>
      <c r="G112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21" spans="2:7" x14ac:dyDescent="0.4">
      <c r="B1121" s="2" t="s">
        <v>1197</v>
      </c>
      <c r="C1121" s="1">
        <f>HEX2DEC(JIS非漢字一覧[[#This Row],[hex]])</f>
        <v>13037</v>
      </c>
      <c r="D1121" s="1" t="str">
        <f>_xlfn.UNICHAR(HEX2DEC(JIS非漢字一覧[[#This Row],[hex]]))</f>
        <v>㋭</v>
      </c>
      <c r="E1121" s="1" t="s">
        <v>2849</v>
      </c>
      <c r="F1121" s="1" t="str">
        <f>IF(LENB(JIS非漢字一覧[[#This Row],[char]])=1,"NARROW","WIDE")</f>
        <v>NARROW</v>
      </c>
      <c r="G112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22" spans="2:7" x14ac:dyDescent="0.4">
      <c r="B1122" s="2" t="s">
        <v>1196</v>
      </c>
      <c r="C1122" s="1">
        <f>HEX2DEC(JIS非漢字一覧[[#This Row],[hex]])</f>
        <v>13050</v>
      </c>
      <c r="D1122" s="1" t="str">
        <f>_xlfn.UNICHAR(HEX2DEC(JIS非漢字一覧[[#This Row],[hex]]))</f>
        <v>㋺</v>
      </c>
      <c r="E1122" s="1" t="s">
        <v>2850</v>
      </c>
      <c r="F1122" s="1" t="str">
        <f>IF(LENB(JIS非漢字一覧[[#This Row],[char]])=1,"NARROW","WIDE")</f>
        <v>NARROW</v>
      </c>
      <c r="G112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23" spans="2:7" x14ac:dyDescent="0.4">
      <c r="B1123" s="2" t="s">
        <v>1606</v>
      </c>
      <c r="C1123" s="1">
        <f>HEX2DEC(JIS非漢字一覧[[#This Row],[hex]])</f>
        <v>13059</v>
      </c>
      <c r="D1123" s="1" t="str">
        <f>_xlfn.UNICHAR(HEX2DEC(JIS非漢字一覧[[#This Row],[hex]]))</f>
        <v>㌃</v>
      </c>
      <c r="E1123" s="1" t="s">
        <v>2851</v>
      </c>
      <c r="F1123" s="1" t="str">
        <f>IF(LENB(JIS非漢字一覧[[#This Row],[char]])=1,"NARROW","WIDE")</f>
        <v>WIDE</v>
      </c>
      <c r="G112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24" spans="2:7" x14ac:dyDescent="0.4">
      <c r="B1124" s="2" t="s">
        <v>1207</v>
      </c>
      <c r="C1124" s="1">
        <f>HEX2DEC(JIS非漢字一覧[[#This Row],[hex]])</f>
        <v>13069</v>
      </c>
      <c r="D1124" s="1" t="str">
        <f>_xlfn.UNICHAR(HEX2DEC(JIS非漢字一覧[[#This Row],[hex]]))</f>
        <v>㌍</v>
      </c>
      <c r="E1124" s="1" t="s">
        <v>2852</v>
      </c>
      <c r="F1124" s="1" t="str">
        <f>IF(LENB(JIS非漢字一覧[[#This Row],[char]])=1,"NARROW","WIDE")</f>
        <v>WIDE</v>
      </c>
      <c r="G112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25" spans="2:7" x14ac:dyDescent="0.4">
      <c r="B1125" s="2" t="s">
        <v>1602</v>
      </c>
      <c r="C1125" s="1">
        <f>HEX2DEC(JIS非漢字一覧[[#This Row],[hex]])</f>
        <v>13076</v>
      </c>
      <c r="D1125" s="1" t="str">
        <f>_xlfn.UNICHAR(HEX2DEC(JIS非漢字一覧[[#This Row],[hex]]))</f>
        <v>㌔</v>
      </c>
      <c r="E1125" s="1" t="s">
        <v>2853</v>
      </c>
      <c r="F1125" s="1" t="str">
        <f>IF(LENB(JIS非漢字一覧[[#This Row],[char]])=1,"NARROW","WIDE")</f>
        <v>WIDE</v>
      </c>
      <c r="G112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26" spans="2:7" x14ac:dyDescent="0.4">
      <c r="B1126" s="2" t="s">
        <v>1604</v>
      </c>
      <c r="C1126" s="1">
        <f>HEX2DEC(JIS非漢字一覧[[#This Row],[hex]])</f>
        <v>13080</v>
      </c>
      <c r="D1126" s="1" t="str">
        <f>_xlfn.UNICHAR(HEX2DEC(JIS非漢字一覧[[#This Row],[hex]]))</f>
        <v>㌘</v>
      </c>
      <c r="E1126" s="1" t="s">
        <v>2854</v>
      </c>
      <c r="F1126" s="1" t="str">
        <f>IF(LENB(JIS非漢字一覧[[#This Row],[char]])=1,"NARROW","WIDE")</f>
        <v>WIDE</v>
      </c>
      <c r="G112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27" spans="2:7" x14ac:dyDescent="0.4">
      <c r="B1127" s="2" t="s">
        <v>1603</v>
      </c>
      <c r="C1127" s="1">
        <f>HEX2DEC(JIS非漢字一覧[[#This Row],[hex]])</f>
        <v>13090</v>
      </c>
      <c r="D1127" s="1" t="str">
        <f>_xlfn.UNICHAR(HEX2DEC(JIS非漢字一覧[[#This Row],[hex]]))</f>
        <v>㌢</v>
      </c>
      <c r="E1127" s="1" t="s">
        <v>2855</v>
      </c>
      <c r="F1127" s="1" t="str">
        <f>IF(LENB(JIS非漢字一覧[[#This Row],[char]])=1,"NARROW","WIDE")</f>
        <v>WIDE</v>
      </c>
      <c r="G112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28" spans="2:7" x14ac:dyDescent="0.4">
      <c r="B1128" s="2" t="s">
        <v>1611</v>
      </c>
      <c r="C1128" s="1">
        <f>HEX2DEC(JIS非漢字一覧[[#This Row],[hex]])</f>
        <v>13091</v>
      </c>
      <c r="D1128" s="1" t="str">
        <f>_xlfn.UNICHAR(HEX2DEC(JIS非漢字一覧[[#This Row],[hex]]))</f>
        <v>㌣</v>
      </c>
      <c r="E1128" s="1" t="s">
        <v>2856</v>
      </c>
      <c r="F1128" s="1" t="str">
        <f>IF(LENB(JIS非漢字一覧[[#This Row],[char]])=1,"NARROW","WIDE")</f>
        <v>WIDE</v>
      </c>
      <c r="G112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29" spans="2:7" x14ac:dyDescent="0.4">
      <c r="B1129" s="2" t="s">
        <v>1610</v>
      </c>
      <c r="C1129" s="1">
        <f>HEX2DEC(JIS非漢字一覧[[#This Row],[hex]])</f>
        <v>13094</v>
      </c>
      <c r="D1129" s="1" t="str">
        <f>_xlfn.UNICHAR(HEX2DEC(JIS非漢字一覧[[#This Row],[hex]]))</f>
        <v>㌦</v>
      </c>
      <c r="E1129" s="1" t="s">
        <v>2857</v>
      </c>
      <c r="F1129" s="1" t="str">
        <f>IF(LENB(JIS非漢字一覧[[#This Row],[char]])=1,"NARROW","WIDE")</f>
        <v>WIDE</v>
      </c>
      <c r="G112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30" spans="2:7" x14ac:dyDescent="0.4">
      <c r="B1130" s="2" t="s">
        <v>1605</v>
      </c>
      <c r="C1130" s="1">
        <f>HEX2DEC(JIS非漢字一覧[[#This Row],[hex]])</f>
        <v>13095</v>
      </c>
      <c r="D1130" s="1" t="str">
        <f>_xlfn.UNICHAR(HEX2DEC(JIS非漢字一覧[[#This Row],[hex]]))</f>
        <v>㌧</v>
      </c>
      <c r="E1130" s="1" t="s">
        <v>2858</v>
      </c>
      <c r="F1130" s="1" t="str">
        <f>IF(LENB(JIS非漢字一覧[[#This Row],[char]])=1,"NARROW","WIDE")</f>
        <v>WIDE</v>
      </c>
      <c r="G113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31" spans="2:7" x14ac:dyDescent="0.4">
      <c r="B1131" s="2" t="s">
        <v>1208</v>
      </c>
      <c r="C1131" s="1">
        <f>HEX2DEC(JIS非漢字一覧[[#This Row],[hex]])</f>
        <v>13099</v>
      </c>
      <c r="D1131" s="1" t="str">
        <f>_xlfn.UNICHAR(HEX2DEC(JIS非漢字一覧[[#This Row],[hex]]))</f>
        <v>㌫</v>
      </c>
      <c r="E1131" s="1" t="s">
        <v>2859</v>
      </c>
      <c r="F1131" s="1" t="str">
        <f>IF(LENB(JIS非漢字一覧[[#This Row],[char]])=1,"NARROW","WIDE")</f>
        <v>WIDE</v>
      </c>
      <c r="G113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32" spans="2:7" x14ac:dyDescent="0.4">
      <c r="B1132" s="2" t="s">
        <v>1607</v>
      </c>
      <c r="C1132" s="1">
        <f>HEX2DEC(JIS非漢字一覧[[#This Row],[hex]])</f>
        <v>13110</v>
      </c>
      <c r="D1132" s="1" t="str">
        <f>_xlfn.UNICHAR(HEX2DEC(JIS非漢字一覧[[#This Row],[hex]]))</f>
        <v>㌶</v>
      </c>
      <c r="E1132" s="1" t="s">
        <v>2860</v>
      </c>
      <c r="F1132" s="1" t="str">
        <f>IF(LENB(JIS非漢字一覧[[#This Row],[char]])=1,"NARROW","WIDE")</f>
        <v>WIDE</v>
      </c>
      <c r="G113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33" spans="2:7" x14ac:dyDescent="0.4">
      <c r="B1133" s="2" t="s">
        <v>1210</v>
      </c>
      <c r="C1133" s="1">
        <f>HEX2DEC(JIS非漢字一覧[[#This Row],[hex]])</f>
        <v>13115</v>
      </c>
      <c r="D1133" s="1" t="str">
        <f>_xlfn.UNICHAR(HEX2DEC(JIS非漢字一覧[[#This Row],[hex]]))</f>
        <v>㌻</v>
      </c>
      <c r="E1133" s="1" t="s">
        <v>2861</v>
      </c>
      <c r="F1133" s="1" t="str">
        <f>IF(LENB(JIS非漢字一覧[[#This Row],[char]])=1,"NARROW","WIDE")</f>
        <v>WIDE</v>
      </c>
      <c r="G113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34" spans="2:7" x14ac:dyDescent="0.4">
      <c r="B1134" s="2" t="s">
        <v>1601</v>
      </c>
      <c r="C1134" s="1">
        <f>HEX2DEC(JIS非漢字一覧[[#This Row],[hex]])</f>
        <v>13129</v>
      </c>
      <c r="D1134" s="1" t="str">
        <f>_xlfn.UNICHAR(HEX2DEC(JIS非漢字一覧[[#This Row],[hex]]))</f>
        <v>㍉</v>
      </c>
      <c r="E1134" s="1" t="s">
        <v>2862</v>
      </c>
      <c r="F1134" s="1" t="str">
        <f>IF(LENB(JIS非漢字一覧[[#This Row],[char]])=1,"NARROW","WIDE")</f>
        <v>WIDE</v>
      </c>
      <c r="G113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35" spans="2:7" x14ac:dyDescent="0.4">
      <c r="B1135" s="2" t="s">
        <v>1209</v>
      </c>
      <c r="C1135" s="1">
        <f>HEX2DEC(JIS非漢字一覧[[#This Row],[hex]])</f>
        <v>13130</v>
      </c>
      <c r="D1135" s="1" t="str">
        <f>_xlfn.UNICHAR(HEX2DEC(JIS非漢字一覧[[#This Row],[hex]]))</f>
        <v>㍊</v>
      </c>
      <c r="E1135" s="1" t="s">
        <v>2863</v>
      </c>
      <c r="F1135" s="1" t="str">
        <f>IF(LENB(JIS非漢字一覧[[#This Row],[char]])=1,"NARROW","WIDE")</f>
        <v>WIDE</v>
      </c>
      <c r="G113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36" spans="2:7" x14ac:dyDescent="0.4">
      <c r="B1136" s="2" t="s">
        <v>1206</v>
      </c>
      <c r="C1136" s="1">
        <f>HEX2DEC(JIS非漢字一覧[[#This Row],[hex]])</f>
        <v>13133</v>
      </c>
      <c r="D1136" s="1" t="str">
        <f>_xlfn.UNICHAR(HEX2DEC(JIS非漢字一覧[[#This Row],[hex]]))</f>
        <v>㍍</v>
      </c>
      <c r="E1136" s="1" t="s">
        <v>2864</v>
      </c>
      <c r="F1136" s="1" t="str">
        <f>IF(LENB(JIS非漢字一覧[[#This Row],[char]])=1,"NARROW","WIDE")</f>
        <v>WIDE</v>
      </c>
      <c r="G113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37" spans="2:7" x14ac:dyDescent="0.4">
      <c r="B1137" s="2" t="s">
        <v>1608</v>
      </c>
      <c r="C1137" s="1">
        <f>HEX2DEC(JIS非漢字一覧[[#This Row],[hex]])</f>
        <v>13137</v>
      </c>
      <c r="D1137" s="1" t="str">
        <f>_xlfn.UNICHAR(HEX2DEC(JIS非漢字一覧[[#This Row],[hex]]))</f>
        <v>㍑</v>
      </c>
      <c r="E1137" s="1" t="s">
        <v>2865</v>
      </c>
      <c r="F1137" s="1" t="str">
        <f>IF(LENB(JIS非漢字一覧[[#This Row],[char]])=1,"NARROW","WIDE")</f>
        <v>WIDE</v>
      </c>
      <c r="G113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38" spans="2:7" x14ac:dyDescent="0.4">
      <c r="B1138" s="2" t="s">
        <v>1609</v>
      </c>
      <c r="C1138" s="1">
        <f>HEX2DEC(JIS非漢字一覧[[#This Row],[hex]])</f>
        <v>13143</v>
      </c>
      <c r="D1138" s="1" t="str">
        <f>_xlfn.UNICHAR(HEX2DEC(JIS非漢字一覧[[#This Row],[hex]]))</f>
        <v>㍗</v>
      </c>
      <c r="E1138" s="1" t="s">
        <v>2866</v>
      </c>
      <c r="F1138" s="1" t="str">
        <f>IF(LENB(JIS非漢字一覧[[#This Row],[char]])=1,"NARROW","WIDE")</f>
        <v>WIDE</v>
      </c>
      <c r="G113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39" spans="2:7" x14ac:dyDescent="0.4">
      <c r="B1139" s="2" t="s">
        <v>1219</v>
      </c>
      <c r="C1139" s="1">
        <f>HEX2DEC(JIS非漢字一覧[[#This Row],[hex]])</f>
        <v>13179</v>
      </c>
      <c r="D1139" s="1" t="str">
        <f>_xlfn.UNICHAR(HEX2DEC(JIS非漢字一覧[[#This Row],[hex]]))</f>
        <v>㍻</v>
      </c>
      <c r="E1139" s="1" t="s">
        <v>2867</v>
      </c>
      <c r="F1139" s="1" t="str">
        <f>IF(LENB(JIS非漢字一覧[[#This Row],[char]])=1,"NARROW","WIDE")</f>
        <v>WIDE</v>
      </c>
      <c r="G113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40" spans="2:7" x14ac:dyDescent="0.4">
      <c r="B1140" s="2" t="s">
        <v>1230</v>
      </c>
      <c r="C1140" s="1">
        <f>HEX2DEC(JIS非漢字一覧[[#This Row],[hex]])</f>
        <v>13180</v>
      </c>
      <c r="D1140" s="1" t="str">
        <f>_xlfn.UNICHAR(HEX2DEC(JIS非漢字一覧[[#This Row],[hex]]))</f>
        <v>㍼</v>
      </c>
      <c r="E1140" s="1" t="s">
        <v>2868</v>
      </c>
      <c r="F1140" s="1" t="str">
        <f>IF(LENB(JIS非漢字一覧[[#This Row],[char]])=1,"NARROW","WIDE")</f>
        <v>WIDE</v>
      </c>
      <c r="G114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41" spans="2:7" x14ac:dyDescent="0.4">
      <c r="B1141" s="2" t="s">
        <v>1229</v>
      </c>
      <c r="C1141" s="1">
        <f>HEX2DEC(JIS非漢字一覧[[#This Row],[hex]])</f>
        <v>13181</v>
      </c>
      <c r="D1141" s="1" t="str">
        <f>_xlfn.UNICHAR(HEX2DEC(JIS非漢字一覧[[#This Row],[hex]]))</f>
        <v>㍽</v>
      </c>
      <c r="E1141" s="1" t="s">
        <v>2869</v>
      </c>
      <c r="F1141" s="1" t="str">
        <f>IF(LENB(JIS非漢字一覧[[#This Row],[char]])=1,"NARROW","WIDE")</f>
        <v>WIDE</v>
      </c>
      <c r="G114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42" spans="2:7" x14ac:dyDescent="0.4">
      <c r="B1142" s="2" t="s">
        <v>1228</v>
      </c>
      <c r="C1142" s="1">
        <f>HEX2DEC(JIS非漢字一覧[[#This Row],[hex]])</f>
        <v>13182</v>
      </c>
      <c r="D1142" s="1" t="str">
        <f>_xlfn.UNICHAR(HEX2DEC(JIS非漢字一覧[[#This Row],[hex]]))</f>
        <v>㍾</v>
      </c>
      <c r="E1142" s="1" t="s">
        <v>2870</v>
      </c>
      <c r="F1142" s="1" t="str">
        <f>IF(LENB(JIS非漢字一覧[[#This Row],[char]])=1,"NARROW","WIDE")</f>
        <v>WIDE</v>
      </c>
      <c r="G114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43" spans="2:7" x14ac:dyDescent="0.4">
      <c r="B1143" s="2" t="s">
        <v>1214</v>
      </c>
      <c r="C1143" s="1">
        <f>HEX2DEC(JIS非漢字一覧[[#This Row],[hex]])</f>
        <v>13198</v>
      </c>
      <c r="D1143" s="1" t="str">
        <f>_xlfn.UNICHAR(HEX2DEC(JIS非漢字一覧[[#This Row],[hex]]))</f>
        <v>㎎</v>
      </c>
      <c r="E1143" s="1" t="s">
        <v>2871</v>
      </c>
      <c r="F1143" s="1" t="str">
        <f>IF(LENB(JIS非漢字一覧[[#This Row],[char]])=1,"NARROW","WIDE")</f>
        <v>WIDE</v>
      </c>
      <c r="G114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44" spans="2:7" x14ac:dyDescent="0.4">
      <c r="B1144" s="2" t="s">
        <v>1215</v>
      </c>
      <c r="C1144" s="1">
        <f>HEX2DEC(JIS非漢字一覧[[#This Row],[hex]])</f>
        <v>13199</v>
      </c>
      <c r="D1144" s="1" t="str">
        <f>_xlfn.UNICHAR(HEX2DEC(JIS非漢字一覧[[#This Row],[hex]]))</f>
        <v>㎏</v>
      </c>
      <c r="E1144" s="1" t="s">
        <v>2872</v>
      </c>
      <c r="F1144" s="1" t="str">
        <f>IF(LENB(JIS非漢字一覧[[#This Row],[char]])=1,"NARROW","WIDE")</f>
        <v>WIDE</v>
      </c>
      <c r="G114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45" spans="2:7" x14ac:dyDescent="0.4">
      <c r="B1145" s="2" t="s">
        <v>1211</v>
      </c>
      <c r="C1145" s="1">
        <f>HEX2DEC(JIS非漢字一覧[[#This Row],[hex]])</f>
        <v>13212</v>
      </c>
      <c r="D1145" s="1" t="str">
        <f>_xlfn.UNICHAR(HEX2DEC(JIS非漢字一覧[[#This Row],[hex]]))</f>
        <v>㎜</v>
      </c>
      <c r="E1145" s="1" t="s">
        <v>2873</v>
      </c>
      <c r="F1145" s="1" t="str">
        <f>IF(LENB(JIS非漢字一覧[[#This Row],[char]])=1,"NARROW","WIDE")</f>
        <v>WIDE</v>
      </c>
      <c r="G114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46" spans="2:7" x14ac:dyDescent="0.4">
      <c r="B1146" s="2" t="s">
        <v>1212</v>
      </c>
      <c r="C1146" s="1">
        <f>HEX2DEC(JIS非漢字一覧[[#This Row],[hex]])</f>
        <v>13213</v>
      </c>
      <c r="D1146" s="1" t="str">
        <f>_xlfn.UNICHAR(HEX2DEC(JIS非漢字一覧[[#This Row],[hex]]))</f>
        <v>㎝</v>
      </c>
      <c r="E1146" s="1" t="s">
        <v>2874</v>
      </c>
      <c r="F1146" s="1" t="str">
        <f>IF(LENB(JIS非漢字一覧[[#This Row],[char]])=1,"NARROW","WIDE")</f>
        <v>WIDE</v>
      </c>
      <c r="G114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47" spans="2:7" x14ac:dyDescent="0.4">
      <c r="B1147" s="2" t="s">
        <v>1213</v>
      </c>
      <c r="C1147" s="1">
        <f>HEX2DEC(JIS非漢字一覧[[#This Row],[hex]])</f>
        <v>13214</v>
      </c>
      <c r="D1147" s="1" t="str">
        <f>_xlfn.UNICHAR(HEX2DEC(JIS非漢字一覧[[#This Row],[hex]]))</f>
        <v>㎞</v>
      </c>
      <c r="E1147" s="1" t="s">
        <v>2875</v>
      </c>
      <c r="F1147" s="1" t="str">
        <f>IF(LENB(JIS非漢字一覧[[#This Row],[char]])=1,"NARROW","WIDE")</f>
        <v>WIDE</v>
      </c>
      <c r="G1147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48" spans="2:7" x14ac:dyDescent="0.4">
      <c r="B1148" s="2" t="s">
        <v>1217</v>
      </c>
      <c r="C1148" s="1">
        <f>HEX2DEC(JIS非漢字一覧[[#This Row],[hex]])</f>
        <v>13217</v>
      </c>
      <c r="D1148" s="1" t="str">
        <f>_xlfn.UNICHAR(HEX2DEC(JIS非漢字一覧[[#This Row],[hex]]))</f>
        <v>㎡</v>
      </c>
      <c r="E1148" s="1" t="s">
        <v>2876</v>
      </c>
      <c r="F1148" s="1" t="str">
        <f>IF(LENB(JIS非漢字一覧[[#This Row],[char]])=1,"NARROW","WIDE")</f>
        <v>WIDE</v>
      </c>
      <c r="G1148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49" spans="2:7" x14ac:dyDescent="0.4">
      <c r="B1149" s="2" t="s">
        <v>1216</v>
      </c>
      <c r="C1149" s="1">
        <f>HEX2DEC(JIS非漢字一覧[[#This Row],[hex]])</f>
        <v>13252</v>
      </c>
      <c r="D1149" s="1" t="str">
        <f>_xlfn.UNICHAR(HEX2DEC(JIS非漢字一覧[[#This Row],[hex]]))</f>
        <v>㏄</v>
      </c>
      <c r="E1149" s="1" t="s">
        <v>2877</v>
      </c>
      <c r="F1149" s="1" t="str">
        <f>IF(LENB(JIS非漢字一覧[[#This Row],[char]])=1,"NARROW","WIDE")</f>
        <v>WIDE</v>
      </c>
      <c r="G1149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50" spans="2:7" x14ac:dyDescent="0.4">
      <c r="B1150" s="2" t="s">
        <v>841</v>
      </c>
      <c r="C1150" s="1">
        <f>HEX2DEC(JIS非漢字一覧[[#This Row],[hex]])</f>
        <v>13259</v>
      </c>
      <c r="D1150" s="1" t="str">
        <f>_xlfn.UNICHAR(HEX2DEC(JIS非漢字一覧[[#This Row],[hex]]))</f>
        <v>㏋</v>
      </c>
      <c r="E1150" s="1" t="s">
        <v>2878</v>
      </c>
      <c r="F1150" s="1" t="str">
        <f>IF(LENB(JIS非漢字一覧[[#This Row],[char]])=1,"NARROW","WIDE")</f>
        <v>NARROW</v>
      </c>
      <c r="G1150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51" spans="2:7" x14ac:dyDescent="0.4">
      <c r="B1151" s="2" t="s">
        <v>1222</v>
      </c>
      <c r="C1151" s="1">
        <f>HEX2DEC(JIS非漢字一覧[[#This Row],[hex]])</f>
        <v>13261</v>
      </c>
      <c r="D1151" s="1" t="str">
        <f>_xlfn.UNICHAR(HEX2DEC(JIS非漢字一覧[[#This Row],[hex]]))</f>
        <v>㏍</v>
      </c>
      <c r="E1151" s="1" t="s">
        <v>2879</v>
      </c>
      <c r="F1151" s="1" t="str">
        <f>IF(LENB(JIS非漢字一覧[[#This Row],[char]])=1,"NARROW","WIDE")</f>
        <v>WIDE</v>
      </c>
      <c r="G1151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52" spans="2:7" x14ac:dyDescent="0.4">
      <c r="B1152" s="2" t="s">
        <v>756</v>
      </c>
      <c r="C1152" s="1">
        <f>HEX2DEC(JIS非漢字一覧[[#This Row],[hex]])</f>
        <v>20189</v>
      </c>
      <c r="D1152" s="1" t="str">
        <f>_xlfn.UNICHAR(HEX2DEC(JIS非漢字一覧[[#This Row],[hex]]))</f>
        <v>仝</v>
      </c>
      <c r="E1152" s="1" t="s">
        <v>2880</v>
      </c>
      <c r="F1152" s="1" t="str">
        <f>IF(LENB(JIS非漢字一覧[[#This Row],[char]])=1,"NARROW","WIDE")</f>
        <v>WIDE</v>
      </c>
      <c r="G1152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53" spans="2:7" x14ac:dyDescent="0.4">
      <c r="B1153" s="2" t="s">
        <v>839</v>
      </c>
      <c r="C1153" s="1">
        <f>HEX2DEC(JIS非漢字一覧[[#This Row],[hex]])</f>
        <v>65093</v>
      </c>
      <c r="D1153" s="1" t="str">
        <f>_xlfn.UNICHAR(HEX2DEC(JIS非漢字一覧[[#This Row],[hex]]))</f>
        <v>﹅</v>
      </c>
      <c r="E1153" s="1" t="s">
        <v>2881</v>
      </c>
      <c r="F1153" s="1" t="str">
        <f>IF(LENB(JIS非漢字一覧[[#This Row],[char]])=1,"NARROW","WIDE")</f>
        <v>NARROW</v>
      </c>
      <c r="G1153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54" spans="2:7" x14ac:dyDescent="0.4">
      <c r="B1154" s="2" t="s">
        <v>838</v>
      </c>
      <c r="C1154" s="1">
        <f>HEX2DEC(JIS非漢字一覧[[#This Row],[hex]])</f>
        <v>65094</v>
      </c>
      <c r="D1154" s="1" t="str">
        <f>_xlfn.UNICHAR(HEX2DEC(JIS非漢字一覧[[#This Row],[hex]]))</f>
        <v>﹆</v>
      </c>
      <c r="E1154" s="1" t="s">
        <v>2882</v>
      </c>
      <c r="F1154" s="1" t="str">
        <f>IF(LENB(JIS非漢字一覧[[#This Row],[char]])=1,"NARROW","WIDE")</f>
        <v>NARROW</v>
      </c>
      <c r="G1154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55" spans="2:7" x14ac:dyDescent="0.4">
      <c r="B1155" s="2" t="s">
        <v>811</v>
      </c>
      <c r="C1155" s="1">
        <f>HEX2DEC(JIS非漢字一覧[[#This Row],[hex]])</f>
        <v>65375</v>
      </c>
      <c r="D1155" s="1" t="str">
        <f>_xlfn.UNICHAR(HEX2DEC(JIS非漢字一覧[[#This Row],[hex]]))</f>
        <v>｟</v>
      </c>
      <c r="E1155" s="1" t="s">
        <v>2883</v>
      </c>
      <c r="F1155" s="1" t="str">
        <f>IF(LENB(JIS非漢字一覧[[#This Row],[char]])=1,"NARROW","WIDE")</f>
        <v>NARROW</v>
      </c>
      <c r="G1155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  <row r="1156" spans="2:7" x14ac:dyDescent="0.4">
      <c r="B1156" s="2" t="s">
        <v>812</v>
      </c>
      <c r="C1156" s="1">
        <f>HEX2DEC(JIS非漢字一覧[[#This Row],[hex]])</f>
        <v>65376</v>
      </c>
      <c r="D1156" s="1" t="str">
        <f>_xlfn.UNICHAR(HEX2DEC(JIS非漢字一覧[[#This Row],[hex]]))</f>
        <v>｠</v>
      </c>
      <c r="E1156" s="1" t="s">
        <v>2884</v>
      </c>
      <c r="F1156" s="1" t="str">
        <f>IF(LENB(JIS非漢字一覧[[#This Row],[char]])=1,"NARROW","WIDE")</f>
        <v>NARROW</v>
      </c>
      <c r="G1156" s="1" t="str">
        <f>IF(COUNTIF(定義一覧[Unicode],JIS非漢字一覧[[#This Row],[hex]])&lt;=0,"",IF(VLOOKUP(JIS非漢字一覧[[#This Row],[hex]],定義一覧[[Unicode]:[Category]],3,FALSE)="ASCII","ASCII",IF(VLOOKUP(JIS非漢字一覧[[#This Row],[hex]],定義一覧[[Unicode]:[Category]],3,FALSE)="KANA","KANA","")))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1D9C-3908-49D6-9AFE-D8D2085B17FD}">
  <dimension ref="B2:F54"/>
  <sheetViews>
    <sheetView zoomScale="85" zoomScaleNormal="85" workbookViewId="0"/>
  </sheetViews>
  <sheetFormatPr defaultRowHeight="13.5" x14ac:dyDescent="0.4"/>
  <cols>
    <col min="1" max="1" width="3.25" style="1" customWidth="1"/>
    <col min="2" max="2" width="14.75" style="2" bestFit="1" customWidth="1"/>
    <col min="3" max="3" width="12.375" style="1" bestFit="1" customWidth="1"/>
    <col min="4" max="4" width="14.75" style="2" bestFit="1" customWidth="1"/>
    <col min="5" max="5" width="12.375" style="1" bestFit="1" customWidth="1"/>
    <col min="6" max="6" width="32.75" style="1" bestFit="1" customWidth="1"/>
    <col min="7" max="16384" width="9" style="1"/>
  </cols>
  <sheetData>
    <row r="2" spans="2:6" x14ac:dyDescent="0.4">
      <c r="B2" s="2" t="s">
        <v>686</v>
      </c>
      <c r="C2" s="1" t="s">
        <v>685</v>
      </c>
      <c r="D2" s="2" t="s">
        <v>688</v>
      </c>
      <c r="E2" s="1" t="s">
        <v>687</v>
      </c>
      <c r="F2" s="2" t="s">
        <v>698</v>
      </c>
    </row>
    <row r="3" spans="2:6" x14ac:dyDescent="0.4">
      <c r="B3" s="10" t="s">
        <v>335</v>
      </c>
      <c r="C3" s="6" t="str">
        <f>IF(大文字・小文字[[#This Row],[コード(大)]]="","-",_xlfn.UNICHAR(HEX2DEC(B3)))</f>
        <v>A</v>
      </c>
      <c r="D3" s="11" t="s">
        <v>367</v>
      </c>
      <c r="E3" s="8" t="str">
        <f>IF(大文字・小文字[[#This Row],[コード(小)]]="","-",_xlfn.UNICHAR(HEX2DEC(D3)))</f>
        <v>a</v>
      </c>
      <c r="F3" s="3" t="str">
        <f>"Alphabet::create('"&amp;大文字・小文字[[#This Row],[表示(大)]]&amp;"', '"&amp;大文字・小文字[[#This Row],[表示(小)]]&amp;"'),"</f>
        <v>Alphabet::create('A', 'a'),</v>
      </c>
    </row>
    <row r="4" spans="2:6" x14ac:dyDescent="0.4">
      <c r="B4" s="10" t="s">
        <v>336</v>
      </c>
      <c r="C4" s="6" t="str">
        <f>IF(大文字・小文字[[#This Row],[コード(大)]]="","-",_xlfn.UNICHAR(HEX2DEC(B4)))</f>
        <v>B</v>
      </c>
      <c r="D4" s="11" t="s">
        <v>368</v>
      </c>
      <c r="E4" s="8" t="str">
        <f>IF(大文字・小文字[[#This Row],[コード(小)]]="","-",_xlfn.UNICHAR(HEX2DEC(D4)))</f>
        <v>b</v>
      </c>
      <c r="F4" s="3" t="str">
        <f>"Alphabet::create('"&amp;大文字・小文字[[#This Row],[表示(大)]]&amp;"', '"&amp;大文字・小文字[[#This Row],[表示(小)]]&amp;"'),"</f>
        <v>Alphabet::create('B', 'b'),</v>
      </c>
    </row>
    <row r="5" spans="2:6" x14ac:dyDescent="0.4">
      <c r="B5" s="10" t="s">
        <v>337</v>
      </c>
      <c r="C5" s="6" t="str">
        <f>IF(大文字・小文字[[#This Row],[コード(大)]]="","-",_xlfn.UNICHAR(HEX2DEC(B5)))</f>
        <v>C</v>
      </c>
      <c r="D5" s="11" t="s">
        <v>369</v>
      </c>
      <c r="E5" s="8" t="str">
        <f>IF(大文字・小文字[[#This Row],[コード(小)]]="","-",_xlfn.UNICHAR(HEX2DEC(D5)))</f>
        <v>c</v>
      </c>
      <c r="F5" s="3" t="str">
        <f>"Alphabet::create('"&amp;大文字・小文字[[#This Row],[表示(大)]]&amp;"', '"&amp;大文字・小文字[[#This Row],[表示(小)]]&amp;"'),"</f>
        <v>Alphabet::create('C', 'c'),</v>
      </c>
    </row>
    <row r="6" spans="2:6" x14ac:dyDescent="0.4">
      <c r="B6" s="10" t="s">
        <v>338</v>
      </c>
      <c r="C6" s="6" t="str">
        <f>IF(大文字・小文字[[#This Row],[コード(大)]]="","-",_xlfn.UNICHAR(HEX2DEC(B6)))</f>
        <v>D</v>
      </c>
      <c r="D6" s="11" t="s">
        <v>370</v>
      </c>
      <c r="E6" s="8" t="str">
        <f>IF(大文字・小文字[[#This Row],[コード(小)]]="","-",_xlfn.UNICHAR(HEX2DEC(D6)))</f>
        <v>d</v>
      </c>
      <c r="F6" s="3" t="str">
        <f>"Alphabet::create('"&amp;大文字・小文字[[#This Row],[表示(大)]]&amp;"', '"&amp;大文字・小文字[[#This Row],[表示(小)]]&amp;"'),"</f>
        <v>Alphabet::create('D', 'd'),</v>
      </c>
    </row>
    <row r="7" spans="2:6" x14ac:dyDescent="0.4">
      <c r="B7" s="10" t="s">
        <v>339</v>
      </c>
      <c r="C7" s="6" t="str">
        <f>IF(大文字・小文字[[#This Row],[コード(大)]]="","-",_xlfn.UNICHAR(HEX2DEC(B7)))</f>
        <v>E</v>
      </c>
      <c r="D7" s="11" t="s">
        <v>371</v>
      </c>
      <c r="E7" s="8" t="str">
        <f>IF(大文字・小文字[[#This Row],[コード(小)]]="","-",_xlfn.UNICHAR(HEX2DEC(D7)))</f>
        <v>e</v>
      </c>
      <c r="F7" s="3" t="str">
        <f>"Alphabet::create('"&amp;大文字・小文字[[#This Row],[表示(大)]]&amp;"', '"&amp;大文字・小文字[[#This Row],[表示(小)]]&amp;"'),"</f>
        <v>Alphabet::create('E', 'e'),</v>
      </c>
    </row>
    <row r="8" spans="2:6" x14ac:dyDescent="0.4">
      <c r="B8" s="10" t="s">
        <v>340</v>
      </c>
      <c r="C8" s="6" t="str">
        <f>IF(大文字・小文字[[#This Row],[コード(大)]]="","-",_xlfn.UNICHAR(HEX2DEC(B8)))</f>
        <v>F</v>
      </c>
      <c r="D8" s="11" t="s">
        <v>372</v>
      </c>
      <c r="E8" s="8" t="str">
        <f>IF(大文字・小文字[[#This Row],[コード(小)]]="","-",_xlfn.UNICHAR(HEX2DEC(D8)))</f>
        <v>f</v>
      </c>
      <c r="F8" s="3" t="str">
        <f>"Alphabet::create('"&amp;大文字・小文字[[#This Row],[表示(大)]]&amp;"', '"&amp;大文字・小文字[[#This Row],[表示(小)]]&amp;"'),"</f>
        <v>Alphabet::create('F', 'f'),</v>
      </c>
    </row>
    <row r="9" spans="2:6" x14ac:dyDescent="0.4">
      <c r="B9" s="10" t="s">
        <v>341</v>
      </c>
      <c r="C9" s="6" t="str">
        <f>IF(大文字・小文字[[#This Row],[コード(大)]]="","-",_xlfn.UNICHAR(HEX2DEC(B9)))</f>
        <v>G</v>
      </c>
      <c r="D9" s="11" t="s">
        <v>373</v>
      </c>
      <c r="E9" s="8" t="str">
        <f>IF(大文字・小文字[[#This Row],[コード(小)]]="","-",_xlfn.UNICHAR(HEX2DEC(D9)))</f>
        <v>g</v>
      </c>
      <c r="F9" s="3" t="str">
        <f>"Alphabet::create('"&amp;大文字・小文字[[#This Row],[表示(大)]]&amp;"', '"&amp;大文字・小文字[[#This Row],[表示(小)]]&amp;"'),"</f>
        <v>Alphabet::create('G', 'g'),</v>
      </c>
    </row>
    <row r="10" spans="2:6" x14ac:dyDescent="0.4">
      <c r="B10" s="10" t="s">
        <v>342</v>
      </c>
      <c r="C10" s="6" t="str">
        <f>IF(大文字・小文字[[#This Row],[コード(大)]]="","-",_xlfn.UNICHAR(HEX2DEC(B10)))</f>
        <v>H</v>
      </c>
      <c r="D10" s="11" t="s">
        <v>374</v>
      </c>
      <c r="E10" s="8" t="str">
        <f>IF(大文字・小文字[[#This Row],[コード(小)]]="","-",_xlfn.UNICHAR(HEX2DEC(D10)))</f>
        <v>h</v>
      </c>
      <c r="F10" s="3" t="str">
        <f>"Alphabet::create('"&amp;大文字・小文字[[#This Row],[表示(大)]]&amp;"', '"&amp;大文字・小文字[[#This Row],[表示(小)]]&amp;"'),"</f>
        <v>Alphabet::create('H', 'h'),</v>
      </c>
    </row>
    <row r="11" spans="2:6" x14ac:dyDescent="0.4">
      <c r="B11" s="10" t="s">
        <v>343</v>
      </c>
      <c r="C11" s="6" t="str">
        <f>IF(大文字・小文字[[#This Row],[コード(大)]]="","-",_xlfn.UNICHAR(HEX2DEC(B11)))</f>
        <v>I</v>
      </c>
      <c r="D11" s="11" t="s">
        <v>375</v>
      </c>
      <c r="E11" s="8" t="str">
        <f>IF(大文字・小文字[[#This Row],[コード(小)]]="","-",_xlfn.UNICHAR(HEX2DEC(D11)))</f>
        <v>i</v>
      </c>
      <c r="F11" s="3" t="str">
        <f>"Alphabet::create('"&amp;大文字・小文字[[#This Row],[表示(大)]]&amp;"', '"&amp;大文字・小文字[[#This Row],[表示(小)]]&amp;"'),"</f>
        <v>Alphabet::create('I', 'i'),</v>
      </c>
    </row>
    <row r="12" spans="2:6" x14ac:dyDescent="0.4">
      <c r="B12" s="10" t="s">
        <v>344</v>
      </c>
      <c r="C12" s="6" t="str">
        <f>IF(大文字・小文字[[#This Row],[コード(大)]]="","-",_xlfn.UNICHAR(HEX2DEC(B12)))</f>
        <v>J</v>
      </c>
      <c r="D12" s="11" t="s">
        <v>376</v>
      </c>
      <c r="E12" s="8" t="str">
        <f>IF(大文字・小文字[[#This Row],[コード(小)]]="","-",_xlfn.UNICHAR(HEX2DEC(D12)))</f>
        <v>j</v>
      </c>
      <c r="F12" s="3" t="str">
        <f>"Alphabet::create('"&amp;大文字・小文字[[#This Row],[表示(大)]]&amp;"', '"&amp;大文字・小文字[[#This Row],[表示(小)]]&amp;"'),"</f>
        <v>Alphabet::create('J', 'j'),</v>
      </c>
    </row>
    <row r="13" spans="2:6" x14ac:dyDescent="0.4">
      <c r="B13" s="10" t="s">
        <v>345</v>
      </c>
      <c r="C13" s="6" t="str">
        <f>IF(大文字・小文字[[#This Row],[コード(大)]]="","-",_xlfn.UNICHAR(HEX2DEC(B13)))</f>
        <v>K</v>
      </c>
      <c r="D13" s="11" t="s">
        <v>377</v>
      </c>
      <c r="E13" s="8" t="str">
        <f>IF(大文字・小文字[[#This Row],[コード(小)]]="","-",_xlfn.UNICHAR(HEX2DEC(D13)))</f>
        <v>k</v>
      </c>
      <c r="F13" s="3" t="str">
        <f>"Alphabet::create('"&amp;大文字・小文字[[#This Row],[表示(大)]]&amp;"', '"&amp;大文字・小文字[[#This Row],[表示(小)]]&amp;"'),"</f>
        <v>Alphabet::create('K', 'k'),</v>
      </c>
    </row>
    <row r="14" spans="2:6" x14ac:dyDescent="0.4">
      <c r="B14" s="10" t="s">
        <v>346</v>
      </c>
      <c r="C14" s="6" t="str">
        <f>IF(大文字・小文字[[#This Row],[コード(大)]]="","-",_xlfn.UNICHAR(HEX2DEC(B14)))</f>
        <v>L</v>
      </c>
      <c r="D14" s="11" t="s">
        <v>378</v>
      </c>
      <c r="E14" s="8" t="str">
        <f>IF(大文字・小文字[[#This Row],[コード(小)]]="","-",_xlfn.UNICHAR(HEX2DEC(D14)))</f>
        <v>l</v>
      </c>
      <c r="F14" s="3" t="str">
        <f>"Alphabet::create('"&amp;大文字・小文字[[#This Row],[表示(大)]]&amp;"', '"&amp;大文字・小文字[[#This Row],[表示(小)]]&amp;"'),"</f>
        <v>Alphabet::create('L', 'l'),</v>
      </c>
    </row>
    <row r="15" spans="2:6" x14ac:dyDescent="0.4">
      <c r="B15" s="10" t="s">
        <v>347</v>
      </c>
      <c r="C15" s="6" t="str">
        <f>IF(大文字・小文字[[#This Row],[コード(大)]]="","-",_xlfn.UNICHAR(HEX2DEC(B15)))</f>
        <v>M</v>
      </c>
      <c r="D15" s="11" t="s">
        <v>379</v>
      </c>
      <c r="E15" s="8" t="str">
        <f>IF(大文字・小文字[[#This Row],[コード(小)]]="","-",_xlfn.UNICHAR(HEX2DEC(D15)))</f>
        <v>m</v>
      </c>
      <c r="F15" s="3" t="str">
        <f>"Alphabet::create('"&amp;大文字・小文字[[#This Row],[表示(大)]]&amp;"', '"&amp;大文字・小文字[[#This Row],[表示(小)]]&amp;"'),"</f>
        <v>Alphabet::create('M', 'm'),</v>
      </c>
    </row>
    <row r="16" spans="2:6" x14ac:dyDescent="0.4">
      <c r="B16" s="10" t="s">
        <v>348</v>
      </c>
      <c r="C16" s="6" t="str">
        <f>IF(大文字・小文字[[#This Row],[コード(大)]]="","-",_xlfn.UNICHAR(HEX2DEC(B16)))</f>
        <v>N</v>
      </c>
      <c r="D16" s="11" t="s">
        <v>380</v>
      </c>
      <c r="E16" s="8" t="str">
        <f>IF(大文字・小文字[[#This Row],[コード(小)]]="","-",_xlfn.UNICHAR(HEX2DEC(D16)))</f>
        <v>n</v>
      </c>
      <c r="F16" s="3" t="str">
        <f>"Alphabet::create('"&amp;大文字・小文字[[#This Row],[表示(大)]]&amp;"', '"&amp;大文字・小文字[[#This Row],[表示(小)]]&amp;"'),"</f>
        <v>Alphabet::create('N', 'n'),</v>
      </c>
    </row>
    <row r="17" spans="2:6" x14ac:dyDescent="0.4">
      <c r="B17" s="10" t="s">
        <v>349</v>
      </c>
      <c r="C17" s="6" t="str">
        <f>IF(大文字・小文字[[#This Row],[コード(大)]]="","-",_xlfn.UNICHAR(HEX2DEC(B17)))</f>
        <v>O</v>
      </c>
      <c r="D17" s="11" t="s">
        <v>381</v>
      </c>
      <c r="E17" s="8" t="str">
        <f>IF(大文字・小文字[[#This Row],[コード(小)]]="","-",_xlfn.UNICHAR(HEX2DEC(D17)))</f>
        <v>o</v>
      </c>
      <c r="F17" s="3" t="str">
        <f>"Alphabet::create('"&amp;大文字・小文字[[#This Row],[表示(大)]]&amp;"', '"&amp;大文字・小文字[[#This Row],[表示(小)]]&amp;"'),"</f>
        <v>Alphabet::create('O', 'o'),</v>
      </c>
    </row>
    <row r="18" spans="2:6" x14ac:dyDescent="0.4">
      <c r="B18" s="10" t="s">
        <v>350</v>
      </c>
      <c r="C18" s="6" t="str">
        <f>IF(大文字・小文字[[#This Row],[コード(大)]]="","-",_xlfn.UNICHAR(HEX2DEC(B18)))</f>
        <v>P</v>
      </c>
      <c r="D18" s="11" t="s">
        <v>382</v>
      </c>
      <c r="E18" s="8" t="str">
        <f>IF(大文字・小文字[[#This Row],[コード(小)]]="","-",_xlfn.UNICHAR(HEX2DEC(D18)))</f>
        <v>p</v>
      </c>
      <c r="F18" s="3" t="str">
        <f>"Alphabet::create('"&amp;大文字・小文字[[#This Row],[表示(大)]]&amp;"', '"&amp;大文字・小文字[[#This Row],[表示(小)]]&amp;"'),"</f>
        <v>Alphabet::create('P', 'p'),</v>
      </c>
    </row>
    <row r="19" spans="2:6" x14ac:dyDescent="0.4">
      <c r="B19" s="10" t="s">
        <v>351</v>
      </c>
      <c r="C19" s="6" t="str">
        <f>IF(大文字・小文字[[#This Row],[コード(大)]]="","-",_xlfn.UNICHAR(HEX2DEC(B19)))</f>
        <v>Q</v>
      </c>
      <c r="D19" s="11" t="s">
        <v>383</v>
      </c>
      <c r="E19" s="8" t="str">
        <f>IF(大文字・小文字[[#This Row],[コード(小)]]="","-",_xlfn.UNICHAR(HEX2DEC(D19)))</f>
        <v>q</v>
      </c>
      <c r="F19" s="3" t="str">
        <f>"Alphabet::create('"&amp;大文字・小文字[[#This Row],[表示(大)]]&amp;"', '"&amp;大文字・小文字[[#This Row],[表示(小)]]&amp;"'),"</f>
        <v>Alphabet::create('Q', 'q'),</v>
      </c>
    </row>
    <row r="20" spans="2:6" x14ac:dyDescent="0.4">
      <c r="B20" s="10" t="s">
        <v>352</v>
      </c>
      <c r="C20" s="6" t="str">
        <f>IF(大文字・小文字[[#This Row],[コード(大)]]="","-",_xlfn.UNICHAR(HEX2DEC(B20)))</f>
        <v>R</v>
      </c>
      <c r="D20" s="11" t="s">
        <v>384</v>
      </c>
      <c r="E20" s="8" t="str">
        <f>IF(大文字・小文字[[#This Row],[コード(小)]]="","-",_xlfn.UNICHAR(HEX2DEC(D20)))</f>
        <v>r</v>
      </c>
      <c r="F20" s="3" t="str">
        <f>"Alphabet::create('"&amp;大文字・小文字[[#This Row],[表示(大)]]&amp;"', '"&amp;大文字・小文字[[#This Row],[表示(小)]]&amp;"'),"</f>
        <v>Alphabet::create('R', 'r'),</v>
      </c>
    </row>
    <row r="21" spans="2:6" x14ac:dyDescent="0.4">
      <c r="B21" s="10" t="s">
        <v>353</v>
      </c>
      <c r="C21" s="6" t="str">
        <f>IF(大文字・小文字[[#This Row],[コード(大)]]="","-",_xlfn.UNICHAR(HEX2DEC(B21)))</f>
        <v>S</v>
      </c>
      <c r="D21" s="11" t="s">
        <v>385</v>
      </c>
      <c r="E21" s="8" t="str">
        <f>IF(大文字・小文字[[#This Row],[コード(小)]]="","-",_xlfn.UNICHAR(HEX2DEC(D21)))</f>
        <v>s</v>
      </c>
      <c r="F21" s="3" t="str">
        <f>"Alphabet::create('"&amp;大文字・小文字[[#This Row],[表示(大)]]&amp;"', '"&amp;大文字・小文字[[#This Row],[表示(小)]]&amp;"'),"</f>
        <v>Alphabet::create('S', 's'),</v>
      </c>
    </row>
    <row r="22" spans="2:6" x14ac:dyDescent="0.4">
      <c r="B22" s="10" t="s">
        <v>354</v>
      </c>
      <c r="C22" s="6" t="str">
        <f>IF(大文字・小文字[[#This Row],[コード(大)]]="","-",_xlfn.UNICHAR(HEX2DEC(B22)))</f>
        <v>T</v>
      </c>
      <c r="D22" s="11" t="s">
        <v>386</v>
      </c>
      <c r="E22" s="8" t="str">
        <f>IF(大文字・小文字[[#This Row],[コード(小)]]="","-",_xlfn.UNICHAR(HEX2DEC(D22)))</f>
        <v>t</v>
      </c>
      <c r="F22" s="3" t="str">
        <f>"Alphabet::create('"&amp;大文字・小文字[[#This Row],[表示(大)]]&amp;"', '"&amp;大文字・小文字[[#This Row],[表示(小)]]&amp;"'),"</f>
        <v>Alphabet::create('T', 't'),</v>
      </c>
    </row>
    <row r="23" spans="2:6" x14ac:dyDescent="0.4">
      <c r="B23" s="10" t="s">
        <v>355</v>
      </c>
      <c r="C23" s="6" t="str">
        <f>IF(大文字・小文字[[#This Row],[コード(大)]]="","-",_xlfn.UNICHAR(HEX2DEC(B23)))</f>
        <v>U</v>
      </c>
      <c r="D23" s="11" t="s">
        <v>387</v>
      </c>
      <c r="E23" s="8" t="str">
        <f>IF(大文字・小文字[[#This Row],[コード(小)]]="","-",_xlfn.UNICHAR(HEX2DEC(D23)))</f>
        <v>u</v>
      </c>
      <c r="F23" s="3" t="str">
        <f>"Alphabet::create('"&amp;大文字・小文字[[#This Row],[表示(大)]]&amp;"', '"&amp;大文字・小文字[[#This Row],[表示(小)]]&amp;"'),"</f>
        <v>Alphabet::create('U', 'u'),</v>
      </c>
    </row>
    <row r="24" spans="2:6" x14ac:dyDescent="0.4">
      <c r="B24" s="10" t="s">
        <v>356</v>
      </c>
      <c r="C24" s="6" t="str">
        <f>IF(大文字・小文字[[#This Row],[コード(大)]]="","-",_xlfn.UNICHAR(HEX2DEC(B24)))</f>
        <v>V</v>
      </c>
      <c r="D24" s="11" t="s">
        <v>388</v>
      </c>
      <c r="E24" s="8" t="str">
        <f>IF(大文字・小文字[[#This Row],[コード(小)]]="","-",_xlfn.UNICHAR(HEX2DEC(D24)))</f>
        <v>v</v>
      </c>
      <c r="F24" s="3" t="str">
        <f>"Alphabet::create('"&amp;大文字・小文字[[#This Row],[表示(大)]]&amp;"', '"&amp;大文字・小文字[[#This Row],[表示(小)]]&amp;"'),"</f>
        <v>Alphabet::create('V', 'v'),</v>
      </c>
    </row>
    <row r="25" spans="2:6" x14ac:dyDescent="0.4">
      <c r="B25" s="10" t="s">
        <v>357</v>
      </c>
      <c r="C25" s="6" t="str">
        <f>IF(大文字・小文字[[#This Row],[コード(大)]]="","-",_xlfn.UNICHAR(HEX2DEC(B25)))</f>
        <v>W</v>
      </c>
      <c r="D25" s="11" t="s">
        <v>389</v>
      </c>
      <c r="E25" s="8" t="str">
        <f>IF(大文字・小文字[[#This Row],[コード(小)]]="","-",_xlfn.UNICHAR(HEX2DEC(D25)))</f>
        <v>w</v>
      </c>
      <c r="F25" s="3" t="str">
        <f>"Alphabet::create('"&amp;大文字・小文字[[#This Row],[表示(大)]]&amp;"', '"&amp;大文字・小文字[[#This Row],[表示(小)]]&amp;"'),"</f>
        <v>Alphabet::create('W', 'w'),</v>
      </c>
    </row>
    <row r="26" spans="2:6" x14ac:dyDescent="0.4">
      <c r="B26" s="10" t="s">
        <v>358</v>
      </c>
      <c r="C26" s="6" t="str">
        <f>IF(大文字・小文字[[#This Row],[コード(大)]]="","-",_xlfn.UNICHAR(HEX2DEC(B26)))</f>
        <v>X</v>
      </c>
      <c r="D26" s="11" t="s">
        <v>390</v>
      </c>
      <c r="E26" s="8" t="str">
        <f>IF(大文字・小文字[[#This Row],[コード(小)]]="","-",_xlfn.UNICHAR(HEX2DEC(D26)))</f>
        <v>x</v>
      </c>
      <c r="F26" s="3" t="str">
        <f>"Alphabet::create('"&amp;大文字・小文字[[#This Row],[表示(大)]]&amp;"', '"&amp;大文字・小文字[[#This Row],[表示(小)]]&amp;"'),"</f>
        <v>Alphabet::create('X', 'x'),</v>
      </c>
    </row>
    <row r="27" spans="2:6" x14ac:dyDescent="0.4">
      <c r="B27" s="10" t="s">
        <v>359</v>
      </c>
      <c r="C27" s="6" t="str">
        <f>IF(大文字・小文字[[#This Row],[コード(大)]]="","-",_xlfn.UNICHAR(HEX2DEC(B27)))</f>
        <v>Y</v>
      </c>
      <c r="D27" s="11" t="s">
        <v>391</v>
      </c>
      <c r="E27" s="8" t="str">
        <f>IF(大文字・小文字[[#This Row],[コード(小)]]="","-",_xlfn.UNICHAR(HEX2DEC(D27)))</f>
        <v>y</v>
      </c>
      <c r="F27" s="3" t="str">
        <f>"Alphabet::create('"&amp;大文字・小文字[[#This Row],[表示(大)]]&amp;"', '"&amp;大文字・小文字[[#This Row],[表示(小)]]&amp;"'),"</f>
        <v>Alphabet::create('Y', 'y'),</v>
      </c>
    </row>
    <row r="28" spans="2:6" x14ac:dyDescent="0.4">
      <c r="B28" s="10" t="s">
        <v>360</v>
      </c>
      <c r="C28" s="6" t="str">
        <f>IF(大文字・小文字[[#This Row],[コード(大)]]="","-",_xlfn.UNICHAR(HEX2DEC(B28)))</f>
        <v>Z</v>
      </c>
      <c r="D28" s="11" t="s">
        <v>392</v>
      </c>
      <c r="E28" s="8" t="str">
        <f>IF(大文字・小文字[[#This Row],[コード(小)]]="","-",_xlfn.UNICHAR(HEX2DEC(D28)))</f>
        <v>z</v>
      </c>
      <c r="F28" s="3" t="str">
        <f>"Alphabet::create('"&amp;大文字・小文字[[#This Row],[表示(大)]]&amp;"', '"&amp;大文字・小文字[[#This Row],[表示(小)]]&amp;"'),"</f>
        <v>Alphabet::create('Z', 'z'),</v>
      </c>
    </row>
    <row r="29" spans="2:6" x14ac:dyDescent="0.4">
      <c r="B29" s="10" t="s">
        <v>238</v>
      </c>
      <c r="C29" s="6" t="str">
        <f>IF(大文字・小文字[[#This Row],[コード(大)]]="","-",_xlfn.UNICHAR(HEX2DEC(B29)))</f>
        <v>Ａ</v>
      </c>
      <c r="D29" s="11" t="s">
        <v>270</v>
      </c>
      <c r="E29" s="8" t="str">
        <f>IF(大文字・小文字[[#This Row],[コード(小)]]="","-",_xlfn.UNICHAR(HEX2DEC(D29)))</f>
        <v>ａ</v>
      </c>
      <c r="F29" s="3" t="str">
        <f>"Alphabet::create('"&amp;大文字・小文字[[#This Row],[表示(大)]]&amp;"', '"&amp;大文字・小文字[[#This Row],[表示(小)]]&amp;"'),"</f>
        <v>Alphabet::create('Ａ', 'ａ'),</v>
      </c>
    </row>
    <row r="30" spans="2:6" x14ac:dyDescent="0.4">
      <c r="B30" s="10" t="s">
        <v>239</v>
      </c>
      <c r="C30" s="6" t="str">
        <f>IF(大文字・小文字[[#This Row],[コード(大)]]="","-",_xlfn.UNICHAR(HEX2DEC(B30)))</f>
        <v>Ｂ</v>
      </c>
      <c r="D30" s="11" t="s">
        <v>271</v>
      </c>
      <c r="E30" s="8" t="str">
        <f>IF(大文字・小文字[[#This Row],[コード(小)]]="","-",_xlfn.UNICHAR(HEX2DEC(D30)))</f>
        <v>ｂ</v>
      </c>
      <c r="F30" s="3" t="str">
        <f>"Alphabet::create('"&amp;大文字・小文字[[#This Row],[表示(大)]]&amp;"', '"&amp;大文字・小文字[[#This Row],[表示(小)]]&amp;"'),"</f>
        <v>Alphabet::create('Ｂ', 'ｂ'),</v>
      </c>
    </row>
    <row r="31" spans="2:6" x14ac:dyDescent="0.4">
      <c r="B31" s="10" t="s">
        <v>240</v>
      </c>
      <c r="C31" s="6" t="str">
        <f>IF(大文字・小文字[[#This Row],[コード(大)]]="","-",_xlfn.UNICHAR(HEX2DEC(B31)))</f>
        <v>Ｃ</v>
      </c>
      <c r="D31" s="11" t="s">
        <v>272</v>
      </c>
      <c r="E31" s="8" t="str">
        <f>IF(大文字・小文字[[#This Row],[コード(小)]]="","-",_xlfn.UNICHAR(HEX2DEC(D31)))</f>
        <v>ｃ</v>
      </c>
      <c r="F31" s="3" t="str">
        <f>"Alphabet::create('"&amp;大文字・小文字[[#This Row],[表示(大)]]&amp;"', '"&amp;大文字・小文字[[#This Row],[表示(小)]]&amp;"'),"</f>
        <v>Alphabet::create('Ｃ', 'ｃ'),</v>
      </c>
    </row>
    <row r="32" spans="2:6" x14ac:dyDescent="0.4">
      <c r="B32" s="10" t="s">
        <v>241</v>
      </c>
      <c r="C32" s="6" t="str">
        <f>IF(大文字・小文字[[#This Row],[コード(大)]]="","-",_xlfn.UNICHAR(HEX2DEC(B32)))</f>
        <v>Ｄ</v>
      </c>
      <c r="D32" s="11" t="s">
        <v>273</v>
      </c>
      <c r="E32" s="8" t="str">
        <f>IF(大文字・小文字[[#This Row],[コード(小)]]="","-",_xlfn.UNICHAR(HEX2DEC(D32)))</f>
        <v>ｄ</v>
      </c>
      <c r="F32" s="3" t="str">
        <f>"Alphabet::create('"&amp;大文字・小文字[[#This Row],[表示(大)]]&amp;"', '"&amp;大文字・小文字[[#This Row],[表示(小)]]&amp;"'),"</f>
        <v>Alphabet::create('Ｄ', 'ｄ'),</v>
      </c>
    </row>
    <row r="33" spans="2:6" x14ac:dyDescent="0.4">
      <c r="B33" s="10" t="s">
        <v>242</v>
      </c>
      <c r="C33" s="6" t="str">
        <f>IF(大文字・小文字[[#This Row],[コード(大)]]="","-",_xlfn.UNICHAR(HEX2DEC(B33)))</f>
        <v>Ｅ</v>
      </c>
      <c r="D33" s="11" t="s">
        <v>274</v>
      </c>
      <c r="E33" s="8" t="str">
        <f>IF(大文字・小文字[[#This Row],[コード(小)]]="","-",_xlfn.UNICHAR(HEX2DEC(D33)))</f>
        <v>ｅ</v>
      </c>
      <c r="F33" s="3" t="str">
        <f>"Alphabet::create('"&amp;大文字・小文字[[#This Row],[表示(大)]]&amp;"', '"&amp;大文字・小文字[[#This Row],[表示(小)]]&amp;"'),"</f>
        <v>Alphabet::create('Ｅ', 'ｅ'),</v>
      </c>
    </row>
    <row r="34" spans="2:6" x14ac:dyDescent="0.4">
      <c r="B34" s="10" t="s">
        <v>243</v>
      </c>
      <c r="C34" s="6" t="str">
        <f>IF(大文字・小文字[[#This Row],[コード(大)]]="","-",_xlfn.UNICHAR(HEX2DEC(B34)))</f>
        <v>Ｆ</v>
      </c>
      <c r="D34" s="11" t="s">
        <v>275</v>
      </c>
      <c r="E34" s="8" t="str">
        <f>IF(大文字・小文字[[#This Row],[コード(小)]]="","-",_xlfn.UNICHAR(HEX2DEC(D34)))</f>
        <v>ｆ</v>
      </c>
      <c r="F34" s="3" t="str">
        <f>"Alphabet::create('"&amp;大文字・小文字[[#This Row],[表示(大)]]&amp;"', '"&amp;大文字・小文字[[#This Row],[表示(小)]]&amp;"'),"</f>
        <v>Alphabet::create('Ｆ', 'ｆ'),</v>
      </c>
    </row>
    <row r="35" spans="2:6" x14ac:dyDescent="0.4">
      <c r="B35" s="10" t="s">
        <v>244</v>
      </c>
      <c r="C35" s="6" t="str">
        <f>IF(大文字・小文字[[#This Row],[コード(大)]]="","-",_xlfn.UNICHAR(HEX2DEC(B35)))</f>
        <v>Ｇ</v>
      </c>
      <c r="D35" s="11" t="s">
        <v>276</v>
      </c>
      <c r="E35" s="8" t="str">
        <f>IF(大文字・小文字[[#This Row],[コード(小)]]="","-",_xlfn.UNICHAR(HEX2DEC(D35)))</f>
        <v>ｇ</v>
      </c>
      <c r="F35" s="3" t="str">
        <f>"Alphabet::create('"&amp;大文字・小文字[[#This Row],[表示(大)]]&amp;"', '"&amp;大文字・小文字[[#This Row],[表示(小)]]&amp;"'),"</f>
        <v>Alphabet::create('Ｇ', 'ｇ'),</v>
      </c>
    </row>
    <row r="36" spans="2:6" x14ac:dyDescent="0.4">
      <c r="B36" s="10" t="s">
        <v>245</v>
      </c>
      <c r="C36" s="6" t="str">
        <f>IF(大文字・小文字[[#This Row],[コード(大)]]="","-",_xlfn.UNICHAR(HEX2DEC(B36)))</f>
        <v>Ｈ</v>
      </c>
      <c r="D36" s="11" t="s">
        <v>277</v>
      </c>
      <c r="E36" s="8" t="str">
        <f>IF(大文字・小文字[[#This Row],[コード(小)]]="","-",_xlfn.UNICHAR(HEX2DEC(D36)))</f>
        <v>ｈ</v>
      </c>
      <c r="F36" s="3" t="str">
        <f>"Alphabet::create('"&amp;大文字・小文字[[#This Row],[表示(大)]]&amp;"', '"&amp;大文字・小文字[[#This Row],[表示(小)]]&amp;"'),"</f>
        <v>Alphabet::create('Ｈ', 'ｈ'),</v>
      </c>
    </row>
    <row r="37" spans="2:6" x14ac:dyDescent="0.4">
      <c r="B37" s="10" t="s">
        <v>246</v>
      </c>
      <c r="C37" s="6" t="str">
        <f>IF(大文字・小文字[[#This Row],[コード(大)]]="","-",_xlfn.UNICHAR(HEX2DEC(B37)))</f>
        <v>Ｉ</v>
      </c>
      <c r="D37" s="11" t="s">
        <v>278</v>
      </c>
      <c r="E37" s="8" t="str">
        <f>IF(大文字・小文字[[#This Row],[コード(小)]]="","-",_xlfn.UNICHAR(HEX2DEC(D37)))</f>
        <v>ｉ</v>
      </c>
      <c r="F37" s="3" t="str">
        <f>"Alphabet::create('"&amp;大文字・小文字[[#This Row],[表示(大)]]&amp;"', '"&amp;大文字・小文字[[#This Row],[表示(小)]]&amp;"'),"</f>
        <v>Alphabet::create('Ｉ', 'ｉ'),</v>
      </c>
    </row>
    <row r="38" spans="2:6" x14ac:dyDescent="0.4">
      <c r="B38" s="10" t="s">
        <v>247</v>
      </c>
      <c r="C38" s="6" t="str">
        <f>IF(大文字・小文字[[#This Row],[コード(大)]]="","-",_xlfn.UNICHAR(HEX2DEC(B38)))</f>
        <v>Ｊ</v>
      </c>
      <c r="D38" s="11" t="s">
        <v>279</v>
      </c>
      <c r="E38" s="8" t="str">
        <f>IF(大文字・小文字[[#This Row],[コード(小)]]="","-",_xlfn.UNICHAR(HEX2DEC(D38)))</f>
        <v>ｊ</v>
      </c>
      <c r="F38" s="3" t="str">
        <f>"Alphabet::create('"&amp;大文字・小文字[[#This Row],[表示(大)]]&amp;"', '"&amp;大文字・小文字[[#This Row],[表示(小)]]&amp;"'),"</f>
        <v>Alphabet::create('Ｊ', 'ｊ'),</v>
      </c>
    </row>
    <row r="39" spans="2:6" x14ac:dyDescent="0.4">
      <c r="B39" s="10" t="s">
        <v>248</v>
      </c>
      <c r="C39" s="6" t="str">
        <f>IF(大文字・小文字[[#This Row],[コード(大)]]="","-",_xlfn.UNICHAR(HEX2DEC(B39)))</f>
        <v>Ｋ</v>
      </c>
      <c r="D39" s="11" t="s">
        <v>280</v>
      </c>
      <c r="E39" s="8" t="str">
        <f>IF(大文字・小文字[[#This Row],[コード(小)]]="","-",_xlfn.UNICHAR(HEX2DEC(D39)))</f>
        <v>ｋ</v>
      </c>
      <c r="F39" s="3" t="str">
        <f>"Alphabet::create('"&amp;大文字・小文字[[#This Row],[表示(大)]]&amp;"', '"&amp;大文字・小文字[[#This Row],[表示(小)]]&amp;"'),"</f>
        <v>Alphabet::create('Ｋ', 'ｋ'),</v>
      </c>
    </row>
    <row r="40" spans="2:6" x14ac:dyDescent="0.4">
      <c r="B40" s="10" t="s">
        <v>249</v>
      </c>
      <c r="C40" s="6" t="str">
        <f>IF(大文字・小文字[[#This Row],[コード(大)]]="","-",_xlfn.UNICHAR(HEX2DEC(B40)))</f>
        <v>Ｌ</v>
      </c>
      <c r="D40" s="11" t="s">
        <v>281</v>
      </c>
      <c r="E40" s="8" t="str">
        <f>IF(大文字・小文字[[#This Row],[コード(小)]]="","-",_xlfn.UNICHAR(HEX2DEC(D40)))</f>
        <v>ｌ</v>
      </c>
      <c r="F40" s="3" t="str">
        <f>"Alphabet::create('"&amp;大文字・小文字[[#This Row],[表示(大)]]&amp;"', '"&amp;大文字・小文字[[#This Row],[表示(小)]]&amp;"'),"</f>
        <v>Alphabet::create('Ｌ', 'ｌ'),</v>
      </c>
    </row>
    <row r="41" spans="2:6" x14ac:dyDescent="0.4">
      <c r="B41" s="10" t="s">
        <v>250</v>
      </c>
      <c r="C41" s="6" t="str">
        <f>IF(大文字・小文字[[#This Row],[コード(大)]]="","-",_xlfn.UNICHAR(HEX2DEC(B41)))</f>
        <v>Ｍ</v>
      </c>
      <c r="D41" s="11" t="s">
        <v>282</v>
      </c>
      <c r="E41" s="8" t="str">
        <f>IF(大文字・小文字[[#This Row],[コード(小)]]="","-",_xlfn.UNICHAR(HEX2DEC(D41)))</f>
        <v>ｍ</v>
      </c>
      <c r="F41" s="3" t="str">
        <f>"Alphabet::create('"&amp;大文字・小文字[[#This Row],[表示(大)]]&amp;"', '"&amp;大文字・小文字[[#This Row],[表示(小)]]&amp;"'),"</f>
        <v>Alphabet::create('Ｍ', 'ｍ'),</v>
      </c>
    </row>
    <row r="42" spans="2:6" x14ac:dyDescent="0.4">
      <c r="B42" s="10" t="s">
        <v>251</v>
      </c>
      <c r="C42" s="6" t="str">
        <f>IF(大文字・小文字[[#This Row],[コード(大)]]="","-",_xlfn.UNICHAR(HEX2DEC(B42)))</f>
        <v>Ｎ</v>
      </c>
      <c r="D42" s="11" t="s">
        <v>283</v>
      </c>
      <c r="E42" s="8" t="str">
        <f>IF(大文字・小文字[[#This Row],[コード(小)]]="","-",_xlfn.UNICHAR(HEX2DEC(D42)))</f>
        <v>ｎ</v>
      </c>
      <c r="F42" s="3" t="str">
        <f>"Alphabet::create('"&amp;大文字・小文字[[#This Row],[表示(大)]]&amp;"', '"&amp;大文字・小文字[[#This Row],[表示(小)]]&amp;"'),"</f>
        <v>Alphabet::create('Ｎ', 'ｎ'),</v>
      </c>
    </row>
    <row r="43" spans="2:6" x14ac:dyDescent="0.4">
      <c r="B43" s="10" t="s">
        <v>252</v>
      </c>
      <c r="C43" s="6" t="str">
        <f>IF(大文字・小文字[[#This Row],[コード(大)]]="","-",_xlfn.UNICHAR(HEX2DEC(B43)))</f>
        <v>Ｏ</v>
      </c>
      <c r="D43" s="11" t="s">
        <v>284</v>
      </c>
      <c r="E43" s="8" t="str">
        <f>IF(大文字・小文字[[#This Row],[コード(小)]]="","-",_xlfn.UNICHAR(HEX2DEC(D43)))</f>
        <v>ｏ</v>
      </c>
      <c r="F43" s="3" t="str">
        <f>"Alphabet::create('"&amp;大文字・小文字[[#This Row],[表示(大)]]&amp;"', '"&amp;大文字・小文字[[#This Row],[表示(小)]]&amp;"'),"</f>
        <v>Alphabet::create('Ｏ', 'ｏ'),</v>
      </c>
    </row>
    <row r="44" spans="2:6" x14ac:dyDescent="0.4">
      <c r="B44" s="10" t="s">
        <v>253</v>
      </c>
      <c r="C44" s="6" t="str">
        <f>IF(大文字・小文字[[#This Row],[コード(大)]]="","-",_xlfn.UNICHAR(HEX2DEC(B44)))</f>
        <v>Ｐ</v>
      </c>
      <c r="D44" s="11" t="s">
        <v>285</v>
      </c>
      <c r="E44" s="8" t="str">
        <f>IF(大文字・小文字[[#This Row],[コード(小)]]="","-",_xlfn.UNICHAR(HEX2DEC(D44)))</f>
        <v>ｐ</v>
      </c>
      <c r="F44" s="3" t="str">
        <f>"Alphabet::create('"&amp;大文字・小文字[[#This Row],[表示(大)]]&amp;"', '"&amp;大文字・小文字[[#This Row],[表示(小)]]&amp;"'),"</f>
        <v>Alphabet::create('Ｐ', 'ｐ'),</v>
      </c>
    </row>
    <row r="45" spans="2:6" x14ac:dyDescent="0.4">
      <c r="B45" s="10" t="s">
        <v>254</v>
      </c>
      <c r="C45" s="6" t="str">
        <f>IF(大文字・小文字[[#This Row],[コード(大)]]="","-",_xlfn.UNICHAR(HEX2DEC(B45)))</f>
        <v>Ｑ</v>
      </c>
      <c r="D45" s="11" t="s">
        <v>286</v>
      </c>
      <c r="E45" s="8" t="str">
        <f>IF(大文字・小文字[[#This Row],[コード(小)]]="","-",_xlfn.UNICHAR(HEX2DEC(D45)))</f>
        <v>ｑ</v>
      </c>
      <c r="F45" s="3" t="str">
        <f>"Alphabet::create('"&amp;大文字・小文字[[#This Row],[表示(大)]]&amp;"', '"&amp;大文字・小文字[[#This Row],[表示(小)]]&amp;"'),"</f>
        <v>Alphabet::create('Ｑ', 'ｑ'),</v>
      </c>
    </row>
    <row r="46" spans="2:6" x14ac:dyDescent="0.4">
      <c r="B46" s="10" t="s">
        <v>255</v>
      </c>
      <c r="C46" s="6" t="str">
        <f>IF(大文字・小文字[[#This Row],[コード(大)]]="","-",_xlfn.UNICHAR(HEX2DEC(B46)))</f>
        <v>Ｒ</v>
      </c>
      <c r="D46" s="11" t="s">
        <v>287</v>
      </c>
      <c r="E46" s="8" t="str">
        <f>IF(大文字・小文字[[#This Row],[コード(小)]]="","-",_xlfn.UNICHAR(HEX2DEC(D46)))</f>
        <v>ｒ</v>
      </c>
      <c r="F46" s="3" t="str">
        <f>"Alphabet::create('"&amp;大文字・小文字[[#This Row],[表示(大)]]&amp;"', '"&amp;大文字・小文字[[#This Row],[表示(小)]]&amp;"'),"</f>
        <v>Alphabet::create('Ｒ', 'ｒ'),</v>
      </c>
    </row>
    <row r="47" spans="2:6" x14ac:dyDescent="0.4">
      <c r="B47" s="10" t="s">
        <v>256</v>
      </c>
      <c r="C47" s="6" t="str">
        <f>IF(大文字・小文字[[#This Row],[コード(大)]]="","-",_xlfn.UNICHAR(HEX2DEC(B47)))</f>
        <v>Ｓ</v>
      </c>
      <c r="D47" s="11" t="s">
        <v>288</v>
      </c>
      <c r="E47" s="8" t="str">
        <f>IF(大文字・小文字[[#This Row],[コード(小)]]="","-",_xlfn.UNICHAR(HEX2DEC(D47)))</f>
        <v>ｓ</v>
      </c>
      <c r="F47" s="3" t="str">
        <f>"Alphabet::create('"&amp;大文字・小文字[[#This Row],[表示(大)]]&amp;"', '"&amp;大文字・小文字[[#This Row],[表示(小)]]&amp;"'),"</f>
        <v>Alphabet::create('Ｓ', 'ｓ'),</v>
      </c>
    </row>
    <row r="48" spans="2:6" x14ac:dyDescent="0.4">
      <c r="B48" s="10" t="s">
        <v>257</v>
      </c>
      <c r="C48" s="6" t="str">
        <f>IF(大文字・小文字[[#This Row],[コード(大)]]="","-",_xlfn.UNICHAR(HEX2DEC(B48)))</f>
        <v>Ｔ</v>
      </c>
      <c r="D48" s="11" t="s">
        <v>289</v>
      </c>
      <c r="E48" s="8" t="str">
        <f>IF(大文字・小文字[[#This Row],[コード(小)]]="","-",_xlfn.UNICHAR(HEX2DEC(D48)))</f>
        <v>ｔ</v>
      </c>
      <c r="F48" s="3" t="str">
        <f>"Alphabet::create('"&amp;大文字・小文字[[#This Row],[表示(大)]]&amp;"', '"&amp;大文字・小文字[[#This Row],[表示(小)]]&amp;"'),"</f>
        <v>Alphabet::create('Ｔ', 'ｔ'),</v>
      </c>
    </row>
    <row r="49" spans="2:6" x14ac:dyDescent="0.4">
      <c r="B49" s="10" t="s">
        <v>258</v>
      </c>
      <c r="C49" s="6" t="str">
        <f>IF(大文字・小文字[[#This Row],[コード(大)]]="","-",_xlfn.UNICHAR(HEX2DEC(B49)))</f>
        <v>Ｕ</v>
      </c>
      <c r="D49" s="11" t="s">
        <v>290</v>
      </c>
      <c r="E49" s="8" t="str">
        <f>IF(大文字・小文字[[#This Row],[コード(小)]]="","-",_xlfn.UNICHAR(HEX2DEC(D49)))</f>
        <v>ｕ</v>
      </c>
      <c r="F49" s="3" t="str">
        <f>"Alphabet::create('"&amp;大文字・小文字[[#This Row],[表示(大)]]&amp;"', '"&amp;大文字・小文字[[#This Row],[表示(小)]]&amp;"'),"</f>
        <v>Alphabet::create('Ｕ', 'ｕ'),</v>
      </c>
    </row>
    <row r="50" spans="2:6" x14ac:dyDescent="0.4">
      <c r="B50" s="10" t="s">
        <v>259</v>
      </c>
      <c r="C50" s="6" t="str">
        <f>IF(大文字・小文字[[#This Row],[コード(大)]]="","-",_xlfn.UNICHAR(HEX2DEC(B50)))</f>
        <v>Ｖ</v>
      </c>
      <c r="D50" s="11" t="s">
        <v>291</v>
      </c>
      <c r="E50" s="8" t="str">
        <f>IF(大文字・小文字[[#This Row],[コード(小)]]="","-",_xlfn.UNICHAR(HEX2DEC(D50)))</f>
        <v>ｖ</v>
      </c>
      <c r="F50" s="3" t="str">
        <f>"Alphabet::create('"&amp;大文字・小文字[[#This Row],[表示(大)]]&amp;"', '"&amp;大文字・小文字[[#This Row],[表示(小)]]&amp;"'),"</f>
        <v>Alphabet::create('Ｖ', 'ｖ'),</v>
      </c>
    </row>
    <row r="51" spans="2:6" x14ac:dyDescent="0.4">
      <c r="B51" s="10" t="s">
        <v>260</v>
      </c>
      <c r="C51" s="6" t="str">
        <f>IF(大文字・小文字[[#This Row],[コード(大)]]="","-",_xlfn.UNICHAR(HEX2DEC(B51)))</f>
        <v>Ｗ</v>
      </c>
      <c r="D51" s="11" t="s">
        <v>292</v>
      </c>
      <c r="E51" s="8" t="str">
        <f>IF(大文字・小文字[[#This Row],[コード(小)]]="","-",_xlfn.UNICHAR(HEX2DEC(D51)))</f>
        <v>ｗ</v>
      </c>
      <c r="F51" s="3" t="str">
        <f>"Alphabet::create('"&amp;大文字・小文字[[#This Row],[表示(大)]]&amp;"', '"&amp;大文字・小文字[[#This Row],[表示(小)]]&amp;"'),"</f>
        <v>Alphabet::create('Ｗ', 'ｗ'),</v>
      </c>
    </row>
    <row r="52" spans="2:6" x14ac:dyDescent="0.4">
      <c r="B52" s="10" t="s">
        <v>261</v>
      </c>
      <c r="C52" s="6" t="str">
        <f>IF(大文字・小文字[[#This Row],[コード(大)]]="","-",_xlfn.UNICHAR(HEX2DEC(B52)))</f>
        <v>Ｘ</v>
      </c>
      <c r="D52" s="11" t="s">
        <v>293</v>
      </c>
      <c r="E52" s="8" t="str">
        <f>IF(大文字・小文字[[#This Row],[コード(小)]]="","-",_xlfn.UNICHAR(HEX2DEC(D52)))</f>
        <v>ｘ</v>
      </c>
      <c r="F52" s="3" t="str">
        <f>"Alphabet::create('"&amp;大文字・小文字[[#This Row],[表示(大)]]&amp;"', '"&amp;大文字・小文字[[#This Row],[表示(小)]]&amp;"'),"</f>
        <v>Alphabet::create('Ｘ', 'ｘ'),</v>
      </c>
    </row>
    <row r="53" spans="2:6" x14ac:dyDescent="0.4">
      <c r="B53" s="10" t="s">
        <v>262</v>
      </c>
      <c r="C53" s="6" t="str">
        <f>IF(大文字・小文字[[#This Row],[コード(大)]]="","-",_xlfn.UNICHAR(HEX2DEC(B53)))</f>
        <v>Ｙ</v>
      </c>
      <c r="D53" s="11" t="s">
        <v>294</v>
      </c>
      <c r="E53" s="8" t="str">
        <f>IF(大文字・小文字[[#This Row],[コード(小)]]="","-",_xlfn.UNICHAR(HEX2DEC(D53)))</f>
        <v>ｙ</v>
      </c>
      <c r="F53" s="3" t="str">
        <f>"Alphabet::create('"&amp;大文字・小文字[[#This Row],[表示(大)]]&amp;"', '"&amp;大文字・小文字[[#This Row],[表示(小)]]&amp;"'),"</f>
        <v>Alphabet::create('Ｙ', 'ｙ'),</v>
      </c>
    </row>
    <row r="54" spans="2:6" x14ac:dyDescent="0.4">
      <c r="B54" s="10" t="s">
        <v>263</v>
      </c>
      <c r="C54" s="6" t="str">
        <f>IF(大文字・小文字[[#This Row],[コード(大)]]="","-",_xlfn.UNICHAR(HEX2DEC(B54)))</f>
        <v>Ｚ</v>
      </c>
      <c r="D54" s="11" t="s">
        <v>295</v>
      </c>
      <c r="E54" s="8" t="str">
        <f>IF(大文字・小文字[[#This Row],[コード(小)]]="","-",_xlfn.UNICHAR(HEX2DEC(D54)))</f>
        <v>ｚ</v>
      </c>
      <c r="F54" s="3" t="str">
        <f>"Alphabet::create('"&amp;大文字・小文字[[#This Row],[表示(大)]]&amp;"', '"&amp;大文字・小文字[[#This Row],[表示(小)]]&amp;"'),"</f>
        <v>Alphabet::create('Ｚ', 'ｚ'),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EF41-FA44-47A9-9857-5B271561F552}">
  <dimension ref="B2:F95"/>
  <sheetViews>
    <sheetView zoomScale="85" zoomScaleNormal="85" workbookViewId="0"/>
  </sheetViews>
  <sheetFormatPr defaultRowHeight="13.5" x14ac:dyDescent="0.4"/>
  <cols>
    <col min="1" max="1" width="3.25" style="1" customWidth="1"/>
    <col min="2" max="2" width="14.75" style="2" bestFit="1" customWidth="1"/>
    <col min="3" max="3" width="12.375" style="1" bestFit="1" customWidth="1"/>
    <col min="4" max="4" width="14.75" style="2" bestFit="1" customWidth="1"/>
    <col min="5" max="5" width="12.375" style="1" bestFit="1" customWidth="1"/>
    <col min="6" max="6" width="28.25" style="1" bestFit="1" customWidth="1"/>
    <col min="7" max="16384" width="9" style="1"/>
  </cols>
  <sheetData>
    <row r="2" spans="2:6" x14ac:dyDescent="0.4">
      <c r="B2" s="2" t="s">
        <v>649</v>
      </c>
      <c r="C2" s="1" t="s">
        <v>650</v>
      </c>
      <c r="D2" s="2" t="s">
        <v>651</v>
      </c>
      <c r="E2" s="1" t="s">
        <v>652</v>
      </c>
      <c r="F2" s="2" t="s">
        <v>716</v>
      </c>
    </row>
    <row r="3" spans="2:6" ht="13.5" customHeight="1" x14ac:dyDescent="0.4">
      <c r="B3" s="11" t="s">
        <v>464</v>
      </c>
      <c r="C3" s="8" t="str">
        <f>IF(ひらがな・カタカナ[[#This Row],[コード(平)]]="","-",_xlfn.UNICHAR(HEX2DEC(B3)))</f>
        <v>ぁ</v>
      </c>
      <c r="D3" s="6" t="s">
        <v>126</v>
      </c>
      <c r="E3" s="6" t="str">
        <f>IF(ひらがな・カタカナ[[#This Row],[コード(片)]]="","-",_xlfn.UNICHAR(HEX2DEC(D3)))</f>
        <v>ァ</v>
      </c>
      <c r="F3" s="1" t="str">
        <f>"Kana::create('"&amp;ひらがな・カタカナ[[#This Row],[表示(平)]]&amp;"', '"&amp;ひらがな・カタカナ[[#This Row],[表示(片)]]&amp;"'),"</f>
        <v>Kana::create('ぁ', 'ァ'),</v>
      </c>
    </row>
    <row r="4" spans="2:6" ht="13.5" customHeight="1" x14ac:dyDescent="0.4">
      <c r="B4" s="11" t="s">
        <v>465</v>
      </c>
      <c r="C4" s="8" t="str">
        <f>IF(ひらがな・カタカナ[[#This Row],[コード(平)]]="","-",_xlfn.UNICHAR(HEX2DEC(B4)))</f>
        <v>あ</v>
      </c>
      <c r="D4" s="6" t="s">
        <v>136</v>
      </c>
      <c r="E4" s="6" t="str">
        <f>IF(ひらがな・カタカナ[[#This Row],[コード(片)]]="","-",_xlfn.UNICHAR(HEX2DEC(D4)))</f>
        <v>ア</v>
      </c>
      <c r="F4" s="1" t="str">
        <f>"Kana::create('"&amp;ひらがな・カタカナ[[#This Row],[表示(平)]]&amp;"', '"&amp;ひらがな・カタカナ[[#This Row],[表示(片)]]&amp;"'),"</f>
        <v>Kana::create('あ', 'ア'),</v>
      </c>
    </row>
    <row r="5" spans="2:6" ht="13.5" customHeight="1" x14ac:dyDescent="0.4">
      <c r="B5" s="11" t="s">
        <v>466</v>
      </c>
      <c r="C5" s="8" t="str">
        <f>IF(ひらがな・カタカナ[[#This Row],[コード(平)]]="","-",_xlfn.UNICHAR(HEX2DEC(B5)))</f>
        <v>ぃ</v>
      </c>
      <c r="D5" s="6" t="s">
        <v>127</v>
      </c>
      <c r="E5" s="6" t="str">
        <f>IF(ひらがな・カタカナ[[#This Row],[コード(片)]]="","-",_xlfn.UNICHAR(HEX2DEC(D5)))</f>
        <v>ィ</v>
      </c>
      <c r="F5" s="1" t="str">
        <f>"Kana::create('"&amp;ひらがな・カタカナ[[#This Row],[表示(平)]]&amp;"', '"&amp;ひらがな・カタカナ[[#This Row],[表示(片)]]&amp;"'),"</f>
        <v>Kana::create('ぃ', 'ィ'),</v>
      </c>
    </row>
    <row r="6" spans="2:6" ht="13.5" customHeight="1" x14ac:dyDescent="0.4">
      <c r="B6" s="11" t="s">
        <v>467</v>
      </c>
      <c r="C6" s="8" t="str">
        <f>IF(ひらがな・カタカナ[[#This Row],[コード(平)]]="","-",_xlfn.UNICHAR(HEX2DEC(B6)))</f>
        <v>い</v>
      </c>
      <c r="D6" s="6" t="s">
        <v>137</v>
      </c>
      <c r="E6" s="6" t="str">
        <f>IF(ひらがな・カタカナ[[#This Row],[コード(片)]]="","-",_xlfn.UNICHAR(HEX2DEC(D6)))</f>
        <v>イ</v>
      </c>
      <c r="F6" s="1" t="str">
        <f>"Kana::create('"&amp;ひらがな・カタカナ[[#This Row],[表示(平)]]&amp;"', '"&amp;ひらがな・カタカナ[[#This Row],[表示(片)]]&amp;"'),"</f>
        <v>Kana::create('い', 'イ'),</v>
      </c>
    </row>
    <row r="7" spans="2:6" ht="13.5" customHeight="1" x14ac:dyDescent="0.4">
      <c r="B7" s="11" t="s">
        <v>468</v>
      </c>
      <c r="C7" s="8" t="str">
        <f>IF(ひらがな・カタカナ[[#This Row],[コード(平)]]="","-",_xlfn.UNICHAR(HEX2DEC(B7)))</f>
        <v>ぅ</v>
      </c>
      <c r="D7" s="6" t="s">
        <v>128</v>
      </c>
      <c r="E7" s="6" t="str">
        <f>IF(ひらがな・カタカナ[[#This Row],[コード(片)]]="","-",_xlfn.UNICHAR(HEX2DEC(D7)))</f>
        <v>ゥ</v>
      </c>
      <c r="F7" s="1" t="str">
        <f>"Kana::create('"&amp;ひらがな・カタカナ[[#This Row],[表示(平)]]&amp;"', '"&amp;ひらがな・カタカナ[[#This Row],[表示(片)]]&amp;"'),"</f>
        <v>Kana::create('ぅ', 'ゥ'),</v>
      </c>
    </row>
    <row r="8" spans="2:6" ht="13.5" customHeight="1" x14ac:dyDescent="0.4">
      <c r="B8" s="11" t="s">
        <v>469</v>
      </c>
      <c r="C8" s="8" t="str">
        <f>IF(ひらがな・カタカナ[[#This Row],[コード(平)]]="","-",_xlfn.UNICHAR(HEX2DEC(B8)))</f>
        <v>う</v>
      </c>
      <c r="D8" s="6" t="s">
        <v>138</v>
      </c>
      <c r="E8" s="6" t="str">
        <f>IF(ひらがな・カタカナ[[#This Row],[コード(片)]]="","-",_xlfn.UNICHAR(HEX2DEC(D8)))</f>
        <v>ウ</v>
      </c>
      <c r="F8" s="1" t="str">
        <f>"Kana::create('"&amp;ひらがな・カタカナ[[#This Row],[表示(平)]]&amp;"', '"&amp;ひらがな・カタカナ[[#This Row],[表示(片)]]&amp;"'),"</f>
        <v>Kana::create('う', 'ウ'),</v>
      </c>
    </row>
    <row r="9" spans="2:6" ht="13.5" customHeight="1" x14ac:dyDescent="0.4">
      <c r="B9" s="11" t="s">
        <v>470</v>
      </c>
      <c r="C9" s="8" t="str">
        <f>IF(ひらがな・カタカナ[[#This Row],[コード(平)]]="","-",_xlfn.UNICHAR(HEX2DEC(B9)))</f>
        <v>ぇ</v>
      </c>
      <c r="D9" s="6" t="s">
        <v>129</v>
      </c>
      <c r="E9" s="6" t="str">
        <f>IF(ひらがな・カタカナ[[#This Row],[コード(片)]]="","-",_xlfn.UNICHAR(HEX2DEC(D9)))</f>
        <v>ェ</v>
      </c>
      <c r="F9" s="1" t="str">
        <f>"Kana::create('"&amp;ひらがな・カタカナ[[#This Row],[表示(平)]]&amp;"', '"&amp;ひらがな・カタカナ[[#This Row],[表示(片)]]&amp;"'),"</f>
        <v>Kana::create('ぇ', 'ェ'),</v>
      </c>
    </row>
    <row r="10" spans="2:6" ht="13.5" customHeight="1" x14ac:dyDescent="0.4">
      <c r="B10" s="11" t="s">
        <v>471</v>
      </c>
      <c r="C10" s="8" t="str">
        <f>IF(ひらがな・カタカナ[[#This Row],[コード(平)]]="","-",_xlfn.UNICHAR(HEX2DEC(B10)))</f>
        <v>え</v>
      </c>
      <c r="D10" s="6" t="s">
        <v>139</v>
      </c>
      <c r="E10" s="6" t="str">
        <f>IF(ひらがな・カタカナ[[#This Row],[コード(片)]]="","-",_xlfn.UNICHAR(HEX2DEC(D10)))</f>
        <v>エ</v>
      </c>
      <c r="F10" s="1" t="str">
        <f>"Kana::create('"&amp;ひらがな・カタカナ[[#This Row],[表示(平)]]&amp;"', '"&amp;ひらがな・カタカナ[[#This Row],[表示(片)]]&amp;"'),"</f>
        <v>Kana::create('え', 'エ'),</v>
      </c>
    </row>
    <row r="11" spans="2:6" ht="13.5" customHeight="1" x14ac:dyDescent="0.4">
      <c r="B11" s="11" t="s">
        <v>472</v>
      </c>
      <c r="C11" s="8" t="str">
        <f>IF(ひらがな・カタカナ[[#This Row],[コード(平)]]="","-",_xlfn.UNICHAR(HEX2DEC(B11)))</f>
        <v>ぉ</v>
      </c>
      <c r="D11" s="6" t="s">
        <v>130</v>
      </c>
      <c r="E11" s="6" t="str">
        <f>IF(ひらがな・カタカナ[[#This Row],[コード(片)]]="","-",_xlfn.UNICHAR(HEX2DEC(D11)))</f>
        <v>ォ</v>
      </c>
      <c r="F11" s="1" t="str">
        <f>"Kana::create('"&amp;ひらがな・カタカナ[[#This Row],[表示(平)]]&amp;"', '"&amp;ひらがな・カタカナ[[#This Row],[表示(片)]]&amp;"'),"</f>
        <v>Kana::create('ぉ', 'ォ'),</v>
      </c>
    </row>
    <row r="12" spans="2:6" ht="13.5" customHeight="1" x14ac:dyDescent="0.4">
      <c r="B12" s="11" t="s">
        <v>473</v>
      </c>
      <c r="C12" s="8" t="str">
        <f>IF(ひらがな・カタカナ[[#This Row],[コード(平)]]="","-",_xlfn.UNICHAR(HEX2DEC(B12)))</f>
        <v>ぐ</v>
      </c>
      <c r="D12" s="6" t="s">
        <v>525</v>
      </c>
      <c r="E12" s="6" t="str">
        <f>IF(ひらがな・カタカナ[[#This Row],[コード(片)]]="","-",_xlfn.UNICHAR(HEX2DEC(D12)))</f>
        <v>グ</v>
      </c>
      <c r="F12" s="1" t="str">
        <f>"Kana::create('"&amp;ひらがな・カタカナ[[#This Row],[表示(平)]]&amp;"', '"&amp;ひらがな・カタカナ[[#This Row],[表示(片)]]&amp;"'),"</f>
        <v>Kana::create('ぐ', 'グ'),</v>
      </c>
    </row>
    <row r="13" spans="2:6" ht="13.5" customHeight="1" x14ac:dyDescent="0.4">
      <c r="B13" s="11" t="s">
        <v>474</v>
      </c>
      <c r="C13" s="8" t="str">
        <f>IF(ひらがな・カタカナ[[#This Row],[コード(平)]]="","-",_xlfn.UNICHAR(HEX2DEC(B13)))</f>
        <v>け</v>
      </c>
      <c r="D13" s="6" t="s">
        <v>144</v>
      </c>
      <c r="E13" s="6" t="str">
        <f>IF(ひらがな・カタカナ[[#This Row],[コード(片)]]="","-",_xlfn.UNICHAR(HEX2DEC(D13)))</f>
        <v>ケ</v>
      </c>
      <c r="F13" s="1" t="str">
        <f>"Kana::create('"&amp;ひらがな・カタカナ[[#This Row],[表示(平)]]&amp;"', '"&amp;ひらがな・カタカナ[[#This Row],[表示(片)]]&amp;"'),"</f>
        <v>Kana::create('け', 'ケ'),</v>
      </c>
    </row>
    <row r="14" spans="2:6" ht="13.5" customHeight="1" x14ac:dyDescent="0.4">
      <c r="B14" s="11" t="s">
        <v>475</v>
      </c>
      <c r="C14" s="8" t="str">
        <f>IF(ひらがな・カタカナ[[#This Row],[コード(平)]]="","-",_xlfn.UNICHAR(HEX2DEC(B14)))</f>
        <v>げ</v>
      </c>
      <c r="D14" s="6" t="s">
        <v>526</v>
      </c>
      <c r="E14" s="6" t="str">
        <f>IF(ひらがな・カタカナ[[#This Row],[コード(片)]]="","-",_xlfn.UNICHAR(HEX2DEC(D14)))</f>
        <v>ゲ</v>
      </c>
      <c r="F14" s="1" t="str">
        <f>"Kana::create('"&amp;ひらがな・カタカナ[[#This Row],[表示(平)]]&amp;"', '"&amp;ひらがな・カタカナ[[#This Row],[表示(片)]]&amp;"'),"</f>
        <v>Kana::create('げ', 'ゲ'),</v>
      </c>
    </row>
    <row r="15" spans="2:6" ht="13.5" customHeight="1" x14ac:dyDescent="0.4">
      <c r="B15" s="11" t="s">
        <v>476</v>
      </c>
      <c r="C15" s="8" t="str">
        <f>IF(ひらがな・カタカナ[[#This Row],[コード(平)]]="","-",_xlfn.UNICHAR(HEX2DEC(B15)))</f>
        <v>こ</v>
      </c>
      <c r="D15" s="6" t="s">
        <v>145</v>
      </c>
      <c r="E15" s="6" t="str">
        <f>IF(ひらがな・カタカナ[[#This Row],[コード(片)]]="","-",_xlfn.UNICHAR(HEX2DEC(D15)))</f>
        <v>コ</v>
      </c>
      <c r="F15" s="1" t="str">
        <f>"Kana::create('"&amp;ひらがな・カタカナ[[#This Row],[表示(平)]]&amp;"', '"&amp;ひらがな・カタカナ[[#This Row],[表示(片)]]&amp;"'),"</f>
        <v>Kana::create('こ', 'コ'),</v>
      </c>
    </row>
    <row r="16" spans="2:6" ht="13.5" customHeight="1" x14ac:dyDescent="0.4">
      <c r="B16" s="11" t="s">
        <v>477</v>
      </c>
      <c r="C16" s="8" t="str">
        <f>IF(ひらがな・カタカナ[[#This Row],[コード(平)]]="","-",_xlfn.UNICHAR(HEX2DEC(B16)))</f>
        <v>ご</v>
      </c>
      <c r="D16" s="6" t="s">
        <v>527</v>
      </c>
      <c r="E16" s="6" t="str">
        <f>IF(ひらがな・カタカナ[[#This Row],[コード(片)]]="","-",_xlfn.UNICHAR(HEX2DEC(D16)))</f>
        <v>ゴ</v>
      </c>
      <c r="F16" s="1" t="str">
        <f>"Kana::create('"&amp;ひらがな・カタカナ[[#This Row],[表示(平)]]&amp;"', '"&amp;ひらがな・カタカナ[[#This Row],[表示(片)]]&amp;"'),"</f>
        <v>Kana::create('ご', 'ゴ'),</v>
      </c>
    </row>
    <row r="17" spans="2:6" ht="13.5" customHeight="1" x14ac:dyDescent="0.4">
      <c r="B17" s="11" t="s">
        <v>478</v>
      </c>
      <c r="C17" s="8" t="str">
        <f>IF(ひらがな・カタカナ[[#This Row],[コード(平)]]="","-",_xlfn.UNICHAR(HEX2DEC(B17)))</f>
        <v>さ</v>
      </c>
      <c r="D17" s="6" t="s">
        <v>146</v>
      </c>
      <c r="E17" s="6" t="str">
        <f>IF(ひらがな・カタカナ[[#This Row],[コード(片)]]="","-",_xlfn.UNICHAR(HEX2DEC(D17)))</f>
        <v>サ</v>
      </c>
      <c r="F17" s="1" t="str">
        <f>"Kana::create('"&amp;ひらがな・カタカナ[[#This Row],[表示(平)]]&amp;"', '"&amp;ひらがな・カタカナ[[#This Row],[表示(片)]]&amp;"'),"</f>
        <v>Kana::create('さ', 'サ'),</v>
      </c>
    </row>
    <row r="18" spans="2:6" ht="13.5" customHeight="1" x14ac:dyDescent="0.4">
      <c r="B18" s="11" t="s">
        <v>479</v>
      </c>
      <c r="C18" s="8" t="str">
        <f>IF(ひらがな・カタカナ[[#This Row],[コード(平)]]="","-",_xlfn.UNICHAR(HEX2DEC(B18)))</f>
        <v>ざ</v>
      </c>
      <c r="D18" s="6" t="s">
        <v>528</v>
      </c>
      <c r="E18" s="6" t="str">
        <f>IF(ひらがな・カタカナ[[#This Row],[コード(片)]]="","-",_xlfn.UNICHAR(HEX2DEC(D18)))</f>
        <v>ザ</v>
      </c>
      <c r="F18" s="1" t="str">
        <f>"Kana::create('"&amp;ひらがな・カタカナ[[#This Row],[表示(平)]]&amp;"', '"&amp;ひらがな・カタカナ[[#This Row],[表示(片)]]&amp;"'),"</f>
        <v>Kana::create('ざ', 'ザ'),</v>
      </c>
    </row>
    <row r="19" spans="2:6" ht="13.5" customHeight="1" x14ac:dyDescent="0.4">
      <c r="B19" s="11" t="s">
        <v>480</v>
      </c>
      <c r="C19" s="8" t="str">
        <f>IF(ひらがな・カタカナ[[#This Row],[コード(平)]]="","-",_xlfn.UNICHAR(HEX2DEC(B19)))</f>
        <v>し</v>
      </c>
      <c r="D19" s="6" t="s">
        <v>147</v>
      </c>
      <c r="E19" s="6" t="str">
        <f>IF(ひらがな・カタカナ[[#This Row],[コード(片)]]="","-",_xlfn.UNICHAR(HEX2DEC(D19)))</f>
        <v>シ</v>
      </c>
      <c r="F19" s="1" t="str">
        <f>"Kana::create('"&amp;ひらがな・カタカナ[[#This Row],[表示(平)]]&amp;"', '"&amp;ひらがな・カタカナ[[#This Row],[表示(片)]]&amp;"'),"</f>
        <v>Kana::create('し', 'シ'),</v>
      </c>
    </row>
    <row r="20" spans="2:6" ht="13.5" customHeight="1" x14ac:dyDescent="0.4">
      <c r="B20" s="11" t="s">
        <v>481</v>
      </c>
      <c r="C20" s="8" t="str">
        <f>IF(ひらがな・カタカナ[[#This Row],[コード(平)]]="","-",_xlfn.UNICHAR(HEX2DEC(B20)))</f>
        <v>じ</v>
      </c>
      <c r="D20" s="6" t="s">
        <v>529</v>
      </c>
      <c r="E20" s="6" t="str">
        <f>IF(ひらがな・カタカナ[[#This Row],[コード(片)]]="","-",_xlfn.UNICHAR(HEX2DEC(D20)))</f>
        <v>ジ</v>
      </c>
      <c r="F20" s="1" t="str">
        <f>"Kana::create('"&amp;ひらがな・カタカナ[[#This Row],[表示(平)]]&amp;"', '"&amp;ひらがな・カタカナ[[#This Row],[表示(片)]]&amp;"'),"</f>
        <v>Kana::create('じ', 'ジ'),</v>
      </c>
    </row>
    <row r="21" spans="2:6" ht="13.5" customHeight="1" x14ac:dyDescent="0.4">
      <c r="B21" s="11" t="s">
        <v>482</v>
      </c>
      <c r="C21" s="8" t="str">
        <f>IF(ひらがな・カタカナ[[#This Row],[コード(平)]]="","-",_xlfn.UNICHAR(HEX2DEC(B21)))</f>
        <v>す</v>
      </c>
      <c r="D21" s="6" t="s">
        <v>148</v>
      </c>
      <c r="E21" s="6" t="str">
        <f>IF(ひらがな・カタカナ[[#This Row],[コード(片)]]="","-",_xlfn.UNICHAR(HEX2DEC(D21)))</f>
        <v>ス</v>
      </c>
      <c r="F21" s="1" t="str">
        <f>"Kana::create('"&amp;ひらがな・カタカナ[[#This Row],[表示(平)]]&amp;"', '"&amp;ひらがな・カタカナ[[#This Row],[表示(片)]]&amp;"'),"</f>
        <v>Kana::create('す', 'ス'),</v>
      </c>
    </row>
    <row r="22" spans="2:6" ht="13.5" customHeight="1" x14ac:dyDescent="0.4">
      <c r="B22" s="11" t="s">
        <v>483</v>
      </c>
      <c r="C22" s="8" t="str">
        <f>IF(ひらがな・カタカナ[[#This Row],[コード(平)]]="","-",_xlfn.UNICHAR(HEX2DEC(B22)))</f>
        <v>だ</v>
      </c>
      <c r="D22" s="6" t="s">
        <v>533</v>
      </c>
      <c r="E22" s="6" t="str">
        <f>IF(ひらがな・カタカナ[[#This Row],[コード(片)]]="","-",_xlfn.UNICHAR(HEX2DEC(D22)))</f>
        <v>ダ</v>
      </c>
      <c r="F22" s="1" t="str">
        <f>"Kana::create('"&amp;ひらがな・カタカナ[[#This Row],[表示(平)]]&amp;"', '"&amp;ひらがな・カタカナ[[#This Row],[表示(片)]]&amp;"'),"</f>
        <v>Kana::create('だ', 'ダ'),</v>
      </c>
    </row>
    <row r="23" spans="2:6" ht="13.5" customHeight="1" x14ac:dyDescent="0.4">
      <c r="B23" s="11" t="s">
        <v>484</v>
      </c>
      <c r="C23" s="8" t="str">
        <f>IF(ひらがな・カタカナ[[#This Row],[コード(平)]]="","-",_xlfn.UNICHAR(HEX2DEC(B23)))</f>
        <v>ち</v>
      </c>
      <c r="D23" s="6" t="s">
        <v>152</v>
      </c>
      <c r="E23" s="6" t="str">
        <f>IF(ひらがな・カタカナ[[#This Row],[コード(片)]]="","-",_xlfn.UNICHAR(HEX2DEC(D23)))</f>
        <v>チ</v>
      </c>
      <c r="F23" s="1" t="str">
        <f>"Kana::create('"&amp;ひらがな・カタカナ[[#This Row],[表示(平)]]&amp;"', '"&amp;ひらがな・カタカナ[[#This Row],[表示(片)]]&amp;"'),"</f>
        <v>Kana::create('ち', 'チ'),</v>
      </c>
    </row>
    <row r="24" spans="2:6" ht="13.5" customHeight="1" x14ac:dyDescent="0.4">
      <c r="B24" s="11" t="s">
        <v>485</v>
      </c>
      <c r="C24" s="8" t="str">
        <f>IF(ひらがな・カタカナ[[#This Row],[コード(平)]]="","-",_xlfn.UNICHAR(HEX2DEC(B24)))</f>
        <v>ぢ</v>
      </c>
      <c r="D24" s="6" t="s">
        <v>534</v>
      </c>
      <c r="E24" s="6" t="str">
        <f>IF(ひらがな・カタカナ[[#This Row],[コード(片)]]="","-",_xlfn.UNICHAR(HEX2DEC(D24)))</f>
        <v>ヂ</v>
      </c>
      <c r="F24" s="1" t="str">
        <f>"Kana::create('"&amp;ひらがな・カタカナ[[#This Row],[表示(平)]]&amp;"', '"&amp;ひらがな・カタカナ[[#This Row],[表示(片)]]&amp;"'),"</f>
        <v>Kana::create('ぢ', 'ヂ'),</v>
      </c>
    </row>
    <row r="25" spans="2:6" ht="13.5" customHeight="1" x14ac:dyDescent="0.4">
      <c r="B25" s="11" t="s">
        <v>486</v>
      </c>
      <c r="C25" s="8" t="str">
        <f>IF(ひらがな・カタカナ[[#This Row],[コード(平)]]="","-",_xlfn.UNICHAR(HEX2DEC(B25)))</f>
        <v>っ</v>
      </c>
      <c r="D25" s="6" t="s">
        <v>134</v>
      </c>
      <c r="E25" s="6" t="str">
        <f>IF(ひらがな・カタカナ[[#This Row],[コード(片)]]="","-",_xlfn.UNICHAR(HEX2DEC(D25)))</f>
        <v>ッ</v>
      </c>
      <c r="F25" s="1" t="str">
        <f>"Kana::create('"&amp;ひらがな・カタカナ[[#This Row],[表示(平)]]&amp;"', '"&amp;ひらがな・カタカナ[[#This Row],[表示(片)]]&amp;"'),"</f>
        <v>Kana::create('っ', 'ッ'),</v>
      </c>
    </row>
    <row r="26" spans="2:6" ht="13.5" customHeight="1" x14ac:dyDescent="0.4">
      <c r="B26" s="11" t="s">
        <v>487</v>
      </c>
      <c r="C26" s="8" t="str">
        <f>IF(ひらがな・カタカナ[[#This Row],[コード(平)]]="","-",_xlfn.UNICHAR(HEX2DEC(B26)))</f>
        <v>つ</v>
      </c>
      <c r="D26" s="6" t="s">
        <v>153</v>
      </c>
      <c r="E26" s="6" t="str">
        <f>IF(ひらがな・カタカナ[[#This Row],[コード(片)]]="","-",_xlfn.UNICHAR(HEX2DEC(D26)))</f>
        <v>ツ</v>
      </c>
      <c r="F26" s="1" t="str">
        <f>"Kana::create('"&amp;ひらがな・カタカナ[[#This Row],[表示(平)]]&amp;"', '"&amp;ひらがな・カタカナ[[#This Row],[表示(片)]]&amp;"'),"</f>
        <v>Kana::create('つ', 'ツ'),</v>
      </c>
    </row>
    <row r="27" spans="2:6" ht="13.5" customHeight="1" x14ac:dyDescent="0.4">
      <c r="B27" s="11" t="s">
        <v>488</v>
      </c>
      <c r="C27" s="8" t="str">
        <f>IF(ひらがな・カタカナ[[#This Row],[コード(平)]]="","-",_xlfn.UNICHAR(HEX2DEC(B27)))</f>
        <v>づ</v>
      </c>
      <c r="D27" s="6" t="s">
        <v>535</v>
      </c>
      <c r="E27" s="6" t="str">
        <f>IF(ひらがな・カタカナ[[#This Row],[コード(片)]]="","-",_xlfn.UNICHAR(HEX2DEC(D27)))</f>
        <v>ヅ</v>
      </c>
      <c r="F27" s="1" t="str">
        <f>"Kana::create('"&amp;ひらがな・カタカナ[[#This Row],[表示(平)]]&amp;"', '"&amp;ひらがな・カタカナ[[#This Row],[表示(片)]]&amp;"'),"</f>
        <v>Kana::create('づ', 'ヅ'),</v>
      </c>
    </row>
    <row r="28" spans="2:6" ht="13.5" customHeight="1" x14ac:dyDescent="0.4">
      <c r="B28" s="11" t="s">
        <v>489</v>
      </c>
      <c r="C28" s="8" t="str">
        <f>IF(ひらがな・カタカナ[[#This Row],[コード(平)]]="","-",_xlfn.UNICHAR(HEX2DEC(B28)))</f>
        <v>て</v>
      </c>
      <c r="D28" s="6" t="s">
        <v>154</v>
      </c>
      <c r="E28" s="6" t="str">
        <f>IF(ひらがな・カタカナ[[#This Row],[コード(片)]]="","-",_xlfn.UNICHAR(HEX2DEC(D28)))</f>
        <v>テ</v>
      </c>
      <c r="F28" s="1" t="str">
        <f>"Kana::create('"&amp;ひらがな・カタカナ[[#This Row],[表示(平)]]&amp;"', '"&amp;ひらがな・カタカナ[[#This Row],[表示(片)]]&amp;"'),"</f>
        <v>Kana::create('て', 'テ'),</v>
      </c>
    </row>
    <row r="29" spans="2:6" ht="13.5" customHeight="1" x14ac:dyDescent="0.4">
      <c r="B29" s="11" t="s">
        <v>490</v>
      </c>
      <c r="C29" s="8" t="str">
        <f>IF(ひらがな・カタカナ[[#This Row],[コード(平)]]="","-",_xlfn.UNICHAR(HEX2DEC(B29)))</f>
        <v>で</v>
      </c>
      <c r="D29" s="6" t="s">
        <v>536</v>
      </c>
      <c r="E29" s="6" t="str">
        <f>IF(ひらがな・カタカナ[[#This Row],[コード(片)]]="","-",_xlfn.UNICHAR(HEX2DEC(D29)))</f>
        <v>デ</v>
      </c>
      <c r="F29" s="1" t="str">
        <f>"Kana::create('"&amp;ひらがな・カタカナ[[#This Row],[表示(平)]]&amp;"', '"&amp;ひらがな・カタカナ[[#This Row],[表示(片)]]&amp;"'),"</f>
        <v>Kana::create('で', 'デ'),</v>
      </c>
    </row>
    <row r="30" spans="2:6" ht="13.5" customHeight="1" x14ac:dyDescent="0.4">
      <c r="B30" s="11" t="s">
        <v>491</v>
      </c>
      <c r="C30" s="8" t="str">
        <f>IF(ひらがな・カタカナ[[#This Row],[コード(平)]]="","-",_xlfn.UNICHAR(HEX2DEC(B30)))</f>
        <v>と</v>
      </c>
      <c r="D30" s="6" t="s">
        <v>155</v>
      </c>
      <c r="E30" s="6" t="str">
        <f>IF(ひらがな・カタカナ[[#This Row],[コード(片)]]="","-",_xlfn.UNICHAR(HEX2DEC(D30)))</f>
        <v>ト</v>
      </c>
      <c r="F30" s="1" t="str">
        <f>"Kana::create('"&amp;ひらがな・カタカナ[[#This Row],[表示(平)]]&amp;"', '"&amp;ひらがな・カタカナ[[#This Row],[表示(片)]]&amp;"'),"</f>
        <v>Kana::create('と', 'ト'),</v>
      </c>
    </row>
    <row r="31" spans="2:6" ht="13.5" customHeight="1" x14ac:dyDescent="0.4">
      <c r="B31" s="11" t="s">
        <v>492</v>
      </c>
      <c r="C31" s="8" t="str">
        <f>IF(ひらがな・カタカナ[[#This Row],[コード(平)]]="","-",_xlfn.UNICHAR(HEX2DEC(B31)))</f>
        <v>ど</v>
      </c>
      <c r="D31" s="6" t="s">
        <v>537</v>
      </c>
      <c r="E31" s="6" t="str">
        <f>IF(ひらがな・カタカナ[[#This Row],[コード(片)]]="","-",_xlfn.UNICHAR(HEX2DEC(D31)))</f>
        <v>ド</v>
      </c>
      <c r="F31" s="1" t="str">
        <f>"Kana::create('"&amp;ひらがな・カタカナ[[#This Row],[表示(平)]]&amp;"', '"&amp;ひらがな・カタカナ[[#This Row],[表示(片)]]&amp;"'),"</f>
        <v>Kana::create('ど', 'ド'),</v>
      </c>
    </row>
    <row r="32" spans="2:6" ht="13.5" customHeight="1" x14ac:dyDescent="0.4">
      <c r="B32" s="11" t="s">
        <v>493</v>
      </c>
      <c r="C32" s="8" t="str">
        <f>IF(ひらがな・カタカナ[[#This Row],[コード(平)]]="","-",_xlfn.UNICHAR(HEX2DEC(B32)))</f>
        <v>ば</v>
      </c>
      <c r="D32" s="6" t="s">
        <v>538</v>
      </c>
      <c r="E32" s="6" t="str">
        <f>IF(ひらがな・カタカナ[[#This Row],[コード(片)]]="","-",_xlfn.UNICHAR(HEX2DEC(D32)))</f>
        <v>バ</v>
      </c>
      <c r="F32" s="1" t="str">
        <f>"Kana::create('"&amp;ひらがな・カタカナ[[#This Row],[表示(平)]]&amp;"', '"&amp;ひらがな・カタカナ[[#This Row],[表示(片)]]&amp;"'),"</f>
        <v>Kana::create('ば', 'バ'),</v>
      </c>
    </row>
    <row r="33" spans="2:6" ht="13.5" customHeight="1" x14ac:dyDescent="0.4">
      <c r="B33" s="11" t="s">
        <v>494</v>
      </c>
      <c r="C33" s="8" t="str">
        <f>IF(ひらがな・カタカナ[[#This Row],[コード(平)]]="","-",_xlfn.UNICHAR(HEX2DEC(B33)))</f>
        <v>ぱ</v>
      </c>
      <c r="D33" s="6" t="s">
        <v>539</v>
      </c>
      <c r="E33" s="6" t="str">
        <f>IF(ひらがな・カタカナ[[#This Row],[コード(片)]]="","-",_xlfn.UNICHAR(HEX2DEC(D33)))</f>
        <v>パ</v>
      </c>
      <c r="F33" s="1" t="str">
        <f>"Kana::create('"&amp;ひらがな・カタカナ[[#This Row],[表示(平)]]&amp;"', '"&amp;ひらがな・カタカナ[[#This Row],[表示(片)]]&amp;"'),"</f>
        <v>Kana::create('ぱ', 'パ'),</v>
      </c>
    </row>
    <row r="34" spans="2:6" ht="13.5" customHeight="1" x14ac:dyDescent="0.4">
      <c r="B34" s="11" t="s">
        <v>495</v>
      </c>
      <c r="C34" s="8" t="str">
        <f>IF(ひらがな・カタカナ[[#This Row],[コード(平)]]="","-",_xlfn.UNICHAR(HEX2DEC(B34)))</f>
        <v>ひ</v>
      </c>
      <c r="D34" s="6" t="s">
        <v>162</v>
      </c>
      <c r="E34" s="6" t="str">
        <f>IF(ひらがな・カタカナ[[#This Row],[コード(片)]]="","-",_xlfn.UNICHAR(HEX2DEC(D34)))</f>
        <v>ヒ</v>
      </c>
      <c r="F34" s="1" t="str">
        <f>"Kana::create('"&amp;ひらがな・カタカナ[[#This Row],[表示(平)]]&amp;"', '"&amp;ひらがな・カタカナ[[#This Row],[表示(片)]]&amp;"'),"</f>
        <v>Kana::create('ひ', 'ヒ'),</v>
      </c>
    </row>
    <row r="35" spans="2:6" ht="13.5" customHeight="1" x14ac:dyDescent="0.4">
      <c r="B35" s="11" t="s">
        <v>496</v>
      </c>
      <c r="C35" s="8" t="str">
        <f>IF(ひらがな・カタカナ[[#This Row],[コード(平)]]="","-",_xlfn.UNICHAR(HEX2DEC(B35)))</f>
        <v>び</v>
      </c>
      <c r="D35" s="6" t="s">
        <v>540</v>
      </c>
      <c r="E35" s="6" t="str">
        <f>IF(ひらがな・カタカナ[[#This Row],[コード(片)]]="","-",_xlfn.UNICHAR(HEX2DEC(D35)))</f>
        <v>ビ</v>
      </c>
      <c r="F35" s="1" t="str">
        <f>"Kana::create('"&amp;ひらがな・カタカナ[[#This Row],[表示(平)]]&amp;"', '"&amp;ひらがな・カタカナ[[#This Row],[表示(片)]]&amp;"'),"</f>
        <v>Kana::create('び', 'ビ'),</v>
      </c>
    </row>
    <row r="36" spans="2:6" ht="13.5" customHeight="1" x14ac:dyDescent="0.4">
      <c r="B36" s="11" t="s">
        <v>497</v>
      </c>
      <c r="C36" s="8" t="str">
        <f>IF(ひらがな・カタカナ[[#This Row],[コード(平)]]="","-",_xlfn.UNICHAR(HEX2DEC(B36)))</f>
        <v>ぴ</v>
      </c>
      <c r="D36" s="6" t="s">
        <v>541</v>
      </c>
      <c r="E36" s="6" t="str">
        <f>IF(ひらがな・カタカナ[[#This Row],[コード(片)]]="","-",_xlfn.UNICHAR(HEX2DEC(D36)))</f>
        <v>ピ</v>
      </c>
      <c r="F36" s="1" t="str">
        <f>"Kana::create('"&amp;ひらがな・カタカナ[[#This Row],[表示(平)]]&amp;"', '"&amp;ひらがな・カタカナ[[#This Row],[表示(片)]]&amp;"'),"</f>
        <v>Kana::create('ぴ', 'ピ'),</v>
      </c>
    </row>
    <row r="37" spans="2:6" ht="13.5" customHeight="1" x14ac:dyDescent="0.4">
      <c r="B37" s="11" t="s">
        <v>498</v>
      </c>
      <c r="C37" s="8" t="str">
        <f>IF(ひらがな・カタカナ[[#This Row],[コード(平)]]="","-",_xlfn.UNICHAR(HEX2DEC(B37)))</f>
        <v>ふ</v>
      </c>
      <c r="D37" s="6" t="s">
        <v>163</v>
      </c>
      <c r="E37" s="6" t="str">
        <f>IF(ひらがな・カタカナ[[#This Row],[コード(片)]]="","-",_xlfn.UNICHAR(HEX2DEC(D37)))</f>
        <v>フ</v>
      </c>
      <c r="F37" s="1" t="str">
        <f>"Kana::create('"&amp;ひらがな・カタカナ[[#This Row],[表示(平)]]&amp;"', '"&amp;ひらがな・カタカナ[[#This Row],[表示(片)]]&amp;"'),"</f>
        <v>Kana::create('ふ', 'フ'),</v>
      </c>
    </row>
    <row r="38" spans="2:6" ht="13.5" customHeight="1" x14ac:dyDescent="0.4">
      <c r="B38" s="11" t="s">
        <v>499</v>
      </c>
      <c r="C38" s="8" t="str">
        <f>IF(ひらがな・カタカナ[[#This Row],[コード(平)]]="","-",_xlfn.UNICHAR(HEX2DEC(B38)))</f>
        <v>ぶ</v>
      </c>
      <c r="D38" s="6" t="s">
        <v>542</v>
      </c>
      <c r="E38" s="6" t="str">
        <f>IF(ひらがな・カタカナ[[#This Row],[コード(片)]]="","-",_xlfn.UNICHAR(HEX2DEC(D38)))</f>
        <v>ブ</v>
      </c>
      <c r="F38" s="1" t="str">
        <f>"Kana::create('"&amp;ひらがな・カタカナ[[#This Row],[表示(平)]]&amp;"', '"&amp;ひらがな・カタカナ[[#This Row],[表示(片)]]&amp;"'),"</f>
        <v>Kana::create('ぶ', 'ブ'),</v>
      </c>
    </row>
    <row r="39" spans="2:6" ht="13.5" customHeight="1" x14ac:dyDescent="0.4">
      <c r="B39" s="11" t="s">
        <v>500</v>
      </c>
      <c r="C39" s="8" t="str">
        <f>IF(ひらがな・カタカナ[[#This Row],[コード(平)]]="","-",_xlfn.UNICHAR(HEX2DEC(B39)))</f>
        <v>ぷ</v>
      </c>
      <c r="D39" s="6" t="s">
        <v>543</v>
      </c>
      <c r="E39" s="6" t="str">
        <f>IF(ひらがな・カタカナ[[#This Row],[コード(片)]]="","-",_xlfn.UNICHAR(HEX2DEC(D39)))</f>
        <v>プ</v>
      </c>
      <c r="F39" s="1" t="str">
        <f>"Kana::create('"&amp;ひらがな・カタカナ[[#This Row],[表示(平)]]&amp;"', '"&amp;ひらがな・カタカナ[[#This Row],[表示(片)]]&amp;"'),"</f>
        <v>Kana::create('ぷ', 'プ'),</v>
      </c>
    </row>
    <row r="40" spans="2:6" ht="13.5" customHeight="1" x14ac:dyDescent="0.4">
      <c r="B40" s="11" t="s">
        <v>501</v>
      </c>
      <c r="C40" s="8" t="str">
        <f>IF(ひらがな・カタカナ[[#This Row],[コード(平)]]="","-",_xlfn.UNICHAR(HEX2DEC(B40)))</f>
        <v>へ</v>
      </c>
      <c r="D40" s="6" t="s">
        <v>164</v>
      </c>
      <c r="E40" s="6" t="str">
        <f>IF(ひらがな・カタカナ[[#This Row],[コード(片)]]="","-",_xlfn.UNICHAR(HEX2DEC(D40)))</f>
        <v>ヘ</v>
      </c>
      <c r="F40" s="1" t="str">
        <f>"Kana::create('"&amp;ひらがな・カタカナ[[#This Row],[表示(平)]]&amp;"', '"&amp;ひらがな・カタカナ[[#This Row],[表示(片)]]&amp;"'),"</f>
        <v>Kana::create('へ', 'ヘ'),</v>
      </c>
    </row>
    <row r="41" spans="2:6" ht="13.5" customHeight="1" x14ac:dyDescent="0.4">
      <c r="B41" s="11" t="s">
        <v>502</v>
      </c>
      <c r="C41" s="8" t="str">
        <f>IF(ひらがな・カタカナ[[#This Row],[コード(平)]]="","-",_xlfn.UNICHAR(HEX2DEC(B41)))</f>
        <v>べ</v>
      </c>
      <c r="D41" s="6" t="s">
        <v>544</v>
      </c>
      <c r="E41" s="6" t="str">
        <f>IF(ひらがな・カタカナ[[#This Row],[コード(片)]]="","-",_xlfn.UNICHAR(HEX2DEC(D41)))</f>
        <v>ベ</v>
      </c>
      <c r="F41" s="1" t="str">
        <f>"Kana::create('"&amp;ひらがな・カタカナ[[#This Row],[表示(平)]]&amp;"', '"&amp;ひらがな・カタカナ[[#This Row],[表示(片)]]&amp;"'),"</f>
        <v>Kana::create('べ', 'ベ'),</v>
      </c>
    </row>
    <row r="42" spans="2:6" ht="13.5" customHeight="1" x14ac:dyDescent="0.4">
      <c r="B42" s="11" t="s">
        <v>503</v>
      </c>
      <c r="C42" s="8" t="str">
        <f>IF(ひらがな・カタカナ[[#This Row],[コード(平)]]="","-",_xlfn.UNICHAR(HEX2DEC(B42)))</f>
        <v>む</v>
      </c>
      <c r="D42" s="6" t="s">
        <v>168</v>
      </c>
      <c r="E42" s="6" t="str">
        <f>IF(ひらがな・カタカナ[[#This Row],[コード(片)]]="","-",_xlfn.UNICHAR(HEX2DEC(D42)))</f>
        <v>ム</v>
      </c>
      <c r="F42" s="1" t="str">
        <f>"Kana::create('"&amp;ひらがな・カタカナ[[#This Row],[表示(平)]]&amp;"', '"&amp;ひらがな・カタカナ[[#This Row],[表示(片)]]&amp;"'),"</f>
        <v>Kana::create('む', 'ム'),</v>
      </c>
    </row>
    <row r="43" spans="2:6" ht="13.5" customHeight="1" x14ac:dyDescent="0.4">
      <c r="B43" s="11" t="s">
        <v>504</v>
      </c>
      <c r="C43" s="8" t="str">
        <f>IF(ひらがな・カタカナ[[#This Row],[コード(平)]]="","-",_xlfn.UNICHAR(HEX2DEC(B43)))</f>
        <v>め</v>
      </c>
      <c r="D43" s="6" t="s">
        <v>169</v>
      </c>
      <c r="E43" s="6" t="str">
        <f>IF(ひらがな・カタカナ[[#This Row],[コード(片)]]="","-",_xlfn.UNICHAR(HEX2DEC(D43)))</f>
        <v>メ</v>
      </c>
      <c r="F43" s="1" t="str">
        <f>"Kana::create('"&amp;ひらがな・カタカナ[[#This Row],[表示(平)]]&amp;"', '"&amp;ひらがな・カタカナ[[#This Row],[表示(片)]]&amp;"'),"</f>
        <v>Kana::create('め', 'メ'),</v>
      </c>
    </row>
    <row r="44" spans="2:6" ht="13.5" customHeight="1" x14ac:dyDescent="0.4">
      <c r="B44" s="11" t="s">
        <v>505</v>
      </c>
      <c r="C44" s="8" t="str">
        <f>IF(ひらがな・カタカナ[[#This Row],[コード(平)]]="","-",_xlfn.UNICHAR(HEX2DEC(B44)))</f>
        <v>も</v>
      </c>
      <c r="D44" s="6" t="s">
        <v>170</v>
      </c>
      <c r="E44" s="6" t="str">
        <f>IF(ひらがな・カタカナ[[#This Row],[コード(片)]]="","-",_xlfn.UNICHAR(HEX2DEC(D44)))</f>
        <v>モ</v>
      </c>
      <c r="F44" s="1" t="str">
        <f>"Kana::create('"&amp;ひらがな・カタカナ[[#This Row],[表示(平)]]&amp;"', '"&amp;ひらがな・カタカナ[[#This Row],[表示(片)]]&amp;"'),"</f>
        <v>Kana::create('も', 'モ'),</v>
      </c>
    </row>
    <row r="45" spans="2:6" ht="13.5" customHeight="1" x14ac:dyDescent="0.4">
      <c r="B45" s="11" t="s">
        <v>506</v>
      </c>
      <c r="C45" s="8" t="str">
        <f>IF(ひらがな・カタカナ[[#This Row],[コード(平)]]="","-",_xlfn.UNICHAR(HEX2DEC(B45)))</f>
        <v>ゃ</v>
      </c>
      <c r="D45" s="6" t="s">
        <v>131</v>
      </c>
      <c r="E45" s="6" t="str">
        <f>IF(ひらがな・カタカナ[[#This Row],[コード(片)]]="","-",_xlfn.UNICHAR(HEX2DEC(D45)))</f>
        <v>ャ</v>
      </c>
      <c r="F45" s="1" t="str">
        <f>"Kana::create('"&amp;ひらがな・カタカナ[[#This Row],[表示(平)]]&amp;"', '"&amp;ひらがな・カタカナ[[#This Row],[表示(片)]]&amp;"'),"</f>
        <v>Kana::create('ゃ', 'ャ'),</v>
      </c>
    </row>
    <row r="46" spans="2:6" ht="13.5" customHeight="1" x14ac:dyDescent="0.4">
      <c r="B46" s="11" t="s">
        <v>507</v>
      </c>
      <c r="C46" s="8" t="str">
        <f>IF(ひらがな・カタカナ[[#This Row],[コード(平)]]="","-",_xlfn.UNICHAR(HEX2DEC(B46)))</f>
        <v>や</v>
      </c>
      <c r="D46" s="6" t="s">
        <v>171</v>
      </c>
      <c r="E46" s="6" t="str">
        <f>IF(ひらがな・カタカナ[[#This Row],[コード(片)]]="","-",_xlfn.UNICHAR(HEX2DEC(D46)))</f>
        <v>ヤ</v>
      </c>
      <c r="F46" s="1" t="str">
        <f>"Kana::create('"&amp;ひらがな・カタカナ[[#This Row],[表示(平)]]&amp;"', '"&amp;ひらがな・カタカナ[[#This Row],[表示(片)]]&amp;"'),"</f>
        <v>Kana::create('や', 'ヤ'),</v>
      </c>
    </row>
    <row r="47" spans="2:6" ht="13.5" customHeight="1" x14ac:dyDescent="0.4">
      <c r="B47" s="11" t="s">
        <v>508</v>
      </c>
      <c r="C47" s="8" t="str">
        <f>IF(ひらがな・カタカナ[[#This Row],[コード(平)]]="","-",_xlfn.UNICHAR(HEX2DEC(B47)))</f>
        <v>ゅ</v>
      </c>
      <c r="D47" s="6" t="s">
        <v>132</v>
      </c>
      <c r="E47" s="6" t="str">
        <f>IF(ひらがな・カタカナ[[#This Row],[コード(片)]]="","-",_xlfn.UNICHAR(HEX2DEC(D47)))</f>
        <v>ュ</v>
      </c>
      <c r="F47" s="1" t="str">
        <f>"Kana::create('"&amp;ひらがな・カタカナ[[#This Row],[表示(平)]]&amp;"', '"&amp;ひらがな・カタカナ[[#This Row],[表示(片)]]&amp;"'),"</f>
        <v>Kana::create('ゅ', 'ュ'),</v>
      </c>
    </row>
    <row r="48" spans="2:6" ht="13.5" customHeight="1" x14ac:dyDescent="0.4">
      <c r="B48" s="11" t="s">
        <v>509</v>
      </c>
      <c r="C48" s="8" t="str">
        <f>IF(ひらがな・カタカナ[[#This Row],[コード(平)]]="","-",_xlfn.UNICHAR(HEX2DEC(B48)))</f>
        <v>ゆ</v>
      </c>
      <c r="D48" s="6" t="s">
        <v>172</v>
      </c>
      <c r="E48" s="6" t="str">
        <f>IF(ひらがな・カタカナ[[#This Row],[コード(片)]]="","-",_xlfn.UNICHAR(HEX2DEC(D48)))</f>
        <v>ユ</v>
      </c>
      <c r="F48" s="1" t="str">
        <f>"Kana::create('"&amp;ひらがな・カタカナ[[#This Row],[表示(平)]]&amp;"', '"&amp;ひらがな・カタカナ[[#This Row],[表示(片)]]&amp;"'),"</f>
        <v>Kana::create('ゆ', 'ユ'),</v>
      </c>
    </row>
    <row r="49" spans="2:6" ht="13.5" customHeight="1" x14ac:dyDescent="0.4">
      <c r="B49" s="11" t="s">
        <v>510</v>
      </c>
      <c r="C49" s="8" t="str">
        <f>IF(ひらがな・カタカナ[[#This Row],[コード(平)]]="","-",_xlfn.UNICHAR(HEX2DEC(B49)))</f>
        <v>ょ</v>
      </c>
      <c r="D49" s="6" t="s">
        <v>133</v>
      </c>
      <c r="E49" s="6" t="str">
        <f>IF(ひらがな・カタカナ[[#This Row],[コード(片)]]="","-",_xlfn.UNICHAR(HEX2DEC(D49)))</f>
        <v>ョ</v>
      </c>
      <c r="F49" s="1" t="str">
        <f>"Kana::create('"&amp;ひらがな・カタカナ[[#This Row],[表示(平)]]&amp;"', '"&amp;ひらがな・カタカナ[[#This Row],[表示(片)]]&amp;"'),"</f>
        <v>Kana::create('ょ', 'ョ'),</v>
      </c>
    </row>
    <row r="50" spans="2:6" ht="13.5" customHeight="1" x14ac:dyDescent="0.4">
      <c r="B50" s="11" t="s">
        <v>511</v>
      </c>
      <c r="C50" s="8" t="str">
        <f>IF(ひらがな・カタカナ[[#This Row],[コード(平)]]="","-",_xlfn.UNICHAR(HEX2DEC(B50)))</f>
        <v>よ</v>
      </c>
      <c r="D50" s="6" t="s">
        <v>173</v>
      </c>
      <c r="E50" s="6" t="str">
        <f>IF(ひらがな・カタカナ[[#This Row],[コード(片)]]="","-",_xlfn.UNICHAR(HEX2DEC(D50)))</f>
        <v>ヨ</v>
      </c>
      <c r="F50" s="1" t="str">
        <f>"Kana::create('"&amp;ひらがな・カタカナ[[#This Row],[表示(平)]]&amp;"', '"&amp;ひらがな・カタカナ[[#This Row],[表示(片)]]&amp;"'),"</f>
        <v>Kana::create('よ', 'ヨ'),</v>
      </c>
    </row>
    <row r="51" spans="2:6" ht="13.5" customHeight="1" x14ac:dyDescent="0.4">
      <c r="B51" s="11" t="s">
        <v>512</v>
      </c>
      <c r="C51" s="8" t="str">
        <f>IF(ひらがな・カタカナ[[#This Row],[コード(平)]]="","-",_xlfn.UNICHAR(HEX2DEC(B51)))</f>
        <v>ら</v>
      </c>
      <c r="D51" s="6" t="s">
        <v>174</v>
      </c>
      <c r="E51" s="6" t="str">
        <f>IF(ひらがな・カタカナ[[#This Row],[コード(片)]]="","-",_xlfn.UNICHAR(HEX2DEC(D51)))</f>
        <v>ラ</v>
      </c>
      <c r="F51" s="1" t="str">
        <f>"Kana::create('"&amp;ひらがな・カタカナ[[#This Row],[表示(平)]]&amp;"', '"&amp;ひらがな・カタカナ[[#This Row],[表示(片)]]&amp;"'),"</f>
        <v>Kana::create('ら', 'ラ'),</v>
      </c>
    </row>
    <row r="52" spans="2:6" ht="13.5" customHeight="1" x14ac:dyDescent="0.4">
      <c r="B52" s="11" t="s">
        <v>513</v>
      </c>
      <c r="C52" s="8" t="str">
        <f>IF(ひらがな・カタカナ[[#This Row],[コード(平)]]="","-",_xlfn.UNICHAR(HEX2DEC(B52)))</f>
        <v>ゐ</v>
      </c>
      <c r="D52" s="6" t="s">
        <v>549</v>
      </c>
      <c r="E52" s="6" t="str">
        <f>IF(ひらがな・カタカナ[[#This Row],[コード(片)]]="","-",_xlfn.UNICHAR(HEX2DEC(D52)))</f>
        <v>ヰ</v>
      </c>
      <c r="F52" s="1" t="str">
        <f>"Kana::create('"&amp;ひらがな・カタカナ[[#This Row],[表示(平)]]&amp;"', '"&amp;ひらがな・カタカナ[[#This Row],[表示(片)]]&amp;"'),"</f>
        <v>Kana::create('ゐ', 'ヰ'),</v>
      </c>
    </row>
    <row r="53" spans="2:6" ht="13.5" customHeight="1" x14ac:dyDescent="0.4">
      <c r="B53" s="11" t="s">
        <v>514</v>
      </c>
      <c r="C53" s="8" t="str">
        <f>IF(ひらがな・カタカナ[[#This Row],[コード(平)]]="","-",_xlfn.UNICHAR(HEX2DEC(B53)))</f>
        <v>ゑ</v>
      </c>
      <c r="D53" s="6" t="s">
        <v>550</v>
      </c>
      <c r="E53" s="6" t="str">
        <f>IF(ひらがな・カタカナ[[#This Row],[コード(片)]]="","-",_xlfn.UNICHAR(HEX2DEC(D53)))</f>
        <v>ヱ</v>
      </c>
      <c r="F53" s="1" t="str">
        <f>"Kana::create('"&amp;ひらがな・カタカナ[[#This Row],[表示(平)]]&amp;"', '"&amp;ひらがな・カタカナ[[#This Row],[表示(片)]]&amp;"'),"</f>
        <v>Kana::create('ゑ', 'ヱ'),</v>
      </c>
    </row>
    <row r="54" spans="2:6" ht="13.5" customHeight="1" x14ac:dyDescent="0.4">
      <c r="B54" s="11" t="s">
        <v>515</v>
      </c>
      <c r="C54" s="8" t="str">
        <f>IF(ひらがな・カタカナ[[#This Row],[コード(平)]]="","-",_xlfn.UNICHAR(HEX2DEC(B54)))</f>
        <v>を</v>
      </c>
      <c r="D54" s="6" t="s">
        <v>125</v>
      </c>
      <c r="E54" s="6" t="str">
        <f>IF(ひらがな・カタカナ[[#This Row],[コード(片)]]="","-",_xlfn.UNICHAR(HEX2DEC(D54)))</f>
        <v>ヲ</v>
      </c>
      <c r="F54" s="1" t="str">
        <f>"Kana::create('"&amp;ひらがな・カタカナ[[#This Row],[表示(平)]]&amp;"', '"&amp;ひらがな・カタカナ[[#This Row],[表示(片)]]&amp;"'),"</f>
        <v>Kana::create('を', 'ヲ'),</v>
      </c>
    </row>
    <row r="55" spans="2:6" ht="13.5" customHeight="1" x14ac:dyDescent="0.4">
      <c r="B55" s="11" t="s">
        <v>516</v>
      </c>
      <c r="C55" s="8" t="str">
        <f>IF(ひらがな・カタカナ[[#This Row],[コード(平)]]="","-",_xlfn.UNICHAR(HEX2DEC(B55)))</f>
        <v>ん</v>
      </c>
      <c r="D55" s="6" t="s">
        <v>180</v>
      </c>
      <c r="E55" s="6" t="str">
        <f>IF(ひらがな・カタカナ[[#This Row],[コード(片)]]="","-",_xlfn.UNICHAR(HEX2DEC(D55)))</f>
        <v>ン</v>
      </c>
      <c r="F55" s="1" t="str">
        <f>"Kana::create('"&amp;ひらがな・カタカナ[[#This Row],[表示(平)]]&amp;"', '"&amp;ひらがな・カタカナ[[#This Row],[表示(片)]]&amp;"'),"</f>
        <v>Kana::create('ん', 'ン'),</v>
      </c>
    </row>
    <row r="56" spans="2:6" ht="13.5" customHeight="1" x14ac:dyDescent="0.4">
      <c r="B56" s="11" t="s">
        <v>517</v>
      </c>
      <c r="C56" s="8" t="str">
        <f>IF(ひらがな・カタカナ[[#This Row],[コード(平)]]="","-",_xlfn.UNICHAR(HEX2DEC(B56)))</f>
        <v>ゔ</v>
      </c>
      <c r="D56" s="6" t="s">
        <v>551</v>
      </c>
      <c r="E56" s="6" t="str">
        <f>IF(ひらがな・カタカナ[[#This Row],[コード(片)]]="","-",_xlfn.UNICHAR(HEX2DEC(D56)))</f>
        <v>ヴ</v>
      </c>
      <c r="F56" s="1" t="str">
        <f>"Kana::create('"&amp;ひらがな・カタカナ[[#This Row],[表示(平)]]&amp;"', '"&amp;ひらがな・カタカナ[[#This Row],[表示(片)]]&amp;"'),"</f>
        <v>Kana::create('ゔ', 'ヴ'),</v>
      </c>
    </row>
    <row r="57" spans="2:6" ht="13.5" customHeight="1" x14ac:dyDescent="0.4">
      <c r="B57" s="11" t="s">
        <v>518</v>
      </c>
      <c r="C57" s="8" t="str">
        <f>IF(ひらがな・カタカナ[[#This Row],[コード(平)]]="","-",_xlfn.UNICHAR(HEX2DEC(B57)))</f>
        <v>ゕ</v>
      </c>
      <c r="D57" s="6" t="s">
        <v>552</v>
      </c>
      <c r="E57" s="6" t="str">
        <f>IF(ひらがな・カタカナ[[#This Row],[コード(片)]]="","-",_xlfn.UNICHAR(HEX2DEC(D57)))</f>
        <v>ヵ</v>
      </c>
      <c r="F57" s="1" t="str">
        <f>"Kana::create('"&amp;ひらがな・カタカナ[[#This Row],[表示(平)]]&amp;"', '"&amp;ひらがな・カタカナ[[#This Row],[表示(片)]]&amp;"'),"</f>
        <v>Kana::create('ゕ', 'ヵ'),</v>
      </c>
    </row>
    <row r="58" spans="2:6" ht="13.5" customHeight="1" x14ac:dyDescent="0.4">
      <c r="B58" s="11" t="s">
        <v>519</v>
      </c>
      <c r="C58" s="8" t="str">
        <f>IF(ひらがな・カタカナ[[#This Row],[コード(平)]]="","-",_xlfn.UNICHAR(HEX2DEC(B58)))</f>
        <v>ゖ</v>
      </c>
      <c r="D58" s="6" t="s">
        <v>553</v>
      </c>
      <c r="E58" s="6" t="str">
        <f>IF(ひらがな・カタカナ[[#This Row],[コード(片)]]="","-",_xlfn.UNICHAR(HEX2DEC(D58)))</f>
        <v>ヶ</v>
      </c>
      <c r="F58" s="1" t="str">
        <f>"Kana::create('"&amp;ひらがな・カタカナ[[#This Row],[表示(平)]]&amp;"', '"&amp;ひらがな・カタカナ[[#This Row],[表示(片)]]&amp;"'),"</f>
        <v>Kana::create('ゖ', 'ヶ'),</v>
      </c>
    </row>
    <row r="59" spans="2:6" ht="13.5" customHeight="1" x14ac:dyDescent="0.4">
      <c r="B59" s="11" t="s">
        <v>434</v>
      </c>
      <c r="C59" s="8" t="str">
        <f>IF(ひらがな・カタカナ[[#This Row],[コード(平)]]="","-",_xlfn.UNICHAR(HEX2DEC(B59)))</f>
        <v>お</v>
      </c>
      <c r="D59" s="6" t="s">
        <v>140</v>
      </c>
      <c r="E59" s="6" t="str">
        <f>IF(ひらがな・カタカナ[[#This Row],[コード(片)]]="","-",_xlfn.UNICHAR(HEX2DEC(D59)))</f>
        <v>オ</v>
      </c>
      <c r="F59" s="1" t="str">
        <f>"Kana::create('"&amp;ひらがな・カタカナ[[#This Row],[表示(平)]]&amp;"', '"&amp;ひらがな・カタカナ[[#This Row],[表示(片)]]&amp;"'),"</f>
        <v>Kana::create('お', 'オ'),</v>
      </c>
    </row>
    <row r="60" spans="2:6" ht="13.5" customHeight="1" x14ac:dyDescent="0.4">
      <c r="B60" s="11" t="s">
        <v>435</v>
      </c>
      <c r="C60" s="8" t="str">
        <f>IF(ひらがな・カタカナ[[#This Row],[コード(平)]]="","-",_xlfn.UNICHAR(HEX2DEC(B60)))</f>
        <v>か</v>
      </c>
      <c r="D60" s="6" t="s">
        <v>141</v>
      </c>
      <c r="E60" s="6" t="str">
        <f>IF(ひらがな・カタカナ[[#This Row],[コード(片)]]="","-",_xlfn.UNICHAR(HEX2DEC(D60)))</f>
        <v>カ</v>
      </c>
      <c r="F60" s="1" t="str">
        <f>"Kana::create('"&amp;ひらがな・カタカナ[[#This Row],[表示(平)]]&amp;"', '"&amp;ひらがな・カタカナ[[#This Row],[表示(片)]]&amp;"'),"</f>
        <v>Kana::create('か', 'カ'),</v>
      </c>
    </row>
    <row r="61" spans="2:6" ht="13.5" customHeight="1" x14ac:dyDescent="0.4">
      <c r="B61" s="11" t="s">
        <v>436</v>
      </c>
      <c r="C61" s="8" t="str">
        <f>IF(ひらがな・カタカナ[[#This Row],[コード(平)]]="","-",_xlfn.UNICHAR(HEX2DEC(B61)))</f>
        <v>が</v>
      </c>
      <c r="D61" s="6" t="s">
        <v>523</v>
      </c>
      <c r="E61" s="6" t="str">
        <f>IF(ひらがな・カタカナ[[#This Row],[コード(片)]]="","-",_xlfn.UNICHAR(HEX2DEC(D61)))</f>
        <v>ガ</v>
      </c>
      <c r="F61" s="1" t="str">
        <f>"Kana::create('"&amp;ひらがな・カタカナ[[#This Row],[表示(平)]]&amp;"', '"&amp;ひらがな・カタカナ[[#This Row],[表示(片)]]&amp;"'),"</f>
        <v>Kana::create('が', 'ガ'),</v>
      </c>
    </row>
    <row r="62" spans="2:6" ht="13.5" customHeight="1" x14ac:dyDescent="0.4">
      <c r="B62" s="11" t="s">
        <v>437</v>
      </c>
      <c r="C62" s="8" t="str">
        <f>IF(ひらがな・カタカナ[[#This Row],[コード(平)]]="","-",_xlfn.UNICHAR(HEX2DEC(B62)))</f>
        <v>き</v>
      </c>
      <c r="D62" s="6" t="s">
        <v>142</v>
      </c>
      <c r="E62" s="6" t="str">
        <f>IF(ひらがな・カタカナ[[#This Row],[コード(片)]]="","-",_xlfn.UNICHAR(HEX2DEC(D62)))</f>
        <v>キ</v>
      </c>
      <c r="F62" s="1" t="str">
        <f>"Kana::create('"&amp;ひらがな・カタカナ[[#This Row],[表示(平)]]&amp;"', '"&amp;ひらがな・カタカナ[[#This Row],[表示(片)]]&amp;"'),"</f>
        <v>Kana::create('き', 'キ'),</v>
      </c>
    </row>
    <row r="63" spans="2:6" ht="13.5" customHeight="1" x14ac:dyDescent="0.4">
      <c r="B63" s="11" t="s">
        <v>438</v>
      </c>
      <c r="C63" s="8" t="str">
        <f>IF(ひらがな・カタカナ[[#This Row],[コード(平)]]="","-",_xlfn.UNICHAR(HEX2DEC(B63)))</f>
        <v>ぎ</v>
      </c>
      <c r="D63" s="6" t="s">
        <v>524</v>
      </c>
      <c r="E63" s="6" t="str">
        <f>IF(ひらがな・カタカナ[[#This Row],[コード(片)]]="","-",_xlfn.UNICHAR(HEX2DEC(D63)))</f>
        <v>ギ</v>
      </c>
      <c r="F63" s="1" t="str">
        <f>"Kana::create('"&amp;ひらがな・カタカナ[[#This Row],[表示(平)]]&amp;"', '"&amp;ひらがな・カタカナ[[#This Row],[表示(片)]]&amp;"'),"</f>
        <v>Kana::create('ぎ', 'ギ'),</v>
      </c>
    </row>
    <row r="64" spans="2:6" ht="13.5" customHeight="1" x14ac:dyDescent="0.4">
      <c r="B64" s="11" t="s">
        <v>439</v>
      </c>
      <c r="C64" s="8" t="str">
        <f>IF(ひらがな・カタカナ[[#This Row],[コード(平)]]="","-",_xlfn.UNICHAR(HEX2DEC(B64)))</f>
        <v>く</v>
      </c>
      <c r="D64" s="6" t="s">
        <v>143</v>
      </c>
      <c r="E64" s="6" t="str">
        <f>IF(ひらがな・カタカナ[[#This Row],[コード(片)]]="","-",_xlfn.UNICHAR(HEX2DEC(D64)))</f>
        <v>ク</v>
      </c>
      <c r="F64" s="1" t="str">
        <f>"Kana::create('"&amp;ひらがな・カタカナ[[#This Row],[表示(平)]]&amp;"', '"&amp;ひらがな・カタカナ[[#This Row],[表示(片)]]&amp;"'),"</f>
        <v>Kana::create('く', 'ク'),</v>
      </c>
    </row>
    <row r="65" spans="2:6" ht="13.5" customHeight="1" x14ac:dyDescent="0.4">
      <c r="B65" s="11" t="s">
        <v>440</v>
      </c>
      <c r="C65" s="8" t="str">
        <f>IF(ひらがな・カタカナ[[#This Row],[コード(平)]]="","-",_xlfn.UNICHAR(HEX2DEC(B65)))</f>
        <v>ず</v>
      </c>
      <c r="D65" s="6" t="s">
        <v>530</v>
      </c>
      <c r="E65" s="6" t="str">
        <f>IF(ひらがな・カタカナ[[#This Row],[コード(片)]]="","-",_xlfn.UNICHAR(HEX2DEC(D65)))</f>
        <v>ズ</v>
      </c>
      <c r="F65" s="1" t="str">
        <f>"Kana::create('"&amp;ひらがな・カタカナ[[#This Row],[表示(平)]]&amp;"', '"&amp;ひらがな・カタカナ[[#This Row],[表示(片)]]&amp;"'),"</f>
        <v>Kana::create('ず', 'ズ'),</v>
      </c>
    </row>
    <row r="66" spans="2:6" ht="13.5" customHeight="1" x14ac:dyDescent="0.4">
      <c r="B66" s="11" t="s">
        <v>441</v>
      </c>
      <c r="C66" s="8" t="str">
        <f>IF(ひらがな・カタカナ[[#This Row],[コード(平)]]="","-",_xlfn.UNICHAR(HEX2DEC(B66)))</f>
        <v>せ</v>
      </c>
      <c r="D66" s="6" t="s">
        <v>149</v>
      </c>
      <c r="E66" s="6" t="str">
        <f>IF(ひらがな・カタカナ[[#This Row],[コード(片)]]="","-",_xlfn.UNICHAR(HEX2DEC(D66)))</f>
        <v>セ</v>
      </c>
      <c r="F66" s="1" t="str">
        <f>"Kana::create('"&amp;ひらがな・カタカナ[[#This Row],[表示(平)]]&amp;"', '"&amp;ひらがな・カタカナ[[#This Row],[表示(片)]]&amp;"'),"</f>
        <v>Kana::create('せ', 'セ'),</v>
      </c>
    </row>
    <row r="67" spans="2:6" ht="13.5" customHeight="1" x14ac:dyDescent="0.4">
      <c r="B67" s="11" t="s">
        <v>442</v>
      </c>
      <c r="C67" s="8" t="str">
        <f>IF(ひらがな・カタカナ[[#This Row],[コード(平)]]="","-",_xlfn.UNICHAR(HEX2DEC(B67)))</f>
        <v>ぜ</v>
      </c>
      <c r="D67" s="6" t="s">
        <v>531</v>
      </c>
      <c r="E67" s="6" t="str">
        <f>IF(ひらがな・カタカナ[[#This Row],[コード(片)]]="","-",_xlfn.UNICHAR(HEX2DEC(D67)))</f>
        <v>ゼ</v>
      </c>
      <c r="F67" s="1" t="str">
        <f>"Kana::create('"&amp;ひらがな・カタカナ[[#This Row],[表示(平)]]&amp;"', '"&amp;ひらがな・カタカナ[[#This Row],[表示(片)]]&amp;"'),"</f>
        <v>Kana::create('ぜ', 'ゼ'),</v>
      </c>
    </row>
    <row r="68" spans="2:6" ht="13.5" customHeight="1" x14ac:dyDescent="0.4">
      <c r="B68" s="11" t="s">
        <v>443</v>
      </c>
      <c r="C68" s="8" t="str">
        <f>IF(ひらがな・カタカナ[[#This Row],[コード(平)]]="","-",_xlfn.UNICHAR(HEX2DEC(B68)))</f>
        <v>そ</v>
      </c>
      <c r="D68" s="6" t="s">
        <v>150</v>
      </c>
      <c r="E68" s="6" t="str">
        <f>IF(ひらがな・カタカナ[[#This Row],[コード(片)]]="","-",_xlfn.UNICHAR(HEX2DEC(D68)))</f>
        <v>ソ</v>
      </c>
      <c r="F68" s="1" t="str">
        <f>"Kana::create('"&amp;ひらがな・カタカナ[[#This Row],[表示(平)]]&amp;"', '"&amp;ひらがな・カタカナ[[#This Row],[表示(片)]]&amp;"'),"</f>
        <v>Kana::create('そ', 'ソ'),</v>
      </c>
    </row>
    <row r="69" spans="2:6" ht="13.5" customHeight="1" x14ac:dyDescent="0.4">
      <c r="B69" s="11" t="s">
        <v>444</v>
      </c>
      <c r="C69" s="8" t="str">
        <f>IF(ひらがな・カタカナ[[#This Row],[コード(平)]]="","-",_xlfn.UNICHAR(HEX2DEC(B69)))</f>
        <v>ぞ</v>
      </c>
      <c r="D69" s="6" t="s">
        <v>532</v>
      </c>
      <c r="E69" s="6" t="str">
        <f>IF(ひらがな・カタカナ[[#This Row],[コード(片)]]="","-",_xlfn.UNICHAR(HEX2DEC(D69)))</f>
        <v>ゾ</v>
      </c>
      <c r="F69" s="1" t="str">
        <f>"Kana::create('"&amp;ひらがな・カタカナ[[#This Row],[表示(平)]]&amp;"', '"&amp;ひらがな・カタカナ[[#This Row],[表示(片)]]&amp;"'),"</f>
        <v>Kana::create('ぞ', 'ゾ'),</v>
      </c>
    </row>
    <row r="70" spans="2:6" ht="13.5" customHeight="1" x14ac:dyDescent="0.4">
      <c r="B70" s="11" t="s">
        <v>445</v>
      </c>
      <c r="C70" s="8" t="str">
        <f>IF(ひらがな・カタカナ[[#This Row],[コード(平)]]="","-",_xlfn.UNICHAR(HEX2DEC(B70)))</f>
        <v>た</v>
      </c>
      <c r="D70" s="6" t="s">
        <v>151</v>
      </c>
      <c r="E70" s="6" t="str">
        <f>IF(ひらがな・カタカナ[[#This Row],[コード(片)]]="","-",_xlfn.UNICHAR(HEX2DEC(D70)))</f>
        <v>タ</v>
      </c>
      <c r="F70" s="1" t="str">
        <f>"Kana::create('"&amp;ひらがな・カタカナ[[#This Row],[表示(平)]]&amp;"', '"&amp;ひらがな・カタカナ[[#This Row],[表示(片)]]&amp;"'),"</f>
        <v>Kana::create('た', 'タ'),</v>
      </c>
    </row>
    <row r="71" spans="2:6" ht="13.5" customHeight="1" x14ac:dyDescent="0.4">
      <c r="B71" s="11" t="s">
        <v>446</v>
      </c>
      <c r="C71" s="8" t="str">
        <f>IF(ひらがな・カタカナ[[#This Row],[コード(平)]]="","-",_xlfn.UNICHAR(HEX2DEC(B71)))</f>
        <v>な</v>
      </c>
      <c r="D71" s="6" t="s">
        <v>156</v>
      </c>
      <c r="E71" s="6" t="str">
        <f>IF(ひらがな・カタカナ[[#This Row],[コード(片)]]="","-",_xlfn.UNICHAR(HEX2DEC(D71)))</f>
        <v>ナ</v>
      </c>
      <c r="F71" s="1" t="str">
        <f>"Kana::create('"&amp;ひらがな・カタカナ[[#This Row],[表示(平)]]&amp;"', '"&amp;ひらがな・カタカナ[[#This Row],[表示(片)]]&amp;"'),"</f>
        <v>Kana::create('な', 'ナ'),</v>
      </c>
    </row>
    <row r="72" spans="2:6" ht="13.5" customHeight="1" x14ac:dyDescent="0.4">
      <c r="B72" s="11" t="s">
        <v>447</v>
      </c>
      <c r="C72" s="8" t="str">
        <f>IF(ひらがな・カタカナ[[#This Row],[コード(平)]]="","-",_xlfn.UNICHAR(HEX2DEC(B72)))</f>
        <v>に</v>
      </c>
      <c r="D72" s="6" t="s">
        <v>157</v>
      </c>
      <c r="E72" s="6" t="str">
        <f>IF(ひらがな・カタカナ[[#This Row],[コード(片)]]="","-",_xlfn.UNICHAR(HEX2DEC(D72)))</f>
        <v>ニ</v>
      </c>
      <c r="F72" s="1" t="str">
        <f>"Kana::create('"&amp;ひらがな・カタカナ[[#This Row],[表示(平)]]&amp;"', '"&amp;ひらがな・カタカナ[[#This Row],[表示(片)]]&amp;"'),"</f>
        <v>Kana::create('に', 'ニ'),</v>
      </c>
    </row>
    <row r="73" spans="2:6" ht="13.5" customHeight="1" x14ac:dyDescent="0.4">
      <c r="B73" s="11" t="s">
        <v>448</v>
      </c>
      <c r="C73" s="8" t="str">
        <f>IF(ひらがな・カタカナ[[#This Row],[コード(平)]]="","-",_xlfn.UNICHAR(HEX2DEC(B73)))</f>
        <v>ぬ</v>
      </c>
      <c r="D73" s="6" t="s">
        <v>158</v>
      </c>
      <c r="E73" s="6" t="str">
        <f>IF(ひらがな・カタカナ[[#This Row],[コード(片)]]="","-",_xlfn.UNICHAR(HEX2DEC(D73)))</f>
        <v>ヌ</v>
      </c>
      <c r="F73" s="1" t="str">
        <f>"Kana::create('"&amp;ひらがな・カタカナ[[#This Row],[表示(平)]]&amp;"', '"&amp;ひらがな・カタカナ[[#This Row],[表示(片)]]&amp;"'),"</f>
        <v>Kana::create('ぬ', 'ヌ'),</v>
      </c>
    </row>
    <row r="74" spans="2:6" ht="13.5" customHeight="1" x14ac:dyDescent="0.4">
      <c r="B74" s="11" t="s">
        <v>449</v>
      </c>
      <c r="C74" s="8" t="str">
        <f>IF(ひらがな・カタカナ[[#This Row],[コード(平)]]="","-",_xlfn.UNICHAR(HEX2DEC(B74)))</f>
        <v>ね</v>
      </c>
      <c r="D74" s="6" t="s">
        <v>159</v>
      </c>
      <c r="E74" s="6" t="str">
        <f>IF(ひらがな・カタカナ[[#This Row],[コード(片)]]="","-",_xlfn.UNICHAR(HEX2DEC(D74)))</f>
        <v>ネ</v>
      </c>
      <c r="F74" s="1" t="str">
        <f>"Kana::create('"&amp;ひらがな・カタカナ[[#This Row],[表示(平)]]&amp;"', '"&amp;ひらがな・カタカナ[[#This Row],[表示(片)]]&amp;"'),"</f>
        <v>Kana::create('ね', 'ネ'),</v>
      </c>
    </row>
    <row r="75" spans="2:6" ht="13.5" customHeight="1" x14ac:dyDescent="0.4">
      <c r="B75" s="11" t="s">
        <v>450</v>
      </c>
      <c r="C75" s="8" t="str">
        <f>IF(ひらがな・カタカナ[[#This Row],[コード(平)]]="","-",_xlfn.UNICHAR(HEX2DEC(B75)))</f>
        <v>の</v>
      </c>
      <c r="D75" s="6" t="s">
        <v>160</v>
      </c>
      <c r="E75" s="6" t="str">
        <f>IF(ひらがな・カタカナ[[#This Row],[コード(片)]]="","-",_xlfn.UNICHAR(HEX2DEC(D75)))</f>
        <v>ノ</v>
      </c>
      <c r="F75" s="1" t="str">
        <f>"Kana::create('"&amp;ひらがな・カタカナ[[#This Row],[表示(平)]]&amp;"', '"&amp;ひらがな・カタカナ[[#This Row],[表示(片)]]&amp;"'),"</f>
        <v>Kana::create('の', 'ノ'),</v>
      </c>
    </row>
    <row r="76" spans="2:6" ht="13.5" customHeight="1" x14ac:dyDescent="0.4">
      <c r="B76" s="11" t="s">
        <v>451</v>
      </c>
      <c r="C76" s="8" t="str">
        <f>IF(ひらがな・カタカナ[[#This Row],[コード(平)]]="","-",_xlfn.UNICHAR(HEX2DEC(B76)))</f>
        <v>は</v>
      </c>
      <c r="D76" s="6" t="s">
        <v>161</v>
      </c>
      <c r="E76" s="6" t="str">
        <f>IF(ひらがな・カタカナ[[#This Row],[コード(片)]]="","-",_xlfn.UNICHAR(HEX2DEC(D76)))</f>
        <v>ハ</v>
      </c>
      <c r="F76" s="1" t="str">
        <f>"Kana::create('"&amp;ひらがな・カタカナ[[#This Row],[表示(平)]]&amp;"', '"&amp;ひらがな・カタカナ[[#This Row],[表示(片)]]&amp;"'),"</f>
        <v>Kana::create('は', 'ハ'),</v>
      </c>
    </row>
    <row r="77" spans="2:6" ht="13.5" customHeight="1" x14ac:dyDescent="0.4">
      <c r="B77" s="11" t="s">
        <v>452</v>
      </c>
      <c r="C77" s="8" t="str">
        <f>IF(ひらがな・カタカナ[[#This Row],[コード(平)]]="","-",_xlfn.UNICHAR(HEX2DEC(B77)))</f>
        <v>ぺ</v>
      </c>
      <c r="D77" s="6" t="s">
        <v>545</v>
      </c>
      <c r="E77" s="6" t="str">
        <f>IF(ひらがな・カタカナ[[#This Row],[コード(片)]]="","-",_xlfn.UNICHAR(HEX2DEC(D77)))</f>
        <v>ペ</v>
      </c>
      <c r="F77" s="1" t="str">
        <f>"Kana::create('"&amp;ひらがな・カタカナ[[#This Row],[表示(平)]]&amp;"', '"&amp;ひらがな・カタカナ[[#This Row],[表示(片)]]&amp;"'),"</f>
        <v>Kana::create('ぺ', 'ペ'),</v>
      </c>
    </row>
    <row r="78" spans="2:6" ht="13.5" customHeight="1" x14ac:dyDescent="0.4">
      <c r="B78" s="11" t="s">
        <v>453</v>
      </c>
      <c r="C78" s="8" t="str">
        <f>IF(ひらがな・カタカナ[[#This Row],[コード(平)]]="","-",_xlfn.UNICHAR(HEX2DEC(B78)))</f>
        <v>ほ</v>
      </c>
      <c r="D78" s="6" t="s">
        <v>165</v>
      </c>
      <c r="E78" s="6" t="str">
        <f>IF(ひらがな・カタカナ[[#This Row],[コード(片)]]="","-",_xlfn.UNICHAR(HEX2DEC(D78)))</f>
        <v>ホ</v>
      </c>
      <c r="F78" s="1" t="str">
        <f>"Kana::create('"&amp;ひらがな・カタカナ[[#This Row],[表示(平)]]&amp;"', '"&amp;ひらがな・カタカナ[[#This Row],[表示(片)]]&amp;"'),"</f>
        <v>Kana::create('ほ', 'ホ'),</v>
      </c>
    </row>
    <row r="79" spans="2:6" ht="13.5" customHeight="1" x14ac:dyDescent="0.4">
      <c r="B79" s="11" t="s">
        <v>454</v>
      </c>
      <c r="C79" s="8" t="str">
        <f>IF(ひらがな・カタカナ[[#This Row],[コード(平)]]="","-",_xlfn.UNICHAR(HEX2DEC(B79)))</f>
        <v>ぼ</v>
      </c>
      <c r="D79" s="6" t="s">
        <v>546</v>
      </c>
      <c r="E79" s="6" t="str">
        <f>IF(ひらがな・カタカナ[[#This Row],[コード(片)]]="","-",_xlfn.UNICHAR(HEX2DEC(D79)))</f>
        <v>ボ</v>
      </c>
      <c r="F79" s="1" t="str">
        <f>"Kana::create('"&amp;ひらがな・カタカナ[[#This Row],[表示(平)]]&amp;"', '"&amp;ひらがな・カタカナ[[#This Row],[表示(片)]]&amp;"'),"</f>
        <v>Kana::create('ぼ', 'ボ'),</v>
      </c>
    </row>
    <row r="80" spans="2:6" ht="13.5" customHeight="1" x14ac:dyDescent="0.4">
      <c r="B80" s="11" t="s">
        <v>455</v>
      </c>
      <c r="C80" s="8" t="str">
        <f>IF(ひらがな・カタカナ[[#This Row],[コード(平)]]="","-",_xlfn.UNICHAR(HEX2DEC(B80)))</f>
        <v>ぽ</v>
      </c>
      <c r="D80" s="6" t="s">
        <v>547</v>
      </c>
      <c r="E80" s="6" t="str">
        <f>IF(ひらがな・カタカナ[[#This Row],[コード(片)]]="","-",_xlfn.UNICHAR(HEX2DEC(D80)))</f>
        <v>ポ</v>
      </c>
      <c r="F80" s="1" t="str">
        <f>"Kana::create('"&amp;ひらがな・カタカナ[[#This Row],[表示(平)]]&amp;"', '"&amp;ひらがな・カタカナ[[#This Row],[表示(片)]]&amp;"'),"</f>
        <v>Kana::create('ぽ', 'ポ'),</v>
      </c>
    </row>
    <row r="81" spans="2:6" ht="13.5" customHeight="1" x14ac:dyDescent="0.4">
      <c r="B81" s="11" t="s">
        <v>456</v>
      </c>
      <c r="C81" s="8" t="str">
        <f>IF(ひらがな・カタカナ[[#This Row],[コード(平)]]="","-",_xlfn.UNICHAR(HEX2DEC(B81)))</f>
        <v>ま</v>
      </c>
      <c r="D81" s="6" t="s">
        <v>166</v>
      </c>
      <c r="E81" s="6" t="str">
        <f>IF(ひらがな・カタカナ[[#This Row],[コード(片)]]="","-",_xlfn.UNICHAR(HEX2DEC(D81)))</f>
        <v>マ</v>
      </c>
      <c r="F81" s="1" t="str">
        <f>"Kana::create('"&amp;ひらがな・カタカナ[[#This Row],[表示(平)]]&amp;"', '"&amp;ひらがな・カタカナ[[#This Row],[表示(片)]]&amp;"'),"</f>
        <v>Kana::create('ま', 'マ'),</v>
      </c>
    </row>
    <row r="82" spans="2:6" ht="13.5" customHeight="1" x14ac:dyDescent="0.4">
      <c r="B82" s="11" t="s">
        <v>457</v>
      </c>
      <c r="C82" s="8" t="str">
        <f>IF(ひらがな・カタカナ[[#This Row],[コード(平)]]="","-",_xlfn.UNICHAR(HEX2DEC(B82)))</f>
        <v>み</v>
      </c>
      <c r="D82" s="6" t="s">
        <v>167</v>
      </c>
      <c r="E82" s="6" t="str">
        <f>IF(ひらがな・カタカナ[[#This Row],[コード(片)]]="","-",_xlfn.UNICHAR(HEX2DEC(D82)))</f>
        <v>ミ</v>
      </c>
      <c r="F82" s="1" t="str">
        <f>"Kana::create('"&amp;ひらがな・カタカナ[[#This Row],[表示(平)]]&amp;"', '"&amp;ひらがな・カタカナ[[#This Row],[表示(片)]]&amp;"'),"</f>
        <v>Kana::create('み', 'ミ'),</v>
      </c>
    </row>
    <row r="83" spans="2:6" ht="13.5" customHeight="1" x14ac:dyDescent="0.4">
      <c r="B83" s="11" t="s">
        <v>458</v>
      </c>
      <c r="C83" s="8" t="str">
        <f>IF(ひらがな・カタカナ[[#This Row],[コード(平)]]="","-",_xlfn.UNICHAR(HEX2DEC(B83)))</f>
        <v>り</v>
      </c>
      <c r="D83" s="6" t="s">
        <v>175</v>
      </c>
      <c r="E83" s="6" t="str">
        <f>IF(ひらがな・カタカナ[[#This Row],[コード(片)]]="","-",_xlfn.UNICHAR(HEX2DEC(D83)))</f>
        <v>リ</v>
      </c>
      <c r="F83" s="1" t="str">
        <f>"Kana::create('"&amp;ひらがな・カタカナ[[#This Row],[表示(平)]]&amp;"', '"&amp;ひらがな・カタカナ[[#This Row],[表示(片)]]&amp;"'),"</f>
        <v>Kana::create('り', 'リ'),</v>
      </c>
    </row>
    <row r="84" spans="2:6" ht="13.5" customHeight="1" x14ac:dyDescent="0.4">
      <c r="B84" s="11" t="s">
        <v>459</v>
      </c>
      <c r="C84" s="8" t="str">
        <f>IF(ひらがな・カタカナ[[#This Row],[コード(平)]]="","-",_xlfn.UNICHAR(HEX2DEC(B84)))</f>
        <v>る</v>
      </c>
      <c r="D84" s="6" t="s">
        <v>176</v>
      </c>
      <c r="E84" s="6" t="str">
        <f>IF(ひらがな・カタカナ[[#This Row],[コード(片)]]="","-",_xlfn.UNICHAR(HEX2DEC(D84)))</f>
        <v>ル</v>
      </c>
      <c r="F84" s="1" t="str">
        <f>"Kana::create('"&amp;ひらがな・カタカナ[[#This Row],[表示(平)]]&amp;"', '"&amp;ひらがな・カタカナ[[#This Row],[表示(片)]]&amp;"'),"</f>
        <v>Kana::create('る', 'ル'),</v>
      </c>
    </row>
    <row r="85" spans="2:6" ht="13.5" customHeight="1" x14ac:dyDescent="0.4">
      <c r="B85" s="11" t="s">
        <v>460</v>
      </c>
      <c r="C85" s="8" t="str">
        <f>IF(ひらがな・カタカナ[[#This Row],[コード(平)]]="","-",_xlfn.UNICHAR(HEX2DEC(B85)))</f>
        <v>れ</v>
      </c>
      <c r="D85" s="6" t="s">
        <v>177</v>
      </c>
      <c r="E85" s="6" t="str">
        <f>IF(ひらがな・カタカナ[[#This Row],[コード(片)]]="","-",_xlfn.UNICHAR(HEX2DEC(D85)))</f>
        <v>レ</v>
      </c>
      <c r="F85" s="1" t="str">
        <f>"Kana::create('"&amp;ひらがな・カタカナ[[#This Row],[表示(平)]]&amp;"', '"&amp;ひらがな・カタカナ[[#This Row],[表示(片)]]&amp;"'),"</f>
        <v>Kana::create('れ', 'レ'),</v>
      </c>
    </row>
    <row r="86" spans="2:6" ht="13.5" customHeight="1" x14ac:dyDescent="0.4">
      <c r="B86" s="11" t="s">
        <v>461</v>
      </c>
      <c r="C86" s="8" t="str">
        <f>IF(ひらがな・カタカナ[[#This Row],[コード(平)]]="","-",_xlfn.UNICHAR(HEX2DEC(B86)))</f>
        <v>ろ</v>
      </c>
      <c r="D86" s="6" t="s">
        <v>178</v>
      </c>
      <c r="E86" s="6" t="str">
        <f>IF(ひらがな・カタカナ[[#This Row],[コード(片)]]="","-",_xlfn.UNICHAR(HEX2DEC(D86)))</f>
        <v>ロ</v>
      </c>
      <c r="F86" s="1" t="str">
        <f>"Kana::create('"&amp;ひらがな・カタカナ[[#This Row],[表示(平)]]&amp;"', '"&amp;ひらがな・カタカナ[[#This Row],[表示(片)]]&amp;"'),"</f>
        <v>Kana::create('ろ', 'ロ'),</v>
      </c>
    </row>
    <row r="87" spans="2:6" ht="13.5" customHeight="1" x14ac:dyDescent="0.4">
      <c r="B87" s="11" t="s">
        <v>462</v>
      </c>
      <c r="C87" s="8" t="str">
        <f>IF(ひらがな・カタカナ[[#This Row],[コード(平)]]="","-",_xlfn.UNICHAR(HEX2DEC(B87)))</f>
        <v>ゎ</v>
      </c>
      <c r="D87" s="6" t="s">
        <v>548</v>
      </c>
      <c r="E87" s="6" t="str">
        <f>IF(ひらがな・カタカナ[[#This Row],[コード(片)]]="","-",_xlfn.UNICHAR(HEX2DEC(D87)))</f>
        <v>ヮ</v>
      </c>
      <c r="F87" s="1" t="str">
        <f>"Kana::create('"&amp;ひらがな・カタカナ[[#This Row],[表示(平)]]&amp;"', '"&amp;ひらがな・カタカナ[[#This Row],[表示(片)]]&amp;"'),"</f>
        <v>Kana::create('ゎ', 'ヮ'),</v>
      </c>
    </row>
    <row r="88" spans="2:6" ht="13.5" customHeight="1" x14ac:dyDescent="0.4">
      <c r="B88" s="11" t="s">
        <v>463</v>
      </c>
      <c r="C88" s="8" t="str">
        <f>IF(ひらがな・カタカナ[[#This Row],[コード(平)]]="","-",_xlfn.UNICHAR(HEX2DEC(B88)))</f>
        <v>わ</v>
      </c>
      <c r="D88" s="6" t="s">
        <v>179</v>
      </c>
      <c r="E88" s="6" t="str">
        <f>IF(ひらがな・カタカナ[[#This Row],[コード(片)]]="","-",_xlfn.UNICHAR(HEX2DEC(D88)))</f>
        <v>ワ</v>
      </c>
      <c r="F88" s="1" t="str">
        <f>"Kana::create('"&amp;ひらがな・カタカナ[[#This Row],[表示(平)]]&amp;"', '"&amp;ひらがな・カタカナ[[#This Row],[表示(片)]]&amp;"'),"</f>
        <v>Kana::create('わ', 'ワ'),</v>
      </c>
    </row>
    <row r="89" spans="2:6" ht="13.5" customHeight="1" x14ac:dyDescent="0.4">
      <c r="B89" s="11" t="s">
        <v>520</v>
      </c>
      <c r="C89" s="8" t="str">
        <f>IF(ひらがな・カタカナ[[#This Row],[コード(平)]]="","-",_xlfn.UNICHAR(HEX2DEC(B89)))</f>
        <v>ゝ</v>
      </c>
      <c r="D89" s="6" t="s">
        <v>558</v>
      </c>
      <c r="E89" s="6" t="str">
        <f>IF(ひらがな・カタカナ[[#This Row],[コード(片)]]="","-",_xlfn.UNICHAR(HEX2DEC(D89)))</f>
        <v>ヽ</v>
      </c>
      <c r="F89" s="1" t="str">
        <f>"Kana::create('"&amp;ひらがな・カタカナ[[#This Row],[表示(平)]]&amp;"', '"&amp;ひらがな・カタカナ[[#This Row],[表示(片)]]&amp;"'),"</f>
        <v>Kana::create('ゝ', 'ヽ'),</v>
      </c>
    </row>
    <row r="90" spans="2:6" ht="13.5" customHeight="1" x14ac:dyDescent="0.4">
      <c r="B90" s="11" t="s">
        <v>521</v>
      </c>
      <c r="C90" s="8" t="str">
        <f>IF(ひらがな・カタカナ[[#This Row],[コード(平)]]="","-",_xlfn.UNICHAR(HEX2DEC(B90)))</f>
        <v>ゞ</v>
      </c>
      <c r="D90" s="6" t="s">
        <v>559</v>
      </c>
      <c r="E90" s="6" t="str">
        <f>IF(ひらがな・カタカナ[[#This Row],[コード(片)]]="","-",_xlfn.UNICHAR(HEX2DEC(D90)))</f>
        <v>ヾ</v>
      </c>
      <c r="F90" s="1" t="str">
        <f>"Kana::create('"&amp;ひらがな・カタカナ[[#This Row],[表示(平)]]&amp;"', '"&amp;ひらがな・カタカナ[[#This Row],[表示(片)]]&amp;"'),"</f>
        <v>Kana::create('ゞ', 'ヾ'),</v>
      </c>
    </row>
    <row r="91" spans="2:6" ht="13.5" customHeight="1" x14ac:dyDescent="0.4">
      <c r="B91" s="11" t="s">
        <v>522</v>
      </c>
      <c r="C91" s="8" t="str">
        <f>IF(ひらがな・カタカナ[[#This Row],[コード(平)]]="","-",_xlfn.UNICHAR(HEX2DEC(B91)))</f>
        <v>ゟ</v>
      </c>
      <c r="D91" s="6" t="s">
        <v>560</v>
      </c>
      <c r="E91" s="6" t="str">
        <f>IF(ひらがな・カタカナ[[#This Row],[コード(片)]]="","-",_xlfn.UNICHAR(HEX2DEC(D91)))</f>
        <v>ヿ</v>
      </c>
      <c r="F91" s="1" t="str">
        <f>"Kana::create('"&amp;ひらがな・カタカナ[[#This Row],[表示(平)]]&amp;"', '"&amp;ひらがな・カタカナ[[#This Row],[表示(片)]]&amp;"'),"</f>
        <v>Kana::create('ゟ', 'ヿ'),</v>
      </c>
    </row>
    <row r="92" spans="2:6" ht="13.5" customHeight="1" x14ac:dyDescent="0.4">
      <c r="B92" s="11" t="s">
        <v>703</v>
      </c>
      <c r="C92" s="8" t="e">
        <f>IF(ひらがな・カタカナ[[#This Row],[コード(平)]]="","-",_xlfn.UNICHAR(HEX2DEC(B92)))</f>
        <v>#N/A</v>
      </c>
      <c r="D92" s="6" t="s">
        <v>554</v>
      </c>
      <c r="E92" s="6" t="str">
        <f>IF(ひらがな・カタカナ[[#This Row],[コード(片)]]="","-",_xlfn.UNICHAR(HEX2DEC(D92)))</f>
        <v>ヷ</v>
      </c>
      <c r="F92" s="1" t="e">
        <f>"Kana::create('"&amp;ひらがな・カタカナ[[#This Row],[表示(平)]]&amp;"', '"&amp;ひらがな・カタカナ[[#This Row],[表示(片)]]&amp;"'),"</f>
        <v>#N/A</v>
      </c>
    </row>
    <row r="93" spans="2:6" ht="13.5" customHeight="1" x14ac:dyDescent="0.4">
      <c r="B93" s="11" t="s">
        <v>703</v>
      </c>
      <c r="C93" s="8" t="e">
        <f>IF(ひらがな・カタカナ[[#This Row],[コード(平)]]="","-",_xlfn.UNICHAR(HEX2DEC(B93)))</f>
        <v>#N/A</v>
      </c>
      <c r="D93" s="6" t="s">
        <v>555</v>
      </c>
      <c r="E93" s="6" t="str">
        <f>IF(ひらがな・カタカナ[[#This Row],[コード(片)]]="","-",_xlfn.UNICHAR(HEX2DEC(D93)))</f>
        <v>ヸ</v>
      </c>
      <c r="F93" s="1" t="e">
        <f>"Kana::create('"&amp;ひらがな・カタカナ[[#This Row],[表示(平)]]&amp;"', '"&amp;ひらがな・カタカナ[[#This Row],[表示(片)]]&amp;"'),"</f>
        <v>#N/A</v>
      </c>
    </row>
    <row r="94" spans="2:6" ht="13.5" customHeight="1" x14ac:dyDescent="0.4">
      <c r="B94" s="11" t="s">
        <v>703</v>
      </c>
      <c r="C94" s="8" t="e">
        <f>IF(ひらがな・カタカナ[[#This Row],[コード(平)]]="","-",_xlfn.UNICHAR(HEX2DEC(B94)))</f>
        <v>#N/A</v>
      </c>
      <c r="D94" s="6" t="s">
        <v>556</v>
      </c>
      <c r="E94" s="6" t="str">
        <f>IF(ひらがな・カタカナ[[#This Row],[コード(片)]]="","-",_xlfn.UNICHAR(HEX2DEC(D94)))</f>
        <v>ヹ</v>
      </c>
      <c r="F94" s="1" t="e">
        <f>"Kana::create('"&amp;ひらがな・カタカナ[[#This Row],[表示(平)]]&amp;"', '"&amp;ひらがな・カタカナ[[#This Row],[表示(片)]]&amp;"'),"</f>
        <v>#N/A</v>
      </c>
    </row>
    <row r="95" spans="2:6" ht="13.5" customHeight="1" x14ac:dyDescent="0.4">
      <c r="B95" s="11" t="s">
        <v>703</v>
      </c>
      <c r="C95" s="8" t="e">
        <f>IF(ひらがな・カタカナ[[#This Row],[コード(平)]]="","-",_xlfn.UNICHAR(HEX2DEC(B95)))</f>
        <v>#N/A</v>
      </c>
      <c r="D95" s="6" t="s">
        <v>557</v>
      </c>
      <c r="E95" s="6" t="str">
        <f>IF(ひらがな・カタカナ[[#This Row],[コード(片)]]="","-",_xlfn.UNICHAR(HEX2DEC(D95)))</f>
        <v>ヺ</v>
      </c>
      <c r="F95" s="1" t="e">
        <f>"Kana::create('"&amp;ひらがな・カタカナ[[#This Row],[表示(平)]]&amp;"', '"&amp;ひらがな・カタカナ[[#This Row],[表示(片)]]&amp;"'),"</f>
        <v>#N/A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DAB5-840E-462B-B29C-7067ABE5F855}">
  <sheetPr>
    <tabColor theme="1"/>
  </sheetPr>
  <dimension ref="B1:O176"/>
  <sheetViews>
    <sheetView zoomScale="85" zoomScaleNormal="85" workbookViewId="0"/>
  </sheetViews>
  <sheetFormatPr defaultRowHeight="18.75" x14ac:dyDescent="0.4"/>
  <cols>
    <col min="1" max="1" width="1.75" style="1" customWidth="1"/>
    <col min="2" max="2" width="12.625" bestFit="1" customWidth="1"/>
    <col min="3" max="3" width="12.375" style="2" bestFit="1" customWidth="1"/>
    <col min="4" max="4" width="12.625" style="1" bestFit="1" customWidth="1"/>
    <col min="5" max="5" width="12.375" style="2" bestFit="1" customWidth="1"/>
    <col min="6" max="6" width="21" customWidth="1"/>
    <col min="7" max="7" width="22.5" customWidth="1"/>
    <col min="8" max="8" width="8.125" customWidth="1"/>
    <col min="9" max="9" width="40.375" style="1" customWidth="1"/>
    <col min="10" max="11" width="40.375" customWidth="1"/>
    <col min="12" max="12" width="24.5" style="1" customWidth="1"/>
    <col min="13" max="13" width="48.625" style="1" customWidth="1"/>
    <col min="14" max="14" width="10.875" style="1" customWidth="1"/>
    <col min="16" max="16" width="10.5" style="1" customWidth="1"/>
    <col min="17" max="17" width="8.625" style="1" customWidth="1"/>
    <col min="18" max="19" width="57.125" style="1" customWidth="1"/>
    <col min="20" max="20" width="44.75" style="1" bestFit="1" customWidth="1"/>
    <col min="21" max="16384" width="9" style="1"/>
  </cols>
  <sheetData>
    <row r="1" spans="2:15" ht="13.5" x14ac:dyDescent="0.4">
      <c r="B1" s="2"/>
      <c r="C1" s="1"/>
      <c r="D1" s="2"/>
      <c r="E1" s="1"/>
      <c r="F1" s="1"/>
      <c r="G1" s="1"/>
      <c r="H1" s="1"/>
      <c r="J1" s="1"/>
      <c r="K1" s="1"/>
      <c r="O1" s="1"/>
    </row>
    <row r="2" spans="2:15" ht="13.5" x14ac:dyDescent="0.4">
      <c r="B2" s="2" t="s">
        <v>646</v>
      </c>
      <c r="C2" s="1" t="s">
        <v>644</v>
      </c>
      <c r="D2" s="2" t="s">
        <v>645</v>
      </c>
      <c r="E2" s="1" t="s">
        <v>643</v>
      </c>
      <c r="F2" s="1" t="s">
        <v>702</v>
      </c>
      <c r="G2" s="1" t="s">
        <v>701</v>
      </c>
      <c r="H2" s="1" t="s">
        <v>713</v>
      </c>
      <c r="I2" s="2" t="s">
        <v>710</v>
      </c>
      <c r="J2" s="2" t="s">
        <v>708</v>
      </c>
      <c r="K2" s="2" t="s">
        <v>715</v>
      </c>
      <c r="L2" s="2" t="s">
        <v>433</v>
      </c>
      <c r="O2" s="1"/>
    </row>
    <row r="3" spans="2:15" ht="15.75" customHeight="1" x14ac:dyDescent="0.4">
      <c r="B3" s="10" t="s">
        <v>642</v>
      </c>
      <c r="C3" s="6" t="str">
        <f>_xlfn.UNICHAR(HEX2DEC(半角・全角[[#This Row],[Code(全)]]))</f>
        <v>　</v>
      </c>
      <c r="D3" s="10" t="s">
        <v>641</v>
      </c>
      <c r="E3" s="6" t="str">
        <f>_xlfn.UNICHAR(HEX2DEC(半角・全角[[#This Row],[Code(半)]]))</f>
        <v xml:space="preserve"> </v>
      </c>
      <c r="F3" s="7" t="str">
        <f>VLOOKUP(半角・全角[[#This Row],[Code(全)]],定義一覧[],9,FALSE)</f>
        <v>WIDE_ASCII_SYMBOL_SPACE</v>
      </c>
      <c r="G3" s="7" t="str">
        <f>VLOOKUP(半角・全角[[#This Row],[Code(半)]],定義一覧[],9,FALSE)</f>
        <v>NARROW_ASCII_SYMBOL_SPACE</v>
      </c>
      <c r="H3" s="9" t="str">
        <f>IF(COUNTIF(濁音・半濁音[表示3],半角・全角[[#This Row],[表示(全)]])&gt;=1,"○", "")</f>
        <v/>
      </c>
      <c r="I3" s="3" t="str">
        <f>半角・全角[[#This Row],[変数名（全）]]&amp;" =&gt; {"&amp;CHAR(10)&amp;"first = "&amp;半角・全角[[#This Row],[変数名（半）]]&amp;";"&amp;CHAR(10)&amp;"second = u32::NULL;"&amp;CHAR(10)&amp;"}"</f>
        <v>WIDE_ASCII_SYMBOL_SPACE =&gt; {
first = NARROW_ASCII_SYMBOL_SPACE;
second = u32::NULL;
}</v>
      </c>
      <c r="J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NARROW_ASCII_SYMBOL_SPACE =&gt; {
result = WIDE_ASCII_SYMBOL_SPACE;
is_pad = false;
}</v>
      </c>
      <c r="K3" s="3" t="str">
        <f>"Pair::create("""&amp;半角・全角[[#This Row],[表示(全)]]&amp;""", """&amp;半角・全角[[#This Row],[表示(半)]]&amp;"""),"</f>
        <v>Pair::create("　", " "),</v>
      </c>
      <c r="L3" s="2"/>
      <c r="O3" s="1"/>
    </row>
    <row r="4" spans="2:15" ht="15.75" customHeight="1" x14ac:dyDescent="0.4">
      <c r="B4" s="10" t="s">
        <v>206</v>
      </c>
      <c r="C4" s="6" t="str">
        <f>_xlfn.UNICHAR(HEX2DEC(半角・全角[[#This Row],[Code(全)]]))</f>
        <v>！</v>
      </c>
      <c r="D4" s="10" t="s">
        <v>303</v>
      </c>
      <c r="E4" s="6" t="str">
        <f>_xlfn.UNICHAR(HEX2DEC(半角・全角[[#This Row],[Code(半)]]))</f>
        <v>!</v>
      </c>
      <c r="F4" s="7" t="str">
        <f>VLOOKUP(半角・全角[[#This Row],[Code(全)]],定義一覧[],9,FALSE)</f>
        <v>WIDE_ASCII_SYMBOL_EXCLAMATION_MARK</v>
      </c>
      <c r="G4" s="7" t="str">
        <f>VLOOKUP(半角・全角[[#This Row],[Code(半)]],定義一覧[],9,FALSE)</f>
        <v>NARROW_ASCII_SYMBOL_EXCLAMATION_MARK</v>
      </c>
      <c r="H4" s="9" t="str">
        <f>IF(COUNTIF(濁音・半濁音[表示3],半角・全角[[#This Row],[表示(全)]])&gt;=1,"○", "")</f>
        <v/>
      </c>
      <c r="I4" s="3" t="str">
        <f>半角・全角[[#This Row],[変数名（全）]]&amp;" =&gt; {"&amp;CHAR(10)&amp;"first = "&amp;半角・全角[[#This Row],[変数名（半）]]&amp;";"&amp;CHAR(10)&amp;"second = u32::NULL;"&amp;CHAR(10)&amp;"}"</f>
        <v>WIDE_ASCII_SYMBOL_EXCLAMATION_MARK =&gt; {
first = NARROW_ASCII_SYMBOL_EXCLAMATION_MARK;
second = u32::NULL;
}</v>
      </c>
      <c r="J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NARROW_ASCII_SYMBOL_EXCLAMATION_MARK =&gt; {
result = WIDE_ASCII_SYMBOL_EXCLAMATION_MARK;
is_pad = false;
}</v>
      </c>
      <c r="K4" s="3" t="str">
        <f>"Pair::create("""&amp;半角・全角[[#This Row],[表示(全)]]&amp;""", """&amp;半角・全角[[#This Row],[表示(半)]]&amp;"""),"</f>
        <v>Pair::create("！", "!"),</v>
      </c>
      <c r="L4" s="2"/>
      <c r="O4" s="1"/>
    </row>
    <row r="5" spans="2:15" ht="15.75" customHeight="1" x14ac:dyDescent="0.4">
      <c r="B5" s="10" t="s">
        <v>207</v>
      </c>
      <c r="C5" s="6" t="str">
        <f>_xlfn.UNICHAR(HEX2DEC(半角・全角[[#This Row],[Code(全)]]))</f>
        <v>＂</v>
      </c>
      <c r="D5" s="10" t="s">
        <v>304</v>
      </c>
      <c r="E5" s="6" t="str">
        <f>_xlfn.UNICHAR(HEX2DEC(半角・全角[[#This Row],[Code(半)]]))</f>
        <v>"</v>
      </c>
      <c r="F5" s="7" t="str">
        <f>VLOOKUP(半角・全角[[#This Row],[Code(全)]],定義一覧[],9,FALSE)</f>
        <v>WIDE_ASCII_SYMBOL_QUOTATION_MARK</v>
      </c>
      <c r="G5" s="7" t="str">
        <f>VLOOKUP(半角・全角[[#This Row],[Code(半)]],定義一覧[],9,FALSE)</f>
        <v>NARROW_ASCII_SYMBOL_QUOTATION_MARK</v>
      </c>
      <c r="H5" s="9" t="str">
        <f>IF(COUNTIF(濁音・半濁音[表示3],半角・全角[[#This Row],[表示(全)]])&gt;=1,"○", "")</f>
        <v/>
      </c>
      <c r="I5" s="3" t="str">
        <f>半角・全角[[#This Row],[変数名（全）]]&amp;" =&gt; {"&amp;CHAR(10)&amp;"first = "&amp;半角・全角[[#This Row],[変数名（半）]]&amp;";"&amp;CHAR(10)&amp;"second = u32::NULL;"&amp;CHAR(10)&amp;"}"</f>
        <v>WIDE_ASCII_SYMBOL_QUOTATION_MARK =&gt; {
first = NARROW_ASCII_SYMBOL_QUOTATION_MARK;
second = u32::NULL;
}</v>
      </c>
      <c r="J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NARROW_ASCII_SYMBOL_QUOTATION_MARK =&gt; {
result = WIDE_ASCII_SYMBOL_QUOTATION_MARK;
is_pad = false;
}</v>
      </c>
      <c r="K5" s="3" t="str">
        <f>"Pair::create("""&amp;半角・全角[[#This Row],[表示(全)]]&amp;""", """&amp;半角・全角[[#This Row],[表示(半)]]&amp;"""),"</f>
        <v>Pair::create("＂", """),</v>
      </c>
      <c r="L5" s="2"/>
      <c r="O5" s="1"/>
    </row>
    <row r="6" spans="2:15" ht="15.75" customHeight="1" x14ac:dyDescent="0.4">
      <c r="B6" s="10" t="s">
        <v>208</v>
      </c>
      <c r="C6" s="6" t="str">
        <f>_xlfn.UNICHAR(HEX2DEC(半角・全角[[#This Row],[Code(全)]]))</f>
        <v>＃</v>
      </c>
      <c r="D6" s="10" t="s">
        <v>305</v>
      </c>
      <c r="E6" s="6" t="str">
        <f>_xlfn.UNICHAR(HEX2DEC(半角・全角[[#This Row],[Code(半)]]))</f>
        <v>#</v>
      </c>
      <c r="F6" s="7" t="str">
        <f>VLOOKUP(半角・全角[[#This Row],[Code(全)]],定義一覧[],9,FALSE)</f>
        <v>WIDE_ASCII_SYMBOL_NUMBER_SIGN</v>
      </c>
      <c r="G6" s="7" t="str">
        <f>VLOOKUP(半角・全角[[#This Row],[Code(半)]],定義一覧[],9,FALSE)</f>
        <v>NARROW_ASCII_SYMBOL_NUMBER_SIGN</v>
      </c>
      <c r="H6" s="9" t="str">
        <f>IF(COUNTIF(濁音・半濁音[表示3],半角・全角[[#This Row],[表示(全)]])&gt;=1,"○", "")</f>
        <v/>
      </c>
      <c r="I6" s="3" t="str">
        <f>半角・全角[[#This Row],[変数名（全）]]&amp;" =&gt; {"&amp;CHAR(10)&amp;"first = "&amp;半角・全角[[#This Row],[変数名（半）]]&amp;";"&amp;CHAR(10)&amp;"second = u32::NULL;"&amp;CHAR(10)&amp;"}"</f>
        <v>WIDE_ASCII_SYMBOL_NUMBER_SIGN =&gt; {
first = NARROW_ASCII_SYMBOL_NUMBER_SIGN;
second = u32::NULL;
}</v>
      </c>
      <c r="J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NARROW_ASCII_SYMBOL_NUMBER_SIGN =&gt; {
result = WIDE_ASCII_SYMBOL_NUMBER_SIGN;
is_pad = false;
}</v>
      </c>
      <c r="K6" s="3" t="str">
        <f>"Pair::create("""&amp;半角・全角[[#This Row],[表示(全)]]&amp;""", """&amp;半角・全角[[#This Row],[表示(半)]]&amp;"""),"</f>
        <v>Pair::create("＃", "#"),</v>
      </c>
      <c r="L6" s="2"/>
      <c r="O6" s="1"/>
    </row>
    <row r="7" spans="2:15" ht="15.75" customHeight="1" x14ac:dyDescent="0.4">
      <c r="B7" s="10" t="s">
        <v>209</v>
      </c>
      <c r="C7" s="6" t="str">
        <f>_xlfn.UNICHAR(HEX2DEC(半角・全角[[#This Row],[Code(全)]]))</f>
        <v>＄</v>
      </c>
      <c r="D7" s="10" t="s">
        <v>306</v>
      </c>
      <c r="E7" s="6" t="str">
        <f>_xlfn.UNICHAR(HEX2DEC(半角・全角[[#This Row],[Code(半)]]))</f>
        <v>$</v>
      </c>
      <c r="F7" s="7" t="str">
        <f>VLOOKUP(半角・全角[[#This Row],[Code(全)]],定義一覧[],9,FALSE)</f>
        <v>WIDE_ASCII_SYMBOL_DOLLAR_SIGN</v>
      </c>
      <c r="G7" s="7" t="str">
        <f>VLOOKUP(半角・全角[[#This Row],[Code(半)]],定義一覧[],9,FALSE)</f>
        <v>NARROW_ASCII_SYMBOL_DOLLAR_SIGN</v>
      </c>
      <c r="H7" s="9" t="str">
        <f>IF(COUNTIF(濁音・半濁音[表示3],半角・全角[[#This Row],[表示(全)]])&gt;=1,"○", "")</f>
        <v/>
      </c>
      <c r="I7" s="3" t="str">
        <f>半角・全角[[#This Row],[変数名（全）]]&amp;" =&gt; {"&amp;CHAR(10)&amp;"first = "&amp;半角・全角[[#This Row],[変数名（半）]]&amp;";"&amp;CHAR(10)&amp;"second = u32::NULL;"&amp;CHAR(10)&amp;"}"</f>
        <v>WIDE_ASCII_SYMBOL_DOLLAR_SIGN =&gt; {
first = NARROW_ASCII_SYMBOL_DOLLAR_SIGN;
second = u32::NULL;
}</v>
      </c>
      <c r="J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NARROW_ASCII_SYMBOL_DOLLAR_SIGN =&gt; {
result = WIDE_ASCII_SYMBOL_DOLLAR_SIGN;
is_pad = false;
}</v>
      </c>
      <c r="K7" s="3" t="str">
        <f>"Pair::create("""&amp;半角・全角[[#This Row],[表示(全)]]&amp;""", """&amp;半角・全角[[#This Row],[表示(半)]]&amp;"""),"</f>
        <v>Pair::create("＄", "$"),</v>
      </c>
      <c r="L7" s="2"/>
      <c r="O7" s="1"/>
    </row>
    <row r="8" spans="2:15" ht="15.75" customHeight="1" x14ac:dyDescent="0.4">
      <c r="B8" s="10" t="s">
        <v>210</v>
      </c>
      <c r="C8" s="6" t="str">
        <f>_xlfn.UNICHAR(HEX2DEC(半角・全角[[#This Row],[Code(全)]]))</f>
        <v>％</v>
      </c>
      <c r="D8" s="10" t="s">
        <v>307</v>
      </c>
      <c r="E8" s="6" t="str">
        <f>_xlfn.UNICHAR(HEX2DEC(半角・全角[[#This Row],[Code(半)]]))</f>
        <v>%</v>
      </c>
      <c r="F8" s="7" t="str">
        <f>VLOOKUP(半角・全角[[#This Row],[Code(全)]],定義一覧[],9,FALSE)</f>
        <v>WIDE_ASCII_SYMBOL_PERCENT_SIGN</v>
      </c>
      <c r="G8" s="7" t="str">
        <f>VLOOKUP(半角・全角[[#This Row],[Code(半)]],定義一覧[],9,FALSE)</f>
        <v>NARROW_ASCII_SYMBOL_PERCENT_SIGN</v>
      </c>
      <c r="H8" s="9" t="str">
        <f>IF(COUNTIF(濁音・半濁音[表示3],半角・全角[[#This Row],[表示(全)]])&gt;=1,"○", "")</f>
        <v/>
      </c>
      <c r="I8" s="3" t="str">
        <f>半角・全角[[#This Row],[変数名（全）]]&amp;" =&gt; {"&amp;CHAR(10)&amp;"first = "&amp;半角・全角[[#This Row],[変数名（半）]]&amp;";"&amp;CHAR(10)&amp;"second = u32::NULL;"&amp;CHAR(10)&amp;"}"</f>
        <v>WIDE_ASCII_SYMBOL_PERCENT_SIGN =&gt; {
first = NARROW_ASCII_SYMBOL_PERCENT_SIGN;
second = u32::NULL;
}</v>
      </c>
      <c r="J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NARROW_ASCII_SYMBOL_PERCENT_SIGN =&gt; {
result = WIDE_ASCII_SYMBOL_PERCENT_SIGN;
is_pad = false;
}</v>
      </c>
      <c r="K8" s="3" t="str">
        <f>"Pair::create("""&amp;半角・全角[[#This Row],[表示(全)]]&amp;""", """&amp;半角・全角[[#This Row],[表示(半)]]&amp;"""),"</f>
        <v>Pair::create("％", "%"),</v>
      </c>
      <c r="L8" s="2"/>
      <c r="O8" s="1"/>
    </row>
    <row r="9" spans="2:15" ht="15.75" customHeight="1" x14ac:dyDescent="0.4">
      <c r="B9" s="10" t="s">
        <v>211</v>
      </c>
      <c r="C9" s="6" t="str">
        <f>_xlfn.UNICHAR(HEX2DEC(半角・全角[[#This Row],[Code(全)]]))</f>
        <v>＆</v>
      </c>
      <c r="D9" s="10" t="s">
        <v>308</v>
      </c>
      <c r="E9" s="6" t="str">
        <f>_xlfn.UNICHAR(HEX2DEC(半角・全角[[#This Row],[Code(半)]]))</f>
        <v>&amp;</v>
      </c>
      <c r="F9" s="7" t="str">
        <f>VLOOKUP(半角・全角[[#This Row],[Code(全)]],定義一覧[],9,FALSE)</f>
        <v>WIDE_ASCII_SYMBOL_AMPERSAND</v>
      </c>
      <c r="G9" s="7" t="str">
        <f>VLOOKUP(半角・全角[[#This Row],[Code(半)]],定義一覧[],9,FALSE)</f>
        <v>NARROW_ASCII_SYMBOL_AMPERSAND</v>
      </c>
      <c r="H9" s="9" t="str">
        <f>IF(COUNTIF(濁音・半濁音[表示3],半角・全角[[#This Row],[表示(全)]])&gt;=1,"○", "")</f>
        <v/>
      </c>
      <c r="I9" s="3" t="str">
        <f>半角・全角[[#This Row],[変数名（全）]]&amp;" =&gt; {"&amp;CHAR(10)&amp;"first = "&amp;半角・全角[[#This Row],[変数名（半）]]&amp;";"&amp;CHAR(10)&amp;"second = u32::NULL;"&amp;CHAR(10)&amp;"}"</f>
        <v>WIDE_ASCII_SYMBOL_AMPERSAND =&gt; {
first = NARROW_ASCII_SYMBOL_AMPERSAND;
second = u32::NULL;
}</v>
      </c>
      <c r="J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NARROW_ASCII_SYMBOL_AMPERSAND =&gt; {
result = WIDE_ASCII_SYMBOL_AMPERSAND;
is_pad = false;
}</v>
      </c>
      <c r="K9" s="3" t="str">
        <f>"Pair::create("""&amp;半角・全角[[#This Row],[表示(全)]]&amp;""", """&amp;半角・全角[[#This Row],[表示(半)]]&amp;"""),"</f>
        <v>Pair::create("＆", "&amp;"),</v>
      </c>
      <c r="L9" s="2"/>
      <c r="O9" s="1"/>
    </row>
    <row r="10" spans="2:15" ht="15.75" customHeight="1" x14ac:dyDescent="0.4">
      <c r="B10" s="10" t="s">
        <v>212</v>
      </c>
      <c r="C10" s="6" t="str">
        <f>_xlfn.UNICHAR(HEX2DEC(半角・全角[[#This Row],[Code(全)]]))</f>
        <v>＇</v>
      </c>
      <c r="D10" s="10" t="s">
        <v>309</v>
      </c>
      <c r="E10" s="6" t="str">
        <f>_xlfn.UNICHAR(HEX2DEC(半角・全角[[#This Row],[Code(半)]]))</f>
        <v>'</v>
      </c>
      <c r="F10" s="7" t="str">
        <f>VLOOKUP(半角・全角[[#This Row],[Code(全)]],定義一覧[],9,FALSE)</f>
        <v>WIDE_ASCII_SYMBOL_APOSTROPHE</v>
      </c>
      <c r="G10" s="7" t="str">
        <f>VLOOKUP(半角・全角[[#This Row],[Code(半)]],定義一覧[],9,FALSE)</f>
        <v>NARROW_ASCII_SYMBOL_APOSTROPHE</v>
      </c>
      <c r="H10" s="9" t="str">
        <f>IF(COUNTIF(濁音・半濁音[表示3],半角・全角[[#This Row],[表示(全)]])&gt;=1,"○", "")</f>
        <v/>
      </c>
      <c r="I10" s="3" t="str">
        <f>半角・全角[[#This Row],[変数名（全）]]&amp;" =&gt; {"&amp;CHAR(10)&amp;"first = "&amp;半角・全角[[#This Row],[変数名（半）]]&amp;";"&amp;CHAR(10)&amp;"second = u32::NULL;"&amp;CHAR(10)&amp;"}"</f>
        <v>WIDE_ASCII_SYMBOL_APOSTROPHE =&gt; {
first = NARROW_ASCII_SYMBOL_APOSTROPHE;
second = u32::NULL;
}</v>
      </c>
      <c r="J1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NARROW_ASCII_SYMBOL_APOSTROPHE =&gt; {
result = WIDE_ASCII_SYMBOL_APOSTROPHE;
is_pad = false;
}</v>
      </c>
      <c r="K10" s="3" t="str">
        <f>"Pair::create("""&amp;半角・全角[[#This Row],[表示(全)]]&amp;""", """&amp;半角・全角[[#This Row],[表示(半)]]&amp;"""),"</f>
        <v>Pair::create("＇", "'"),</v>
      </c>
      <c r="L10" s="2"/>
      <c r="O10" s="1"/>
    </row>
    <row r="11" spans="2:15" ht="15.75" customHeight="1" x14ac:dyDescent="0.4">
      <c r="B11" s="10" t="s">
        <v>213</v>
      </c>
      <c r="C11" s="6" t="str">
        <f>_xlfn.UNICHAR(HEX2DEC(半角・全角[[#This Row],[Code(全)]]))</f>
        <v>（</v>
      </c>
      <c r="D11" s="10" t="s">
        <v>310</v>
      </c>
      <c r="E11" s="6" t="str">
        <f>_xlfn.UNICHAR(HEX2DEC(半角・全角[[#This Row],[Code(半)]]))</f>
        <v>(</v>
      </c>
      <c r="F11" s="7" t="str">
        <f>VLOOKUP(半角・全角[[#This Row],[Code(全)]],定義一覧[],9,FALSE)</f>
        <v>WIDE_ASCII_SYMBOL_LEFT_PARENTHESIS</v>
      </c>
      <c r="G11" s="7" t="str">
        <f>VLOOKUP(半角・全角[[#This Row],[Code(半)]],定義一覧[],9,FALSE)</f>
        <v>NARROW_ASCII_SYMBOL_LEFT_PARENTHESIS</v>
      </c>
      <c r="H11" s="9" t="str">
        <f>IF(COUNTIF(濁音・半濁音[表示3],半角・全角[[#This Row],[表示(全)]])&gt;=1,"○", "")</f>
        <v/>
      </c>
      <c r="I11" s="3" t="str">
        <f>半角・全角[[#This Row],[変数名（全）]]&amp;" =&gt; {"&amp;CHAR(10)&amp;"first = "&amp;半角・全角[[#This Row],[変数名（半）]]&amp;";"&amp;CHAR(10)&amp;"second = u32::NULL;"&amp;CHAR(10)&amp;"}"</f>
        <v>WIDE_ASCII_SYMBOL_LEFT_PARENTHESIS =&gt; {
first = NARROW_ASCII_SYMBOL_LEFT_PARENTHESIS;
second = u32::NULL;
}</v>
      </c>
      <c r="J1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NARROW_ASCII_SYMBOL_LEFT_PARENTHESIS =&gt; {
result = WIDE_ASCII_SYMBOL_LEFT_PARENTHESIS;
is_pad = false;
}</v>
      </c>
      <c r="K11" s="3" t="str">
        <f>"Pair::create("""&amp;半角・全角[[#This Row],[表示(全)]]&amp;""", """&amp;半角・全角[[#This Row],[表示(半)]]&amp;"""),"</f>
        <v>Pair::create("（", "("),</v>
      </c>
      <c r="L11" s="2"/>
      <c r="O11" s="1"/>
    </row>
    <row r="12" spans="2:15" ht="15.75" customHeight="1" x14ac:dyDescent="0.4">
      <c r="B12" s="10" t="s">
        <v>214</v>
      </c>
      <c r="C12" s="6" t="str">
        <f>_xlfn.UNICHAR(HEX2DEC(半角・全角[[#This Row],[Code(全)]]))</f>
        <v>）</v>
      </c>
      <c r="D12" s="10" t="s">
        <v>311</v>
      </c>
      <c r="E12" s="6" t="str">
        <f>_xlfn.UNICHAR(HEX2DEC(半角・全角[[#This Row],[Code(半)]]))</f>
        <v>)</v>
      </c>
      <c r="F12" s="7" t="str">
        <f>VLOOKUP(半角・全角[[#This Row],[Code(全)]],定義一覧[],9,FALSE)</f>
        <v>WIDE_ASCII_SYMBOL_RIGHT_PARENTHESIS</v>
      </c>
      <c r="G12" s="7" t="str">
        <f>VLOOKUP(半角・全角[[#This Row],[Code(半)]],定義一覧[],9,FALSE)</f>
        <v>NARROW_ASCII_SYMBOL_RIGHT_PARENTHESIS</v>
      </c>
      <c r="H12" s="9" t="str">
        <f>IF(COUNTIF(濁音・半濁音[表示3],半角・全角[[#This Row],[表示(全)]])&gt;=1,"○", "")</f>
        <v/>
      </c>
      <c r="I12" s="3" t="str">
        <f>半角・全角[[#This Row],[変数名（全）]]&amp;" =&gt; {"&amp;CHAR(10)&amp;"first = "&amp;半角・全角[[#This Row],[変数名（半）]]&amp;";"&amp;CHAR(10)&amp;"second = u32::NULL;"&amp;CHAR(10)&amp;"}"</f>
        <v>WIDE_ASCII_SYMBOL_RIGHT_PARENTHESIS =&gt; {
first = NARROW_ASCII_SYMBOL_RIGHT_PARENTHESIS;
second = u32::NULL;
}</v>
      </c>
      <c r="J1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NARROW_ASCII_SYMBOL_RIGHT_PARENTHESIS =&gt; {
result = WIDE_ASCII_SYMBOL_RIGHT_PARENTHESIS;
is_pad = false;
}</v>
      </c>
      <c r="K12" s="3" t="str">
        <f>"Pair::create("""&amp;半角・全角[[#This Row],[表示(全)]]&amp;""", """&amp;半角・全角[[#This Row],[表示(半)]]&amp;"""),"</f>
        <v>Pair::create("）", ")"),</v>
      </c>
      <c r="L12" s="2"/>
      <c r="O12" s="1"/>
    </row>
    <row r="13" spans="2:15" ht="15.75" customHeight="1" x14ac:dyDescent="0.4">
      <c r="B13" s="10" t="s">
        <v>215</v>
      </c>
      <c r="C13" s="6" t="str">
        <f>_xlfn.UNICHAR(HEX2DEC(半角・全角[[#This Row],[Code(全)]]))</f>
        <v>＊</v>
      </c>
      <c r="D13" s="10" t="s">
        <v>312</v>
      </c>
      <c r="E13" s="6" t="str">
        <f>_xlfn.UNICHAR(HEX2DEC(半角・全角[[#This Row],[Code(半)]]))</f>
        <v>*</v>
      </c>
      <c r="F13" s="7" t="str">
        <f>VLOOKUP(半角・全角[[#This Row],[Code(全)]],定義一覧[],9,FALSE)</f>
        <v>WIDE_ASCII_SYMBOL_ASTERISK</v>
      </c>
      <c r="G13" s="7" t="str">
        <f>VLOOKUP(半角・全角[[#This Row],[Code(半)]],定義一覧[],9,FALSE)</f>
        <v>NARROW_ASCII_SYMBOL_ASTERISK</v>
      </c>
      <c r="H13" s="9" t="str">
        <f>IF(COUNTIF(濁音・半濁音[表示3],半角・全角[[#This Row],[表示(全)]])&gt;=1,"○", "")</f>
        <v/>
      </c>
      <c r="I13" s="3" t="str">
        <f>半角・全角[[#This Row],[変数名（全）]]&amp;" =&gt; {"&amp;CHAR(10)&amp;"first = "&amp;半角・全角[[#This Row],[変数名（半）]]&amp;";"&amp;CHAR(10)&amp;"second = u32::NULL;"&amp;CHAR(10)&amp;"}"</f>
        <v>WIDE_ASCII_SYMBOL_ASTERISK =&gt; {
first = NARROW_ASCII_SYMBOL_ASTERISK;
second = u32::NULL;
}</v>
      </c>
      <c r="J1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NARROW_ASCII_SYMBOL_ASTERISK =&gt; {
result = WIDE_ASCII_SYMBOL_ASTERISK;
is_pad = false;
}</v>
      </c>
      <c r="K13" s="3" t="str">
        <f>"Pair::create("""&amp;半角・全角[[#This Row],[表示(全)]]&amp;""", """&amp;半角・全角[[#This Row],[表示(半)]]&amp;"""),"</f>
        <v>Pair::create("＊", "*"),</v>
      </c>
      <c r="L13" s="2"/>
      <c r="O13" s="1"/>
    </row>
    <row r="14" spans="2:15" ht="15.75" customHeight="1" x14ac:dyDescent="0.4">
      <c r="B14" s="10" t="s">
        <v>216</v>
      </c>
      <c r="C14" s="6" t="str">
        <f>_xlfn.UNICHAR(HEX2DEC(半角・全角[[#This Row],[Code(全)]]))</f>
        <v>＋</v>
      </c>
      <c r="D14" s="10" t="s">
        <v>313</v>
      </c>
      <c r="E14" s="6" t="str">
        <f>_xlfn.UNICHAR(HEX2DEC(半角・全角[[#This Row],[Code(半)]]))</f>
        <v>+</v>
      </c>
      <c r="F14" s="7" t="str">
        <f>VLOOKUP(半角・全角[[#This Row],[Code(全)]],定義一覧[],9,FALSE)</f>
        <v>WIDE_ASCII_SYMBOL_PLUS_SIGN</v>
      </c>
      <c r="G14" s="7" t="str">
        <f>VLOOKUP(半角・全角[[#This Row],[Code(半)]],定義一覧[],9,FALSE)</f>
        <v>NARROW_ASCII_SYMBOL_PLUS_SIGN</v>
      </c>
      <c r="H14" s="9" t="str">
        <f>IF(COUNTIF(濁音・半濁音[表示3],半角・全角[[#This Row],[表示(全)]])&gt;=1,"○", "")</f>
        <v/>
      </c>
      <c r="I14" s="3" t="str">
        <f>半角・全角[[#This Row],[変数名（全）]]&amp;" =&gt; {"&amp;CHAR(10)&amp;"first = "&amp;半角・全角[[#This Row],[変数名（半）]]&amp;";"&amp;CHAR(10)&amp;"second = u32::NULL;"&amp;CHAR(10)&amp;"}"</f>
        <v>WIDE_ASCII_SYMBOL_PLUS_SIGN =&gt; {
first = NARROW_ASCII_SYMBOL_PLUS_SIGN;
second = u32::NULL;
}</v>
      </c>
      <c r="J1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NARROW_ASCII_SYMBOL_PLUS_SIGN =&gt; {
result = WIDE_ASCII_SYMBOL_PLUS_SIGN;
is_pad = false;
}</v>
      </c>
      <c r="K14" s="3" t="str">
        <f>"Pair::create("""&amp;半角・全角[[#This Row],[表示(全)]]&amp;""", """&amp;半角・全角[[#This Row],[表示(半)]]&amp;"""),"</f>
        <v>Pair::create("＋", "+"),</v>
      </c>
      <c r="L14" s="2"/>
      <c r="O14" s="1"/>
    </row>
    <row r="15" spans="2:15" ht="15.75" customHeight="1" x14ac:dyDescent="0.4">
      <c r="B15" s="10" t="s">
        <v>217</v>
      </c>
      <c r="C15" s="6" t="str">
        <f>_xlfn.UNICHAR(HEX2DEC(半角・全角[[#This Row],[Code(全)]]))</f>
        <v>，</v>
      </c>
      <c r="D15" s="10" t="s">
        <v>314</v>
      </c>
      <c r="E15" s="6" t="str">
        <f>_xlfn.UNICHAR(HEX2DEC(半角・全角[[#This Row],[Code(半)]]))</f>
        <v>,</v>
      </c>
      <c r="F15" s="7" t="str">
        <f>VLOOKUP(半角・全角[[#This Row],[Code(全)]],定義一覧[],9,FALSE)</f>
        <v>WIDE_ASCII_SYMBOL_COMMA</v>
      </c>
      <c r="G15" s="7" t="str">
        <f>VLOOKUP(半角・全角[[#This Row],[Code(半)]],定義一覧[],9,FALSE)</f>
        <v>NARROW_ASCII_SYMBOL_COMMA</v>
      </c>
      <c r="H15" s="9" t="str">
        <f>IF(COUNTIF(濁音・半濁音[表示3],半角・全角[[#This Row],[表示(全)]])&gt;=1,"○", "")</f>
        <v/>
      </c>
      <c r="I15" s="3" t="str">
        <f>半角・全角[[#This Row],[変数名（全）]]&amp;" =&gt; {"&amp;CHAR(10)&amp;"first = "&amp;半角・全角[[#This Row],[変数名（半）]]&amp;";"&amp;CHAR(10)&amp;"second = u32::NULL;"&amp;CHAR(10)&amp;"}"</f>
        <v>WIDE_ASCII_SYMBOL_COMMA =&gt; {
first = NARROW_ASCII_SYMBOL_COMMA;
second = u32::NULL;
}</v>
      </c>
      <c r="J1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NARROW_ASCII_SYMBOL_COMMA =&gt; {
result = WIDE_ASCII_SYMBOL_COMMA;
is_pad = false;
}</v>
      </c>
      <c r="K15" s="3" t="str">
        <f>"Pair::create("""&amp;半角・全角[[#This Row],[表示(全)]]&amp;""", """&amp;半角・全角[[#This Row],[表示(半)]]&amp;"""),"</f>
        <v>Pair::create("，", ","),</v>
      </c>
      <c r="L15" s="2"/>
      <c r="O15" s="1"/>
    </row>
    <row r="16" spans="2:15" ht="15.75" customHeight="1" x14ac:dyDescent="0.4">
      <c r="B16" s="10" t="s">
        <v>218</v>
      </c>
      <c r="C16" s="6" t="str">
        <f>_xlfn.UNICHAR(HEX2DEC(半角・全角[[#This Row],[Code(全)]]))</f>
        <v>－</v>
      </c>
      <c r="D16" s="10" t="s">
        <v>315</v>
      </c>
      <c r="E16" s="6" t="str">
        <f>_xlfn.UNICHAR(HEX2DEC(半角・全角[[#This Row],[Code(半)]]))</f>
        <v>-</v>
      </c>
      <c r="F16" s="7" t="str">
        <f>VLOOKUP(半角・全角[[#This Row],[Code(全)]],定義一覧[],9,FALSE)</f>
        <v>WIDE_ASCII_SYMBOL_HYPHEN_MINUS</v>
      </c>
      <c r="G16" s="7" t="str">
        <f>VLOOKUP(半角・全角[[#This Row],[Code(半)]],定義一覧[],9,FALSE)</f>
        <v>NARROW_ASCII_SYMBOL_HYPHEN_MINUS</v>
      </c>
      <c r="H16" s="9" t="str">
        <f>IF(COUNTIF(濁音・半濁音[表示3],半角・全角[[#This Row],[表示(全)]])&gt;=1,"○", "")</f>
        <v/>
      </c>
      <c r="I16" s="3" t="str">
        <f>半角・全角[[#This Row],[変数名（全）]]&amp;" =&gt; {"&amp;CHAR(10)&amp;"first = "&amp;半角・全角[[#This Row],[変数名（半）]]&amp;";"&amp;CHAR(10)&amp;"second = u32::NULL;"&amp;CHAR(10)&amp;"}"</f>
        <v>WIDE_ASCII_SYMBOL_HYPHEN_MINUS =&gt; {
first = NARROW_ASCII_SYMBOL_HYPHEN_MINUS;
second = u32::NULL;
}</v>
      </c>
      <c r="J1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NARROW_ASCII_SYMBOL_HYPHEN_MINUS =&gt; {
result = WIDE_ASCII_SYMBOL_HYPHEN_MINUS;
is_pad = false;
}</v>
      </c>
      <c r="K16" s="3" t="str">
        <f>"Pair::create("""&amp;半角・全角[[#This Row],[表示(全)]]&amp;""", """&amp;半角・全角[[#This Row],[表示(半)]]&amp;"""),"</f>
        <v>Pair::create("－", "-"),</v>
      </c>
      <c r="L16" s="2"/>
      <c r="O16" s="1"/>
    </row>
    <row r="17" spans="2:15" ht="15.75" customHeight="1" x14ac:dyDescent="0.4">
      <c r="B17" s="10" t="s">
        <v>219</v>
      </c>
      <c r="C17" s="6" t="str">
        <f>_xlfn.UNICHAR(HEX2DEC(半角・全角[[#This Row],[Code(全)]]))</f>
        <v>．</v>
      </c>
      <c r="D17" s="10" t="s">
        <v>316</v>
      </c>
      <c r="E17" s="6" t="str">
        <f>_xlfn.UNICHAR(HEX2DEC(半角・全角[[#This Row],[Code(半)]]))</f>
        <v>.</v>
      </c>
      <c r="F17" s="7" t="str">
        <f>VLOOKUP(半角・全角[[#This Row],[Code(全)]],定義一覧[],9,FALSE)</f>
        <v>WIDE_ASCII_SYMBOL_FULL_STOP</v>
      </c>
      <c r="G17" s="7" t="str">
        <f>VLOOKUP(半角・全角[[#This Row],[Code(半)]],定義一覧[],9,FALSE)</f>
        <v>NARROW_ASCII_SYMBOL_FULL_STOP</v>
      </c>
      <c r="H17" s="9" t="str">
        <f>IF(COUNTIF(濁音・半濁音[表示3],半角・全角[[#This Row],[表示(全)]])&gt;=1,"○", "")</f>
        <v/>
      </c>
      <c r="I17" s="3" t="str">
        <f>半角・全角[[#This Row],[変数名（全）]]&amp;" =&gt; {"&amp;CHAR(10)&amp;"first = "&amp;半角・全角[[#This Row],[変数名（半）]]&amp;";"&amp;CHAR(10)&amp;"second = u32::NULL;"&amp;CHAR(10)&amp;"}"</f>
        <v>WIDE_ASCII_SYMBOL_FULL_STOP =&gt; {
first = NARROW_ASCII_SYMBOL_FULL_STOP;
second = u32::NULL;
}</v>
      </c>
      <c r="J1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NARROW_ASCII_SYMBOL_FULL_STOP =&gt; {
result = WIDE_ASCII_SYMBOL_FULL_STOP;
is_pad = false;
}</v>
      </c>
      <c r="K17" s="3" t="str">
        <f>"Pair::create("""&amp;半角・全角[[#This Row],[表示(全)]]&amp;""", """&amp;半角・全角[[#This Row],[表示(半)]]&amp;"""),"</f>
        <v>Pair::create("．", "."),</v>
      </c>
      <c r="L17" s="2"/>
      <c r="O17" s="1"/>
    </row>
    <row r="18" spans="2:15" ht="15.75" customHeight="1" x14ac:dyDescent="0.4">
      <c r="B18" s="10" t="s">
        <v>220</v>
      </c>
      <c r="C18" s="6" t="str">
        <f>_xlfn.UNICHAR(HEX2DEC(半角・全角[[#This Row],[Code(全)]]))</f>
        <v>／</v>
      </c>
      <c r="D18" s="10" t="s">
        <v>317</v>
      </c>
      <c r="E18" s="6" t="str">
        <f>_xlfn.UNICHAR(HEX2DEC(半角・全角[[#This Row],[Code(半)]]))</f>
        <v>/</v>
      </c>
      <c r="F18" s="7" t="str">
        <f>VLOOKUP(半角・全角[[#This Row],[Code(全)]],定義一覧[],9,FALSE)</f>
        <v>WIDE_ASCII_SYMBOL_SOLIDUS</v>
      </c>
      <c r="G18" s="7" t="str">
        <f>VLOOKUP(半角・全角[[#This Row],[Code(半)]],定義一覧[],9,FALSE)</f>
        <v>NARROW_ASCII_SYMBOL_SOLIDUS</v>
      </c>
      <c r="H18" s="9" t="str">
        <f>IF(COUNTIF(濁音・半濁音[表示3],半角・全角[[#This Row],[表示(全)]])&gt;=1,"○", "")</f>
        <v/>
      </c>
      <c r="I18" s="3" t="str">
        <f>半角・全角[[#This Row],[変数名（全）]]&amp;" =&gt; {"&amp;CHAR(10)&amp;"first = "&amp;半角・全角[[#This Row],[変数名（半）]]&amp;";"&amp;CHAR(10)&amp;"second = u32::NULL;"&amp;CHAR(10)&amp;"}"</f>
        <v>WIDE_ASCII_SYMBOL_SOLIDUS =&gt; {
first = NARROW_ASCII_SYMBOL_SOLIDUS;
second = u32::NULL;
}</v>
      </c>
      <c r="J1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NARROW_ASCII_SYMBOL_SOLIDUS =&gt; {
result = WIDE_ASCII_SYMBOL_SOLIDUS;
is_pad = false;
}</v>
      </c>
      <c r="K18" s="3" t="str">
        <f>"Pair::create("""&amp;半角・全角[[#This Row],[表示(全)]]&amp;""", """&amp;半角・全角[[#This Row],[表示(半)]]&amp;"""),"</f>
        <v>Pair::create("／", "/"),</v>
      </c>
      <c r="L18" s="2"/>
      <c r="O18" s="1"/>
    </row>
    <row r="19" spans="2:15" ht="15.75" customHeight="1" x14ac:dyDescent="0.4">
      <c r="B19" s="10" t="s">
        <v>221</v>
      </c>
      <c r="C19" s="6" t="str">
        <f>_xlfn.UNICHAR(HEX2DEC(半角・全角[[#This Row],[Code(全)]]))</f>
        <v>０</v>
      </c>
      <c r="D19" s="10" t="s">
        <v>318</v>
      </c>
      <c r="E19" s="6" t="str">
        <f>_xlfn.UNICHAR(HEX2DEC(半角・全角[[#This Row],[Code(半)]]))</f>
        <v>0</v>
      </c>
      <c r="F19" s="7" t="str">
        <f>VLOOKUP(半角・全角[[#This Row],[Code(全)]],定義一覧[],9,FALSE)</f>
        <v>WIDE_ASCII_NUMBER_0</v>
      </c>
      <c r="G19" s="7" t="str">
        <f>VLOOKUP(半角・全角[[#This Row],[Code(半)]],定義一覧[],9,FALSE)</f>
        <v>NARROW_ASCII_NUMBER_0</v>
      </c>
      <c r="H19" s="9" t="str">
        <f>IF(COUNTIF(濁音・半濁音[表示3],半角・全角[[#This Row],[表示(全)]])&gt;=1,"○", "")</f>
        <v/>
      </c>
      <c r="I19" s="3" t="str">
        <f>半角・全角[[#This Row],[変数名（全）]]&amp;" =&gt; {"&amp;CHAR(10)&amp;"first = "&amp;半角・全角[[#This Row],[変数名（半）]]&amp;";"&amp;CHAR(10)&amp;"second = u32::NULL;"&amp;CHAR(10)&amp;"}"</f>
        <v>WIDE_ASCII_NUMBER_0 =&gt; {
first = NARROW_ASCII_NUMBER_0;
second = u32::NULL;
}</v>
      </c>
      <c r="J1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NARROW_ASCII_NUMBER_0 =&gt; {
result = WIDE_ASCII_NUMBER_0;
is_pad = false;
}</v>
      </c>
      <c r="K19" s="3" t="str">
        <f>"Pair::create("""&amp;半角・全角[[#This Row],[表示(全)]]&amp;""", """&amp;半角・全角[[#This Row],[表示(半)]]&amp;"""),"</f>
        <v>Pair::create("０", "0"),</v>
      </c>
      <c r="L19" s="2"/>
      <c r="O19" s="1"/>
    </row>
    <row r="20" spans="2:15" ht="15.75" customHeight="1" x14ac:dyDescent="0.4">
      <c r="B20" s="10" t="s">
        <v>222</v>
      </c>
      <c r="C20" s="6" t="str">
        <f>_xlfn.UNICHAR(HEX2DEC(半角・全角[[#This Row],[Code(全)]]))</f>
        <v>１</v>
      </c>
      <c r="D20" s="10" t="s">
        <v>319</v>
      </c>
      <c r="E20" s="6" t="str">
        <f>_xlfn.UNICHAR(HEX2DEC(半角・全角[[#This Row],[Code(半)]]))</f>
        <v>1</v>
      </c>
      <c r="F20" s="7" t="str">
        <f>VLOOKUP(半角・全角[[#This Row],[Code(全)]],定義一覧[],9,FALSE)</f>
        <v>WIDE_ASCII_NUMBER_1</v>
      </c>
      <c r="G20" s="7" t="str">
        <f>VLOOKUP(半角・全角[[#This Row],[Code(半)]],定義一覧[],9,FALSE)</f>
        <v>NARROW_ASCII_NUMBER_1</v>
      </c>
      <c r="H20" s="9" t="str">
        <f>IF(COUNTIF(濁音・半濁音[表示3],半角・全角[[#This Row],[表示(全)]])&gt;=1,"○", "")</f>
        <v/>
      </c>
      <c r="I20" s="3" t="str">
        <f>半角・全角[[#This Row],[変数名（全）]]&amp;" =&gt; {"&amp;CHAR(10)&amp;"first = "&amp;半角・全角[[#This Row],[変数名（半）]]&amp;";"&amp;CHAR(10)&amp;"second = u32::NULL;"&amp;CHAR(10)&amp;"}"</f>
        <v>WIDE_ASCII_NUMBER_1 =&gt; {
first = NARROW_ASCII_NUMBER_1;
second = u32::NULL;
}</v>
      </c>
      <c r="J2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NARROW_ASCII_NUMBER_1 =&gt; {
result = WIDE_ASCII_NUMBER_1;
is_pad = false;
}</v>
      </c>
      <c r="K20" s="3" t="str">
        <f>"Pair::create("""&amp;半角・全角[[#This Row],[表示(全)]]&amp;""", """&amp;半角・全角[[#This Row],[表示(半)]]&amp;"""),"</f>
        <v>Pair::create("１", "1"),</v>
      </c>
      <c r="L20" s="2"/>
      <c r="O20" s="1"/>
    </row>
    <row r="21" spans="2:15" ht="15.75" customHeight="1" x14ac:dyDescent="0.4">
      <c r="B21" s="10" t="s">
        <v>223</v>
      </c>
      <c r="C21" s="6" t="str">
        <f>_xlfn.UNICHAR(HEX2DEC(半角・全角[[#This Row],[Code(全)]]))</f>
        <v>２</v>
      </c>
      <c r="D21" s="10" t="s">
        <v>320</v>
      </c>
      <c r="E21" s="6" t="str">
        <f>_xlfn.UNICHAR(HEX2DEC(半角・全角[[#This Row],[Code(半)]]))</f>
        <v>2</v>
      </c>
      <c r="F21" s="7" t="str">
        <f>VLOOKUP(半角・全角[[#This Row],[Code(全)]],定義一覧[],9,FALSE)</f>
        <v>WIDE_ASCII_NUMBER_2</v>
      </c>
      <c r="G21" s="7" t="str">
        <f>VLOOKUP(半角・全角[[#This Row],[Code(半)]],定義一覧[],9,FALSE)</f>
        <v>NARROW_ASCII_NUMBER_2</v>
      </c>
      <c r="H21" s="9" t="str">
        <f>IF(COUNTIF(濁音・半濁音[表示3],半角・全角[[#This Row],[表示(全)]])&gt;=1,"○", "")</f>
        <v/>
      </c>
      <c r="I21" s="3" t="str">
        <f>半角・全角[[#This Row],[変数名（全）]]&amp;" =&gt; {"&amp;CHAR(10)&amp;"first = "&amp;半角・全角[[#This Row],[変数名（半）]]&amp;";"&amp;CHAR(10)&amp;"second = u32::NULL;"&amp;CHAR(10)&amp;"}"</f>
        <v>WIDE_ASCII_NUMBER_2 =&gt; {
first = NARROW_ASCII_NUMBER_2;
second = u32::NULL;
}</v>
      </c>
      <c r="J2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NARROW_ASCII_NUMBER_2 =&gt; {
result = WIDE_ASCII_NUMBER_2;
is_pad = false;
}</v>
      </c>
      <c r="K21" s="3" t="str">
        <f>"Pair::create("""&amp;半角・全角[[#This Row],[表示(全)]]&amp;""", """&amp;半角・全角[[#This Row],[表示(半)]]&amp;"""),"</f>
        <v>Pair::create("２", "2"),</v>
      </c>
      <c r="L21" s="2"/>
      <c r="O21" s="1"/>
    </row>
    <row r="22" spans="2:15" ht="15.75" customHeight="1" x14ac:dyDescent="0.4">
      <c r="B22" s="10" t="s">
        <v>224</v>
      </c>
      <c r="C22" s="6" t="str">
        <f>_xlfn.UNICHAR(HEX2DEC(半角・全角[[#This Row],[Code(全)]]))</f>
        <v>３</v>
      </c>
      <c r="D22" s="10" t="s">
        <v>321</v>
      </c>
      <c r="E22" s="6" t="str">
        <f>_xlfn.UNICHAR(HEX2DEC(半角・全角[[#This Row],[Code(半)]]))</f>
        <v>3</v>
      </c>
      <c r="F22" s="7" t="str">
        <f>VLOOKUP(半角・全角[[#This Row],[Code(全)]],定義一覧[],9,FALSE)</f>
        <v>WIDE_ASCII_NUMBER_3</v>
      </c>
      <c r="G22" s="7" t="str">
        <f>VLOOKUP(半角・全角[[#This Row],[Code(半)]],定義一覧[],9,FALSE)</f>
        <v>NARROW_ASCII_NUMBER_3</v>
      </c>
      <c r="H22" s="9" t="str">
        <f>IF(COUNTIF(濁音・半濁音[表示3],半角・全角[[#This Row],[表示(全)]])&gt;=1,"○", "")</f>
        <v/>
      </c>
      <c r="I22" s="3" t="str">
        <f>半角・全角[[#This Row],[変数名（全）]]&amp;" =&gt; {"&amp;CHAR(10)&amp;"first = "&amp;半角・全角[[#This Row],[変数名（半）]]&amp;";"&amp;CHAR(10)&amp;"second = u32::NULL;"&amp;CHAR(10)&amp;"}"</f>
        <v>WIDE_ASCII_NUMBER_3 =&gt; {
first = NARROW_ASCII_NUMBER_3;
second = u32::NULL;
}</v>
      </c>
      <c r="J2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NARROW_ASCII_NUMBER_3 =&gt; {
result = WIDE_ASCII_NUMBER_3;
is_pad = false;
}</v>
      </c>
      <c r="K22" s="3" t="str">
        <f>"Pair::create("""&amp;半角・全角[[#This Row],[表示(全)]]&amp;""", """&amp;半角・全角[[#This Row],[表示(半)]]&amp;"""),"</f>
        <v>Pair::create("３", "3"),</v>
      </c>
      <c r="L22" s="2"/>
      <c r="O22" s="1"/>
    </row>
    <row r="23" spans="2:15" ht="15.75" customHeight="1" x14ac:dyDescent="0.4">
      <c r="B23" s="10" t="s">
        <v>225</v>
      </c>
      <c r="C23" s="6" t="str">
        <f>_xlfn.UNICHAR(HEX2DEC(半角・全角[[#This Row],[Code(全)]]))</f>
        <v>４</v>
      </c>
      <c r="D23" s="10" t="s">
        <v>322</v>
      </c>
      <c r="E23" s="6" t="str">
        <f>_xlfn.UNICHAR(HEX2DEC(半角・全角[[#This Row],[Code(半)]]))</f>
        <v>4</v>
      </c>
      <c r="F23" s="7" t="str">
        <f>VLOOKUP(半角・全角[[#This Row],[Code(全)]],定義一覧[],9,FALSE)</f>
        <v>WIDE_ASCII_NUMBER_4</v>
      </c>
      <c r="G23" s="7" t="str">
        <f>VLOOKUP(半角・全角[[#This Row],[Code(半)]],定義一覧[],9,FALSE)</f>
        <v>NARROW_ASCII_NUMBER_4</v>
      </c>
      <c r="H23" s="9" t="str">
        <f>IF(COUNTIF(濁音・半濁音[表示3],半角・全角[[#This Row],[表示(全)]])&gt;=1,"○", "")</f>
        <v/>
      </c>
      <c r="I23" s="3" t="str">
        <f>半角・全角[[#This Row],[変数名（全）]]&amp;" =&gt; {"&amp;CHAR(10)&amp;"first = "&amp;半角・全角[[#This Row],[変数名（半）]]&amp;";"&amp;CHAR(10)&amp;"second = u32::NULL;"&amp;CHAR(10)&amp;"}"</f>
        <v>WIDE_ASCII_NUMBER_4 =&gt; {
first = NARROW_ASCII_NUMBER_4;
second = u32::NULL;
}</v>
      </c>
      <c r="J2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NARROW_ASCII_NUMBER_4 =&gt; {
result = WIDE_ASCII_NUMBER_4;
is_pad = false;
}</v>
      </c>
      <c r="K23" s="3" t="str">
        <f>"Pair::create("""&amp;半角・全角[[#This Row],[表示(全)]]&amp;""", """&amp;半角・全角[[#This Row],[表示(半)]]&amp;"""),"</f>
        <v>Pair::create("４", "4"),</v>
      </c>
      <c r="L23" s="2"/>
      <c r="O23" s="1"/>
    </row>
    <row r="24" spans="2:15" ht="15.75" customHeight="1" x14ac:dyDescent="0.4">
      <c r="B24" s="10" t="s">
        <v>226</v>
      </c>
      <c r="C24" s="6" t="str">
        <f>_xlfn.UNICHAR(HEX2DEC(半角・全角[[#This Row],[Code(全)]]))</f>
        <v>５</v>
      </c>
      <c r="D24" s="10" t="s">
        <v>323</v>
      </c>
      <c r="E24" s="6" t="str">
        <f>_xlfn.UNICHAR(HEX2DEC(半角・全角[[#This Row],[Code(半)]]))</f>
        <v>5</v>
      </c>
      <c r="F24" s="7" t="str">
        <f>VLOOKUP(半角・全角[[#This Row],[Code(全)]],定義一覧[],9,FALSE)</f>
        <v>WIDE_ASCII_NUMBER_5</v>
      </c>
      <c r="G24" s="7" t="str">
        <f>VLOOKUP(半角・全角[[#This Row],[Code(半)]],定義一覧[],9,FALSE)</f>
        <v>NARROW_ASCII_NUMBER_5</v>
      </c>
      <c r="H24" s="9" t="str">
        <f>IF(COUNTIF(濁音・半濁音[表示3],半角・全角[[#This Row],[表示(全)]])&gt;=1,"○", "")</f>
        <v/>
      </c>
      <c r="I24" s="3" t="str">
        <f>半角・全角[[#This Row],[変数名（全）]]&amp;" =&gt; {"&amp;CHAR(10)&amp;"first = "&amp;半角・全角[[#This Row],[変数名（半）]]&amp;";"&amp;CHAR(10)&amp;"second = u32::NULL;"&amp;CHAR(10)&amp;"}"</f>
        <v>WIDE_ASCII_NUMBER_5 =&gt; {
first = NARROW_ASCII_NUMBER_5;
second = u32::NULL;
}</v>
      </c>
      <c r="J2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NARROW_ASCII_NUMBER_5 =&gt; {
result = WIDE_ASCII_NUMBER_5;
is_pad = false;
}</v>
      </c>
      <c r="K24" s="3" t="str">
        <f>"Pair::create("""&amp;半角・全角[[#This Row],[表示(全)]]&amp;""", """&amp;半角・全角[[#This Row],[表示(半)]]&amp;"""),"</f>
        <v>Pair::create("５", "5"),</v>
      </c>
      <c r="L24" s="2"/>
      <c r="O24" s="1"/>
    </row>
    <row r="25" spans="2:15" ht="15.75" customHeight="1" x14ac:dyDescent="0.4">
      <c r="B25" s="10" t="s">
        <v>227</v>
      </c>
      <c r="C25" s="6" t="str">
        <f>_xlfn.UNICHAR(HEX2DEC(半角・全角[[#This Row],[Code(全)]]))</f>
        <v>６</v>
      </c>
      <c r="D25" s="10" t="s">
        <v>324</v>
      </c>
      <c r="E25" s="6" t="str">
        <f>_xlfn.UNICHAR(HEX2DEC(半角・全角[[#This Row],[Code(半)]]))</f>
        <v>6</v>
      </c>
      <c r="F25" s="7" t="str">
        <f>VLOOKUP(半角・全角[[#This Row],[Code(全)]],定義一覧[],9,FALSE)</f>
        <v>WIDE_ASCII_NUMBER_6</v>
      </c>
      <c r="G25" s="7" t="str">
        <f>VLOOKUP(半角・全角[[#This Row],[Code(半)]],定義一覧[],9,FALSE)</f>
        <v>NARROW_ASCII_NUMBER_6</v>
      </c>
      <c r="H25" s="9" t="str">
        <f>IF(COUNTIF(濁音・半濁音[表示3],半角・全角[[#This Row],[表示(全)]])&gt;=1,"○", "")</f>
        <v/>
      </c>
      <c r="I25" s="3" t="str">
        <f>半角・全角[[#This Row],[変数名（全）]]&amp;" =&gt; {"&amp;CHAR(10)&amp;"first = "&amp;半角・全角[[#This Row],[変数名（半）]]&amp;";"&amp;CHAR(10)&amp;"second = u32::NULL;"&amp;CHAR(10)&amp;"}"</f>
        <v>WIDE_ASCII_NUMBER_6 =&gt; {
first = NARROW_ASCII_NUMBER_6;
second = u32::NULL;
}</v>
      </c>
      <c r="J2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NARROW_ASCII_NUMBER_6 =&gt; {
result = WIDE_ASCII_NUMBER_6;
is_pad = false;
}</v>
      </c>
      <c r="K25" s="3" t="str">
        <f>"Pair::create("""&amp;半角・全角[[#This Row],[表示(全)]]&amp;""", """&amp;半角・全角[[#This Row],[表示(半)]]&amp;"""),"</f>
        <v>Pair::create("６", "6"),</v>
      </c>
      <c r="L25" s="2"/>
      <c r="O25" s="1"/>
    </row>
    <row r="26" spans="2:15" ht="15.75" customHeight="1" x14ac:dyDescent="0.4">
      <c r="B26" s="10" t="s">
        <v>228</v>
      </c>
      <c r="C26" s="6" t="str">
        <f>_xlfn.UNICHAR(HEX2DEC(半角・全角[[#This Row],[Code(全)]]))</f>
        <v>７</v>
      </c>
      <c r="D26" s="10" t="s">
        <v>325</v>
      </c>
      <c r="E26" s="6" t="str">
        <f>_xlfn.UNICHAR(HEX2DEC(半角・全角[[#This Row],[Code(半)]]))</f>
        <v>7</v>
      </c>
      <c r="F26" s="7" t="str">
        <f>VLOOKUP(半角・全角[[#This Row],[Code(全)]],定義一覧[],9,FALSE)</f>
        <v>WIDE_ASCII_NUMBER_7</v>
      </c>
      <c r="G26" s="7" t="str">
        <f>VLOOKUP(半角・全角[[#This Row],[Code(半)]],定義一覧[],9,FALSE)</f>
        <v>NARROW_ASCII_NUMBER_7</v>
      </c>
      <c r="H26" s="9" t="str">
        <f>IF(COUNTIF(濁音・半濁音[表示3],半角・全角[[#This Row],[表示(全)]])&gt;=1,"○", "")</f>
        <v/>
      </c>
      <c r="I26" s="3" t="str">
        <f>半角・全角[[#This Row],[変数名（全）]]&amp;" =&gt; {"&amp;CHAR(10)&amp;"first = "&amp;半角・全角[[#This Row],[変数名（半）]]&amp;";"&amp;CHAR(10)&amp;"second = u32::NULL;"&amp;CHAR(10)&amp;"}"</f>
        <v>WIDE_ASCII_NUMBER_7 =&gt; {
first = NARROW_ASCII_NUMBER_7;
second = u32::NULL;
}</v>
      </c>
      <c r="J2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NARROW_ASCII_NUMBER_7 =&gt; {
result = WIDE_ASCII_NUMBER_7;
is_pad = false;
}</v>
      </c>
      <c r="K26" s="3" t="str">
        <f>"Pair::create("""&amp;半角・全角[[#This Row],[表示(全)]]&amp;""", """&amp;半角・全角[[#This Row],[表示(半)]]&amp;"""),"</f>
        <v>Pair::create("７", "7"),</v>
      </c>
      <c r="L26" s="2"/>
      <c r="O26" s="1"/>
    </row>
    <row r="27" spans="2:15" ht="15.75" customHeight="1" x14ac:dyDescent="0.4">
      <c r="B27" s="10" t="s">
        <v>229</v>
      </c>
      <c r="C27" s="6" t="str">
        <f>_xlfn.UNICHAR(HEX2DEC(半角・全角[[#This Row],[Code(全)]]))</f>
        <v>８</v>
      </c>
      <c r="D27" s="10" t="s">
        <v>326</v>
      </c>
      <c r="E27" s="6" t="str">
        <f>_xlfn.UNICHAR(HEX2DEC(半角・全角[[#This Row],[Code(半)]]))</f>
        <v>8</v>
      </c>
      <c r="F27" s="7" t="str">
        <f>VLOOKUP(半角・全角[[#This Row],[Code(全)]],定義一覧[],9,FALSE)</f>
        <v>WIDE_ASCII_NUMBER_8</v>
      </c>
      <c r="G27" s="7" t="str">
        <f>VLOOKUP(半角・全角[[#This Row],[Code(半)]],定義一覧[],9,FALSE)</f>
        <v>NARROW_ASCII_NUMBER_8</v>
      </c>
      <c r="H27" s="9" t="str">
        <f>IF(COUNTIF(濁音・半濁音[表示3],半角・全角[[#This Row],[表示(全)]])&gt;=1,"○", "")</f>
        <v/>
      </c>
      <c r="I27" s="3" t="str">
        <f>半角・全角[[#This Row],[変数名（全）]]&amp;" =&gt; {"&amp;CHAR(10)&amp;"first = "&amp;半角・全角[[#This Row],[変数名（半）]]&amp;";"&amp;CHAR(10)&amp;"second = u32::NULL;"&amp;CHAR(10)&amp;"}"</f>
        <v>WIDE_ASCII_NUMBER_8 =&gt; {
first = NARROW_ASCII_NUMBER_8;
second = u32::NULL;
}</v>
      </c>
      <c r="J2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NARROW_ASCII_NUMBER_8 =&gt; {
result = WIDE_ASCII_NUMBER_8;
is_pad = false;
}</v>
      </c>
      <c r="K27" s="3" t="str">
        <f>"Pair::create("""&amp;半角・全角[[#This Row],[表示(全)]]&amp;""", """&amp;半角・全角[[#This Row],[表示(半)]]&amp;"""),"</f>
        <v>Pair::create("８", "8"),</v>
      </c>
      <c r="L27" s="2"/>
      <c r="O27" s="1"/>
    </row>
    <row r="28" spans="2:15" ht="15.75" customHeight="1" x14ac:dyDescent="0.4">
      <c r="B28" s="10" t="s">
        <v>230</v>
      </c>
      <c r="C28" s="6" t="str">
        <f>_xlfn.UNICHAR(HEX2DEC(半角・全角[[#This Row],[Code(全)]]))</f>
        <v>９</v>
      </c>
      <c r="D28" s="10" t="s">
        <v>327</v>
      </c>
      <c r="E28" s="6" t="str">
        <f>_xlfn.UNICHAR(HEX2DEC(半角・全角[[#This Row],[Code(半)]]))</f>
        <v>9</v>
      </c>
      <c r="F28" s="7" t="str">
        <f>VLOOKUP(半角・全角[[#This Row],[Code(全)]],定義一覧[],9,FALSE)</f>
        <v>WIDE_ASCII_NUMBER_9</v>
      </c>
      <c r="G28" s="7" t="str">
        <f>VLOOKUP(半角・全角[[#This Row],[Code(半)]],定義一覧[],9,FALSE)</f>
        <v>NARROW_ASCII_NUMBER_9</v>
      </c>
      <c r="H28" s="9" t="str">
        <f>IF(COUNTIF(濁音・半濁音[表示3],半角・全角[[#This Row],[表示(全)]])&gt;=1,"○", "")</f>
        <v/>
      </c>
      <c r="I28" s="3" t="str">
        <f>半角・全角[[#This Row],[変数名（全）]]&amp;" =&gt; {"&amp;CHAR(10)&amp;"first = "&amp;半角・全角[[#This Row],[変数名（半）]]&amp;";"&amp;CHAR(10)&amp;"second = u32::NULL;"&amp;CHAR(10)&amp;"}"</f>
        <v>WIDE_ASCII_NUMBER_9 =&gt; {
first = NARROW_ASCII_NUMBER_9;
second = u32::NULL;
}</v>
      </c>
      <c r="J2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NARROW_ASCII_NUMBER_9 =&gt; {
result = WIDE_ASCII_NUMBER_9;
is_pad = false;
}</v>
      </c>
      <c r="K28" s="3" t="str">
        <f>"Pair::create("""&amp;半角・全角[[#This Row],[表示(全)]]&amp;""", """&amp;半角・全角[[#This Row],[表示(半)]]&amp;"""),"</f>
        <v>Pair::create("９", "9"),</v>
      </c>
      <c r="L28" s="2"/>
      <c r="O28" s="1"/>
    </row>
    <row r="29" spans="2:15" ht="15.75" customHeight="1" x14ac:dyDescent="0.4">
      <c r="B29" s="10" t="s">
        <v>231</v>
      </c>
      <c r="C29" s="6" t="str">
        <f>_xlfn.UNICHAR(HEX2DEC(半角・全角[[#This Row],[Code(全)]]))</f>
        <v>：</v>
      </c>
      <c r="D29" s="10" t="s">
        <v>328</v>
      </c>
      <c r="E29" s="6" t="str">
        <f>_xlfn.UNICHAR(HEX2DEC(半角・全角[[#This Row],[Code(半)]]))</f>
        <v>:</v>
      </c>
      <c r="F29" s="7" t="str">
        <f>VLOOKUP(半角・全角[[#This Row],[Code(全)]],定義一覧[],9,FALSE)</f>
        <v>WIDE_ASCII_SYMBOL_COLON</v>
      </c>
      <c r="G29" s="7" t="str">
        <f>VLOOKUP(半角・全角[[#This Row],[Code(半)]],定義一覧[],9,FALSE)</f>
        <v>NARROW_ASCII_SYMBOL_COLON</v>
      </c>
      <c r="H29" s="9" t="str">
        <f>IF(COUNTIF(濁音・半濁音[表示3],半角・全角[[#This Row],[表示(全)]])&gt;=1,"○", "")</f>
        <v/>
      </c>
      <c r="I29" s="3" t="str">
        <f>半角・全角[[#This Row],[変数名（全）]]&amp;" =&gt; {"&amp;CHAR(10)&amp;"first = "&amp;半角・全角[[#This Row],[変数名（半）]]&amp;";"&amp;CHAR(10)&amp;"second = u32::NULL;"&amp;CHAR(10)&amp;"}"</f>
        <v>WIDE_ASCII_SYMBOL_COLON =&gt; {
first = NARROW_ASCII_SYMBOL_COLON;
second = u32::NULL;
}</v>
      </c>
      <c r="J2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NARROW_ASCII_SYMBOL_COLON =&gt; {
result = WIDE_ASCII_SYMBOL_COLON;
is_pad = false;
}</v>
      </c>
      <c r="K29" s="3" t="str">
        <f>"Pair::create("""&amp;半角・全角[[#This Row],[表示(全)]]&amp;""", """&amp;半角・全角[[#This Row],[表示(半)]]&amp;"""),"</f>
        <v>Pair::create("：", ":"),</v>
      </c>
      <c r="L29" s="2"/>
      <c r="O29" s="1"/>
    </row>
    <row r="30" spans="2:15" ht="15.75" customHeight="1" x14ac:dyDescent="0.4">
      <c r="B30" s="10" t="s">
        <v>232</v>
      </c>
      <c r="C30" s="6" t="str">
        <f>_xlfn.UNICHAR(HEX2DEC(半角・全角[[#This Row],[Code(全)]]))</f>
        <v>；</v>
      </c>
      <c r="D30" s="10" t="s">
        <v>329</v>
      </c>
      <c r="E30" s="6" t="str">
        <f>_xlfn.UNICHAR(HEX2DEC(半角・全角[[#This Row],[Code(半)]]))</f>
        <v>;</v>
      </c>
      <c r="F30" s="7" t="str">
        <f>VLOOKUP(半角・全角[[#This Row],[Code(全)]],定義一覧[],9,FALSE)</f>
        <v>WIDE_ASCII_SYMBOL_SEMICOLON</v>
      </c>
      <c r="G30" s="7" t="str">
        <f>VLOOKUP(半角・全角[[#This Row],[Code(半)]],定義一覧[],9,FALSE)</f>
        <v>NARROW_ASCII_SYMBOL_SEMICOLON</v>
      </c>
      <c r="H30" s="9" t="str">
        <f>IF(COUNTIF(濁音・半濁音[表示3],半角・全角[[#This Row],[表示(全)]])&gt;=1,"○", "")</f>
        <v/>
      </c>
      <c r="I30" s="3" t="str">
        <f>半角・全角[[#This Row],[変数名（全）]]&amp;" =&gt; {"&amp;CHAR(10)&amp;"first = "&amp;半角・全角[[#This Row],[変数名（半）]]&amp;";"&amp;CHAR(10)&amp;"second = u32::NULL;"&amp;CHAR(10)&amp;"}"</f>
        <v>WIDE_ASCII_SYMBOL_SEMICOLON =&gt; {
first = NARROW_ASCII_SYMBOL_SEMICOLON;
second = u32::NULL;
}</v>
      </c>
      <c r="J3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NARROW_ASCII_SYMBOL_SEMICOLON =&gt; {
result = WIDE_ASCII_SYMBOL_SEMICOLON;
is_pad = false;
}</v>
      </c>
      <c r="K30" s="3" t="str">
        <f>"Pair::create("""&amp;半角・全角[[#This Row],[表示(全)]]&amp;""", """&amp;半角・全角[[#This Row],[表示(半)]]&amp;"""),"</f>
        <v>Pair::create("；", ";"),</v>
      </c>
      <c r="L30" s="2"/>
      <c r="O30" s="1"/>
    </row>
    <row r="31" spans="2:15" ht="15.75" customHeight="1" x14ac:dyDescent="0.4">
      <c r="B31" s="10" t="s">
        <v>233</v>
      </c>
      <c r="C31" s="6" t="str">
        <f>_xlfn.UNICHAR(HEX2DEC(半角・全角[[#This Row],[Code(全)]]))</f>
        <v>＜</v>
      </c>
      <c r="D31" s="10" t="s">
        <v>330</v>
      </c>
      <c r="E31" s="6" t="str">
        <f>_xlfn.UNICHAR(HEX2DEC(半角・全角[[#This Row],[Code(半)]]))</f>
        <v>&lt;</v>
      </c>
      <c r="F31" s="7" t="str">
        <f>VLOOKUP(半角・全角[[#This Row],[Code(全)]],定義一覧[],9,FALSE)</f>
        <v>WIDE_ASCII_SYMBOL_LESS_THAN_SIGN</v>
      </c>
      <c r="G31" s="7" t="str">
        <f>VLOOKUP(半角・全角[[#This Row],[Code(半)]],定義一覧[],9,FALSE)</f>
        <v>NARROW_ASCII_SYMBOL_LESS_THAN_SIGN</v>
      </c>
      <c r="H31" s="9" t="str">
        <f>IF(COUNTIF(濁音・半濁音[表示3],半角・全角[[#This Row],[表示(全)]])&gt;=1,"○", "")</f>
        <v/>
      </c>
      <c r="I31" s="3" t="str">
        <f>半角・全角[[#This Row],[変数名（全）]]&amp;" =&gt; {"&amp;CHAR(10)&amp;"first = "&amp;半角・全角[[#This Row],[変数名（半）]]&amp;";"&amp;CHAR(10)&amp;"second = u32::NULL;"&amp;CHAR(10)&amp;"}"</f>
        <v>WIDE_ASCII_SYMBOL_LESS_THAN_SIGN =&gt; {
first = NARROW_ASCII_SYMBOL_LESS_THAN_SIGN;
second = u32::NULL;
}</v>
      </c>
      <c r="J3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NARROW_ASCII_SYMBOL_LESS_THAN_SIGN =&gt; {
result = WIDE_ASCII_SYMBOL_LESS_THAN_SIGN;
is_pad = false;
}</v>
      </c>
      <c r="K31" s="3" t="str">
        <f>"Pair::create("""&amp;半角・全角[[#This Row],[表示(全)]]&amp;""", """&amp;半角・全角[[#This Row],[表示(半)]]&amp;"""),"</f>
        <v>Pair::create("＜", "&lt;"),</v>
      </c>
      <c r="L31" s="2"/>
      <c r="O31" s="1"/>
    </row>
    <row r="32" spans="2:15" ht="15.75" customHeight="1" x14ac:dyDescent="0.4">
      <c r="B32" s="10" t="s">
        <v>234</v>
      </c>
      <c r="C32" s="6" t="str">
        <f>_xlfn.UNICHAR(HEX2DEC(半角・全角[[#This Row],[Code(全)]]))</f>
        <v>＝</v>
      </c>
      <c r="D32" s="10" t="s">
        <v>331</v>
      </c>
      <c r="E32" s="6" t="str">
        <f>_xlfn.UNICHAR(HEX2DEC(半角・全角[[#This Row],[Code(半)]]))</f>
        <v>=</v>
      </c>
      <c r="F32" s="7" t="str">
        <f>VLOOKUP(半角・全角[[#This Row],[Code(全)]],定義一覧[],9,FALSE)</f>
        <v>WIDE_ASCII_SYMBOL_EQUALS_SIGN</v>
      </c>
      <c r="G32" s="7" t="str">
        <f>VLOOKUP(半角・全角[[#This Row],[Code(半)]],定義一覧[],9,FALSE)</f>
        <v>NARROW_ASCII_SYMBOL_EQUALS_SIGN</v>
      </c>
      <c r="H32" s="9" t="str">
        <f>IF(COUNTIF(濁音・半濁音[表示3],半角・全角[[#This Row],[表示(全)]])&gt;=1,"○", "")</f>
        <v/>
      </c>
      <c r="I32" s="3" t="str">
        <f>半角・全角[[#This Row],[変数名（全）]]&amp;" =&gt; {"&amp;CHAR(10)&amp;"first = "&amp;半角・全角[[#This Row],[変数名（半）]]&amp;";"&amp;CHAR(10)&amp;"second = u32::NULL;"&amp;CHAR(10)&amp;"}"</f>
        <v>WIDE_ASCII_SYMBOL_EQUALS_SIGN =&gt; {
first = NARROW_ASCII_SYMBOL_EQUALS_SIGN;
second = u32::NULL;
}</v>
      </c>
      <c r="J3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NARROW_ASCII_SYMBOL_EQUALS_SIGN =&gt; {
result = WIDE_ASCII_SYMBOL_EQUALS_SIGN;
is_pad = false;
}</v>
      </c>
      <c r="K32" s="3" t="str">
        <f>"Pair::create("""&amp;半角・全角[[#This Row],[表示(全)]]&amp;""", """&amp;半角・全角[[#This Row],[表示(半)]]&amp;"""),"</f>
        <v>Pair::create("＝", "="),</v>
      </c>
      <c r="L32" s="2"/>
      <c r="O32" s="1"/>
    </row>
    <row r="33" spans="2:15" ht="15.75" customHeight="1" x14ac:dyDescent="0.4">
      <c r="B33" s="10" t="s">
        <v>235</v>
      </c>
      <c r="C33" s="6" t="str">
        <f>_xlfn.UNICHAR(HEX2DEC(半角・全角[[#This Row],[Code(全)]]))</f>
        <v>＞</v>
      </c>
      <c r="D33" s="10" t="s">
        <v>332</v>
      </c>
      <c r="E33" s="6" t="str">
        <f>_xlfn.UNICHAR(HEX2DEC(半角・全角[[#This Row],[Code(半)]]))</f>
        <v>&gt;</v>
      </c>
      <c r="F33" s="7" t="str">
        <f>VLOOKUP(半角・全角[[#This Row],[Code(全)]],定義一覧[],9,FALSE)</f>
        <v>WIDE_ASCII_SYMBOL_GREATER_THAN_SIGN</v>
      </c>
      <c r="G33" s="7" t="str">
        <f>VLOOKUP(半角・全角[[#This Row],[Code(半)]],定義一覧[],9,FALSE)</f>
        <v>NARROW_ASCII_SYMBOL_GREATER_THAN_SIGN</v>
      </c>
      <c r="H33" s="9" t="str">
        <f>IF(COUNTIF(濁音・半濁音[表示3],半角・全角[[#This Row],[表示(全)]])&gt;=1,"○", "")</f>
        <v/>
      </c>
      <c r="I33" s="3" t="str">
        <f>半角・全角[[#This Row],[変数名（全）]]&amp;" =&gt; {"&amp;CHAR(10)&amp;"first = "&amp;半角・全角[[#This Row],[変数名（半）]]&amp;";"&amp;CHAR(10)&amp;"second = u32::NULL;"&amp;CHAR(10)&amp;"}"</f>
        <v>WIDE_ASCII_SYMBOL_GREATER_THAN_SIGN =&gt; {
first = NARROW_ASCII_SYMBOL_GREATER_THAN_SIGN;
second = u32::NULL;
}</v>
      </c>
      <c r="J3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NARROW_ASCII_SYMBOL_GREATER_THAN_SIGN =&gt; {
result = WIDE_ASCII_SYMBOL_GREATER_THAN_SIGN;
is_pad = false;
}</v>
      </c>
      <c r="K33" s="3" t="str">
        <f>"Pair::create("""&amp;半角・全角[[#This Row],[表示(全)]]&amp;""", """&amp;半角・全角[[#This Row],[表示(半)]]&amp;"""),"</f>
        <v>Pair::create("＞", "&gt;"),</v>
      </c>
      <c r="L33" s="2"/>
      <c r="O33" s="1"/>
    </row>
    <row r="34" spans="2:15" ht="15.75" customHeight="1" x14ac:dyDescent="0.4">
      <c r="B34" s="10" t="s">
        <v>236</v>
      </c>
      <c r="C34" s="6" t="str">
        <f>_xlfn.UNICHAR(HEX2DEC(半角・全角[[#This Row],[Code(全)]]))</f>
        <v>？</v>
      </c>
      <c r="D34" s="10" t="s">
        <v>333</v>
      </c>
      <c r="E34" s="6" t="str">
        <f>_xlfn.UNICHAR(HEX2DEC(半角・全角[[#This Row],[Code(半)]]))</f>
        <v>?</v>
      </c>
      <c r="F34" s="7" t="str">
        <f>VLOOKUP(半角・全角[[#This Row],[Code(全)]],定義一覧[],9,FALSE)</f>
        <v>WIDE_ASCII_SYMBOL_QUESTION_MARK</v>
      </c>
      <c r="G34" s="7" t="str">
        <f>VLOOKUP(半角・全角[[#This Row],[Code(半)]],定義一覧[],9,FALSE)</f>
        <v>NARROW_ASCII_SYMBOL_QUESTION_MARK</v>
      </c>
      <c r="H34" s="9" t="str">
        <f>IF(COUNTIF(濁音・半濁音[表示3],半角・全角[[#This Row],[表示(全)]])&gt;=1,"○", "")</f>
        <v/>
      </c>
      <c r="I34" s="3" t="str">
        <f>半角・全角[[#This Row],[変数名（全）]]&amp;" =&gt; {"&amp;CHAR(10)&amp;"first = "&amp;半角・全角[[#This Row],[変数名（半）]]&amp;";"&amp;CHAR(10)&amp;"second = u32::NULL;"&amp;CHAR(10)&amp;"}"</f>
        <v>WIDE_ASCII_SYMBOL_QUESTION_MARK =&gt; {
first = NARROW_ASCII_SYMBOL_QUESTION_MARK;
second = u32::NULL;
}</v>
      </c>
      <c r="J3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NARROW_ASCII_SYMBOL_QUESTION_MARK =&gt; {
result = WIDE_ASCII_SYMBOL_QUESTION_MARK;
is_pad = false;
}</v>
      </c>
      <c r="K34" s="3" t="str">
        <f>"Pair::create("""&amp;半角・全角[[#This Row],[表示(全)]]&amp;""", """&amp;半角・全角[[#This Row],[表示(半)]]&amp;"""),"</f>
        <v>Pair::create("？", "?"),</v>
      </c>
      <c r="L34" s="2"/>
      <c r="O34" s="1"/>
    </row>
    <row r="35" spans="2:15" ht="15.75" customHeight="1" x14ac:dyDescent="0.4">
      <c r="B35" s="10" t="s">
        <v>237</v>
      </c>
      <c r="C35" s="6" t="str">
        <f>_xlfn.UNICHAR(HEX2DEC(半角・全角[[#This Row],[Code(全)]]))</f>
        <v>＠</v>
      </c>
      <c r="D35" s="10" t="s">
        <v>334</v>
      </c>
      <c r="E35" s="6" t="str">
        <f>_xlfn.UNICHAR(HEX2DEC(半角・全角[[#This Row],[Code(半)]]))</f>
        <v>@</v>
      </c>
      <c r="F35" s="7" t="str">
        <f>VLOOKUP(半角・全角[[#This Row],[Code(全)]],定義一覧[],9,FALSE)</f>
        <v>WIDE_ASCII_SYMBOL_COMMERCIAL_AT</v>
      </c>
      <c r="G35" s="7" t="str">
        <f>VLOOKUP(半角・全角[[#This Row],[Code(半)]],定義一覧[],9,FALSE)</f>
        <v>NARROW_ASCII_SYMBOL_COMMERCIAL_AT</v>
      </c>
      <c r="H35" s="9" t="str">
        <f>IF(COUNTIF(濁音・半濁音[表示3],半角・全角[[#This Row],[表示(全)]])&gt;=1,"○", "")</f>
        <v/>
      </c>
      <c r="I35" s="3" t="str">
        <f>半角・全角[[#This Row],[変数名（全）]]&amp;" =&gt; {"&amp;CHAR(10)&amp;"first = "&amp;半角・全角[[#This Row],[変数名（半）]]&amp;";"&amp;CHAR(10)&amp;"second = u32::NULL;"&amp;CHAR(10)&amp;"}"</f>
        <v>WIDE_ASCII_SYMBOL_COMMERCIAL_AT =&gt; {
first = NARROW_ASCII_SYMBOL_COMMERCIAL_AT;
second = u32::NULL;
}</v>
      </c>
      <c r="J3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NARROW_ASCII_SYMBOL_COMMERCIAL_AT =&gt; {
result = WIDE_ASCII_SYMBOL_COMMERCIAL_AT;
is_pad = false;
}</v>
      </c>
      <c r="K35" s="3" t="str">
        <f>"Pair::create("""&amp;半角・全角[[#This Row],[表示(全)]]&amp;""", """&amp;半角・全角[[#This Row],[表示(半)]]&amp;"""),"</f>
        <v>Pair::create("＠", "@"),</v>
      </c>
      <c r="L35" s="2"/>
      <c r="O35" s="1"/>
    </row>
    <row r="36" spans="2:15" ht="15.75" customHeight="1" x14ac:dyDescent="0.4">
      <c r="B36" s="10" t="s">
        <v>238</v>
      </c>
      <c r="C36" s="6" t="str">
        <f>_xlfn.UNICHAR(HEX2DEC(半角・全角[[#This Row],[Code(全)]]))</f>
        <v>Ａ</v>
      </c>
      <c r="D36" s="10" t="s">
        <v>335</v>
      </c>
      <c r="E36" s="6" t="str">
        <f>_xlfn.UNICHAR(HEX2DEC(半角・全角[[#This Row],[Code(半)]]))</f>
        <v>A</v>
      </c>
      <c r="F36" s="7" t="str">
        <f>VLOOKUP(半角・全角[[#This Row],[Code(全)]],定義一覧[],9,FALSE)</f>
        <v>WIDE_ASCII_LATIN_UPPER_CASE_A</v>
      </c>
      <c r="G36" s="7" t="str">
        <f>VLOOKUP(半角・全角[[#This Row],[Code(半)]],定義一覧[],9,FALSE)</f>
        <v>NARROW_ASCII_LATIN_UPPER_CASE_A</v>
      </c>
      <c r="H36" s="9" t="str">
        <f>IF(COUNTIF(濁音・半濁音[表示3],半角・全角[[#This Row],[表示(全)]])&gt;=1,"○", "")</f>
        <v/>
      </c>
      <c r="I36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WIDE_ASCII_LATIN_UPPER_CASE_A =&gt; {
first = NARROW_ASCII_LATIN_UPPER_CASE_A;
second = u32::NULL;
}</v>
      </c>
      <c r="J3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NARROW_ASCII_LATIN_UPPER_CASE_A =&gt; {
result = WIDE_ASCII_LATIN_UPPER_CASE_A;
is_pad = false;
}</v>
      </c>
      <c r="K36" s="3" t="str">
        <f>"Pair::create("""&amp;半角・全角[[#This Row],[表示(全)]]&amp;""", """&amp;半角・全角[[#This Row],[表示(半)]]&amp;"""),"</f>
        <v>Pair::create("Ａ", "A"),</v>
      </c>
      <c r="L36" s="2"/>
      <c r="O36" s="1"/>
    </row>
    <row r="37" spans="2:15" ht="15.75" customHeight="1" x14ac:dyDescent="0.4">
      <c r="B37" s="10" t="s">
        <v>239</v>
      </c>
      <c r="C37" s="6" t="str">
        <f>_xlfn.UNICHAR(HEX2DEC(半角・全角[[#This Row],[Code(全)]]))</f>
        <v>Ｂ</v>
      </c>
      <c r="D37" s="10" t="s">
        <v>336</v>
      </c>
      <c r="E37" s="6" t="str">
        <f>_xlfn.UNICHAR(HEX2DEC(半角・全角[[#This Row],[Code(半)]]))</f>
        <v>B</v>
      </c>
      <c r="F37" s="7" t="str">
        <f>VLOOKUP(半角・全角[[#This Row],[Code(全)]],定義一覧[],9,FALSE)</f>
        <v>WIDE_ASCII_LATIN_UPPER_CASE_B</v>
      </c>
      <c r="G37" s="7" t="str">
        <f>VLOOKUP(半角・全角[[#This Row],[Code(半)]],定義一覧[],9,FALSE)</f>
        <v>NARROW_ASCII_LATIN_UPPER_CASE_B</v>
      </c>
      <c r="H37" s="9" t="str">
        <f>IF(COUNTIF(濁音・半濁音[表示3],半角・全角[[#This Row],[表示(全)]])&gt;=1,"○", "")</f>
        <v/>
      </c>
      <c r="I37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WIDE_ASCII_LATIN_UPPER_CASE_B =&gt; {
first = NARROW_ASCII_LATIN_UPPER_CASE_B;
second = u32::NULL;
}</v>
      </c>
      <c r="J3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NARROW_ASCII_LATIN_UPPER_CASE_B =&gt; {
result = WIDE_ASCII_LATIN_UPPER_CASE_B;
is_pad = false;
}</v>
      </c>
      <c r="K37" s="3" t="str">
        <f>"Pair::create("""&amp;半角・全角[[#This Row],[表示(全)]]&amp;""", """&amp;半角・全角[[#This Row],[表示(半)]]&amp;"""),"</f>
        <v>Pair::create("Ｂ", "B"),</v>
      </c>
      <c r="L37" s="2"/>
      <c r="O37" s="1"/>
    </row>
    <row r="38" spans="2:15" ht="15.75" customHeight="1" x14ac:dyDescent="0.4">
      <c r="B38" s="10" t="s">
        <v>240</v>
      </c>
      <c r="C38" s="6" t="str">
        <f>_xlfn.UNICHAR(HEX2DEC(半角・全角[[#This Row],[Code(全)]]))</f>
        <v>Ｃ</v>
      </c>
      <c r="D38" s="10" t="s">
        <v>337</v>
      </c>
      <c r="E38" s="6" t="str">
        <f>_xlfn.UNICHAR(HEX2DEC(半角・全角[[#This Row],[Code(半)]]))</f>
        <v>C</v>
      </c>
      <c r="F38" s="7" t="str">
        <f>VLOOKUP(半角・全角[[#This Row],[Code(全)]],定義一覧[],9,FALSE)</f>
        <v>WIDE_ASCII_LATIN_UPPER_CASE_C</v>
      </c>
      <c r="G38" s="7" t="str">
        <f>VLOOKUP(半角・全角[[#This Row],[Code(半)]],定義一覧[],9,FALSE)</f>
        <v>NARROW_ASCII_LATIN_UPPER_CASE_C</v>
      </c>
      <c r="H38" s="9" t="str">
        <f>IF(COUNTIF(濁音・半濁音[表示3],半角・全角[[#This Row],[表示(全)]])&gt;=1,"○", "")</f>
        <v/>
      </c>
      <c r="I38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WIDE_ASCII_LATIN_UPPER_CASE_C =&gt; {
first = NARROW_ASCII_LATIN_UPPER_CASE_C;
second = u32::NULL;
}</v>
      </c>
      <c r="J3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NARROW_ASCII_LATIN_UPPER_CASE_C =&gt; {
result = WIDE_ASCII_LATIN_UPPER_CASE_C;
is_pad = false;
}</v>
      </c>
      <c r="K38" s="3" t="str">
        <f>"Pair::create("""&amp;半角・全角[[#This Row],[表示(全)]]&amp;""", """&amp;半角・全角[[#This Row],[表示(半)]]&amp;"""),"</f>
        <v>Pair::create("Ｃ", "C"),</v>
      </c>
      <c r="L38" s="2"/>
      <c r="O38" s="1"/>
    </row>
    <row r="39" spans="2:15" ht="15.75" customHeight="1" x14ac:dyDescent="0.4">
      <c r="B39" s="10" t="s">
        <v>241</v>
      </c>
      <c r="C39" s="6" t="str">
        <f>_xlfn.UNICHAR(HEX2DEC(半角・全角[[#This Row],[Code(全)]]))</f>
        <v>Ｄ</v>
      </c>
      <c r="D39" s="10" t="s">
        <v>338</v>
      </c>
      <c r="E39" s="6" t="str">
        <f>_xlfn.UNICHAR(HEX2DEC(半角・全角[[#This Row],[Code(半)]]))</f>
        <v>D</v>
      </c>
      <c r="F39" s="7" t="str">
        <f>VLOOKUP(半角・全角[[#This Row],[Code(全)]],定義一覧[],9,FALSE)</f>
        <v>WIDE_ASCII_LATIN_UPPER_CASE_D</v>
      </c>
      <c r="G39" s="7" t="str">
        <f>VLOOKUP(半角・全角[[#This Row],[Code(半)]],定義一覧[],9,FALSE)</f>
        <v>NARROW_ASCII_LATIN_UPPER_CASE_D</v>
      </c>
      <c r="H39" s="9" t="str">
        <f>IF(COUNTIF(濁音・半濁音[表示3],半角・全角[[#This Row],[表示(全)]])&gt;=1,"○", "")</f>
        <v/>
      </c>
      <c r="I39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WIDE_ASCII_LATIN_UPPER_CASE_D =&gt; {
first = NARROW_ASCII_LATIN_UPPER_CASE_D;
second = u32::NULL;
}</v>
      </c>
      <c r="J3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NARROW_ASCII_LATIN_UPPER_CASE_D =&gt; {
result = WIDE_ASCII_LATIN_UPPER_CASE_D;
is_pad = false;
}</v>
      </c>
      <c r="K39" s="3" t="str">
        <f>"Pair::create("""&amp;半角・全角[[#This Row],[表示(全)]]&amp;""", """&amp;半角・全角[[#This Row],[表示(半)]]&amp;"""),"</f>
        <v>Pair::create("Ｄ", "D"),</v>
      </c>
      <c r="L39" s="2"/>
      <c r="O39" s="1"/>
    </row>
    <row r="40" spans="2:15" ht="15.75" customHeight="1" x14ac:dyDescent="0.4">
      <c r="B40" s="10" t="s">
        <v>242</v>
      </c>
      <c r="C40" s="6" t="str">
        <f>_xlfn.UNICHAR(HEX2DEC(半角・全角[[#This Row],[Code(全)]]))</f>
        <v>Ｅ</v>
      </c>
      <c r="D40" s="10" t="s">
        <v>339</v>
      </c>
      <c r="E40" s="6" t="str">
        <f>_xlfn.UNICHAR(HEX2DEC(半角・全角[[#This Row],[Code(半)]]))</f>
        <v>E</v>
      </c>
      <c r="F40" s="7" t="str">
        <f>VLOOKUP(半角・全角[[#This Row],[Code(全)]],定義一覧[],9,FALSE)</f>
        <v>WIDE_ASCII_LATIN_UPPER_CASE_E</v>
      </c>
      <c r="G40" s="7" t="str">
        <f>VLOOKUP(半角・全角[[#This Row],[Code(半)]],定義一覧[],9,FALSE)</f>
        <v>NARROW_ASCII_LATIN_UPPER_CASE_E</v>
      </c>
      <c r="H40" s="9" t="str">
        <f>IF(COUNTIF(濁音・半濁音[表示3],半角・全角[[#This Row],[表示(全)]])&gt;=1,"○", "")</f>
        <v/>
      </c>
      <c r="I40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WIDE_ASCII_LATIN_UPPER_CASE_E =&gt; {
first = NARROW_ASCII_LATIN_UPPER_CASE_E;
second = u32::NULL;
}</v>
      </c>
      <c r="J4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NARROW_ASCII_LATIN_UPPER_CASE_E =&gt; {
result = WIDE_ASCII_LATIN_UPPER_CASE_E;
is_pad = false;
}</v>
      </c>
      <c r="K40" s="3" t="str">
        <f>"Pair::create("""&amp;半角・全角[[#This Row],[表示(全)]]&amp;""", """&amp;半角・全角[[#This Row],[表示(半)]]&amp;"""),"</f>
        <v>Pair::create("Ｅ", "E"),</v>
      </c>
      <c r="L40" s="2"/>
      <c r="O40" s="1"/>
    </row>
    <row r="41" spans="2:15" ht="15.75" customHeight="1" x14ac:dyDescent="0.4">
      <c r="B41" s="10" t="s">
        <v>243</v>
      </c>
      <c r="C41" s="6" t="str">
        <f>_xlfn.UNICHAR(HEX2DEC(半角・全角[[#This Row],[Code(全)]]))</f>
        <v>Ｆ</v>
      </c>
      <c r="D41" s="10" t="s">
        <v>340</v>
      </c>
      <c r="E41" s="6" t="str">
        <f>_xlfn.UNICHAR(HEX2DEC(半角・全角[[#This Row],[Code(半)]]))</f>
        <v>F</v>
      </c>
      <c r="F41" s="7" t="str">
        <f>VLOOKUP(半角・全角[[#This Row],[Code(全)]],定義一覧[],9,FALSE)</f>
        <v>WIDE_ASCII_LATIN_UPPER_CASE_F</v>
      </c>
      <c r="G41" s="7" t="str">
        <f>VLOOKUP(半角・全角[[#This Row],[Code(半)]],定義一覧[],9,FALSE)</f>
        <v>NARROW_ASCII_LATIN_UPPER_CASE_F</v>
      </c>
      <c r="H41" s="9" t="str">
        <f>IF(COUNTIF(濁音・半濁音[表示3],半角・全角[[#This Row],[表示(全)]])&gt;=1,"○", "")</f>
        <v/>
      </c>
      <c r="I41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WIDE_ASCII_LATIN_UPPER_CASE_F =&gt; {
first = NARROW_ASCII_LATIN_UPPER_CASE_F;
second = u32::NULL;
}</v>
      </c>
      <c r="J4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NARROW_ASCII_LATIN_UPPER_CASE_F =&gt; {
result = WIDE_ASCII_LATIN_UPPER_CASE_F;
is_pad = false;
}</v>
      </c>
      <c r="K41" s="3" t="str">
        <f>"Pair::create("""&amp;半角・全角[[#This Row],[表示(全)]]&amp;""", """&amp;半角・全角[[#This Row],[表示(半)]]&amp;"""),"</f>
        <v>Pair::create("Ｆ", "F"),</v>
      </c>
      <c r="L41" s="2"/>
      <c r="O41" s="1"/>
    </row>
    <row r="42" spans="2:15" ht="15.75" customHeight="1" x14ac:dyDescent="0.4">
      <c r="B42" s="10" t="s">
        <v>244</v>
      </c>
      <c r="C42" s="6" t="str">
        <f>_xlfn.UNICHAR(HEX2DEC(半角・全角[[#This Row],[Code(全)]]))</f>
        <v>Ｇ</v>
      </c>
      <c r="D42" s="10" t="s">
        <v>341</v>
      </c>
      <c r="E42" s="6" t="str">
        <f>_xlfn.UNICHAR(HEX2DEC(半角・全角[[#This Row],[Code(半)]]))</f>
        <v>G</v>
      </c>
      <c r="F42" s="7" t="str">
        <f>VLOOKUP(半角・全角[[#This Row],[Code(全)]],定義一覧[],9,FALSE)</f>
        <v>WIDE_ASCII_LATIN_UPPER_CASE_G</v>
      </c>
      <c r="G42" s="7" t="str">
        <f>VLOOKUP(半角・全角[[#This Row],[Code(半)]],定義一覧[],9,FALSE)</f>
        <v>NARROW_ASCII_LATIN_UPPER_CASE_G</v>
      </c>
      <c r="H42" s="9" t="str">
        <f>IF(COUNTIF(濁音・半濁音[表示3],半角・全角[[#This Row],[表示(全)]])&gt;=1,"○", "")</f>
        <v/>
      </c>
      <c r="I42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WIDE_ASCII_LATIN_UPPER_CASE_G =&gt; {
first = NARROW_ASCII_LATIN_UPPER_CASE_G;
second = u32::NULL;
}</v>
      </c>
      <c r="J4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NARROW_ASCII_LATIN_UPPER_CASE_G =&gt; {
result = WIDE_ASCII_LATIN_UPPER_CASE_G;
is_pad = false;
}</v>
      </c>
      <c r="K42" s="3" t="str">
        <f>"Pair::create("""&amp;半角・全角[[#This Row],[表示(全)]]&amp;""", """&amp;半角・全角[[#This Row],[表示(半)]]&amp;"""),"</f>
        <v>Pair::create("Ｇ", "G"),</v>
      </c>
      <c r="L42" s="2"/>
      <c r="O42" s="1"/>
    </row>
    <row r="43" spans="2:15" ht="15.75" customHeight="1" x14ac:dyDescent="0.4">
      <c r="B43" s="10" t="s">
        <v>245</v>
      </c>
      <c r="C43" s="6" t="str">
        <f>_xlfn.UNICHAR(HEX2DEC(半角・全角[[#This Row],[Code(全)]]))</f>
        <v>Ｈ</v>
      </c>
      <c r="D43" s="10" t="s">
        <v>342</v>
      </c>
      <c r="E43" s="6" t="str">
        <f>_xlfn.UNICHAR(HEX2DEC(半角・全角[[#This Row],[Code(半)]]))</f>
        <v>H</v>
      </c>
      <c r="F43" s="7" t="str">
        <f>VLOOKUP(半角・全角[[#This Row],[Code(全)]],定義一覧[],9,FALSE)</f>
        <v>WIDE_ASCII_LATIN_UPPER_CASE_H</v>
      </c>
      <c r="G43" s="7" t="str">
        <f>VLOOKUP(半角・全角[[#This Row],[Code(半)]],定義一覧[],9,FALSE)</f>
        <v>NARROW_ASCII_LATIN_UPPER_CASE_H</v>
      </c>
      <c r="H43" s="9" t="str">
        <f>IF(COUNTIF(濁音・半濁音[表示3],半角・全角[[#This Row],[表示(全)]])&gt;=1,"○", "")</f>
        <v/>
      </c>
      <c r="I43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WIDE_ASCII_LATIN_UPPER_CASE_H =&gt; {
first = NARROW_ASCII_LATIN_UPPER_CASE_H;
second = u32::NULL;
}</v>
      </c>
      <c r="J4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NARROW_ASCII_LATIN_UPPER_CASE_H =&gt; {
result = WIDE_ASCII_LATIN_UPPER_CASE_H;
is_pad = false;
}</v>
      </c>
      <c r="K43" s="3" t="str">
        <f>"Pair::create("""&amp;半角・全角[[#This Row],[表示(全)]]&amp;""", """&amp;半角・全角[[#This Row],[表示(半)]]&amp;"""),"</f>
        <v>Pair::create("Ｈ", "H"),</v>
      </c>
      <c r="L43" s="2"/>
      <c r="O43" s="1"/>
    </row>
    <row r="44" spans="2:15" ht="15.75" customHeight="1" x14ac:dyDescent="0.4">
      <c r="B44" s="10" t="s">
        <v>246</v>
      </c>
      <c r="C44" s="6" t="str">
        <f>_xlfn.UNICHAR(HEX2DEC(半角・全角[[#This Row],[Code(全)]]))</f>
        <v>Ｉ</v>
      </c>
      <c r="D44" s="10" t="s">
        <v>343</v>
      </c>
      <c r="E44" s="6" t="str">
        <f>_xlfn.UNICHAR(HEX2DEC(半角・全角[[#This Row],[Code(半)]]))</f>
        <v>I</v>
      </c>
      <c r="F44" s="7" t="str">
        <f>VLOOKUP(半角・全角[[#This Row],[Code(全)]],定義一覧[],9,FALSE)</f>
        <v>WIDE_ASCII_LATIN_UPPER_CASE_I</v>
      </c>
      <c r="G44" s="7" t="str">
        <f>VLOOKUP(半角・全角[[#This Row],[Code(半)]],定義一覧[],9,FALSE)</f>
        <v>NARROW_ASCII_LATIN_UPPER_CASE_I</v>
      </c>
      <c r="H44" s="9" t="str">
        <f>IF(COUNTIF(濁音・半濁音[表示3],半角・全角[[#This Row],[表示(全)]])&gt;=1,"○", "")</f>
        <v/>
      </c>
      <c r="I44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WIDE_ASCII_LATIN_UPPER_CASE_I =&gt; {
first = NARROW_ASCII_LATIN_UPPER_CASE_I;
second = u32::NULL;
}</v>
      </c>
      <c r="J4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NARROW_ASCII_LATIN_UPPER_CASE_I =&gt; {
result = WIDE_ASCII_LATIN_UPPER_CASE_I;
is_pad = false;
}</v>
      </c>
      <c r="K44" s="3" t="str">
        <f>"Pair::create("""&amp;半角・全角[[#This Row],[表示(全)]]&amp;""", """&amp;半角・全角[[#This Row],[表示(半)]]&amp;"""),"</f>
        <v>Pair::create("Ｉ", "I"),</v>
      </c>
      <c r="L44" s="2"/>
      <c r="O44" s="1"/>
    </row>
    <row r="45" spans="2:15" ht="15.75" customHeight="1" x14ac:dyDescent="0.4">
      <c r="B45" s="10" t="s">
        <v>247</v>
      </c>
      <c r="C45" s="6" t="str">
        <f>_xlfn.UNICHAR(HEX2DEC(半角・全角[[#This Row],[Code(全)]]))</f>
        <v>Ｊ</v>
      </c>
      <c r="D45" s="10" t="s">
        <v>344</v>
      </c>
      <c r="E45" s="6" t="str">
        <f>_xlfn.UNICHAR(HEX2DEC(半角・全角[[#This Row],[Code(半)]]))</f>
        <v>J</v>
      </c>
      <c r="F45" s="7" t="str">
        <f>VLOOKUP(半角・全角[[#This Row],[Code(全)]],定義一覧[],9,FALSE)</f>
        <v>WIDE_ASCII_LATIN_UPPER_CASE_J</v>
      </c>
      <c r="G45" s="7" t="str">
        <f>VLOOKUP(半角・全角[[#This Row],[Code(半)]],定義一覧[],9,FALSE)</f>
        <v>NARROW_ASCII_LATIN_UPPER_CASE_J</v>
      </c>
      <c r="H45" s="9" t="str">
        <f>IF(COUNTIF(濁音・半濁音[表示3],半角・全角[[#This Row],[表示(全)]])&gt;=1,"○", "")</f>
        <v/>
      </c>
      <c r="I45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WIDE_ASCII_LATIN_UPPER_CASE_J =&gt; {
first = NARROW_ASCII_LATIN_UPPER_CASE_J;
second = u32::NULL;
}</v>
      </c>
      <c r="J4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NARROW_ASCII_LATIN_UPPER_CASE_J =&gt; {
result = WIDE_ASCII_LATIN_UPPER_CASE_J;
is_pad = false;
}</v>
      </c>
      <c r="K45" s="3" t="str">
        <f>"Pair::create("""&amp;半角・全角[[#This Row],[表示(全)]]&amp;""", """&amp;半角・全角[[#This Row],[表示(半)]]&amp;"""),"</f>
        <v>Pair::create("Ｊ", "J"),</v>
      </c>
      <c r="L45" s="2"/>
      <c r="O45" s="1"/>
    </row>
    <row r="46" spans="2:15" ht="15.75" customHeight="1" x14ac:dyDescent="0.4">
      <c r="B46" s="10" t="s">
        <v>248</v>
      </c>
      <c r="C46" s="6" t="str">
        <f>_xlfn.UNICHAR(HEX2DEC(半角・全角[[#This Row],[Code(全)]]))</f>
        <v>Ｋ</v>
      </c>
      <c r="D46" s="10" t="s">
        <v>345</v>
      </c>
      <c r="E46" s="6" t="str">
        <f>_xlfn.UNICHAR(HEX2DEC(半角・全角[[#This Row],[Code(半)]]))</f>
        <v>K</v>
      </c>
      <c r="F46" s="7" t="str">
        <f>VLOOKUP(半角・全角[[#This Row],[Code(全)]],定義一覧[],9,FALSE)</f>
        <v>WIDE_ASCII_LATIN_UPPER_CASE_K</v>
      </c>
      <c r="G46" s="7" t="str">
        <f>VLOOKUP(半角・全角[[#This Row],[Code(半)]],定義一覧[],9,FALSE)</f>
        <v>NARROW_ASCII_LATIN_UPPER_CASE_K</v>
      </c>
      <c r="H46" s="9" t="str">
        <f>IF(COUNTIF(濁音・半濁音[表示3],半角・全角[[#This Row],[表示(全)]])&gt;=1,"○", "")</f>
        <v/>
      </c>
      <c r="I46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WIDE_ASCII_LATIN_UPPER_CASE_K =&gt; {
first = NARROW_ASCII_LATIN_UPPER_CASE_K;
second = u32::NULL;
}</v>
      </c>
      <c r="J4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NARROW_ASCII_LATIN_UPPER_CASE_K =&gt; {
result = WIDE_ASCII_LATIN_UPPER_CASE_K;
is_pad = false;
}</v>
      </c>
      <c r="K46" s="3" t="str">
        <f>"Pair::create("""&amp;半角・全角[[#This Row],[表示(全)]]&amp;""", """&amp;半角・全角[[#This Row],[表示(半)]]&amp;"""),"</f>
        <v>Pair::create("Ｋ", "K"),</v>
      </c>
      <c r="L46" s="2"/>
      <c r="O46" s="1"/>
    </row>
    <row r="47" spans="2:15" ht="15.75" customHeight="1" x14ac:dyDescent="0.4">
      <c r="B47" s="10" t="s">
        <v>249</v>
      </c>
      <c r="C47" s="6" t="str">
        <f>_xlfn.UNICHAR(HEX2DEC(半角・全角[[#This Row],[Code(全)]]))</f>
        <v>Ｌ</v>
      </c>
      <c r="D47" s="10" t="s">
        <v>346</v>
      </c>
      <c r="E47" s="6" t="str">
        <f>_xlfn.UNICHAR(HEX2DEC(半角・全角[[#This Row],[Code(半)]]))</f>
        <v>L</v>
      </c>
      <c r="F47" s="7" t="str">
        <f>VLOOKUP(半角・全角[[#This Row],[Code(全)]],定義一覧[],9,FALSE)</f>
        <v>WIDE_ASCII_LATIN_UPPER_CASE_L</v>
      </c>
      <c r="G47" s="7" t="str">
        <f>VLOOKUP(半角・全角[[#This Row],[Code(半)]],定義一覧[],9,FALSE)</f>
        <v>NARROW_ASCII_LATIN_UPPER_CASE_L</v>
      </c>
      <c r="H47" s="9" t="str">
        <f>IF(COUNTIF(濁音・半濁音[表示3],半角・全角[[#This Row],[表示(全)]])&gt;=1,"○", "")</f>
        <v/>
      </c>
      <c r="I47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WIDE_ASCII_LATIN_UPPER_CASE_L =&gt; {
first = NARROW_ASCII_LATIN_UPPER_CASE_L;
second = u32::NULL;
}</v>
      </c>
      <c r="J4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NARROW_ASCII_LATIN_UPPER_CASE_L =&gt; {
result = WIDE_ASCII_LATIN_UPPER_CASE_L;
is_pad = false;
}</v>
      </c>
      <c r="K47" s="3" t="str">
        <f>"Pair::create("""&amp;半角・全角[[#This Row],[表示(全)]]&amp;""", """&amp;半角・全角[[#This Row],[表示(半)]]&amp;"""),"</f>
        <v>Pair::create("Ｌ", "L"),</v>
      </c>
      <c r="L47" s="2"/>
      <c r="O47" s="1"/>
    </row>
    <row r="48" spans="2:15" ht="15.75" customHeight="1" x14ac:dyDescent="0.4">
      <c r="B48" s="10" t="s">
        <v>250</v>
      </c>
      <c r="C48" s="6" t="str">
        <f>_xlfn.UNICHAR(HEX2DEC(半角・全角[[#This Row],[Code(全)]]))</f>
        <v>Ｍ</v>
      </c>
      <c r="D48" s="10" t="s">
        <v>347</v>
      </c>
      <c r="E48" s="6" t="str">
        <f>_xlfn.UNICHAR(HEX2DEC(半角・全角[[#This Row],[Code(半)]]))</f>
        <v>M</v>
      </c>
      <c r="F48" s="7" t="str">
        <f>VLOOKUP(半角・全角[[#This Row],[Code(全)]],定義一覧[],9,FALSE)</f>
        <v>WIDE_ASCII_LATIN_UPPER_CASE_M</v>
      </c>
      <c r="G48" s="7" t="str">
        <f>VLOOKUP(半角・全角[[#This Row],[Code(半)]],定義一覧[],9,FALSE)</f>
        <v>NARROW_ASCII_LATIN_UPPER_CASE_M</v>
      </c>
      <c r="H48" s="9" t="str">
        <f>IF(COUNTIF(濁音・半濁音[表示3],半角・全角[[#This Row],[表示(全)]])&gt;=1,"○", "")</f>
        <v/>
      </c>
      <c r="I48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WIDE_ASCII_LATIN_UPPER_CASE_M =&gt; {
first = NARROW_ASCII_LATIN_UPPER_CASE_M;
second = u32::NULL;
}</v>
      </c>
      <c r="J4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NARROW_ASCII_LATIN_UPPER_CASE_M =&gt; {
result = WIDE_ASCII_LATIN_UPPER_CASE_M;
is_pad = false;
}</v>
      </c>
      <c r="K48" s="3" t="str">
        <f>"Pair::create("""&amp;半角・全角[[#This Row],[表示(全)]]&amp;""", """&amp;半角・全角[[#This Row],[表示(半)]]&amp;"""),"</f>
        <v>Pair::create("Ｍ", "M"),</v>
      </c>
      <c r="L48" s="2"/>
      <c r="O48" s="1"/>
    </row>
    <row r="49" spans="2:15" ht="15.75" customHeight="1" x14ac:dyDescent="0.4">
      <c r="B49" s="10" t="s">
        <v>251</v>
      </c>
      <c r="C49" s="6" t="str">
        <f>_xlfn.UNICHAR(HEX2DEC(半角・全角[[#This Row],[Code(全)]]))</f>
        <v>Ｎ</v>
      </c>
      <c r="D49" s="10" t="s">
        <v>348</v>
      </c>
      <c r="E49" s="6" t="str">
        <f>_xlfn.UNICHAR(HEX2DEC(半角・全角[[#This Row],[Code(半)]]))</f>
        <v>N</v>
      </c>
      <c r="F49" s="7" t="str">
        <f>VLOOKUP(半角・全角[[#This Row],[Code(全)]],定義一覧[],9,FALSE)</f>
        <v>WIDE_ASCII_LATIN_UPPER_CASE_N</v>
      </c>
      <c r="G49" s="7" t="str">
        <f>VLOOKUP(半角・全角[[#This Row],[Code(半)]],定義一覧[],9,FALSE)</f>
        <v>NARROW_ASCII_LATIN_UPPER_CASE_N</v>
      </c>
      <c r="H49" s="9" t="str">
        <f>IF(COUNTIF(濁音・半濁音[表示3],半角・全角[[#This Row],[表示(全)]])&gt;=1,"○", "")</f>
        <v/>
      </c>
      <c r="I49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WIDE_ASCII_LATIN_UPPER_CASE_N =&gt; {
first = NARROW_ASCII_LATIN_UPPER_CASE_N;
second = u32::NULL;
}</v>
      </c>
      <c r="J4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NARROW_ASCII_LATIN_UPPER_CASE_N =&gt; {
result = WIDE_ASCII_LATIN_UPPER_CASE_N;
is_pad = false;
}</v>
      </c>
      <c r="K49" s="3" t="str">
        <f>"Pair::create("""&amp;半角・全角[[#This Row],[表示(全)]]&amp;""", """&amp;半角・全角[[#This Row],[表示(半)]]&amp;"""),"</f>
        <v>Pair::create("Ｎ", "N"),</v>
      </c>
      <c r="L49" s="2"/>
      <c r="O49" s="1"/>
    </row>
    <row r="50" spans="2:15" ht="15.75" customHeight="1" x14ac:dyDescent="0.4">
      <c r="B50" s="10" t="s">
        <v>252</v>
      </c>
      <c r="C50" s="6" t="str">
        <f>_xlfn.UNICHAR(HEX2DEC(半角・全角[[#This Row],[Code(全)]]))</f>
        <v>Ｏ</v>
      </c>
      <c r="D50" s="10" t="s">
        <v>349</v>
      </c>
      <c r="E50" s="6" t="str">
        <f>_xlfn.UNICHAR(HEX2DEC(半角・全角[[#This Row],[Code(半)]]))</f>
        <v>O</v>
      </c>
      <c r="F50" s="7" t="str">
        <f>VLOOKUP(半角・全角[[#This Row],[Code(全)]],定義一覧[],9,FALSE)</f>
        <v>WIDE_ASCII_LATIN_UPPER_CASE_O</v>
      </c>
      <c r="G50" s="7" t="str">
        <f>VLOOKUP(半角・全角[[#This Row],[Code(半)]],定義一覧[],9,FALSE)</f>
        <v>NARROW_ASCII_LATIN_UPPER_CASE_O</v>
      </c>
      <c r="H50" s="9" t="str">
        <f>IF(COUNTIF(濁音・半濁音[表示3],半角・全角[[#This Row],[表示(全)]])&gt;=1,"○", "")</f>
        <v/>
      </c>
      <c r="I50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WIDE_ASCII_LATIN_UPPER_CASE_O =&gt; {
first = NARROW_ASCII_LATIN_UPPER_CASE_O;
second = u32::NULL;
}</v>
      </c>
      <c r="J5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NARROW_ASCII_LATIN_UPPER_CASE_O =&gt; {
result = WIDE_ASCII_LATIN_UPPER_CASE_O;
is_pad = false;
}</v>
      </c>
      <c r="K50" s="3" t="str">
        <f>"Pair::create("""&amp;半角・全角[[#This Row],[表示(全)]]&amp;""", """&amp;半角・全角[[#This Row],[表示(半)]]&amp;"""),"</f>
        <v>Pair::create("Ｏ", "O"),</v>
      </c>
      <c r="L50" s="2"/>
      <c r="O50" s="1"/>
    </row>
    <row r="51" spans="2:15" ht="15.75" customHeight="1" x14ac:dyDescent="0.4">
      <c r="B51" s="10" t="s">
        <v>253</v>
      </c>
      <c r="C51" s="6" t="str">
        <f>_xlfn.UNICHAR(HEX2DEC(半角・全角[[#This Row],[Code(全)]]))</f>
        <v>Ｐ</v>
      </c>
      <c r="D51" s="10" t="s">
        <v>350</v>
      </c>
      <c r="E51" s="6" t="str">
        <f>_xlfn.UNICHAR(HEX2DEC(半角・全角[[#This Row],[Code(半)]]))</f>
        <v>P</v>
      </c>
      <c r="F51" s="7" t="str">
        <f>VLOOKUP(半角・全角[[#This Row],[Code(全)]],定義一覧[],9,FALSE)</f>
        <v>WIDE_ASCII_LATIN_UPPER_CASE_P</v>
      </c>
      <c r="G51" s="7" t="str">
        <f>VLOOKUP(半角・全角[[#This Row],[Code(半)]],定義一覧[],9,FALSE)</f>
        <v>NARROW_ASCII_LATIN_UPPER_CASE_P</v>
      </c>
      <c r="H51" s="9" t="str">
        <f>IF(COUNTIF(濁音・半濁音[表示3],半角・全角[[#This Row],[表示(全)]])&gt;=1,"○", "")</f>
        <v/>
      </c>
      <c r="I51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WIDE_ASCII_LATIN_UPPER_CASE_P =&gt; {
first = NARROW_ASCII_LATIN_UPPER_CASE_P;
second = u32::NULL;
}</v>
      </c>
      <c r="J5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NARROW_ASCII_LATIN_UPPER_CASE_P =&gt; {
result = WIDE_ASCII_LATIN_UPPER_CASE_P;
is_pad = false;
}</v>
      </c>
      <c r="K51" s="3" t="str">
        <f>"Pair::create("""&amp;半角・全角[[#This Row],[表示(全)]]&amp;""", """&amp;半角・全角[[#This Row],[表示(半)]]&amp;"""),"</f>
        <v>Pair::create("Ｐ", "P"),</v>
      </c>
      <c r="L51" s="2"/>
      <c r="O51" s="1"/>
    </row>
    <row r="52" spans="2:15" ht="15.75" customHeight="1" x14ac:dyDescent="0.4">
      <c r="B52" s="10" t="s">
        <v>254</v>
      </c>
      <c r="C52" s="6" t="str">
        <f>_xlfn.UNICHAR(HEX2DEC(半角・全角[[#This Row],[Code(全)]]))</f>
        <v>Ｑ</v>
      </c>
      <c r="D52" s="10" t="s">
        <v>351</v>
      </c>
      <c r="E52" s="6" t="str">
        <f>_xlfn.UNICHAR(HEX2DEC(半角・全角[[#This Row],[Code(半)]]))</f>
        <v>Q</v>
      </c>
      <c r="F52" s="7" t="str">
        <f>VLOOKUP(半角・全角[[#This Row],[Code(全)]],定義一覧[],9,FALSE)</f>
        <v>WIDE_ASCII_LATIN_UPPER_CASE_Q</v>
      </c>
      <c r="G52" s="7" t="str">
        <f>VLOOKUP(半角・全角[[#This Row],[Code(半)]],定義一覧[],9,FALSE)</f>
        <v>NARROW_ASCII_LATIN_UPPER_CASE_Q</v>
      </c>
      <c r="H52" s="9" t="str">
        <f>IF(COUNTIF(濁音・半濁音[表示3],半角・全角[[#This Row],[表示(全)]])&gt;=1,"○", "")</f>
        <v/>
      </c>
      <c r="I52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WIDE_ASCII_LATIN_UPPER_CASE_Q =&gt; {
first = NARROW_ASCII_LATIN_UPPER_CASE_Q;
second = u32::NULL;
}</v>
      </c>
      <c r="J5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NARROW_ASCII_LATIN_UPPER_CASE_Q =&gt; {
result = WIDE_ASCII_LATIN_UPPER_CASE_Q;
is_pad = false;
}</v>
      </c>
      <c r="K52" s="3" t="str">
        <f>"Pair::create("""&amp;半角・全角[[#This Row],[表示(全)]]&amp;""", """&amp;半角・全角[[#This Row],[表示(半)]]&amp;"""),"</f>
        <v>Pair::create("Ｑ", "Q"),</v>
      </c>
      <c r="L52" s="2"/>
      <c r="O52" s="1"/>
    </row>
    <row r="53" spans="2:15" ht="15.75" customHeight="1" x14ac:dyDescent="0.4">
      <c r="B53" s="10" t="s">
        <v>255</v>
      </c>
      <c r="C53" s="6" t="str">
        <f>_xlfn.UNICHAR(HEX2DEC(半角・全角[[#This Row],[Code(全)]]))</f>
        <v>Ｒ</v>
      </c>
      <c r="D53" s="10" t="s">
        <v>352</v>
      </c>
      <c r="E53" s="6" t="str">
        <f>_xlfn.UNICHAR(HEX2DEC(半角・全角[[#This Row],[Code(半)]]))</f>
        <v>R</v>
      </c>
      <c r="F53" s="7" t="str">
        <f>VLOOKUP(半角・全角[[#This Row],[Code(全)]],定義一覧[],9,FALSE)</f>
        <v>WIDE_ASCII_LATIN_UPPER_CASE_R</v>
      </c>
      <c r="G53" s="7" t="str">
        <f>VLOOKUP(半角・全角[[#This Row],[Code(半)]],定義一覧[],9,FALSE)</f>
        <v>NARROW_ASCII_LATIN_UPPER_CASE_R</v>
      </c>
      <c r="H53" s="9" t="str">
        <f>IF(COUNTIF(濁音・半濁音[表示3],半角・全角[[#This Row],[表示(全)]])&gt;=1,"○", "")</f>
        <v/>
      </c>
      <c r="I53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WIDE_ASCII_LATIN_UPPER_CASE_R =&gt; {
first = NARROW_ASCII_LATIN_UPPER_CASE_R;
second = u32::NULL;
}</v>
      </c>
      <c r="J5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NARROW_ASCII_LATIN_UPPER_CASE_R =&gt; {
result = WIDE_ASCII_LATIN_UPPER_CASE_R;
is_pad = false;
}</v>
      </c>
      <c r="K53" s="3" t="str">
        <f>"Pair::create("""&amp;半角・全角[[#This Row],[表示(全)]]&amp;""", """&amp;半角・全角[[#This Row],[表示(半)]]&amp;"""),"</f>
        <v>Pair::create("Ｒ", "R"),</v>
      </c>
      <c r="L53" s="2"/>
      <c r="O53" s="1"/>
    </row>
    <row r="54" spans="2:15" ht="15.75" customHeight="1" x14ac:dyDescent="0.4">
      <c r="B54" s="10" t="s">
        <v>256</v>
      </c>
      <c r="C54" s="6" t="str">
        <f>_xlfn.UNICHAR(HEX2DEC(半角・全角[[#This Row],[Code(全)]]))</f>
        <v>Ｓ</v>
      </c>
      <c r="D54" s="10" t="s">
        <v>353</v>
      </c>
      <c r="E54" s="6" t="str">
        <f>_xlfn.UNICHAR(HEX2DEC(半角・全角[[#This Row],[Code(半)]]))</f>
        <v>S</v>
      </c>
      <c r="F54" s="7" t="str">
        <f>VLOOKUP(半角・全角[[#This Row],[Code(全)]],定義一覧[],9,FALSE)</f>
        <v>WIDE_ASCII_LATIN_UPPER_CASE_S</v>
      </c>
      <c r="G54" s="7" t="str">
        <f>VLOOKUP(半角・全角[[#This Row],[Code(半)]],定義一覧[],9,FALSE)</f>
        <v>NARROW_ASCII_LATIN_UPPER_CASE_S</v>
      </c>
      <c r="H54" s="9" t="str">
        <f>IF(COUNTIF(濁音・半濁音[表示3],半角・全角[[#This Row],[表示(全)]])&gt;=1,"○", "")</f>
        <v/>
      </c>
      <c r="I54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WIDE_ASCII_LATIN_UPPER_CASE_S =&gt; {
first = NARROW_ASCII_LATIN_UPPER_CASE_S;
second = u32::NULL;
}</v>
      </c>
      <c r="J5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NARROW_ASCII_LATIN_UPPER_CASE_S =&gt; {
result = WIDE_ASCII_LATIN_UPPER_CASE_S;
is_pad = false;
}</v>
      </c>
      <c r="K54" s="3" t="str">
        <f>"Pair::create("""&amp;半角・全角[[#This Row],[表示(全)]]&amp;""", """&amp;半角・全角[[#This Row],[表示(半)]]&amp;"""),"</f>
        <v>Pair::create("Ｓ", "S"),</v>
      </c>
      <c r="L54" s="2"/>
      <c r="O54" s="1"/>
    </row>
    <row r="55" spans="2:15" ht="15.75" customHeight="1" x14ac:dyDescent="0.4">
      <c r="B55" s="10" t="s">
        <v>257</v>
      </c>
      <c r="C55" s="6" t="str">
        <f>_xlfn.UNICHAR(HEX2DEC(半角・全角[[#This Row],[Code(全)]]))</f>
        <v>Ｔ</v>
      </c>
      <c r="D55" s="10" t="s">
        <v>354</v>
      </c>
      <c r="E55" s="6" t="str">
        <f>_xlfn.UNICHAR(HEX2DEC(半角・全角[[#This Row],[Code(半)]]))</f>
        <v>T</v>
      </c>
      <c r="F55" s="7" t="str">
        <f>VLOOKUP(半角・全角[[#This Row],[Code(全)]],定義一覧[],9,FALSE)</f>
        <v>WIDE_ASCII_LATIN_UPPER_CASE_T</v>
      </c>
      <c r="G55" s="7" t="str">
        <f>VLOOKUP(半角・全角[[#This Row],[Code(半)]],定義一覧[],9,FALSE)</f>
        <v>NARROW_ASCII_LATIN_UPPER_CASE_T</v>
      </c>
      <c r="H55" s="9" t="str">
        <f>IF(COUNTIF(濁音・半濁音[表示3],半角・全角[[#This Row],[表示(全)]])&gt;=1,"○", "")</f>
        <v/>
      </c>
      <c r="I55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WIDE_ASCII_LATIN_UPPER_CASE_T =&gt; {
first = NARROW_ASCII_LATIN_UPPER_CASE_T;
second = u32::NULL;
}</v>
      </c>
      <c r="J5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NARROW_ASCII_LATIN_UPPER_CASE_T =&gt; {
result = WIDE_ASCII_LATIN_UPPER_CASE_T;
is_pad = false;
}</v>
      </c>
      <c r="K55" s="3" t="str">
        <f>"Pair::create("""&amp;半角・全角[[#This Row],[表示(全)]]&amp;""", """&amp;半角・全角[[#This Row],[表示(半)]]&amp;"""),"</f>
        <v>Pair::create("Ｔ", "T"),</v>
      </c>
      <c r="L55" s="2"/>
      <c r="O55" s="1"/>
    </row>
    <row r="56" spans="2:15" ht="15.75" customHeight="1" x14ac:dyDescent="0.4">
      <c r="B56" s="10" t="s">
        <v>258</v>
      </c>
      <c r="C56" s="6" t="str">
        <f>_xlfn.UNICHAR(HEX2DEC(半角・全角[[#This Row],[Code(全)]]))</f>
        <v>Ｕ</v>
      </c>
      <c r="D56" s="10" t="s">
        <v>355</v>
      </c>
      <c r="E56" s="6" t="str">
        <f>_xlfn.UNICHAR(HEX2DEC(半角・全角[[#This Row],[Code(半)]]))</f>
        <v>U</v>
      </c>
      <c r="F56" s="7" t="str">
        <f>VLOOKUP(半角・全角[[#This Row],[Code(全)]],定義一覧[],9,FALSE)</f>
        <v>WIDE_ASCII_LATIN_UPPER_CASE_U</v>
      </c>
      <c r="G56" s="7" t="str">
        <f>VLOOKUP(半角・全角[[#This Row],[Code(半)]],定義一覧[],9,FALSE)</f>
        <v>NARROW_ASCII_LATIN_UPPER_CASE_U</v>
      </c>
      <c r="H56" s="9" t="str">
        <f>IF(COUNTIF(濁音・半濁音[表示3],半角・全角[[#This Row],[表示(全)]])&gt;=1,"○", "")</f>
        <v/>
      </c>
      <c r="I56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WIDE_ASCII_LATIN_UPPER_CASE_U =&gt; {
first = NARROW_ASCII_LATIN_UPPER_CASE_U;
second = u32::NULL;
}</v>
      </c>
      <c r="J5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NARROW_ASCII_LATIN_UPPER_CASE_U =&gt; {
result = WIDE_ASCII_LATIN_UPPER_CASE_U;
is_pad = false;
}</v>
      </c>
      <c r="K56" s="3" t="str">
        <f>"Pair::create("""&amp;半角・全角[[#This Row],[表示(全)]]&amp;""", """&amp;半角・全角[[#This Row],[表示(半)]]&amp;"""),"</f>
        <v>Pair::create("Ｕ", "U"),</v>
      </c>
      <c r="L56" s="2"/>
      <c r="O56" s="1"/>
    </row>
    <row r="57" spans="2:15" ht="15.75" customHeight="1" x14ac:dyDescent="0.4">
      <c r="B57" s="10" t="s">
        <v>259</v>
      </c>
      <c r="C57" s="6" t="str">
        <f>_xlfn.UNICHAR(HEX2DEC(半角・全角[[#This Row],[Code(全)]]))</f>
        <v>Ｖ</v>
      </c>
      <c r="D57" s="10" t="s">
        <v>356</v>
      </c>
      <c r="E57" s="6" t="str">
        <f>_xlfn.UNICHAR(HEX2DEC(半角・全角[[#This Row],[Code(半)]]))</f>
        <v>V</v>
      </c>
      <c r="F57" s="7" t="str">
        <f>VLOOKUP(半角・全角[[#This Row],[Code(全)]],定義一覧[],9,FALSE)</f>
        <v>WIDE_ASCII_LATIN_UPPER_CASE_V</v>
      </c>
      <c r="G57" s="7" t="str">
        <f>VLOOKUP(半角・全角[[#This Row],[Code(半)]],定義一覧[],9,FALSE)</f>
        <v>NARROW_ASCII_LATIN_UPPER_CASE_V</v>
      </c>
      <c r="H57" s="9" t="str">
        <f>IF(COUNTIF(濁音・半濁音[表示3],半角・全角[[#This Row],[表示(全)]])&gt;=1,"○", "")</f>
        <v/>
      </c>
      <c r="I57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WIDE_ASCII_LATIN_UPPER_CASE_V =&gt; {
first = NARROW_ASCII_LATIN_UPPER_CASE_V;
second = u32::NULL;
}</v>
      </c>
      <c r="J5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NARROW_ASCII_LATIN_UPPER_CASE_V =&gt; {
result = WIDE_ASCII_LATIN_UPPER_CASE_V;
is_pad = false;
}</v>
      </c>
      <c r="K57" s="3" t="str">
        <f>"Pair::create("""&amp;半角・全角[[#This Row],[表示(全)]]&amp;""", """&amp;半角・全角[[#This Row],[表示(半)]]&amp;"""),"</f>
        <v>Pair::create("Ｖ", "V"),</v>
      </c>
      <c r="L57" s="2"/>
      <c r="O57" s="1"/>
    </row>
    <row r="58" spans="2:15" ht="15.75" customHeight="1" x14ac:dyDescent="0.4">
      <c r="B58" s="10" t="s">
        <v>260</v>
      </c>
      <c r="C58" s="6" t="str">
        <f>_xlfn.UNICHAR(HEX2DEC(半角・全角[[#This Row],[Code(全)]]))</f>
        <v>Ｗ</v>
      </c>
      <c r="D58" s="10" t="s">
        <v>357</v>
      </c>
      <c r="E58" s="6" t="str">
        <f>_xlfn.UNICHAR(HEX2DEC(半角・全角[[#This Row],[Code(半)]]))</f>
        <v>W</v>
      </c>
      <c r="F58" s="7" t="str">
        <f>VLOOKUP(半角・全角[[#This Row],[Code(全)]],定義一覧[],9,FALSE)</f>
        <v>WIDE_ASCII_LATIN_UPPER_CASE_W</v>
      </c>
      <c r="G58" s="7" t="str">
        <f>VLOOKUP(半角・全角[[#This Row],[Code(半)]],定義一覧[],9,FALSE)</f>
        <v>NARROW_ASCII_LATIN_UPPER_CASE_W</v>
      </c>
      <c r="H58" s="9" t="str">
        <f>IF(COUNTIF(濁音・半濁音[表示3],半角・全角[[#This Row],[表示(全)]])&gt;=1,"○", "")</f>
        <v/>
      </c>
      <c r="I58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WIDE_ASCII_LATIN_UPPER_CASE_W =&gt; {
first = NARROW_ASCII_LATIN_UPPER_CASE_W;
second = u32::NULL;
}</v>
      </c>
      <c r="J5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NARROW_ASCII_LATIN_UPPER_CASE_W =&gt; {
result = WIDE_ASCII_LATIN_UPPER_CASE_W;
is_pad = false;
}</v>
      </c>
      <c r="K58" s="3" t="str">
        <f>"Pair::create("""&amp;半角・全角[[#This Row],[表示(全)]]&amp;""", """&amp;半角・全角[[#This Row],[表示(半)]]&amp;"""),"</f>
        <v>Pair::create("Ｗ", "W"),</v>
      </c>
      <c r="L58" s="2"/>
      <c r="O58" s="1"/>
    </row>
    <row r="59" spans="2:15" ht="15.75" customHeight="1" x14ac:dyDescent="0.4">
      <c r="B59" s="10" t="s">
        <v>261</v>
      </c>
      <c r="C59" s="6" t="str">
        <f>_xlfn.UNICHAR(HEX2DEC(半角・全角[[#This Row],[Code(全)]]))</f>
        <v>Ｘ</v>
      </c>
      <c r="D59" s="10" t="s">
        <v>358</v>
      </c>
      <c r="E59" s="6" t="str">
        <f>_xlfn.UNICHAR(HEX2DEC(半角・全角[[#This Row],[Code(半)]]))</f>
        <v>X</v>
      </c>
      <c r="F59" s="7" t="str">
        <f>VLOOKUP(半角・全角[[#This Row],[Code(全)]],定義一覧[],9,FALSE)</f>
        <v>WIDE_ASCII_LATIN_UPPER_CASE_X</v>
      </c>
      <c r="G59" s="7" t="str">
        <f>VLOOKUP(半角・全角[[#This Row],[Code(半)]],定義一覧[],9,FALSE)</f>
        <v>NARROW_ASCII_LATIN_UPPER_CASE_X</v>
      </c>
      <c r="H59" s="9" t="str">
        <f>IF(COUNTIF(濁音・半濁音[表示3],半角・全角[[#This Row],[表示(全)]])&gt;=1,"○", "")</f>
        <v/>
      </c>
      <c r="I59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WIDE_ASCII_LATIN_UPPER_CASE_X =&gt; {
first = NARROW_ASCII_LATIN_UPPER_CASE_X;
second = u32::NULL;
}</v>
      </c>
      <c r="J5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NARROW_ASCII_LATIN_UPPER_CASE_X =&gt; {
result = WIDE_ASCII_LATIN_UPPER_CASE_X;
is_pad = false;
}</v>
      </c>
      <c r="K59" s="3" t="str">
        <f>"Pair::create("""&amp;半角・全角[[#This Row],[表示(全)]]&amp;""", """&amp;半角・全角[[#This Row],[表示(半)]]&amp;"""),"</f>
        <v>Pair::create("Ｘ", "X"),</v>
      </c>
      <c r="L59" s="2"/>
      <c r="O59" s="1"/>
    </row>
    <row r="60" spans="2:15" ht="15.75" customHeight="1" x14ac:dyDescent="0.4">
      <c r="B60" s="10" t="s">
        <v>262</v>
      </c>
      <c r="C60" s="6" t="str">
        <f>_xlfn.UNICHAR(HEX2DEC(半角・全角[[#This Row],[Code(全)]]))</f>
        <v>Ｙ</v>
      </c>
      <c r="D60" s="10" t="s">
        <v>359</v>
      </c>
      <c r="E60" s="6" t="str">
        <f>_xlfn.UNICHAR(HEX2DEC(半角・全角[[#This Row],[Code(半)]]))</f>
        <v>Y</v>
      </c>
      <c r="F60" s="7" t="str">
        <f>VLOOKUP(半角・全角[[#This Row],[Code(全)]],定義一覧[],9,FALSE)</f>
        <v>WIDE_ASCII_LATIN_UPPER_CASE_Y</v>
      </c>
      <c r="G60" s="7" t="str">
        <f>VLOOKUP(半角・全角[[#This Row],[Code(半)]],定義一覧[],9,FALSE)</f>
        <v>NARROW_ASCII_LATIN_UPPER_CASE_Y</v>
      </c>
      <c r="H60" s="9" t="str">
        <f>IF(COUNTIF(濁音・半濁音[表示3],半角・全角[[#This Row],[表示(全)]])&gt;=1,"○", "")</f>
        <v/>
      </c>
      <c r="I60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WIDE_ASCII_LATIN_UPPER_CASE_Y =&gt; {
first = NARROW_ASCII_LATIN_UPPER_CASE_Y;
second = u32::NULL;
}</v>
      </c>
      <c r="J6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NARROW_ASCII_LATIN_UPPER_CASE_Y =&gt; {
result = WIDE_ASCII_LATIN_UPPER_CASE_Y;
is_pad = false;
}</v>
      </c>
      <c r="K60" s="3" t="str">
        <f>"Pair::create("""&amp;半角・全角[[#This Row],[表示(全)]]&amp;""", """&amp;半角・全角[[#This Row],[表示(半)]]&amp;"""),"</f>
        <v>Pair::create("Ｙ", "Y"),</v>
      </c>
      <c r="L60" s="2"/>
      <c r="O60" s="1"/>
    </row>
    <row r="61" spans="2:15" ht="15.75" customHeight="1" x14ac:dyDescent="0.4">
      <c r="B61" s="10" t="s">
        <v>263</v>
      </c>
      <c r="C61" s="6" t="str">
        <f>_xlfn.UNICHAR(HEX2DEC(半角・全角[[#This Row],[Code(全)]]))</f>
        <v>Ｚ</v>
      </c>
      <c r="D61" s="10" t="s">
        <v>360</v>
      </c>
      <c r="E61" s="6" t="str">
        <f>_xlfn.UNICHAR(HEX2DEC(半角・全角[[#This Row],[Code(半)]]))</f>
        <v>Z</v>
      </c>
      <c r="F61" s="7" t="str">
        <f>VLOOKUP(半角・全角[[#This Row],[Code(全)]],定義一覧[],9,FALSE)</f>
        <v>WIDE_ASCII_LATIN_UPPER_CASE_Z</v>
      </c>
      <c r="G61" s="7" t="str">
        <f>VLOOKUP(半角・全角[[#This Row],[Code(半)]],定義一覧[],9,FALSE)</f>
        <v>NARROW_ASCII_LATIN_UPPER_CASE_Z</v>
      </c>
      <c r="H61" s="9" t="str">
        <f>IF(COUNTIF(濁音・半濁音[表示3],半角・全角[[#This Row],[表示(全)]])&gt;=1,"○", "")</f>
        <v/>
      </c>
      <c r="I61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WIDE_ASCII_LATIN_UPPER_CASE_Z =&gt; {
first = NARROW_ASCII_LATIN_UPPER_CASE_Z;
second = u32::NULL;
}</v>
      </c>
      <c r="J6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NARROW_ASCII_LATIN_UPPER_CASE_Z =&gt; {
result = WIDE_ASCII_LATIN_UPPER_CASE_Z;
is_pad = false;
}</v>
      </c>
      <c r="K61" s="3" t="str">
        <f>"Pair::create("""&amp;半角・全角[[#This Row],[表示(全)]]&amp;""", """&amp;半角・全角[[#This Row],[表示(半)]]&amp;"""),"</f>
        <v>Pair::create("Ｚ", "Z"),</v>
      </c>
      <c r="L61" s="2"/>
      <c r="O61" s="1"/>
    </row>
    <row r="62" spans="2:15" ht="15.75" customHeight="1" x14ac:dyDescent="0.4">
      <c r="B62" s="10" t="s">
        <v>264</v>
      </c>
      <c r="C62" s="6" t="str">
        <f>_xlfn.UNICHAR(HEX2DEC(半角・全角[[#This Row],[Code(全)]]))</f>
        <v>［</v>
      </c>
      <c r="D62" s="10" t="s">
        <v>361</v>
      </c>
      <c r="E62" s="6" t="str">
        <f>_xlfn.UNICHAR(HEX2DEC(半角・全角[[#This Row],[Code(半)]]))</f>
        <v>[</v>
      </c>
      <c r="F62" s="7" t="str">
        <f>VLOOKUP(半角・全角[[#This Row],[Code(全)]],定義一覧[],9,FALSE)</f>
        <v>WIDE_ASCII_SYMBOL_LEFT_SQUARE_BRACKET</v>
      </c>
      <c r="G62" s="7" t="str">
        <f>VLOOKUP(半角・全角[[#This Row],[Code(半)]],定義一覧[],9,FALSE)</f>
        <v>NARROW_ASCII_SYMBOL_LEFT_SQUARE_BRACKET</v>
      </c>
      <c r="H62" s="9" t="str">
        <f>IF(COUNTIF(濁音・半濁音[表示3],半角・全角[[#This Row],[表示(全)]])&gt;=1,"○", "")</f>
        <v/>
      </c>
      <c r="I62" s="3" t="str">
        <f>半角・全角[[#This Row],[変数名（全）]]&amp;" =&gt; {"&amp;CHAR(10)&amp;"first = "&amp;半角・全角[[#This Row],[変数名（半）]]&amp;";"&amp;CHAR(10)&amp;"second = u32::NULL;"&amp;CHAR(10)&amp;"}"</f>
        <v>WIDE_ASCII_SYMBOL_LEFT_SQUARE_BRACKET =&gt; {
first = NARROW_ASCII_SYMBOL_LEFT_SQUARE_BRACKET;
second = u32::NULL;
}</v>
      </c>
      <c r="J6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NARROW_ASCII_SYMBOL_LEFT_SQUARE_BRACKET =&gt; {
result = WIDE_ASCII_SYMBOL_LEFT_SQUARE_BRACKET;
is_pad = false;
}</v>
      </c>
      <c r="K62" s="3" t="str">
        <f>"Pair::create("""&amp;半角・全角[[#This Row],[表示(全)]]&amp;""", """&amp;半角・全角[[#This Row],[表示(半)]]&amp;"""),"</f>
        <v>Pair::create("［", "["),</v>
      </c>
      <c r="L62" s="2"/>
      <c r="O62" s="1"/>
    </row>
    <row r="63" spans="2:15" ht="15.75" customHeight="1" x14ac:dyDescent="0.4">
      <c r="B63" s="10" t="s">
        <v>265</v>
      </c>
      <c r="C63" s="6" t="str">
        <f>_xlfn.UNICHAR(HEX2DEC(半角・全角[[#This Row],[Code(全)]]))</f>
        <v>＼</v>
      </c>
      <c r="D63" s="10" t="s">
        <v>362</v>
      </c>
      <c r="E63" s="6" t="str">
        <f>_xlfn.UNICHAR(HEX2DEC(半角・全角[[#This Row],[Code(半)]]))</f>
        <v>\</v>
      </c>
      <c r="F63" s="7" t="str">
        <f>VLOOKUP(半角・全角[[#This Row],[Code(全)]],定義一覧[],9,FALSE)</f>
        <v>WIDE_ASCII_SYMBOL_REVERSE_SOLIDUS</v>
      </c>
      <c r="G63" s="7" t="str">
        <f>VLOOKUP(半角・全角[[#This Row],[Code(半)]],定義一覧[],9,FALSE)</f>
        <v>NARROW_ASCII_SYMBOL_REVERSE_SOLIDUS</v>
      </c>
      <c r="H63" s="9" t="str">
        <f>IF(COUNTIF(濁音・半濁音[表示3],半角・全角[[#This Row],[表示(全)]])&gt;=1,"○", "")</f>
        <v/>
      </c>
      <c r="I63" s="3" t="str">
        <f>半角・全角[[#This Row],[変数名（全）]]&amp;" =&gt; {"&amp;CHAR(10)&amp;"first = "&amp;半角・全角[[#This Row],[変数名（半）]]&amp;";"&amp;CHAR(10)&amp;"second = u32::NULL;"&amp;CHAR(10)&amp;"}"</f>
        <v>WIDE_ASCII_SYMBOL_REVERSE_SOLIDUS =&gt; {
first = NARROW_ASCII_SYMBOL_REVERSE_SOLIDUS;
second = u32::NULL;
}</v>
      </c>
      <c r="J6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NARROW_ASCII_SYMBOL_REVERSE_SOLIDUS =&gt; {
result = WIDE_ASCII_SYMBOL_REVERSE_SOLIDUS;
is_pad = false;
}</v>
      </c>
      <c r="K63" s="3" t="str">
        <f>"Pair::create("""&amp;半角・全角[[#This Row],[表示(全)]]&amp;""", """&amp;半角・全角[[#This Row],[表示(半)]]&amp;"""),"</f>
        <v>Pair::create("＼", "\"),</v>
      </c>
      <c r="L63" s="2"/>
      <c r="O63" s="1"/>
    </row>
    <row r="64" spans="2:15" ht="15.75" customHeight="1" x14ac:dyDescent="0.4">
      <c r="B64" s="10" t="s">
        <v>266</v>
      </c>
      <c r="C64" s="6" t="str">
        <f>_xlfn.UNICHAR(HEX2DEC(半角・全角[[#This Row],[Code(全)]]))</f>
        <v>］</v>
      </c>
      <c r="D64" s="10" t="s">
        <v>363</v>
      </c>
      <c r="E64" s="6" t="str">
        <f>_xlfn.UNICHAR(HEX2DEC(半角・全角[[#This Row],[Code(半)]]))</f>
        <v>]</v>
      </c>
      <c r="F64" s="7" t="str">
        <f>VLOOKUP(半角・全角[[#This Row],[Code(全)]],定義一覧[],9,FALSE)</f>
        <v>WIDE_ASCII_SYMBOL_RIGHT_SQUARE_BRACKET</v>
      </c>
      <c r="G64" s="7" t="str">
        <f>VLOOKUP(半角・全角[[#This Row],[Code(半)]],定義一覧[],9,FALSE)</f>
        <v>NARROW_ASCII_SYMBOL_RIGHT_SQUARE_BRACKET</v>
      </c>
      <c r="H64" s="9" t="str">
        <f>IF(COUNTIF(濁音・半濁音[表示3],半角・全角[[#This Row],[表示(全)]])&gt;=1,"○", "")</f>
        <v/>
      </c>
      <c r="I64" s="3" t="str">
        <f>半角・全角[[#This Row],[変数名（全）]]&amp;" =&gt; {"&amp;CHAR(10)&amp;"first = "&amp;半角・全角[[#This Row],[変数名（半）]]&amp;";"&amp;CHAR(10)&amp;"second = u32::NULL;"&amp;CHAR(10)&amp;"}"</f>
        <v>WIDE_ASCII_SYMBOL_RIGHT_SQUARE_BRACKET =&gt; {
first = NARROW_ASCII_SYMBOL_RIGHT_SQUARE_BRACKET;
second = u32::NULL;
}</v>
      </c>
      <c r="J6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NARROW_ASCII_SYMBOL_RIGHT_SQUARE_BRACKET =&gt; {
result = WIDE_ASCII_SYMBOL_RIGHT_SQUARE_BRACKET;
is_pad = false;
}</v>
      </c>
      <c r="K64" s="3" t="str">
        <f>"Pair::create("""&amp;半角・全角[[#This Row],[表示(全)]]&amp;""", """&amp;半角・全角[[#This Row],[表示(半)]]&amp;"""),"</f>
        <v>Pair::create("］", "]"),</v>
      </c>
      <c r="L64" s="2"/>
      <c r="O64" s="1"/>
    </row>
    <row r="65" spans="2:15" ht="15.75" customHeight="1" x14ac:dyDescent="0.4">
      <c r="B65" s="10" t="s">
        <v>267</v>
      </c>
      <c r="C65" s="6" t="str">
        <f>_xlfn.UNICHAR(HEX2DEC(半角・全角[[#This Row],[Code(全)]]))</f>
        <v>＾</v>
      </c>
      <c r="D65" s="10" t="s">
        <v>364</v>
      </c>
      <c r="E65" s="6" t="str">
        <f>_xlfn.UNICHAR(HEX2DEC(半角・全角[[#This Row],[Code(半)]]))</f>
        <v>^</v>
      </c>
      <c r="F65" s="7" t="str">
        <f>VLOOKUP(半角・全角[[#This Row],[Code(全)]],定義一覧[],9,FALSE)</f>
        <v>WIDE_ASCII_SYMBOL_CIRCUMFLEX_ACCENT</v>
      </c>
      <c r="G65" s="7" t="str">
        <f>VLOOKUP(半角・全角[[#This Row],[Code(半)]],定義一覧[],9,FALSE)</f>
        <v>NARROW_ASCII_SYMBOL_CIRCUMFLEX_ACCENT</v>
      </c>
      <c r="H65" s="9" t="str">
        <f>IF(COUNTIF(濁音・半濁音[表示3],半角・全角[[#This Row],[表示(全)]])&gt;=1,"○", "")</f>
        <v/>
      </c>
      <c r="I65" s="3" t="str">
        <f>半角・全角[[#This Row],[変数名（全）]]&amp;" =&gt; {"&amp;CHAR(10)&amp;"first = "&amp;半角・全角[[#This Row],[変数名（半）]]&amp;";"&amp;CHAR(10)&amp;"second = u32::NULL;"&amp;CHAR(10)&amp;"}"</f>
        <v>WIDE_ASCII_SYMBOL_CIRCUMFLEX_ACCENT =&gt; {
first = NARROW_ASCII_SYMBOL_CIRCUMFLEX_ACCENT;
second = u32::NULL;
}</v>
      </c>
      <c r="J6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NARROW_ASCII_SYMBOL_CIRCUMFLEX_ACCENT =&gt; {
result = WIDE_ASCII_SYMBOL_CIRCUMFLEX_ACCENT;
is_pad = false;
}</v>
      </c>
      <c r="K65" s="3" t="str">
        <f>"Pair::create("""&amp;半角・全角[[#This Row],[表示(全)]]&amp;""", """&amp;半角・全角[[#This Row],[表示(半)]]&amp;"""),"</f>
        <v>Pair::create("＾", "^"),</v>
      </c>
      <c r="L65" s="2"/>
      <c r="O65" s="1"/>
    </row>
    <row r="66" spans="2:15" ht="15.75" customHeight="1" x14ac:dyDescent="0.4">
      <c r="B66" s="10" t="s">
        <v>268</v>
      </c>
      <c r="C66" s="6" t="str">
        <f>_xlfn.UNICHAR(HEX2DEC(半角・全角[[#This Row],[Code(全)]]))</f>
        <v>＿</v>
      </c>
      <c r="D66" s="10" t="s">
        <v>365</v>
      </c>
      <c r="E66" s="6" t="str">
        <f>_xlfn.UNICHAR(HEX2DEC(半角・全角[[#This Row],[Code(半)]]))</f>
        <v>_</v>
      </c>
      <c r="F66" s="7" t="str">
        <f>VLOOKUP(半角・全角[[#This Row],[Code(全)]],定義一覧[],9,FALSE)</f>
        <v>WIDE_ASCII_SYMBOL_LOW_LINE</v>
      </c>
      <c r="G66" s="7" t="str">
        <f>VLOOKUP(半角・全角[[#This Row],[Code(半)]],定義一覧[],9,FALSE)</f>
        <v>NARROW_ASCII_SYMBOL_LOW_LINE</v>
      </c>
      <c r="H66" s="9" t="str">
        <f>IF(COUNTIF(濁音・半濁音[表示3],半角・全角[[#This Row],[表示(全)]])&gt;=1,"○", "")</f>
        <v/>
      </c>
      <c r="I66" s="3" t="str">
        <f>半角・全角[[#This Row],[変数名（全）]]&amp;" =&gt; {"&amp;CHAR(10)&amp;"first = "&amp;半角・全角[[#This Row],[変数名（半）]]&amp;";"&amp;CHAR(10)&amp;"second = u32::NULL;"&amp;CHAR(10)&amp;"}"</f>
        <v>WIDE_ASCII_SYMBOL_LOW_LINE =&gt; {
first = NARROW_ASCII_SYMBOL_LOW_LINE;
second = u32::NULL;
}</v>
      </c>
      <c r="J6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NARROW_ASCII_SYMBOL_LOW_LINE =&gt; {
result = WIDE_ASCII_SYMBOL_LOW_LINE;
is_pad = false;
}</v>
      </c>
      <c r="K66" s="3" t="str">
        <f>"Pair::create("""&amp;半角・全角[[#This Row],[表示(全)]]&amp;""", """&amp;半角・全角[[#This Row],[表示(半)]]&amp;"""),"</f>
        <v>Pair::create("＿", "_"),</v>
      </c>
      <c r="L66" s="2"/>
      <c r="O66" s="1"/>
    </row>
    <row r="67" spans="2:15" ht="15.75" customHeight="1" x14ac:dyDescent="0.4">
      <c r="B67" s="10" t="s">
        <v>269</v>
      </c>
      <c r="C67" s="6" t="str">
        <f>_xlfn.UNICHAR(HEX2DEC(半角・全角[[#This Row],[Code(全)]]))</f>
        <v>｀</v>
      </c>
      <c r="D67" s="10" t="s">
        <v>366</v>
      </c>
      <c r="E67" s="6" t="str">
        <f>_xlfn.UNICHAR(HEX2DEC(半角・全角[[#This Row],[Code(半)]]))</f>
        <v>`</v>
      </c>
      <c r="F67" s="7" t="str">
        <f>VLOOKUP(半角・全角[[#This Row],[Code(全)]],定義一覧[],9,FALSE)</f>
        <v>WIDE_ASCII_SYMBOL_GRAVE_ACCENT</v>
      </c>
      <c r="G67" s="7" t="str">
        <f>VLOOKUP(半角・全角[[#This Row],[Code(半)]],定義一覧[],9,FALSE)</f>
        <v>NARROW_ASCII_SYMBOL_GRAVE_ACCENT</v>
      </c>
      <c r="H67" s="9" t="str">
        <f>IF(COUNTIF(濁音・半濁音[表示3],半角・全角[[#This Row],[表示(全)]])&gt;=1,"○", "")</f>
        <v/>
      </c>
      <c r="I67" s="3" t="str">
        <f>半角・全角[[#This Row],[変数名（全）]]&amp;" =&gt; {"&amp;CHAR(10)&amp;"first = "&amp;半角・全角[[#This Row],[変数名（半）]]&amp;";"&amp;CHAR(10)&amp;"second = u32::NULL;"&amp;CHAR(10)&amp;"}"</f>
        <v>WIDE_ASCII_SYMBOL_GRAVE_ACCENT =&gt; {
first = NARROW_ASCII_SYMBOL_GRAVE_ACCENT;
second = u32::NULL;
}</v>
      </c>
      <c r="J6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NARROW_ASCII_SYMBOL_GRAVE_ACCENT =&gt; {
result = WIDE_ASCII_SYMBOL_GRAVE_ACCENT;
is_pad = false;
}</v>
      </c>
      <c r="K67" s="3" t="str">
        <f>"Pair::create("""&amp;半角・全角[[#This Row],[表示(全)]]&amp;""", """&amp;半角・全角[[#This Row],[表示(半)]]&amp;"""),"</f>
        <v>Pair::create("｀", "`"),</v>
      </c>
      <c r="L67" s="2"/>
      <c r="O67" s="1"/>
    </row>
    <row r="68" spans="2:15" ht="15.75" customHeight="1" x14ac:dyDescent="0.4">
      <c r="B68" s="10" t="s">
        <v>270</v>
      </c>
      <c r="C68" s="6" t="str">
        <f>_xlfn.UNICHAR(HEX2DEC(半角・全角[[#This Row],[Code(全)]]))</f>
        <v>ａ</v>
      </c>
      <c r="D68" s="10" t="s">
        <v>367</v>
      </c>
      <c r="E68" s="6" t="str">
        <f>_xlfn.UNICHAR(HEX2DEC(半角・全角[[#This Row],[Code(半)]]))</f>
        <v>a</v>
      </c>
      <c r="F68" s="7" t="str">
        <f>VLOOKUP(半角・全角[[#This Row],[Code(全)]],定義一覧[],9,FALSE)</f>
        <v>WIDE_ASCII_LATIN_LOWER_CASE_A</v>
      </c>
      <c r="G68" s="7" t="str">
        <f>VLOOKUP(半角・全角[[#This Row],[Code(半)]],定義一覧[],9,FALSE)</f>
        <v>NARROW_ASCII_LATIN_LOWER_CASE_A</v>
      </c>
      <c r="H68" s="9" t="str">
        <f>IF(COUNTIF(濁音・半濁音[表示3],半角・全角[[#This Row],[表示(全)]])&gt;=1,"○", "")</f>
        <v/>
      </c>
      <c r="I68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WIDE_ASCII_LATIN_LOWER_CASE_A =&gt; {
first = NARROW_ASCII_LATIN_LOWER_CASE_A;
second = u32::NULL;
}</v>
      </c>
      <c r="J6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NARROW_ASCII_LATIN_LOWER_CASE_A =&gt; {
result = WIDE_ASCII_LATIN_LOWER_CASE_A;
is_pad = false;
}</v>
      </c>
      <c r="K68" s="3" t="str">
        <f>"Pair::create("""&amp;半角・全角[[#This Row],[表示(全)]]&amp;""", """&amp;半角・全角[[#This Row],[表示(半)]]&amp;"""),"</f>
        <v>Pair::create("ａ", "a"),</v>
      </c>
      <c r="L68" s="2"/>
      <c r="O68" s="1"/>
    </row>
    <row r="69" spans="2:15" ht="15.75" customHeight="1" x14ac:dyDescent="0.4">
      <c r="B69" s="10" t="s">
        <v>271</v>
      </c>
      <c r="C69" s="6" t="str">
        <f>_xlfn.UNICHAR(HEX2DEC(半角・全角[[#This Row],[Code(全)]]))</f>
        <v>ｂ</v>
      </c>
      <c r="D69" s="10" t="s">
        <v>368</v>
      </c>
      <c r="E69" s="6" t="str">
        <f>_xlfn.UNICHAR(HEX2DEC(半角・全角[[#This Row],[Code(半)]]))</f>
        <v>b</v>
      </c>
      <c r="F69" s="7" t="str">
        <f>VLOOKUP(半角・全角[[#This Row],[Code(全)]],定義一覧[],9,FALSE)</f>
        <v>WIDE_ASCII_LATIN_LOWER_CASE_B</v>
      </c>
      <c r="G69" s="7" t="str">
        <f>VLOOKUP(半角・全角[[#This Row],[Code(半)]],定義一覧[],9,FALSE)</f>
        <v>NARROW_ASCII_LATIN_LOWER_CASE_B</v>
      </c>
      <c r="H69" s="9" t="str">
        <f>IF(COUNTIF(濁音・半濁音[表示3],半角・全角[[#This Row],[表示(全)]])&gt;=1,"○", "")</f>
        <v/>
      </c>
      <c r="I69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WIDE_ASCII_LATIN_LOWER_CASE_B =&gt; {
first = NARROW_ASCII_LATIN_LOWER_CASE_B;
second = u32::NULL;
}</v>
      </c>
      <c r="J6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NARROW_ASCII_LATIN_LOWER_CASE_B =&gt; {
result = WIDE_ASCII_LATIN_LOWER_CASE_B;
is_pad = false;
}</v>
      </c>
      <c r="K69" s="3" t="str">
        <f>"Pair::create("""&amp;半角・全角[[#This Row],[表示(全)]]&amp;""", """&amp;半角・全角[[#This Row],[表示(半)]]&amp;"""),"</f>
        <v>Pair::create("ｂ", "b"),</v>
      </c>
      <c r="L69" s="2"/>
      <c r="O69" s="1"/>
    </row>
    <row r="70" spans="2:15" ht="15.75" customHeight="1" x14ac:dyDescent="0.4">
      <c r="B70" s="10" t="s">
        <v>272</v>
      </c>
      <c r="C70" s="6" t="str">
        <f>_xlfn.UNICHAR(HEX2DEC(半角・全角[[#This Row],[Code(全)]]))</f>
        <v>ｃ</v>
      </c>
      <c r="D70" s="10" t="s">
        <v>369</v>
      </c>
      <c r="E70" s="6" t="str">
        <f>_xlfn.UNICHAR(HEX2DEC(半角・全角[[#This Row],[Code(半)]]))</f>
        <v>c</v>
      </c>
      <c r="F70" s="7" t="str">
        <f>VLOOKUP(半角・全角[[#This Row],[Code(全)]],定義一覧[],9,FALSE)</f>
        <v>WIDE_ASCII_LATIN_LOWER_CASE_C</v>
      </c>
      <c r="G70" s="7" t="str">
        <f>VLOOKUP(半角・全角[[#This Row],[Code(半)]],定義一覧[],9,FALSE)</f>
        <v>NARROW_ASCII_LATIN_LOWER_CASE_C</v>
      </c>
      <c r="H70" s="9" t="str">
        <f>IF(COUNTIF(濁音・半濁音[表示3],半角・全角[[#This Row],[表示(全)]])&gt;=1,"○", "")</f>
        <v/>
      </c>
      <c r="I70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WIDE_ASCII_LATIN_LOWER_CASE_C =&gt; {
first = NARROW_ASCII_LATIN_LOWER_CASE_C;
second = u32::NULL;
}</v>
      </c>
      <c r="J7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NARROW_ASCII_LATIN_LOWER_CASE_C =&gt; {
result = WIDE_ASCII_LATIN_LOWER_CASE_C;
is_pad = false;
}</v>
      </c>
      <c r="K70" s="3" t="str">
        <f>"Pair::create("""&amp;半角・全角[[#This Row],[表示(全)]]&amp;""", """&amp;半角・全角[[#This Row],[表示(半)]]&amp;"""),"</f>
        <v>Pair::create("ｃ", "c"),</v>
      </c>
      <c r="L70" s="2"/>
      <c r="O70" s="1"/>
    </row>
    <row r="71" spans="2:15" ht="15.75" customHeight="1" x14ac:dyDescent="0.4">
      <c r="B71" s="10" t="s">
        <v>273</v>
      </c>
      <c r="C71" s="6" t="str">
        <f>_xlfn.UNICHAR(HEX2DEC(半角・全角[[#This Row],[Code(全)]]))</f>
        <v>ｄ</v>
      </c>
      <c r="D71" s="10" t="s">
        <v>370</v>
      </c>
      <c r="E71" s="6" t="str">
        <f>_xlfn.UNICHAR(HEX2DEC(半角・全角[[#This Row],[Code(半)]]))</f>
        <v>d</v>
      </c>
      <c r="F71" s="7" t="str">
        <f>VLOOKUP(半角・全角[[#This Row],[Code(全)]],定義一覧[],9,FALSE)</f>
        <v>WIDE_ASCII_LATIN_LOWER_CASE_D</v>
      </c>
      <c r="G71" s="7" t="str">
        <f>VLOOKUP(半角・全角[[#This Row],[Code(半)]],定義一覧[],9,FALSE)</f>
        <v>NARROW_ASCII_LATIN_LOWER_CASE_D</v>
      </c>
      <c r="H71" s="9" t="str">
        <f>IF(COUNTIF(濁音・半濁音[表示3],半角・全角[[#This Row],[表示(全)]])&gt;=1,"○", "")</f>
        <v/>
      </c>
      <c r="I71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WIDE_ASCII_LATIN_LOWER_CASE_D =&gt; {
first = NARROW_ASCII_LATIN_LOWER_CASE_D;
second = u32::NULL;
}</v>
      </c>
      <c r="J7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NARROW_ASCII_LATIN_LOWER_CASE_D =&gt; {
result = WIDE_ASCII_LATIN_LOWER_CASE_D;
is_pad = false;
}</v>
      </c>
      <c r="K71" s="3" t="str">
        <f>"Pair::create("""&amp;半角・全角[[#This Row],[表示(全)]]&amp;""", """&amp;半角・全角[[#This Row],[表示(半)]]&amp;"""),"</f>
        <v>Pair::create("ｄ", "d"),</v>
      </c>
      <c r="L71" s="2"/>
      <c r="O71" s="1"/>
    </row>
    <row r="72" spans="2:15" ht="15.75" customHeight="1" x14ac:dyDescent="0.4">
      <c r="B72" s="10" t="s">
        <v>274</v>
      </c>
      <c r="C72" s="6" t="str">
        <f>_xlfn.UNICHAR(HEX2DEC(半角・全角[[#This Row],[Code(全)]]))</f>
        <v>ｅ</v>
      </c>
      <c r="D72" s="10" t="s">
        <v>371</v>
      </c>
      <c r="E72" s="6" t="str">
        <f>_xlfn.UNICHAR(HEX2DEC(半角・全角[[#This Row],[Code(半)]]))</f>
        <v>e</v>
      </c>
      <c r="F72" s="7" t="str">
        <f>VLOOKUP(半角・全角[[#This Row],[Code(全)]],定義一覧[],9,FALSE)</f>
        <v>WIDE_ASCII_LATIN_LOWER_CASE_E</v>
      </c>
      <c r="G72" s="7" t="str">
        <f>VLOOKUP(半角・全角[[#This Row],[Code(半)]],定義一覧[],9,FALSE)</f>
        <v>NARROW_ASCII_LATIN_LOWER_CASE_E</v>
      </c>
      <c r="H72" s="9" t="str">
        <f>IF(COUNTIF(濁音・半濁音[表示3],半角・全角[[#This Row],[表示(全)]])&gt;=1,"○", "")</f>
        <v/>
      </c>
      <c r="I72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WIDE_ASCII_LATIN_LOWER_CASE_E =&gt; {
first = NARROW_ASCII_LATIN_LOWER_CASE_E;
second = u32::NULL;
}</v>
      </c>
      <c r="J7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NARROW_ASCII_LATIN_LOWER_CASE_E =&gt; {
result = WIDE_ASCII_LATIN_LOWER_CASE_E;
is_pad = false;
}</v>
      </c>
      <c r="K72" s="3" t="str">
        <f>"Pair::create("""&amp;半角・全角[[#This Row],[表示(全)]]&amp;""", """&amp;半角・全角[[#This Row],[表示(半)]]&amp;"""),"</f>
        <v>Pair::create("ｅ", "e"),</v>
      </c>
      <c r="L72" s="2"/>
      <c r="O72" s="1"/>
    </row>
    <row r="73" spans="2:15" ht="15.75" customHeight="1" x14ac:dyDescent="0.4">
      <c r="B73" s="10" t="s">
        <v>275</v>
      </c>
      <c r="C73" s="6" t="str">
        <f>_xlfn.UNICHAR(HEX2DEC(半角・全角[[#This Row],[Code(全)]]))</f>
        <v>ｆ</v>
      </c>
      <c r="D73" s="10" t="s">
        <v>372</v>
      </c>
      <c r="E73" s="6" t="str">
        <f>_xlfn.UNICHAR(HEX2DEC(半角・全角[[#This Row],[Code(半)]]))</f>
        <v>f</v>
      </c>
      <c r="F73" s="7" t="str">
        <f>VLOOKUP(半角・全角[[#This Row],[Code(全)]],定義一覧[],9,FALSE)</f>
        <v>WIDE_ASCII_LATIN_LOWER_CASE_F</v>
      </c>
      <c r="G73" s="7" t="str">
        <f>VLOOKUP(半角・全角[[#This Row],[Code(半)]],定義一覧[],9,FALSE)</f>
        <v>NARROW_ASCII_LATIN_LOWER_CASE_F</v>
      </c>
      <c r="H73" s="9" t="str">
        <f>IF(COUNTIF(濁音・半濁音[表示3],半角・全角[[#This Row],[表示(全)]])&gt;=1,"○", "")</f>
        <v/>
      </c>
      <c r="I73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WIDE_ASCII_LATIN_LOWER_CASE_F =&gt; {
first = NARROW_ASCII_LATIN_LOWER_CASE_F;
second = u32::NULL;
}</v>
      </c>
      <c r="J7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NARROW_ASCII_LATIN_LOWER_CASE_F =&gt; {
result = WIDE_ASCII_LATIN_LOWER_CASE_F;
is_pad = false;
}</v>
      </c>
      <c r="K73" s="3" t="str">
        <f>"Pair::create("""&amp;半角・全角[[#This Row],[表示(全)]]&amp;""", """&amp;半角・全角[[#This Row],[表示(半)]]&amp;"""),"</f>
        <v>Pair::create("ｆ", "f"),</v>
      </c>
      <c r="L73" s="2"/>
      <c r="O73" s="1"/>
    </row>
    <row r="74" spans="2:15" ht="15.75" customHeight="1" x14ac:dyDescent="0.4">
      <c r="B74" s="10" t="s">
        <v>276</v>
      </c>
      <c r="C74" s="6" t="str">
        <f>_xlfn.UNICHAR(HEX2DEC(半角・全角[[#This Row],[Code(全)]]))</f>
        <v>ｇ</v>
      </c>
      <c r="D74" s="10" t="s">
        <v>373</v>
      </c>
      <c r="E74" s="6" t="str">
        <f>_xlfn.UNICHAR(HEX2DEC(半角・全角[[#This Row],[Code(半)]]))</f>
        <v>g</v>
      </c>
      <c r="F74" s="7" t="str">
        <f>VLOOKUP(半角・全角[[#This Row],[Code(全)]],定義一覧[],9,FALSE)</f>
        <v>WIDE_ASCII_LATIN_LOWER_CASE_G</v>
      </c>
      <c r="G74" s="7" t="str">
        <f>VLOOKUP(半角・全角[[#This Row],[Code(半)]],定義一覧[],9,FALSE)</f>
        <v>NARROW_ASCII_LATIN_LOWER_CASE_G</v>
      </c>
      <c r="H74" s="9" t="str">
        <f>IF(COUNTIF(濁音・半濁音[表示3],半角・全角[[#This Row],[表示(全)]])&gt;=1,"○", "")</f>
        <v/>
      </c>
      <c r="I74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WIDE_ASCII_LATIN_LOWER_CASE_G =&gt; {
first = NARROW_ASCII_LATIN_LOWER_CASE_G;
second = u32::NULL;
}</v>
      </c>
      <c r="J7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NARROW_ASCII_LATIN_LOWER_CASE_G =&gt; {
result = WIDE_ASCII_LATIN_LOWER_CASE_G;
is_pad = false;
}</v>
      </c>
      <c r="K74" s="3" t="str">
        <f>"Pair::create("""&amp;半角・全角[[#This Row],[表示(全)]]&amp;""", """&amp;半角・全角[[#This Row],[表示(半)]]&amp;"""),"</f>
        <v>Pair::create("ｇ", "g"),</v>
      </c>
      <c r="L74" s="2"/>
      <c r="O74" s="1"/>
    </row>
    <row r="75" spans="2:15" ht="15.75" customHeight="1" x14ac:dyDescent="0.4">
      <c r="B75" s="10" t="s">
        <v>277</v>
      </c>
      <c r="C75" s="6" t="str">
        <f>_xlfn.UNICHAR(HEX2DEC(半角・全角[[#This Row],[Code(全)]]))</f>
        <v>ｈ</v>
      </c>
      <c r="D75" s="10" t="s">
        <v>374</v>
      </c>
      <c r="E75" s="6" t="str">
        <f>_xlfn.UNICHAR(HEX2DEC(半角・全角[[#This Row],[Code(半)]]))</f>
        <v>h</v>
      </c>
      <c r="F75" s="7" t="str">
        <f>VLOOKUP(半角・全角[[#This Row],[Code(全)]],定義一覧[],9,FALSE)</f>
        <v>WIDE_ASCII_LATIN_LOWER_CASE_H</v>
      </c>
      <c r="G75" s="7" t="str">
        <f>VLOOKUP(半角・全角[[#This Row],[Code(半)]],定義一覧[],9,FALSE)</f>
        <v>NARROW_ASCII_LATIN_LOWER_CASE_H</v>
      </c>
      <c r="H75" s="9" t="str">
        <f>IF(COUNTIF(濁音・半濁音[表示3],半角・全角[[#This Row],[表示(全)]])&gt;=1,"○", "")</f>
        <v/>
      </c>
      <c r="I75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WIDE_ASCII_LATIN_LOWER_CASE_H =&gt; {
first = NARROW_ASCII_LATIN_LOWER_CASE_H;
second = u32::NULL;
}</v>
      </c>
      <c r="J7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NARROW_ASCII_LATIN_LOWER_CASE_H =&gt; {
result = WIDE_ASCII_LATIN_LOWER_CASE_H;
is_pad = false;
}</v>
      </c>
      <c r="K75" s="3" t="str">
        <f>"Pair::create("""&amp;半角・全角[[#This Row],[表示(全)]]&amp;""", """&amp;半角・全角[[#This Row],[表示(半)]]&amp;"""),"</f>
        <v>Pair::create("ｈ", "h"),</v>
      </c>
      <c r="L75" s="2"/>
      <c r="O75" s="1"/>
    </row>
    <row r="76" spans="2:15" ht="15.75" customHeight="1" x14ac:dyDescent="0.4">
      <c r="B76" s="10" t="s">
        <v>278</v>
      </c>
      <c r="C76" s="6" t="str">
        <f>_xlfn.UNICHAR(HEX2DEC(半角・全角[[#This Row],[Code(全)]]))</f>
        <v>ｉ</v>
      </c>
      <c r="D76" s="10" t="s">
        <v>375</v>
      </c>
      <c r="E76" s="6" t="str">
        <f>_xlfn.UNICHAR(HEX2DEC(半角・全角[[#This Row],[Code(半)]]))</f>
        <v>i</v>
      </c>
      <c r="F76" s="7" t="str">
        <f>VLOOKUP(半角・全角[[#This Row],[Code(全)]],定義一覧[],9,FALSE)</f>
        <v>WIDE_ASCII_LATIN_LOWER_CASE_I</v>
      </c>
      <c r="G76" s="7" t="str">
        <f>VLOOKUP(半角・全角[[#This Row],[Code(半)]],定義一覧[],9,FALSE)</f>
        <v>NARROW_ASCII_LATIN_LOWER_CASE_I</v>
      </c>
      <c r="H76" s="9" t="str">
        <f>IF(COUNTIF(濁音・半濁音[表示3],半角・全角[[#This Row],[表示(全)]])&gt;=1,"○", "")</f>
        <v/>
      </c>
      <c r="I76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WIDE_ASCII_LATIN_LOWER_CASE_I =&gt; {
first = NARROW_ASCII_LATIN_LOWER_CASE_I;
second = u32::NULL;
}</v>
      </c>
      <c r="J7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NARROW_ASCII_LATIN_LOWER_CASE_I =&gt; {
result = WIDE_ASCII_LATIN_LOWER_CASE_I;
is_pad = false;
}</v>
      </c>
      <c r="K76" s="3" t="str">
        <f>"Pair::create("""&amp;半角・全角[[#This Row],[表示(全)]]&amp;""", """&amp;半角・全角[[#This Row],[表示(半)]]&amp;"""),"</f>
        <v>Pair::create("ｉ", "i"),</v>
      </c>
      <c r="L76" s="2"/>
      <c r="O76" s="1"/>
    </row>
    <row r="77" spans="2:15" ht="15.75" customHeight="1" x14ac:dyDescent="0.4">
      <c r="B77" s="10" t="s">
        <v>279</v>
      </c>
      <c r="C77" s="6" t="str">
        <f>_xlfn.UNICHAR(HEX2DEC(半角・全角[[#This Row],[Code(全)]]))</f>
        <v>ｊ</v>
      </c>
      <c r="D77" s="10" t="s">
        <v>376</v>
      </c>
      <c r="E77" s="6" t="str">
        <f>_xlfn.UNICHAR(HEX2DEC(半角・全角[[#This Row],[Code(半)]]))</f>
        <v>j</v>
      </c>
      <c r="F77" s="7" t="str">
        <f>VLOOKUP(半角・全角[[#This Row],[Code(全)]],定義一覧[],9,FALSE)</f>
        <v>WIDE_ASCII_LATIN_LOWER_CASE_J</v>
      </c>
      <c r="G77" s="7" t="str">
        <f>VLOOKUP(半角・全角[[#This Row],[Code(半)]],定義一覧[],9,FALSE)</f>
        <v>NARROW_ASCII_LATIN_LOWER_CASE_J</v>
      </c>
      <c r="H77" s="9" t="str">
        <f>IF(COUNTIF(濁音・半濁音[表示3],半角・全角[[#This Row],[表示(全)]])&gt;=1,"○", "")</f>
        <v/>
      </c>
      <c r="I77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WIDE_ASCII_LATIN_LOWER_CASE_J =&gt; {
first = NARROW_ASCII_LATIN_LOWER_CASE_J;
second = u32::NULL;
}</v>
      </c>
      <c r="J7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NARROW_ASCII_LATIN_LOWER_CASE_J =&gt; {
result = WIDE_ASCII_LATIN_LOWER_CASE_J;
is_pad = false;
}</v>
      </c>
      <c r="K77" s="3" t="str">
        <f>"Pair::create("""&amp;半角・全角[[#This Row],[表示(全)]]&amp;""", """&amp;半角・全角[[#This Row],[表示(半)]]&amp;"""),"</f>
        <v>Pair::create("ｊ", "j"),</v>
      </c>
      <c r="L77" s="2"/>
      <c r="O77" s="1"/>
    </row>
    <row r="78" spans="2:15" ht="15.75" customHeight="1" x14ac:dyDescent="0.4">
      <c r="B78" s="10" t="s">
        <v>280</v>
      </c>
      <c r="C78" s="6" t="str">
        <f>_xlfn.UNICHAR(HEX2DEC(半角・全角[[#This Row],[Code(全)]]))</f>
        <v>ｋ</v>
      </c>
      <c r="D78" s="10" t="s">
        <v>377</v>
      </c>
      <c r="E78" s="6" t="str">
        <f>_xlfn.UNICHAR(HEX2DEC(半角・全角[[#This Row],[Code(半)]]))</f>
        <v>k</v>
      </c>
      <c r="F78" s="7" t="str">
        <f>VLOOKUP(半角・全角[[#This Row],[Code(全)]],定義一覧[],9,FALSE)</f>
        <v>WIDE_ASCII_LATIN_LOWER_CASE_K</v>
      </c>
      <c r="G78" s="7" t="str">
        <f>VLOOKUP(半角・全角[[#This Row],[Code(半)]],定義一覧[],9,FALSE)</f>
        <v>NARROW_ASCII_LATIN_LOWER_CASE_K</v>
      </c>
      <c r="H78" s="9" t="str">
        <f>IF(COUNTIF(濁音・半濁音[表示3],半角・全角[[#This Row],[表示(全)]])&gt;=1,"○", "")</f>
        <v/>
      </c>
      <c r="I78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WIDE_ASCII_LATIN_LOWER_CASE_K =&gt; {
first = NARROW_ASCII_LATIN_LOWER_CASE_K;
second = u32::NULL;
}</v>
      </c>
      <c r="J7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NARROW_ASCII_LATIN_LOWER_CASE_K =&gt; {
result = WIDE_ASCII_LATIN_LOWER_CASE_K;
is_pad = false;
}</v>
      </c>
      <c r="K78" s="3" t="str">
        <f>"Pair::create("""&amp;半角・全角[[#This Row],[表示(全)]]&amp;""", """&amp;半角・全角[[#This Row],[表示(半)]]&amp;"""),"</f>
        <v>Pair::create("ｋ", "k"),</v>
      </c>
      <c r="L78" s="2"/>
      <c r="O78" s="1"/>
    </row>
    <row r="79" spans="2:15" ht="15.75" customHeight="1" x14ac:dyDescent="0.4">
      <c r="B79" s="10" t="s">
        <v>281</v>
      </c>
      <c r="C79" s="6" t="str">
        <f>_xlfn.UNICHAR(HEX2DEC(半角・全角[[#This Row],[Code(全)]]))</f>
        <v>ｌ</v>
      </c>
      <c r="D79" s="10" t="s">
        <v>378</v>
      </c>
      <c r="E79" s="6" t="str">
        <f>_xlfn.UNICHAR(HEX2DEC(半角・全角[[#This Row],[Code(半)]]))</f>
        <v>l</v>
      </c>
      <c r="F79" s="7" t="str">
        <f>VLOOKUP(半角・全角[[#This Row],[Code(全)]],定義一覧[],9,FALSE)</f>
        <v>WIDE_ASCII_LATIN_LOWER_CASE_L</v>
      </c>
      <c r="G79" s="7" t="str">
        <f>VLOOKUP(半角・全角[[#This Row],[Code(半)]],定義一覧[],9,FALSE)</f>
        <v>NARROW_ASCII_LATIN_LOWER_CASE_L</v>
      </c>
      <c r="H79" s="9" t="str">
        <f>IF(COUNTIF(濁音・半濁音[表示3],半角・全角[[#This Row],[表示(全)]])&gt;=1,"○", "")</f>
        <v/>
      </c>
      <c r="I79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WIDE_ASCII_LATIN_LOWER_CASE_L =&gt; {
first = NARROW_ASCII_LATIN_LOWER_CASE_L;
second = u32::NULL;
}</v>
      </c>
      <c r="J7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NARROW_ASCII_LATIN_LOWER_CASE_L =&gt; {
result = WIDE_ASCII_LATIN_LOWER_CASE_L;
is_pad = false;
}</v>
      </c>
      <c r="K79" s="3" t="str">
        <f>"Pair::create("""&amp;半角・全角[[#This Row],[表示(全)]]&amp;""", """&amp;半角・全角[[#This Row],[表示(半)]]&amp;"""),"</f>
        <v>Pair::create("ｌ", "l"),</v>
      </c>
      <c r="L79" s="2"/>
      <c r="O79" s="1"/>
    </row>
    <row r="80" spans="2:15" ht="15.75" customHeight="1" x14ac:dyDescent="0.4">
      <c r="B80" s="10" t="s">
        <v>282</v>
      </c>
      <c r="C80" s="6" t="str">
        <f>_xlfn.UNICHAR(HEX2DEC(半角・全角[[#This Row],[Code(全)]]))</f>
        <v>ｍ</v>
      </c>
      <c r="D80" s="10" t="s">
        <v>379</v>
      </c>
      <c r="E80" s="6" t="str">
        <f>_xlfn.UNICHAR(HEX2DEC(半角・全角[[#This Row],[Code(半)]]))</f>
        <v>m</v>
      </c>
      <c r="F80" s="7" t="str">
        <f>VLOOKUP(半角・全角[[#This Row],[Code(全)]],定義一覧[],9,FALSE)</f>
        <v>WIDE_ASCII_LATIN_LOWER_CASE_M</v>
      </c>
      <c r="G80" s="7" t="str">
        <f>VLOOKUP(半角・全角[[#This Row],[Code(半)]],定義一覧[],9,FALSE)</f>
        <v>NARROW_ASCII_LATIN_LOWER_CASE_M</v>
      </c>
      <c r="H80" s="9" t="str">
        <f>IF(COUNTIF(濁音・半濁音[表示3],半角・全角[[#This Row],[表示(全)]])&gt;=1,"○", "")</f>
        <v/>
      </c>
      <c r="I80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WIDE_ASCII_LATIN_LOWER_CASE_M =&gt; {
first = NARROW_ASCII_LATIN_LOWER_CASE_M;
second = u32::NULL;
}</v>
      </c>
      <c r="J8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NARROW_ASCII_LATIN_LOWER_CASE_M =&gt; {
result = WIDE_ASCII_LATIN_LOWER_CASE_M;
is_pad = false;
}</v>
      </c>
      <c r="K80" s="3" t="str">
        <f>"Pair::create("""&amp;半角・全角[[#This Row],[表示(全)]]&amp;""", """&amp;半角・全角[[#This Row],[表示(半)]]&amp;"""),"</f>
        <v>Pair::create("ｍ", "m"),</v>
      </c>
      <c r="L80" s="2"/>
      <c r="O80" s="1"/>
    </row>
    <row r="81" spans="2:15" ht="15.75" customHeight="1" x14ac:dyDescent="0.4">
      <c r="B81" s="10" t="s">
        <v>283</v>
      </c>
      <c r="C81" s="6" t="str">
        <f>_xlfn.UNICHAR(HEX2DEC(半角・全角[[#This Row],[Code(全)]]))</f>
        <v>ｎ</v>
      </c>
      <c r="D81" s="10" t="s">
        <v>380</v>
      </c>
      <c r="E81" s="6" t="str">
        <f>_xlfn.UNICHAR(HEX2DEC(半角・全角[[#This Row],[Code(半)]]))</f>
        <v>n</v>
      </c>
      <c r="F81" s="7" t="str">
        <f>VLOOKUP(半角・全角[[#This Row],[Code(全)]],定義一覧[],9,FALSE)</f>
        <v>WIDE_ASCII_LATIN_LOWER_CASE_N</v>
      </c>
      <c r="G81" s="7" t="str">
        <f>VLOOKUP(半角・全角[[#This Row],[Code(半)]],定義一覧[],9,FALSE)</f>
        <v>NARROW_ASCII_LATIN_LOWER_CASE_N</v>
      </c>
      <c r="H81" s="9" t="str">
        <f>IF(COUNTIF(濁音・半濁音[表示3],半角・全角[[#This Row],[表示(全)]])&gt;=1,"○", "")</f>
        <v/>
      </c>
      <c r="I81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WIDE_ASCII_LATIN_LOWER_CASE_N =&gt; {
first = NARROW_ASCII_LATIN_LOWER_CASE_N;
second = u32::NULL;
}</v>
      </c>
      <c r="J8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NARROW_ASCII_LATIN_LOWER_CASE_N =&gt; {
result = WIDE_ASCII_LATIN_LOWER_CASE_N;
is_pad = false;
}</v>
      </c>
      <c r="K81" s="3" t="str">
        <f>"Pair::create("""&amp;半角・全角[[#This Row],[表示(全)]]&amp;""", """&amp;半角・全角[[#This Row],[表示(半)]]&amp;"""),"</f>
        <v>Pair::create("ｎ", "n"),</v>
      </c>
      <c r="L81" s="2"/>
      <c r="O81" s="1"/>
    </row>
    <row r="82" spans="2:15" ht="15.75" customHeight="1" x14ac:dyDescent="0.4">
      <c r="B82" s="10" t="s">
        <v>284</v>
      </c>
      <c r="C82" s="6" t="str">
        <f>_xlfn.UNICHAR(HEX2DEC(半角・全角[[#This Row],[Code(全)]]))</f>
        <v>ｏ</v>
      </c>
      <c r="D82" s="10" t="s">
        <v>381</v>
      </c>
      <c r="E82" s="6" t="str">
        <f>_xlfn.UNICHAR(HEX2DEC(半角・全角[[#This Row],[Code(半)]]))</f>
        <v>o</v>
      </c>
      <c r="F82" s="7" t="str">
        <f>VLOOKUP(半角・全角[[#This Row],[Code(全)]],定義一覧[],9,FALSE)</f>
        <v>WIDE_ASCII_LATIN_LOWER_CASE_O</v>
      </c>
      <c r="G82" s="7" t="str">
        <f>VLOOKUP(半角・全角[[#This Row],[Code(半)]],定義一覧[],9,FALSE)</f>
        <v>NARROW_ASCII_LATIN_LOWER_CASE_O</v>
      </c>
      <c r="H82" s="9" t="str">
        <f>IF(COUNTIF(濁音・半濁音[表示3],半角・全角[[#This Row],[表示(全)]])&gt;=1,"○", "")</f>
        <v/>
      </c>
      <c r="I82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WIDE_ASCII_LATIN_LOWER_CASE_O =&gt; {
first = NARROW_ASCII_LATIN_LOWER_CASE_O;
second = u32::NULL;
}</v>
      </c>
      <c r="J8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NARROW_ASCII_LATIN_LOWER_CASE_O =&gt; {
result = WIDE_ASCII_LATIN_LOWER_CASE_O;
is_pad = false;
}</v>
      </c>
      <c r="K82" s="3" t="str">
        <f>"Pair::create("""&amp;半角・全角[[#This Row],[表示(全)]]&amp;""", """&amp;半角・全角[[#This Row],[表示(半)]]&amp;"""),"</f>
        <v>Pair::create("ｏ", "o"),</v>
      </c>
      <c r="L82" s="2"/>
      <c r="O82" s="1"/>
    </row>
    <row r="83" spans="2:15" ht="15.75" customHeight="1" x14ac:dyDescent="0.4">
      <c r="B83" s="10" t="s">
        <v>285</v>
      </c>
      <c r="C83" s="6" t="str">
        <f>_xlfn.UNICHAR(HEX2DEC(半角・全角[[#This Row],[Code(全)]]))</f>
        <v>ｐ</v>
      </c>
      <c r="D83" s="10" t="s">
        <v>382</v>
      </c>
      <c r="E83" s="6" t="str">
        <f>_xlfn.UNICHAR(HEX2DEC(半角・全角[[#This Row],[Code(半)]]))</f>
        <v>p</v>
      </c>
      <c r="F83" s="7" t="str">
        <f>VLOOKUP(半角・全角[[#This Row],[Code(全)]],定義一覧[],9,FALSE)</f>
        <v>WIDE_ASCII_LATIN_LOWER_CASE_P</v>
      </c>
      <c r="G83" s="7" t="str">
        <f>VLOOKUP(半角・全角[[#This Row],[Code(半)]],定義一覧[],9,FALSE)</f>
        <v>NARROW_ASCII_LATIN_LOWER_CASE_P</v>
      </c>
      <c r="H83" s="9" t="str">
        <f>IF(COUNTIF(濁音・半濁音[表示3],半角・全角[[#This Row],[表示(全)]])&gt;=1,"○", "")</f>
        <v/>
      </c>
      <c r="I83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WIDE_ASCII_LATIN_LOWER_CASE_P =&gt; {
first = NARROW_ASCII_LATIN_LOWER_CASE_P;
second = u32::NULL;
}</v>
      </c>
      <c r="J8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NARROW_ASCII_LATIN_LOWER_CASE_P =&gt; {
result = WIDE_ASCII_LATIN_LOWER_CASE_P;
is_pad = false;
}</v>
      </c>
      <c r="K83" s="3" t="str">
        <f>"Pair::create("""&amp;半角・全角[[#This Row],[表示(全)]]&amp;""", """&amp;半角・全角[[#This Row],[表示(半)]]&amp;"""),"</f>
        <v>Pair::create("ｐ", "p"),</v>
      </c>
      <c r="L83" s="2"/>
      <c r="O83" s="1"/>
    </row>
    <row r="84" spans="2:15" ht="15.75" customHeight="1" x14ac:dyDescent="0.4">
      <c r="B84" s="10" t="s">
        <v>286</v>
      </c>
      <c r="C84" s="6" t="str">
        <f>_xlfn.UNICHAR(HEX2DEC(半角・全角[[#This Row],[Code(全)]]))</f>
        <v>ｑ</v>
      </c>
      <c r="D84" s="10" t="s">
        <v>383</v>
      </c>
      <c r="E84" s="6" t="str">
        <f>_xlfn.UNICHAR(HEX2DEC(半角・全角[[#This Row],[Code(半)]]))</f>
        <v>q</v>
      </c>
      <c r="F84" s="7" t="str">
        <f>VLOOKUP(半角・全角[[#This Row],[Code(全)]],定義一覧[],9,FALSE)</f>
        <v>WIDE_ASCII_LATIN_LOWER_CASE_Q</v>
      </c>
      <c r="G84" s="7" t="str">
        <f>VLOOKUP(半角・全角[[#This Row],[Code(半)]],定義一覧[],9,FALSE)</f>
        <v>NARROW_ASCII_LATIN_LOWER_CASE_Q</v>
      </c>
      <c r="H84" s="9" t="str">
        <f>IF(COUNTIF(濁音・半濁音[表示3],半角・全角[[#This Row],[表示(全)]])&gt;=1,"○", "")</f>
        <v/>
      </c>
      <c r="I84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WIDE_ASCII_LATIN_LOWER_CASE_Q =&gt; {
first = NARROW_ASCII_LATIN_LOWER_CASE_Q;
second = u32::NULL;
}</v>
      </c>
      <c r="J8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NARROW_ASCII_LATIN_LOWER_CASE_Q =&gt; {
result = WIDE_ASCII_LATIN_LOWER_CASE_Q;
is_pad = false;
}</v>
      </c>
      <c r="K84" s="3" t="str">
        <f>"Pair::create("""&amp;半角・全角[[#This Row],[表示(全)]]&amp;""", """&amp;半角・全角[[#This Row],[表示(半)]]&amp;"""),"</f>
        <v>Pair::create("ｑ", "q"),</v>
      </c>
      <c r="L84" s="2"/>
      <c r="O84" s="1"/>
    </row>
    <row r="85" spans="2:15" ht="15.75" customHeight="1" x14ac:dyDescent="0.4">
      <c r="B85" s="10" t="s">
        <v>287</v>
      </c>
      <c r="C85" s="6" t="str">
        <f>_xlfn.UNICHAR(HEX2DEC(半角・全角[[#This Row],[Code(全)]]))</f>
        <v>ｒ</v>
      </c>
      <c r="D85" s="10" t="s">
        <v>384</v>
      </c>
      <c r="E85" s="6" t="str">
        <f>_xlfn.UNICHAR(HEX2DEC(半角・全角[[#This Row],[Code(半)]]))</f>
        <v>r</v>
      </c>
      <c r="F85" s="7" t="str">
        <f>VLOOKUP(半角・全角[[#This Row],[Code(全)]],定義一覧[],9,FALSE)</f>
        <v>WIDE_ASCII_LATIN_LOWER_CASE_R</v>
      </c>
      <c r="G85" s="7" t="str">
        <f>VLOOKUP(半角・全角[[#This Row],[Code(半)]],定義一覧[],9,FALSE)</f>
        <v>NARROW_ASCII_LATIN_LOWER_CASE_R</v>
      </c>
      <c r="H85" s="9" t="str">
        <f>IF(COUNTIF(濁音・半濁音[表示3],半角・全角[[#This Row],[表示(全)]])&gt;=1,"○", "")</f>
        <v/>
      </c>
      <c r="I85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WIDE_ASCII_LATIN_LOWER_CASE_R =&gt; {
first = NARROW_ASCII_LATIN_LOWER_CASE_R;
second = u32::NULL;
}</v>
      </c>
      <c r="J8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NARROW_ASCII_LATIN_LOWER_CASE_R =&gt; {
result = WIDE_ASCII_LATIN_LOWER_CASE_R;
is_pad = false;
}</v>
      </c>
      <c r="K85" s="3" t="str">
        <f>"Pair::create("""&amp;半角・全角[[#This Row],[表示(全)]]&amp;""", """&amp;半角・全角[[#This Row],[表示(半)]]&amp;"""),"</f>
        <v>Pair::create("ｒ", "r"),</v>
      </c>
      <c r="L85" s="2"/>
      <c r="O85" s="1"/>
    </row>
    <row r="86" spans="2:15" ht="15.75" customHeight="1" x14ac:dyDescent="0.4">
      <c r="B86" s="10" t="s">
        <v>288</v>
      </c>
      <c r="C86" s="6" t="str">
        <f>_xlfn.UNICHAR(HEX2DEC(半角・全角[[#This Row],[Code(全)]]))</f>
        <v>ｓ</v>
      </c>
      <c r="D86" s="10" t="s">
        <v>385</v>
      </c>
      <c r="E86" s="6" t="str">
        <f>_xlfn.UNICHAR(HEX2DEC(半角・全角[[#This Row],[Code(半)]]))</f>
        <v>s</v>
      </c>
      <c r="F86" s="7" t="str">
        <f>VLOOKUP(半角・全角[[#This Row],[Code(全)]],定義一覧[],9,FALSE)</f>
        <v>WIDE_ASCII_LATIN_LOWER_CASE_S</v>
      </c>
      <c r="G86" s="7" t="str">
        <f>VLOOKUP(半角・全角[[#This Row],[Code(半)]],定義一覧[],9,FALSE)</f>
        <v>NARROW_ASCII_LATIN_LOWER_CASE_S</v>
      </c>
      <c r="H86" s="9" t="str">
        <f>IF(COUNTIF(濁音・半濁音[表示3],半角・全角[[#This Row],[表示(全)]])&gt;=1,"○", "")</f>
        <v/>
      </c>
      <c r="I86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WIDE_ASCII_LATIN_LOWER_CASE_S =&gt; {
first = NARROW_ASCII_LATIN_LOWER_CASE_S;
second = u32::NULL;
}</v>
      </c>
      <c r="J8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NARROW_ASCII_LATIN_LOWER_CASE_S =&gt; {
result = WIDE_ASCII_LATIN_LOWER_CASE_S;
is_pad = false;
}</v>
      </c>
      <c r="K86" s="3" t="str">
        <f>"Pair::create("""&amp;半角・全角[[#This Row],[表示(全)]]&amp;""", """&amp;半角・全角[[#This Row],[表示(半)]]&amp;"""),"</f>
        <v>Pair::create("ｓ", "s"),</v>
      </c>
      <c r="L86" s="2"/>
      <c r="O86" s="1"/>
    </row>
    <row r="87" spans="2:15" ht="15.75" customHeight="1" x14ac:dyDescent="0.4">
      <c r="B87" s="10" t="s">
        <v>289</v>
      </c>
      <c r="C87" s="6" t="str">
        <f>_xlfn.UNICHAR(HEX2DEC(半角・全角[[#This Row],[Code(全)]]))</f>
        <v>ｔ</v>
      </c>
      <c r="D87" s="10" t="s">
        <v>386</v>
      </c>
      <c r="E87" s="6" t="str">
        <f>_xlfn.UNICHAR(HEX2DEC(半角・全角[[#This Row],[Code(半)]]))</f>
        <v>t</v>
      </c>
      <c r="F87" s="7" t="str">
        <f>VLOOKUP(半角・全角[[#This Row],[Code(全)]],定義一覧[],9,FALSE)</f>
        <v>WIDE_ASCII_LATIN_LOWER_CASE_T</v>
      </c>
      <c r="G87" s="7" t="str">
        <f>VLOOKUP(半角・全角[[#This Row],[Code(半)]],定義一覧[],9,FALSE)</f>
        <v>NARROW_ASCII_LATIN_LOWER_CASE_T</v>
      </c>
      <c r="H87" s="9" t="str">
        <f>IF(COUNTIF(濁音・半濁音[表示3],半角・全角[[#This Row],[表示(全)]])&gt;=1,"○", "")</f>
        <v/>
      </c>
      <c r="I87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WIDE_ASCII_LATIN_LOWER_CASE_T =&gt; {
first = NARROW_ASCII_LATIN_LOWER_CASE_T;
second = u32::NULL;
}</v>
      </c>
      <c r="J8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NARROW_ASCII_LATIN_LOWER_CASE_T =&gt; {
result = WIDE_ASCII_LATIN_LOWER_CASE_T;
is_pad = false;
}</v>
      </c>
      <c r="K87" s="3" t="str">
        <f>"Pair::create("""&amp;半角・全角[[#This Row],[表示(全)]]&amp;""", """&amp;半角・全角[[#This Row],[表示(半)]]&amp;"""),"</f>
        <v>Pair::create("ｔ", "t"),</v>
      </c>
      <c r="L87" s="2"/>
      <c r="O87" s="1"/>
    </row>
    <row r="88" spans="2:15" ht="15.75" customHeight="1" x14ac:dyDescent="0.4">
      <c r="B88" s="10" t="s">
        <v>290</v>
      </c>
      <c r="C88" s="6" t="str">
        <f>_xlfn.UNICHAR(HEX2DEC(半角・全角[[#This Row],[Code(全)]]))</f>
        <v>ｕ</v>
      </c>
      <c r="D88" s="10" t="s">
        <v>387</v>
      </c>
      <c r="E88" s="6" t="str">
        <f>_xlfn.UNICHAR(HEX2DEC(半角・全角[[#This Row],[Code(半)]]))</f>
        <v>u</v>
      </c>
      <c r="F88" s="7" t="str">
        <f>VLOOKUP(半角・全角[[#This Row],[Code(全)]],定義一覧[],9,FALSE)</f>
        <v>WIDE_ASCII_LATIN_LOWER_CASE_U</v>
      </c>
      <c r="G88" s="7" t="str">
        <f>VLOOKUP(半角・全角[[#This Row],[Code(半)]],定義一覧[],9,FALSE)</f>
        <v>NARROW_ASCII_LATIN_LOWER_CASE_U</v>
      </c>
      <c r="H88" s="9" t="str">
        <f>IF(COUNTIF(濁音・半濁音[表示3],半角・全角[[#This Row],[表示(全)]])&gt;=1,"○", "")</f>
        <v/>
      </c>
      <c r="I88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WIDE_ASCII_LATIN_LOWER_CASE_U =&gt; {
first = NARROW_ASCII_LATIN_LOWER_CASE_U;
second = u32::NULL;
}</v>
      </c>
      <c r="J8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NARROW_ASCII_LATIN_LOWER_CASE_U =&gt; {
result = WIDE_ASCII_LATIN_LOWER_CASE_U;
is_pad = false;
}</v>
      </c>
      <c r="K88" s="3" t="str">
        <f>"Pair::create("""&amp;半角・全角[[#This Row],[表示(全)]]&amp;""", """&amp;半角・全角[[#This Row],[表示(半)]]&amp;"""),"</f>
        <v>Pair::create("ｕ", "u"),</v>
      </c>
      <c r="L88" s="2"/>
      <c r="O88" s="1"/>
    </row>
    <row r="89" spans="2:15" ht="15.75" customHeight="1" x14ac:dyDescent="0.4">
      <c r="B89" s="10" t="s">
        <v>291</v>
      </c>
      <c r="C89" s="6" t="str">
        <f>_xlfn.UNICHAR(HEX2DEC(半角・全角[[#This Row],[Code(全)]]))</f>
        <v>ｖ</v>
      </c>
      <c r="D89" s="10" t="s">
        <v>388</v>
      </c>
      <c r="E89" s="6" t="str">
        <f>_xlfn.UNICHAR(HEX2DEC(半角・全角[[#This Row],[Code(半)]]))</f>
        <v>v</v>
      </c>
      <c r="F89" s="7" t="str">
        <f>VLOOKUP(半角・全角[[#This Row],[Code(全)]],定義一覧[],9,FALSE)</f>
        <v>WIDE_ASCII_LATIN_LOWER_CASE_V</v>
      </c>
      <c r="G89" s="7" t="str">
        <f>VLOOKUP(半角・全角[[#This Row],[Code(半)]],定義一覧[],9,FALSE)</f>
        <v>NARROW_ASCII_LATIN_LOWER_CASE_V</v>
      </c>
      <c r="H89" s="9" t="str">
        <f>IF(COUNTIF(濁音・半濁音[表示3],半角・全角[[#This Row],[表示(全)]])&gt;=1,"○", "")</f>
        <v/>
      </c>
      <c r="I89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WIDE_ASCII_LATIN_LOWER_CASE_V =&gt; {
first = NARROW_ASCII_LATIN_LOWER_CASE_V;
second = u32::NULL;
}</v>
      </c>
      <c r="J8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NARROW_ASCII_LATIN_LOWER_CASE_V =&gt; {
result = WIDE_ASCII_LATIN_LOWER_CASE_V;
is_pad = false;
}</v>
      </c>
      <c r="K89" s="3" t="str">
        <f>"Pair::create("""&amp;半角・全角[[#This Row],[表示(全)]]&amp;""", """&amp;半角・全角[[#This Row],[表示(半)]]&amp;"""),"</f>
        <v>Pair::create("ｖ", "v"),</v>
      </c>
      <c r="L89" s="2"/>
      <c r="O89" s="1"/>
    </row>
    <row r="90" spans="2:15" ht="15.75" customHeight="1" x14ac:dyDescent="0.4">
      <c r="B90" s="10" t="s">
        <v>292</v>
      </c>
      <c r="C90" s="6" t="str">
        <f>_xlfn.UNICHAR(HEX2DEC(半角・全角[[#This Row],[Code(全)]]))</f>
        <v>ｗ</v>
      </c>
      <c r="D90" s="10" t="s">
        <v>389</v>
      </c>
      <c r="E90" s="6" t="str">
        <f>_xlfn.UNICHAR(HEX2DEC(半角・全角[[#This Row],[Code(半)]]))</f>
        <v>w</v>
      </c>
      <c r="F90" s="7" t="str">
        <f>VLOOKUP(半角・全角[[#This Row],[Code(全)]],定義一覧[],9,FALSE)</f>
        <v>WIDE_ASCII_LATIN_LOWER_CASE_W</v>
      </c>
      <c r="G90" s="7" t="str">
        <f>VLOOKUP(半角・全角[[#This Row],[Code(半)]],定義一覧[],9,FALSE)</f>
        <v>NARROW_ASCII_LATIN_LOWER_CASE_W</v>
      </c>
      <c r="H90" s="9" t="str">
        <f>IF(COUNTIF(濁音・半濁音[表示3],半角・全角[[#This Row],[表示(全)]])&gt;=1,"○", "")</f>
        <v/>
      </c>
      <c r="I90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WIDE_ASCII_LATIN_LOWER_CASE_W =&gt; {
first = NARROW_ASCII_LATIN_LOWER_CASE_W;
second = u32::NULL;
}</v>
      </c>
      <c r="J9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NARROW_ASCII_LATIN_LOWER_CASE_W =&gt; {
result = WIDE_ASCII_LATIN_LOWER_CASE_W;
is_pad = false;
}</v>
      </c>
      <c r="K90" s="3" t="str">
        <f>"Pair::create("""&amp;半角・全角[[#This Row],[表示(全)]]&amp;""", """&amp;半角・全角[[#This Row],[表示(半)]]&amp;"""),"</f>
        <v>Pair::create("ｗ", "w"),</v>
      </c>
      <c r="L90" s="2"/>
      <c r="O90" s="1"/>
    </row>
    <row r="91" spans="2:15" ht="15.75" customHeight="1" x14ac:dyDescent="0.4">
      <c r="B91" s="10" t="s">
        <v>293</v>
      </c>
      <c r="C91" s="6" t="str">
        <f>_xlfn.UNICHAR(HEX2DEC(半角・全角[[#This Row],[Code(全)]]))</f>
        <v>ｘ</v>
      </c>
      <c r="D91" s="10" t="s">
        <v>390</v>
      </c>
      <c r="E91" s="6" t="str">
        <f>_xlfn.UNICHAR(HEX2DEC(半角・全角[[#This Row],[Code(半)]]))</f>
        <v>x</v>
      </c>
      <c r="F91" s="7" t="str">
        <f>VLOOKUP(半角・全角[[#This Row],[Code(全)]],定義一覧[],9,FALSE)</f>
        <v>WIDE_ASCII_LATIN_LOWER_CASE_X</v>
      </c>
      <c r="G91" s="7" t="str">
        <f>VLOOKUP(半角・全角[[#This Row],[Code(半)]],定義一覧[],9,FALSE)</f>
        <v>NARROW_ASCII_LATIN_LOWER_CASE_X</v>
      </c>
      <c r="H91" s="9" t="str">
        <f>IF(COUNTIF(濁音・半濁音[表示3],半角・全角[[#This Row],[表示(全)]])&gt;=1,"○", "")</f>
        <v/>
      </c>
      <c r="I91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WIDE_ASCII_LATIN_LOWER_CASE_X =&gt; {
first = NARROW_ASCII_LATIN_LOWER_CASE_X;
second = u32::NULL;
}</v>
      </c>
      <c r="J9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NARROW_ASCII_LATIN_LOWER_CASE_X =&gt; {
result = WIDE_ASCII_LATIN_LOWER_CASE_X;
is_pad = false;
}</v>
      </c>
      <c r="K91" s="3" t="str">
        <f>"Pair::create("""&amp;半角・全角[[#This Row],[表示(全)]]&amp;""", """&amp;半角・全角[[#This Row],[表示(半)]]&amp;"""),"</f>
        <v>Pair::create("ｘ", "x"),</v>
      </c>
      <c r="L91" s="2"/>
      <c r="O91" s="1"/>
    </row>
    <row r="92" spans="2:15" ht="15.75" customHeight="1" x14ac:dyDescent="0.4">
      <c r="B92" s="10" t="s">
        <v>294</v>
      </c>
      <c r="C92" s="6" t="str">
        <f>_xlfn.UNICHAR(HEX2DEC(半角・全角[[#This Row],[Code(全)]]))</f>
        <v>ｙ</v>
      </c>
      <c r="D92" s="10" t="s">
        <v>391</v>
      </c>
      <c r="E92" s="6" t="str">
        <f>_xlfn.UNICHAR(HEX2DEC(半角・全角[[#This Row],[Code(半)]]))</f>
        <v>y</v>
      </c>
      <c r="F92" s="7" t="str">
        <f>VLOOKUP(半角・全角[[#This Row],[Code(全)]],定義一覧[],9,FALSE)</f>
        <v>WIDE_ASCII_LATIN_LOWER_CASE_Y</v>
      </c>
      <c r="G92" s="7" t="str">
        <f>VLOOKUP(半角・全角[[#This Row],[Code(半)]],定義一覧[],9,FALSE)</f>
        <v>NARROW_ASCII_LATIN_LOWER_CASE_Y</v>
      </c>
      <c r="H92" s="9" t="str">
        <f>IF(COUNTIF(濁音・半濁音[表示3],半角・全角[[#This Row],[表示(全)]])&gt;=1,"○", "")</f>
        <v/>
      </c>
      <c r="I92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WIDE_ASCII_LATIN_LOWER_CASE_Y =&gt; {
first = NARROW_ASCII_LATIN_LOWER_CASE_Y;
second = u32::NULL;
}</v>
      </c>
      <c r="J9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NARROW_ASCII_LATIN_LOWER_CASE_Y =&gt; {
result = WIDE_ASCII_LATIN_LOWER_CASE_Y;
is_pad = false;
}</v>
      </c>
      <c r="K92" s="3" t="str">
        <f>"Pair::create("""&amp;半角・全角[[#This Row],[表示(全)]]&amp;""", """&amp;半角・全角[[#This Row],[表示(半)]]&amp;"""),"</f>
        <v>Pair::create("ｙ", "y"),</v>
      </c>
      <c r="L92" s="2"/>
      <c r="O92" s="1"/>
    </row>
    <row r="93" spans="2:15" ht="15.75" customHeight="1" x14ac:dyDescent="0.4">
      <c r="B93" s="10" t="s">
        <v>295</v>
      </c>
      <c r="C93" s="6" t="str">
        <f>_xlfn.UNICHAR(HEX2DEC(半角・全角[[#This Row],[Code(全)]]))</f>
        <v>ｚ</v>
      </c>
      <c r="D93" s="10" t="s">
        <v>392</v>
      </c>
      <c r="E93" s="6" t="str">
        <f>_xlfn.UNICHAR(HEX2DEC(半角・全角[[#This Row],[Code(半)]]))</f>
        <v>z</v>
      </c>
      <c r="F93" s="7" t="str">
        <f>VLOOKUP(半角・全角[[#This Row],[Code(全)]],定義一覧[],9,FALSE)</f>
        <v>WIDE_ASCII_LATIN_LOWER_CASE_Z</v>
      </c>
      <c r="G93" s="7" t="str">
        <f>VLOOKUP(半角・全角[[#This Row],[Code(半)]],定義一覧[],9,FALSE)</f>
        <v>NARROW_ASCII_LATIN_LOWER_CASE_Z</v>
      </c>
      <c r="H93" s="9" t="str">
        <f>IF(COUNTIF(濁音・半濁音[表示3],半角・全角[[#This Row],[表示(全)]])&gt;=1,"○", "")</f>
        <v/>
      </c>
      <c r="I93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WIDE_ASCII_LATIN_LOWER_CASE_Z =&gt; {
first = NARROW_ASCII_LATIN_LOWER_CASE_Z;
second = u32::NULL;
}</v>
      </c>
      <c r="J9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NARROW_ASCII_LATIN_LOWER_CASE_Z =&gt; {
result = WIDE_ASCII_LATIN_LOWER_CASE_Z;
is_pad = false;
}</v>
      </c>
      <c r="K93" s="3" t="str">
        <f>"Pair::create("""&amp;半角・全角[[#This Row],[表示(全)]]&amp;""", """&amp;半角・全角[[#This Row],[表示(半)]]&amp;"""),"</f>
        <v>Pair::create("ｚ", "z"),</v>
      </c>
      <c r="L93" s="2"/>
      <c r="O93" s="1"/>
    </row>
    <row r="94" spans="2:15" ht="15.75" customHeight="1" x14ac:dyDescent="0.4">
      <c r="B94" s="10" t="s">
        <v>296</v>
      </c>
      <c r="C94" s="6" t="str">
        <f>_xlfn.UNICHAR(HEX2DEC(半角・全角[[#This Row],[Code(全)]]))</f>
        <v>｛</v>
      </c>
      <c r="D94" s="10" t="s">
        <v>393</v>
      </c>
      <c r="E94" s="6" t="str">
        <f>_xlfn.UNICHAR(HEX2DEC(半角・全角[[#This Row],[Code(半)]]))</f>
        <v>{</v>
      </c>
      <c r="F94" s="7" t="str">
        <f>VLOOKUP(半角・全角[[#This Row],[Code(全)]],定義一覧[],9,FALSE)</f>
        <v>WIDE_ASCII_SYMBOL_LEFT_CURLY_BRACKET</v>
      </c>
      <c r="G94" s="7" t="str">
        <f>VLOOKUP(半角・全角[[#This Row],[Code(半)]],定義一覧[],9,FALSE)</f>
        <v>NARROW_ASCII_SYMBOL_LEFT_CURLY_BRACKET</v>
      </c>
      <c r="H94" s="9" t="str">
        <f>IF(COUNTIF(濁音・半濁音[表示3],半角・全角[[#This Row],[表示(全)]])&gt;=1,"○", "")</f>
        <v/>
      </c>
      <c r="I94" s="3" t="str">
        <f>半角・全角[[#This Row],[変数名（全）]]&amp;" =&gt; {"&amp;CHAR(10)&amp;"first = "&amp;半角・全角[[#This Row],[変数名（半）]]&amp;";"&amp;CHAR(10)&amp;"second = u32::NULL;"&amp;CHAR(10)&amp;"}"</f>
        <v>WIDE_ASCII_SYMBOL_LEFT_CURLY_BRACKET =&gt; {
first = NARROW_ASCII_SYMBOL_LEFT_CURLY_BRACKET;
second = u32::NULL;
}</v>
      </c>
      <c r="J9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NARROW_ASCII_SYMBOL_LEFT_CURLY_BRACKET =&gt; {
result = WIDE_ASCII_SYMBOL_LEFT_CURLY_BRACKET;
is_pad = false;
}</v>
      </c>
      <c r="K94" s="3" t="str">
        <f>"Pair::create("""&amp;半角・全角[[#This Row],[表示(全)]]&amp;""", """&amp;半角・全角[[#This Row],[表示(半)]]&amp;"""),"</f>
        <v>Pair::create("｛", "{"),</v>
      </c>
      <c r="L94" s="2"/>
      <c r="O94" s="1"/>
    </row>
    <row r="95" spans="2:15" ht="15.75" customHeight="1" x14ac:dyDescent="0.4">
      <c r="B95" s="10" t="s">
        <v>297</v>
      </c>
      <c r="C95" s="6" t="str">
        <f>_xlfn.UNICHAR(HEX2DEC(半角・全角[[#This Row],[Code(全)]]))</f>
        <v>｜</v>
      </c>
      <c r="D95" s="10" t="s">
        <v>394</v>
      </c>
      <c r="E95" s="6" t="str">
        <f>_xlfn.UNICHAR(HEX2DEC(半角・全角[[#This Row],[Code(半)]]))</f>
        <v>|</v>
      </c>
      <c r="F95" s="7" t="str">
        <f>VLOOKUP(半角・全角[[#This Row],[Code(全)]],定義一覧[],9,FALSE)</f>
        <v>WIDE_ASCII_SYMBOL_VERTICAL_LINE</v>
      </c>
      <c r="G95" s="7" t="str">
        <f>VLOOKUP(半角・全角[[#This Row],[Code(半)]],定義一覧[],9,FALSE)</f>
        <v>NARROW_ASCII_SYMBOL_VERTICAL_LINE</v>
      </c>
      <c r="H95" s="9" t="str">
        <f>IF(COUNTIF(濁音・半濁音[表示3],半角・全角[[#This Row],[表示(全)]])&gt;=1,"○", "")</f>
        <v/>
      </c>
      <c r="I95" s="3" t="str">
        <f>半角・全角[[#This Row],[変数名（全）]]&amp;" =&gt; {"&amp;CHAR(10)&amp;"first = "&amp;半角・全角[[#This Row],[変数名（半）]]&amp;";"&amp;CHAR(10)&amp;"second = u32::NULL;"&amp;CHAR(10)&amp;"}"</f>
        <v>WIDE_ASCII_SYMBOL_VERTICAL_LINE =&gt; {
first = NARROW_ASCII_SYMBOL_VERTICAL_LINE;
second = u32::NULL;
}</v>
      </c>
      <c r="J9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NARROW_ASCII_SYMBOL_VERTICAL_LINE =&gt; {
result = WIDE_ASCII_SYMBOL_VERTICAL_LINE;
is_pad = false;
}</v>
      </c>
      <c r="K95" s="3" t="str">
        <f>"Pair::create("""&amp;半角・全角[[#This Row],[表示(全)]]&amp;""", """&amp;半角・全角[[#This Row],[表示(半)]]&amp;"""),"</f>
        <v>Pair::create("｜", "|"),</v>
      </c>
      <c r="L95" s="2"/>
      <c r="O95" s="1"/>
    </row>
    <row r="96" spans="2:15" ht="15.75" customHeight="1" x14ac:dyDescent="0.4">
      <c r="B96" s="10" t="s">
        <v>298</v>
      </c>
      <c r="C96" s="6" t="str">
        <f>_xlfn.UNICHAR(HEX2DEC(半角・全角[[#This Row],[Code(全)]]))</f>
        <v>｝</v>
      </c>
      <c r="D96" s="10" t="s">
        <v>395</v>
      </c>
      <c r="E96" s="6" t="str">
        <f>_xlfn.UNICHAR(HEX2DEC(半角・全角[[#This Row],[Code(半)]]))</f>
        <v>}</v>
      </c>
      <c r="F96" s="7" t="str">
        <f>VLOOKUP(半角・全角[[#This Row],[Code(全)]],定義一覧[],9,FALSE)</f>
        <v>WIDE_ASCII_SYMBOL_RIGHT_CURLY_BRACKET</v>
      </c>
      <c r="G96" s="7" t="str">
        <f>VLOOKUP(半角・全角[[#This Row],[Code(半)]],定義一覧[],9,FALSE)</f>
        <v>NARROW_ASCII_SYMBOL_RIGHT_CURLY_BRACKET</v>
      </c>
      <c r="H96" s="9" t="str">
        <f>IF(COUNTIF(濁音・半濁音[表示3],半角・全角[[#This Row],[表示(全)]])&gt;=1,"○", "")</f>
        <v/>
      </c>
      <c r="I96" s="3" t="str">
        <f>半角・全角[[#This Row],[変数名（全）]]&amp;" =&gt; {"&amp;CHAR(10)&amp;"first = "&amp;半角・全角[[#This Row],[変数名（半）]]&amp;";"&amp;CHAR(10)&amp;"second = u32::NULL;"&amp;CHAR(10)&amp;"}"</f>
        <v>WIDE_ASCII_SYMBOL_RIGHT_CURLY_BRACKET =&gt; {
first = NARROW_ASCII_SYMBOL_RIGHT_CURLY_BRACKET;
second = u32::NULL;
}</v>
      </c>
      <c r="J9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NARROW_ASCII_SYMBOL_RIGHT_CURLY_BRACKET =&gt; {
result = WIDE_ASCII_SYMBOL_RIGHT_CURLY_BRACKET;
is_pad = false;
}</v>
      </c>
      <c r="K96" s="3" t="str">
        <f>"Pair::create("""&amp;半角・全角[[#This Row],[表示(全)]]&amp;""", """&amp;半角・全角[[#This Row],[表示(半)]]&amp;"""),"</f>
        <v>Pair::create("｝", "}"),</v>
      </c>
      <c r="L96" s="2"/>
      <c r="O96" s="1"/>
    </row>
    <row r="97" spans="2:15" ht="15.75" customHeight="1" x14ac:dyDescent="0.4">
      <c r="B97" s="10" t="s">
        <v>299</v>
      </c>
      <c r="C97" s="6" t="str">
        <f>_xlfn.UNICHAR(HEX2DEC(半角・全角[[#This Row],[Code(全)]]))</f>
        <v>～</v>
      </c>
      <c r="D97" s="10" t="s">
        <v>396</v>
      </c>
      <c r="E97" s="6" t="str">
        <f>_xlfn.UNICHAR(HEX2DEC(半角・全角[[#This Row],[Code(半)]]))</f>
        <v>~</v>
      </c>
      <c r="F97" s="7" t="str">
        <f>VLOOKUP(半角・全角[[#This Row],[Code(全)]],定義一覧[],9,FALSE)</f>
        <v>WIDE_ASCII_SYMBOL_TILDE</v>
      </c>
      <c r="G97" s="7" t="str">
        <f>VLOOKUP(半角・全角[[#This Row],[Code(半)]],定義一覧[],9,FALSE)</f>
        <v>NARROW_ASCII_SYMBOL_TILDE</v>
      </c>
      <c r="H97" s="9" t="str">
        <f>IF(COUNTIF(濁音・半濁音[表示3],半角・全角[[#This Row],[表示(全)]])&gt;=1,"○", "")</f>
        <v/>
      </c>
      <c r="I97" s="3" t="str">
        <f>半角・全角[[#This Row],[変数名（全）]]&amp;" =&gt; {"&amp;CHAR(10)&amp;"first = "&amp;半角・全角[[#This Row],[変数名（半）]]&amp;";"&amp;CHAR(10)&amp;"second = u32::NULL;"&amp;CHAR(10)&amp;"}"</f>
        <v>WIDE_ASCII_SYMBOL_TILDE =&gt; {
first = NARROW_ASCII_SYMBOL_TILDE;
second = u32::NULL;
}</v>
      </c>
      <c r="J9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NARROW_ASCII_SYMBOL_TILDE =&gt; {
result = WIDE_ASCII_SYMBOL_TILDE;
is_pad = false;
}</v>
      </c>
      <c r="K97" s="3" t="str">
        <f>"Pair::create("""&amp;半角・全角[[#This Row],[表示(全)]]&amp;""", """&amp;半角・全角[[#This Row],[表示(半)]]&amp;"""),"</f>
        <v>Pair::create("～", "~"),</v>
      </c>
      <c r="L97" s="2"/>
      <c r="O97" s="1"/>
    </row>
    <row r="98" spans="2:15" ht="15.75" customHeight="1" x14ac:dyDescent="0.4">
      <c r="B98" s="10" t="s">
        <v>126</v>
      </c>
      <c r="C98" s="6" t="str">
        <f>_xlfn.UNICHAR(HEX2DEC(半角・全角[[#This Row],[Code(全)]]))</f>
        <v>ァ</v>
      </c>
      <c r="D98" s="10" t="s">
        <v>33</v>
      </c>
      <c r="E98" s="6" t="str">
        <f>_xlfn.UNICHAR(HEX2DEC(半角・全角[[#This Row],[Code(半)]]))</f>
        <v>ｧ</v>
      </c>
      <c r="F98" s="7" t="str">
        <f>VLOOKUP(半角・全角[[#This Row],[Code(全)]],定義一覧[],9,FALSE)</f>
        <v>WIDE_KANA_KATAKANA_SMALL_A</v>
      </c>
      <c r="G98" s="7" t="str">
        <f>VLOOKUP(半角・全角[[#This Row],[Code(半)]],定義一覧[],9,FALSE)</f>
        <v>NARROW_KANA_KATAKANA_SMALL_A</v>
      </c>
      <c r="H98" s="9" t="str">
        <f>IF(COUNTIF(濁音・半濁音[表示3],半角・全角[[#This Row],[表示(全)]])&gt;=1,"○", "")</f>
        <v/>
      </c>
      <c r="I98" s="3" t="str">
        <f>半角・全角[[#This Row],[変数名（全）]]&amp;" =&gt; {"&amp;CHAR(10)&amp;"first = "&amp;半角・全角[[#This Row],[変数名（半）]]&amp;";"&amp;CHAR(10)&amp;"second = u32::NULL;"&amp;CHAR(10)&amp;"}"</f>
        <v>WIDE_KANA_KATAKANA_SMALL_A =&gt; {
first = NARROW_KANA_KATAKANA_SMALL_A;
second = u32::NULL;
}</v>
      </c>
      <c r="J9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NARROW_KANA_KATAKANA_SMALL_A =&gt; {
result = WIDE_KANA_KATAKANA_SMALL_A;
is_pad = false;
}</v>
      </c>
      <c r="K98" s="3" t="str">
        <f>"Pair::create("""&amp;半角・全角[[#This Row],[表示(全)]]&amp;""", """&amp;半角・全角[[#This Row],[表示(半)]]&amp;"""),"</f>
        <v>Pair::create("ァ", "ｧ"),</v>
      </c>
      <c r="L98" s="2"/>
      <c r="O98" s="1"/>
    </row>
    <row r="99" spans="2:15" ht="15.75" customHeight="1" x14ac:dyDescent="0.4">
      <c r="B99" s="10" t="s">
        <v>136</v>
      </c>
      <c r="C99" s="6" t="str">
        <f>_xlfn.UNICHAR(HEX2DEC(半角・全角[[#This Row],[Code(全)]]))</f>
        <v>ア</v>
      </c>
      <c r="D99" s="10" t="s">
        <v>43</v>
      </c>
      <c r="E99" s="6" t="str">
        <f>_xlfn.UNICHAR(HEX2DEC(半角・全角[[#This Row],[Code(半)]]))</f>
        <v>ｱ</v>
      </c>
      <c r="F99" s="7" t="str">
        <f>VLOOKUP(半角・全角[[#This Row],[Code(全)]],定義一覧[],9,FALSE)</f>
        <v>WIDE_KANA_KATAKANA_A</v>
      </c>
      <c r="G99" s="7" t="str">
        <f>VLOOKUP(半角・全角[[#This Row],[Code(半)]],定義一覧[],9,FALSE)</f>
        <v>NARROW_KANA_KATAKANA_A</v>
      </c>
      <c r="H99" s="9" t="str">
        <f>IF(COUNTIF(濁音・半濁音[表示3],半角・全角[[#This Row],[表示(全)]])&gt;=1,"○", "")</f>
        <v/>
      </c>
      <c r="I99" s="3" t="str">
        <f>半角・全角[[#This Row],[変数名（全）]]&amp;" =&gt; {"&amp;CHAR(10)&amp;"first = "&amp;半角・全角[[#This Row],[変数名（半）]]&amp;";"&amp;CHAR(10)&amp;"second = u32::NULL;"&amp;CHAR(10)&amp;"}"</f>
        <v>WIDE_KANA_KATAKANA_A =&gt; {
first = NARROW_KANA_KATAKANA_A;
second = u32::NULL;
}</v>
      </c>
      <c r="J9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NARROW_KANA_KATAKANA_A =&gt; {
result = WIDE_KANA_KATAKANA_A;
is_pad = false;
}</v>
      </c>
      <c r="K99" s="3" t="str">
        <f>"Pair::create("""&amp;半角・全角[[#This Row],[表示(全)]]&amp;""", """&amp;半角・全角[[#This Row],[表示(半)]]&amp;"""),"</f>
        <v>Pair::create("ア", "ｱ"),</v>
      </c>
      <c r="L99" s="2"/>
      <c r="O99" s="1"/>
    </row>
    <row r="100" spans="2:15" ht="15.75" customHeight="1" x14ac:dyDescent="0.4">
      <c r="B100" s="10" t="s">
        <v>127</v>
      </c>
      <c r="C100" s="6" t="str">
        <f>_xlfn.UNICHAR(HEX2DEC(半角・全角[[#This Row],[Code(全)]]))</f>
        <v>ィ</v>
      </c>
      <c r="D100" s="10" t="s">
        <v>34</v>
      </c>
      <c r="E100" s="6" t="str">
        <f>_xlfn.UNICHAR(HEX2DEC(半角・全角[[#This Row],[Code(半)]]))</f>
        <v>ｨ</v>
      </c>
      <c r="F100" s="7" t="str">
        <f>VLOOKUP(半角・全角[[#This Row],[Code(全)]],定義一覧[],9,FALSE)</f>
        <v>WIDE_KANA_KATAKANA_SMALL_I</v>
      </c>
      <c r="G100" s="7" t="str">
        <f>VLOOKUP(半角・全角[[#This Row],[Code(半)]],定義一覧[],9,FALSE)</f>
        <v>NARROW_KANA_KATAKANA_SMALL_I</v>
      </c>
      <c r="H100" s="9" t="str">
        <f>IF(COUNTIF(濁音・半濁音[表示3],半角・全角[[#This Row],[表示(全)]])&gt;=1,"○", "")</f>
        <v/>
      </c>
      <c r="I100" s="3" t="str">
        <f>半角・全角[[#This Row],[変数名（全）]]&amp;" =&gt; {"&amp;CHAR(10)&amp;"first = "&amp;半角・全角[[#This Row],[変数名（半）]]&amp;";"&amp;CHAR(10)&amp;"second = u32::NULL;"&amp;CHAR(10)&amp;"}"</f>
        <v>WIDE_KANA_KATAKANA_SMALL_I =&gt; {
first = NARROW_KANA_KATAKANA_SMALL_I;
second = u32::NULL;
}</v>
      </c>
      <c r="J10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NARROW_KANA_KATAKANA_SMALL_I =&gt; {
result = WIDE_KANA_KATAKANA_SMALL_I;
is_pad = false;
}</v>
      </c>
      <c r="K100" s="3" t="str">
        <f>"Pair::create("""&amp;半角・全角[[#This Row],[表示(全)]]&amp;""", """&amp;半角・全角[[#This Row],[表示(半)]]&amp;"""),"</f>
        <v>Pair::create("ィ", "ｨ"),</v>
      </c>
      <c r="L100" s="2"/>
      <c r="O100" s="1"/>
    </row>
    <row r="101" spans="2:15" ht="15.75" customHeight="1" x14ac:dyDescent="0.4">
      <c r="B101" s="10" t="s">
        <v>137</v>
      </c>
      <c r="C101" s="6" t="str">
        <f>_xlfn.UNICHAR(HEX2DEC(半角・全角[[#This Row],[Code(全)]]))</f>
        <v>イ</v>
      </c>
      <c r="D101" s="10" t="s">
        <v>44</v>
      </c>
      <c r="E101" s="6" t="str">
        <f>_xlfn.UNICHAR(HEX2DEC(半角・全角[[#This Row],[Code(半)]]))</f>
        <v>ｲ</v>
      </c>
      <c r="F101" s="7" t="str">
        <f>VLOOKUP(半角・全角[[#This Row],[Code(全)]],定義一覧[],9,FALSE)</f>
        <v>WIDE_KANA_KATAKANA_I</v>
      </c>
      <c r="G101" s="7" t="str">
        <f>VLOOKUP(半角・全角[[#This Row],[Code(半)]],定義一覧[],9,FALSE)</f>
        <v>NARROW_KANA_KATAKANA_I</v>
      </c>
      <c r="H101" s="9" t="str">
        <f>IF(COUNTIF(濁音・半濁音[表示3],半角・全角[[#This Row],[表示(全)]])&gt;=1,"○", "")</f>
        <v/>
      </c>
      <c r="I101" s="3" t="str">
        <f>半角・全角[[#This Row],[変数名（全）]]&amp;" =&gt; {"&amp;CHAR(10)&amp;"first = "&amp;半角・全角[[#This Row],[変数名（半）]]&amp;";"&amp;CHAR(10)&amp;"second = u32::NULL;"&amp;CHAR(10)&amp;"}"</f>
        <v>WIDE_KANA_KATAKANA_I =&gt; {
first = NARROW_KANA_KATAKANA_I;
second = u32::NULL;
}</v>
      </c>
      <c r="J10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NARROW_KANA_KATAKANA_I =&gt; {
result = WIDE_KANA_KATAKANA_I;
is_pad = false;
}</v>
      </c>
      <c r="K101" s="3" t="str">
        <f>"Pair::create("""&amp;半角・全角[[#This Row],[表示(全)]]&amp;""", """&amp;半角・全角[[#This Row],[表示(半)]]&amp;"""),"</f>
        <v>Pair::create("イ", "ｲ"),</v>
      </c>
      <c r="L101" s="2"/>
      <c r="O101" s="1"/>
    </row>
    <row r="102" spans="2:15" ht="15.75" customHeight="1" x14ac:dyDescent="0.4">
      <c r="B102" s="10" t="s">
        <v>128</v>
      </c>
      <c r="C102" s="6" t="str">
        <f>_xlfn.UNICHAR(HEX2DEC(半角・全角[[#This Row],[Code(全)]]))</f>
        <v>ゥ</v>
      </c>
      <c r="D102" s="10" t="s">
        <v>35</v>
      </c>
      <c r="E102" s="6" t="str">
        <f>_xlfn.UNICHAR(HEX2DEC(半角・全角[[#This Row],[Code(半)]]))</f>
        <v>ｩ</v>
      </c>
      <c r="F102" s="7" t="str">
        <f>VLOOKUP(半角・全角[[#This Row],[Code(全)]],定義一覧[],9,FALSE)</f>
        <v>WIDE_KANA_KATAKANA_SMALL_U</v>
      </c>
      <c r="G102" s="7" t="str">
        <f>VLOOKUP(半角・全角[[#This Row],[Code(半)]],定義一覧[],9,FALSE)</f>
        <v>NARROW_KANA_KATAKANA_SMALL_U</v>
      </c>
      <c r="H102" s="9" t="str">
        <f>IF(COUNTIF(濁音・半濁音[表示3],半角・全角[[#This Row],[表示(全)]])&gt;=1,"○", "")</f>
        <v/>
      </c>
      <c r="I102" s="3" t="str">
        <f>半角・全角[[#This Row],[変数名（全）]]&amp;" =&gt; {"&amp;CHAR(10)&amp;"first = "&amp;半角・全角[[#This Row],[変数名（半）]]&amp;";"&amp;CHAR(10)&amp;"second = u32::NULL;"&amp;CHAR(10)&amp;"}"</f>
        <v>WIDE_KANA_KATAKANA_SMALL_U =&gt; {
first = NARROW_KANA_KATAKANA_SMALL_U;
second = u32::NULL;
}</v>
      </c>
      <c r="J10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NARROW_KANA_KATAKANA_SMALL_U =&gt; {
result = WIDE_KANA_KATAKANA_SMALL_U;
is_pad = false;
}</v>
      </c>
      <c r="K102" s="3" t="str">
        <f>"Pair::create("""&amp;半角・全角[[#This Row],[表示(全)]]&amp;""", """&amp;半角・全角[[#This Row],[表示(半)]]&amp;"""),"</f>
        <v>Pair::create("ゥ", "ｩ"),</v>
      </c>
      <c r="L102" s="2"/>
      <c r="O102" s="1"/>
    </row>
    <row r="103" spans="2:15" ht="15.75" customHeight="1" x14ac:dyDescent="0.4">
      <c r="B103" s="10" t="s">
        <v>138</v>
      </c>
      <c r="C103" s="6" t="str">
        <f>_xlfn.UNICHAR(HEX2DEC(半角・全角[[#This Row],[Code(全)]]))</f>
        <v>ウ</v>
      </c>
      <c r="D103" s="10" t="s">
        <v>45</v>
      </c>
      <c r="E103" s="6" t="str">
        <f>_xlfn.UNICHAR(HEX2DEC(半角・全角[[#This Row],[Code(半)]]))</f>
        <v>ｳ</v>
      </c>
      <c r="F103" s="7" t="str">
        <f>VLOOKUP(半角・全角[[#This Row],[Code(全)]],定義一覧[],9,FALSE)</f>
        <v>WIDE_KANA_KATAKANA_U</v>
      </c>
      <c r="G103" s="7" t="str">
        <f>VLOOKUP(半角・全角[[#This Row],[Code(半)]],定義一覧[],9,FALSE)</f>
        <v>NARROW_KANA_KATAKANA_U</v>
      </c>
      <c r="H103" s="9" t="str">
        <f>IF(COUNTIF(濁音・半濁音[表示3],半角・全角[[#This Row],[表示(全)]])&gt;=1,"○", "")</f>
        <v>○</v>
      </c>
      <c r="I103" s="3" t="str">
        <f>半角・全角[[#This Row],[変数名（全）]]&amp;" =&gt; {"&amp;CHAR(10)&amp;"first = "&amp;半角・全角[[#This Row],[変数名（半）]]&amp;";"&amp;CHAR(10)&amp;"second = u32::NULL;"&amp;CHAR(10)&amp;"}"</f>
        <v>WIDE_KANA_KATAKANA_U =&gt; {
first = NARROW_KANA_KATAKANA_U;
second = u32::NULL;
}</v>
      </c>
      <c r="J10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03" s="3" t="str">
        <f>"Pair::create("""&amp;半角・全角[[#This Row],[表示(全)]]&amp;""", """&amp;半角・全角[[#This Row],[表示(半)]]&amp;"""),"</f>
        <v>Pair::create("ウ", "ｳ"),</v>
      </c>
      <c r="L103" s="2"/>
      <c r="O103" s="1"/>
    </row>
    <row r="104" spans="2:15" ht="15.75" customHeight="1" x14ac:dyDescent="0.4">
      <c r="B104" s="10" t="s">
        <v>129</v>
      </c>
      <c r="C104" s="6" t="str">
        <f>_xlfn.UNICHAR(HEX2DEC(半角・全角[[#This Row],[Code(全)]]))</f>
        <v>ェ</v>
      </c>
      <c r="D104" s="10" t="s">
        <v>36</v>
      </c>
      <c r="E104" s="6" t="str">
        <f>_xlfn.UNICHAR(HEX2DEC(半角・全角[[#This Row],[Code(半)]]))</f>
        <v>ｪ</v>
      </c>
      <c r="F104" s="7" t="str">
        <f>VLOOKUP(半角・全角[[#This Row],[Code(全)]],定義一覧[],9,FALSE)</f>
        <v>WIDE_KANA_KATAKANA_SMALL_E</v>
      </c>
      <c r="G104" s="7" t="str">
        <f>VLOOKUP(半角・全角[[#This Row],[Code(半)]],定義一覧[],9,FALSE)</f>
        <v>NARROW_KANA_KATAKANA_SMALL_E</v>
      </c>
      <c r="H104" s="9" t="str">
        <f>IF(COUNTIF(濁音・半濁音[表示3],半角・全角[[#This Row],[表示(全)]])&gt;=1,"○", "")</f>
        <v/>
      </c>
      <c r="I104" s="3" t="str">
        <f>半角・全角[[#This Row],[変数名（全）]]&amp;" =&gt; {"&amp;CHAR(10)&amp;"first = "&amp;半角・全角[[#This Row],[変数名（半）]]&amp;";"&amp;CHAR(10)&amp;"second = u32::NULL;"&amp;CHAR(10)&amp;"}"</f>
        <v>WIDE_KANA_KATAKANA_SMALL_E =&gt; {
first = NARROW_KANA_KATAKANA_SMALL_E;
second = u32::NULL;
}</v>
      </c>
      <c r="J10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NARROW_KANA_KATAKANA_SMALL_E =&gt; {
result = WIDE_KANA_KATAKANA_SMALL_E;
is_pad = false;
}</v>
      </c>
      <c r="K104" s="3" t="str">
        <f>"Pair::create("""&amp;半角・全角[[#This Row],[表示(全)]]&amp;""", """&amp;半角・全角[[#This Row],[表示(半)]]&amp;"""),"</f>
        <v>Pair::create("ェ", "ｪ"),</v>
      </c>
      <c r="L104" s="2"/>
      <c r="O104" s="1"/>
    </row>
    <row r="105" spans="2:15" ht="15.75" customHeight="1" x14ac:dyDescent="0.4">
      <c r="B105" s="10" t="s">
        <v>139</v>
      </c>
      <c r="C105" s="6" t="str">
        <f>_xlfn.UNICHAR(HEX2DEC(半角・全角[[#This Row],[Code(全)]]))</f>
        <v>エ</v>
      </c>
      <c r="D105" s="10" t="s">
        <v>46</v>
      </c>
      <c r="E105" s="6" t="str">
        <f>_xlfn.UNICHAR(HEX2DEC(半角・全角[[#This Row],[Code(半)]]))</f>
        <v>ｴ</v>
      </c>
      <c r="F105" s="7" t="str">
        <f>VLOOKUP(半角・全角[[#This Row],[Code(全)]],定義一覧[],9,FALSE)</f>
        <v>WIDE_KANA_KATAKANA_E</v>
      </c>
      <c r="G105" s="7" t="str">
        <f>VLOOKUP(半角・全角[[#This Row],[Code(半)]],定義一覧[],9,FALSE)</f>
        <v>NARROW_KANA_KATAKANA_E</v>
      </c>
      <c r="H105" s="9" t="str">
        <f>IF(COUNTIF(濁音・半濁音[表示3],半角・全角[[#This Row],[表示(全)]])&gt;=1,"○", "")</f>
        <v/>
      </c>
      <c r="I105" s="3" t="str">
        <f>半角・全角[[#This Row],[変数名（全）]]&amp;" =&gt; {"&amp;CHAR(10)&amp;"first = "&amp;半角・全角[[#This Row],[変数名（半）]]&amp;";"&amp;CHAR(10)&amp;"second = u32::NULL;"&amp;CHAR(10)&amp;"}"</f>
        <v>WIDE_KANA_KATAKANA_E =&gt; {
first = NARROW_KANA_KATAKANA_E;
second = u32::NULL;
}</v>
      </c>
      <c r="J10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NARROW_KANA_KATAKANA_E =&gt; {
result = WIDE_KANA_KATAKANA_E;
is_pad = false;
}</v>
      </c>
      <c r="K105" s="3" t="str">
        <f>"Pair::create("""&amp;半角・全角[[#This Row],[表示(全)]]&amp;""", """&amp;半角・全角[[#This Row],[表示(半)]]&amp;"""),"</f>
        <v>Pair::create("エ", "ｴ"),</v>
      </c>
      <c r="L105" s="2"/>
      <c r="O105" s="1"/>
    </row>
    <row r="106" spans="2:15" ht="15.75" customHeight="1" x14ac:dyDescent="0.4">
      <c r="B106" s="10" t="s">
        <v>130</v>
      </c>
      <c r="C106" s="6" t="str">
        <f>_xlfn.UNICHAR(HEX2DEC(半角・全角[[#This Row],[Code(全)]]))</f>
        <v>ォ</v>
      </c>
      <c r="D106" s="10" t="s">
        <v>37</v>
      </c>
      <c r="E106" s="6" t="str">
        <f>_xlfn.UNICHAR(HEX2DEC(半角・全角[[#This Row],[Code(半)]]))</f>
        <v>ｫ</v>
      </c>
      <c r="F106" s="7" t="str">
        <f>VLOOKUP(半角・全角[[#This Row],[Code(全)]],定義一覧[],9,FALSE)</f>
        <v>WIDE_KANA_KATAKANA_SMALL_O</v>
      </c>
      <c r="G106" s="7" t="str">
        <f>VLOOKUP(半角・全角[[#This Row],[Code(半)]],定義一覧[],9,FALSE)</f>
        <v>NARROW_KANA_KATAKANA_SMALL_O</v>
      </c>
      <c r="H106" s="9" t="str">
        <f>IF(COUNTIF(濁音・半濁音[表示3],半角・全角[[#This Row],[表示(全)]])&gt;=1,"○", "")</f>
        <v/>
      </c>
      <c r="I106" s="3" t="str">
        <f>半角・全角[[#This Row],[変数名（全）]]&amp;" =&gt; {"&amp;CHAR(10)&amp;"first = "&amp;半角・全角[[#This Row],[変数名（半）]]&amp;";"&amp;CHAR(10)&amp;"second = u32::NULL;"&amp;CHAR(10)&amp;"}"</f>
        <v>WIDE_KANA_KATAKANA_SMALL_O =&gt; {
first = NARROW_KANA_KATAKANA_SMALL_O;
second = u32::NULL;
}</v>
      </c>
      <c r="J10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NARROW_KANA_KATAKANA_SMALL_O =&gt; {
result = WIDE_KANA_KATAKANA_SMALL_O;
is_pad = false;
}</v>
      </c>
      <c r="K106" s="3" t="str">
        <f>"Pair::create("""&amp;半角・全角[[#This Row],[表示(全)]]&amp;""", """&amp;半角・全角[[#This Row],[表示(半)]]&amp;"""),"</f>
        <v>Pair::create("ォ", "ｫ"),</v>
      </c>
      <c r="L106" s="2"/>
      <c r="O106" s="1"/>
    </row>
    <row r="107" spans="2:15" ht="15.75" customHeight="1" x14ac:dyDescent="0.4">
      <c r="B107" s="10" t="s">
        <v>140</v>
      </c>
      <c r="C107" s="6" t="str">
        <f>_xlfn.UNICHAR(HEX2DEC(半角・全角[[#This Row],[Code(全)]]))</f>
        <v>オ</v>
      </c>
      <c r="D107" s="10" t="s">
        <v>47</v>
      </c>
      <c r="E107" s="6" t="str">
        <f>_xlfn.UNICHAR(HEX2DEC(半角・全角[[#This Row],[Code(半)]]))</f>
        <v>ｵ</v>
      </c>
      <c r="F107" s="7" t="str">
        <f>VLOOKUP(半角・全角[[#This Row],[Code(全)]],定義一覧[],9,FALSE)</f>
        <v>WIDE_KANA_KATAKANA_O</v>
      </c>
      <c r="G107" s="7" t="str">
        <f>VLOOKUP(半角・全角[[#This Row],[Code(半)]],定義一覧[],9,FALSE)</f>
        <v>NARROW_KANA_KATAKANA_O</v>
      </c>
      <c r="H107" s="9" t="str">
        <f>IF(COUNTIF(濁音・半濁音[表示3],半角・全角[[#This Row],[表示(全)]])&gt;=1,"○", "")</f>
        <v/>
      </c>
      <c r="I107" s="3" t="str">
        <f>半角・全角[[#This Row],[変数名（全）]]&amp;" =&gt; {"&amp;CHAR(10)&amp;"first = "&amp;半角・全角[[#This Row],[変数名（半）]]&amp;";"&amp;CHAR(10)&amp;"second = u32::NULL;"&amp;CHAR(10)&amp;"}"</f>
        <v>WIDE_KANA_KATAKANA_O =&gt; {
first = NARROW_KANA_KATAKANA_O;
second = u32::NULL;
}</v>
      </c>
      <c r="J10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NARROW_KANA_KATAKANA_O =&gt; {
result = WIDE_KANA_KATAKANA_O;
is_pad = false;
}</v>
      </c>
      <c r="K107" s="3" t="str">
        <f>"Pair::create("""&amp;半角・全角[[#This Row],[表示(全)]]&amp;""", """&amp;半角・全角[[#This Row],[表示(半)]]&amp;"""),"</f>
        <v>Pair::create("オ", "ｵ"),</v>
      </c>
      <c r="L107" s="2"/>
      <c r="O107" s="1"/>
    </row>
    <row r="108" spans="2:15" ht="15.75" customHeight="1" x14ac:dyDescent="0.4">
      <c r="B108" s="10" t="s">
        <v>141</v>
      </c>
      <c r="C108" s="6" t="str">
        <f>_xlfn.UNICHAR(HEX2DEC(半角・全角[[#This Row],[Code(全)]]))</f>
        <v>カ</v>
      </c>
      <c r="D108" s="10" t="s">
        <v>48</v>
      </c>
      <c r="E108" s="6" t="str">
        <f>_xlfn.UNICHAR(HEX2DEC(半角・全角[[#This Row],[Code(半)]]))</f>
        <v>ｶ</v>
      </c>
      <c r="F108" s="7" t="str">
        <f>VLOOKUP(半角・全角[[#This Row],[Code(全)]],定義一覧[],9,FALSE)</f>
        <v>WIDE_KANA_KATAKANA_KA</v>
      </c>
      <c r="G108" s="7" t="str">
        <f>VLOOKUP(半角・全角[[#This Row],[Code(半)]],定義一覧[],9,FALSE)</f>
        <v>NARROW_KANA_KATAKANA_KA</v>
      </c>
      <c r="H108" s="9" t="str">
        <f>IF(COUNTIF(濁音・半濁音[表示3],半角・全角[[#This Row],[表示(全)]])&gt;=1,"○", "")</f>
        <v>○</v>
      </c>
      <c r="I108" s="3" t="str">
        <f>半角・全角[[#This Row],[変数名（全）]]&amp;" =&gt; {"&amp;CHAR(10)&amp;"first = "&amp;半角・全角[[#This Row],[変数名（半）]]&amp;";"&amp;CHAR(10)&amp;"second = u32::NULL;"&amp;CHAR(10)&amp;"}"</f>
        <v>WIDE_KANA_KATAKANA_KA =&gt; {
first = NARROW_KANA_KATAKANA_KA;
second = u32::NULL;
}</v>
      </c>
      <c r="J10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08" s="3" t="str">
        <f>"Pair::create("""&amp;半角・全角[[#This Row],[表示(全)]]&amp;""", """&amp;半角・全角[[#This Row],[表示(半)]]&amp;"""),"</f>
        <v>Pair::create("カ", "ｶ"),</v>
      </c>
      <c r="L108" s="2"/>
      <c r="O108" s="1"/>
    </row>
    <row r="109" spans="2:15" ht="15.75" customHeight="1" x14ac:dyDescent="0.4">
      <c r="B109" s="10" t="s">
        <v>142</v>
      </c>
      <c r="C109" s="6" t="str">
        <f>_xlfn.UNICHAR(HEX2DEC(半角・全角[[#This Row],[Code(全)]]))</f>
        <v>キ</v>
      </c>
      <c r="D109" s="10" t="s">
        <v>49</v>
      </c>
      <c r="E109" s="6" t="str">
        <f>_xlfn.UNICHAR(HEX2DEC(半角・全角[[#This Row],[Code(半)]]))</f>
        <v>ｷ</v>
      </c>
      <c r="F109" s="7" t="str">
        <f>VLOOKUP(半角・全角[[#This Row],[Code(全)]],定義一覧[],9,FALSE)</f>
        <v>WIDE_KANA_KATAKANA_KI</v>
      </c>
      <c r="G109" s="7" t="str">
        <f>VLOOKUP(半角・全角[[#This Row],[Code(半)]],定義一覧[],9,FALSE)</f>
        <v>NARROW_KANA_KATAKANA_KI</v>
      </c>
      <c r="H109" s="9" t="str">
        <f>IF(COUNTIF(濁音・半濁音[表示3],半角・全角[[#This Row],[表示(全)]])&gt;=1,"○", "")</f>
        <v>○</v>
      </c>
      <c r="I109" s="3" t="str">
        <f>半角・全角[[#This Row],[変数名（全）]]&amp;" =&gt; {"&amp;CHAR(10)&amp;"first = "&amp;半角・全角[[#This Row],[変数名（半）]]&amp;";"&amp;CHAR(10)&amp;"second = u32::NULL;"&amp;CHAR(10)&amp;"}"</f>
        <v>WIDE_KANA_KATAKANA_KI =&gt; {
first = NARROW_KANA_KATAKANA_KI;
second = u32::NULL;
}</v>
      </c>
      <c r="J10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09" s="3" t="str">
        <f>"Pair::create("""&amp;半角・全角[[#This Row],[表示(全)]]&amp;""", """&amp;半角・全角[[#This Row],[表示(半)]]&amp;"""),"</f>
        <v>Pair::create("キ", "ｷ"),</v>
      </c>
      <c r="L109" s="2"/>
      <c r="O109" s="1"/>
    </row>
    <row r="110" spans="2:15" ht="15.75" customHeight="1" x14ac:dyDescent="0.4">
      <c r="B110" s="10" t="s">
        <v>143</v>
      </c>
      <c r="C110" s="6" t="str">
        <f>_xlfn.UNICHAR(HEX2DEC(半角・全角[[#This Row],[Code(全)]]))</f>
        <v>ク</v>
      </c>
      <c r="D110" s="10" t="s">
        <v>50</v>
      </c>
      <c r="E110" s="6" t="str">
        <f>_xlfn.UNICHAR(HEX2DEC(半角・全角[[#This Row],[Code(半)]]))</f>
        <v>ｸ</v>
      </c>
      <c r="F110" s="7" t="str">
        <f>VLOOKUP(半角・全角[[#This Row],[Code(全)]],定義一覧[],9,FALSE)</f>
        <v>WIDE_KANA_KATAKANA_KU</v>
      </c>
      <c r="G110" s="7" t="str">
        <f>VLOOKUP(半角・全角[[#This Row],[Code(半)]],定義一覧[],9,FALSE)</f>
        <v>NARROW_KANA_KATAKANA_KU</v>
      </c>
      <c r="H110" s="9" t="str">
        <f>IF(COUNTIF(濁音・半濁音[表示3],半角・全角[[#This Row],[表示(全)]])&gt;=1,"○", "")</f>
        <v>○</v>
      </c>
      <c r="I110" s="3" t="str">
        <f>半角・全角[[#This Row],[変数名（全）]]&amp;" =&gt; {"&amp;CHAR(10)&amp;"first = "&amp;半角・全角[[#This Row],[変数名（半）]]&amp;";"&amp;CHAR(10)&amp;"second = u32::NULL;"&amp;CHAR(10)&amp;"}"</f>
        <v>WIDE_KANA_KATAKANA_KU =&gt; {
first = NARROW_KANA_KATAKANA_KU;
second = u32::NULL;
}</v>
      </c>
      <c r="J11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10" s="3" t="str">
        <f>"Pair::create("""&amp;半角・全角[[#This Row],[表示(全)]]&amp;""", """&amp;半角・全角[[#This Row],[表示(半)]]&amp;"""),"</f>
        <v>Pair::create("ク", "ｸ"),</v>
      </c>
      <c r="L110" s="2"/>
      <c r="O110" s="1"/>
    </row>
    <row r="111" spans="2:15" ht="15.75" customHeight="1" x14ac:dyDescent="0.4">
      <c r="B111" s="10" t="s">
        <v>144</v>
      </c>
      <c r="C111" s="6" t="str">
        <f>_xlfn.UNICHAR(HEX2DEC(半角・全角[[#This Row],[Code(全)]]))</f>
        <v>ケ</v>
      </c>
      <c r="D111" s="10" t="s">
        <v>51</v>
      </c>
      <c r="E111" s="6" t="str">
        <f>_xlfn.UNICHAR(HEX2DEC(半角・全角[[#This Row],[Code(半)]]))</f>
        <v>ｹ</v>
      </c>
      <c r="F111" s="7" t="str">
        <f>VLOOKUP(半角・全角[[#This Row],[Code(全)]],定義一覧[],9,FALSE)</f>
        <v>WIDE_KANA_KATAKANA_KE</v>
      </c>
      <c r="G111" s="7" t="str">
        <f>VLOOKUP(半角・全角[[#This Row],[Code(半)]],定義一覧[],9,FALSE)</f>
        <v>NARROW_KANA_KATAKANA_KE</v>
      </c>
      <c r="H111" s="9" t="str">
        <f>IF(COUNTIF(濁音・半濁音[表示3],半角・全角[[#This Row],[表示(全)]])&gt;=1,"○", "")</f>
        <v>○</v>
      </c>
      <c r="I111" s="3" t="str">
        <f>半角・全角[[#This Row],[変数名（全）]]&amp;" =&gt; {"&amp;CHAR(10)&amp;"first = "&amp;半角・全角[[#This Row],[変数名（半）]]&amp;";"&amp;CHAR(10)&amp;"second = u32::NULL;"&amp;CHAR(10)&amp;"}"</f>
        <v>WIDE_KANA_KATAKANA_KE =&gt; {
first = NARROW_KANA_KATAKANA_KE;
second = u32::NULL;
}</v>
      </c>
      <c r="J11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11" s="3" t="str">
        <f>"Pair::create("""&amp;半角・全角[[#This Row],[表示(全)]]&amp;""", """&amp;半角・全角[[#This Row],[表示(半)]]&amp;"""),"</f>
        <v>Pair::create("ケ", "ｹ"),</v>
      </c>
      <c r="L111" s="2"/>
      <c r="O111" s="1"/>
    </row>
    <row r="112" spans="2:15" ht="15.75" customHeight="1" x14ac:dyDescent="0.4">
      <c r="B112" s="10" t="s">
        <v>145</v>
      </c>
      <c r="C112" s="6" t="str">
        <f>_xlfn.UNICHAR(HEX2DEC(半角・全角[[#This Row],[Code(全)]]))</f>
        <v>コ</v>
      </c>
      <c r="D112" s="10" t="s">
        <v>52</v>
      </c>
      <c r="E112" s="6" t="str">
        <f>_xlfn.UNICHAR(HEX2DEC(半角・全角[[#This Row],[Code(半)]]))</f>
        <v>ｺ</v>
      </c>
      <c r="F112" s="7" t="str">
        <f>VLOOKUP(半角・全角[[#This Row],[Code(全)]],定義一覧[],9,FALSE)</f>
        <v>WIDE_KANA_KATAKANA_KO</v>
      </c>
      <c r="G112" s="7" t="str">
        <f>VLOOKUP(半角・全角[[#This Row],[Code(半)]],定義一覧[],9,FALSE)</f>
        <v>NARROW_KANA_KATAKANA_KO</v>
      </c>
      <c r="H112" s="9" t="str">
        <f>IF(COUNTIF(濁音・半濁音[表示3],半角・全角[[#This Row],[表示(全)]])&gt;=1,"○", "")</f>
        <v>○</v>
      </c>
      <c r="I112" s="3" t="str">
        <f>半角・全角[[#This Row],[変数名（全）]]&amp;" =&gt; {"&amp;CHAR(10)&amp;"first = "&amp;半角・全角[[#This Row],[変数名（半）]]&amp;";"&amp;CHAR(10)&amp;"second = u32::NULL;"&amp;CHAR(10)&amp;"}"</f>
        <v>WIDE_KANA_KATAKANA_KO =&gt; {
first = NARROW_KANA_KATAKANA_KO;
second = u32::NULL;
}</v>
      </c>
      <c r="J11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12" s="3" t="str">
        <f>"Pair::create("""&amp;半角・全角[[#This Row],[表示(全)]]&amp;""", """&amp;半角・全角[[#This Row],[表示(半)]]&amp;"""),"</f>
        <v>Pair::create("コ", "ｺ"),</v>
      </c>
      <c r="L112" s="2"/>
      <c r="O112" s="1"/>
    </row>
    <row r="113" spans="2:15" ht="15.75" customHeight="1" x14ac:dyDescent="0.4">
      <c r="B113" s="10" t="s">
        <v>146</v>
      </c>
      <c r="C113" s="6" t="str">
        <f>_xlfn.UNICHAR(HEX2DEC(半角・全角[[#This Row],[Code(全)]]))</f>
        <v>サ</v>
      </c>
      <c r="D113" s="10" t="s">
        <v>53</v>
      </c>
      <c r="E113" s="6" t="str">
        <f>_xlfn.UNICHAR(HEX2DEC(半角・全角[[#This Row],[Code(半)]]))</f>
        <v>ｻ</v>
      </c>
      <c r="F113" s="7" t="str">
        <f>VLOOKUP(半角・全角[[#This Row],[Code(全)]],定義一覧[],9,FALSE)</f>
        <v>WIDE_KANA_KATAKANA_SA</v>
      </c>
      <c r="G113" s="7" t="str">
        <f>VLOOKUP(半角・全角[[#This Row],[Code(半)]],定義一覧[],9,FALSE)</f>
        <v>NARROW_KANA_KATAKANA_SA</v>
      </c>
      <c r="H113" s="9" t="str">
        <f>IF(COUNTIF(濁音・半濁音[表示3],半角・全角[[#This Row],[表示(全)]])&gt;=1,"○", "")</f>
        <v>○</v>
      </c>
      <c r="I113" s="3" t="str">
        <f>半角・全角[[#This Row],[変数名（全）]]&amp;" =&gt; {"&amp;CHAR(10)&amp;"first = "&amp;半角・全角[[#This Row],[変数名（半）]]&amp;";"&amp;CHAR(10)&amp;"second = u32::NULL;"&amp;CHAR(10)&amp;"}"</f>
        <v>WIDE_KANA_KATAKANA_SA =&gt; {
first = NARROW_KANA_KATAKANA_SA;
second = u32::NULL;
}</v>
      </c>
      <c r="J11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13" s="3" t="str">
        <f>"Pair::create("""&amp;半角・全角[[#This Row],[表示(全)]]&amp;""", """&amp;半角・全角[[#This Row],[表示(半)]]&amp;"""),"</f>
        <v>Pair::create("サ", "ｻ"),</v>
      </c>
      <c r="L113" s="2"/>
      <c r="O113" s="1"/>
    </row>
    <row r="114" spans="2:15" ht="15.75" customHeight="1" x14ac:dyDescent="0.4">
      <c r="B114" s="10" t="s">
        <v>147</v>
      </c>
      <c r="C114" s="6" t="str">
        <f>_xlfn.UNICHAR(HEX2DEC(半角・全角[[#This Row],[Code(全)]]))</f>
        <v>シ</v>
      </c>
      <c r="D114" s="10" t="s">
        <v>54</v>
      </c>
      <c r="E114" s="6" t="str">
        <f>_xlfn.UNICHAR(HEX2DEC(半角・全角[[#This Row],[Code(半)]]))</f>
        <v>ｼ</v>
      </c>
      <c r="F114" s="7" t="str">
        <f>VLOOKUP(半角・全角[[#This Row],[Code(全)]],定義一覧[],9,FALSE)</f>
        <v>WIDE_KANA_KATAKANA_SI</v>
      </c>
      <c r="G114" s="7" t="str">
        <f>VLOOKUP(半角・全角[[#This Row],[Code(半)]],定義一覧[],9,FALSE)</f>
        <v>NARROW_KANA_KATAKANA_SI</v>
      </c>
      <c r="H114" s="9" t="str">
        <f>IF(COUNTIF(濁音・半濁音[表示3],半角・全角[[#This Row],[表示(全)]])&gt;=1,"○", "")</f>
        <v>○</v>
      </c>
      <c r="I114" s="3" t="str">
        <f>半角・全角[[#This Row],[変数名（全）]]&amp;" =&gt; {"&amp;CHAR(10)&amp;"first = "&amp;半角・全角[[#This Row],[変数名（半）]]&amp;";"&amp;CHAR(10)&amp;"second = u32::NULL;"&amp;CHAR(10)&amp;"}"</f>
        <v>WIDE_KANA_KATAKANA_SI =&gt; {
first = NARROW_KANA_KATAKANA_SI;
second = u32::NULL;
}</v>
      </c>
      <c r="J11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14" s="3" t="str">
        <f>"Pair::create("""&amp;半角・全角[[#This Row],[表示(全)]]&amp;""", """&amp;半角・全角[[#This Row],[表示(半)]]&amp;"""),"</f>
        <v>Pair::create("シ", "ｼ"),</v>
      </c>
      <c r="L114" s="2"/>
      <c r="O114" s="1"/>
    </row>
    <row r="115" spans="2:15" ht="15.75" customHeight="1" x14ac:dyDescent="0.4">
      <c r="B115" s="10" t="s">
        <v>148</v>
      </c>
      <c r="C115" s="6" t="str">
        <f>_xlfn.UNICHAR(HEX2DEC(半角・全角[[#This Row],[Code(全)]]))</f>
        <v>ス</v>
      </c>
      <c r="D115" s="10" t="s">
        <v>55</v>
      </c>
      <c r="E115" s="6" t="str">
        <f>_xlfn.UNICHAR(HEX2DEC(半角・全角[[#This Row],[Code(半)]]))</f>
        <v>ｽ</v>
      </c>
      <c r="F115" s="7" t="str">
        <f>VLOOKUP(半角・全角[[#This Row],[Code(全)]],定義一覧[],9,FALSE)</f>
        <v>WIDE_KANA_KATAKANA_SU</v>
      </c>
      <c r="G115" s="7" t="str">
        <f>VLOOKUP(半角・全角[[#This Row],[Code(半)]],定義一覧[],9,FALSE)</f>
        <v>NARROW_KANA_KATAKANA_SU</v>
      </c>
      <c r="H115" s="9" t="str">
        <f>IF(COUNTIF(濁音・半濁音[表示3],半角・全角[[#This Row],[表示(全)]])&gt;=1,"○", "")</f>
        <v>○</v>
      </c>
      <c r="I115" s="3" t="str">
        <f>半角・全角[[#This Row],[変数名（全）]]&amp;" =&gt; {"&amp;CHAR(10)&amp;"first = "&amp;半角・全角[[#This Row],[変数名（半）]]&amp;";"&amp;CHAR(10)&amp;"second = u32::NULL;"&amp;CHAR(10)&amp;"}"</f>
        <v>WIDE_KANA_KATAKANA_SU =&gt; {
first = NARROW_KANA_KATAKANA_SU;
second = u32::NULL;
}</v>
      </c>
      <c r="J11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15" s="3" t="str">
        <f>"Pair::create("""&amp;半角・全角[[#This Row],[表示(全)]]&amp;""", """&amp;半角・全角[[#This Row],[表示(半)]]&amp;"""),"</f>
        <v>Pair::create("ス", "ｽ"),</v>
      </c>
      <c r="L115" s="2"/>
      <c r="O115" s="1"/>
    </row>
    <row r="116" spans="2:15" ht="15.75" customHeight="1" x14ac:dyDescent="0.4">
      <c r="B116" s="10" t="s">
        <v>149</v>
      </c>
      <c r="C116" s="6" t="str">
        <f>_xlfn.UNICHAR(HEX2DEC(半角・全角[[#This Row],[Code(全)]]))</f>
        <v>セ</v>
      </c>
      <c r="D116" s="10" t="s">
        <v>56</v>
      </c>
      <c r="E116" s="6" t="str">
        <f>_xlfn.UNICHAR(HEX2DEC(半角・全角[[#This Row],[Code(半)]]))</f>
        <v>ｾ</v>
      </c>
      <c r="F116" s="7" t="str">
        <f>VLOOKUP(半角・全角[[#This Row],[Code(全)]],定義一覧[],9,FALSE)</f>
        <v>WIDE_KANA_KATAKANA_SE</v>
      </c>
      <c r="G116" s="7" t="str">
        <f>VLOOKUP(半角・全角[[#This Row],[Code(半)]],定義一覧[],9,FALSE)</f>
        <v>NARROW_KANA_KATAKANA_SE</v>
      </c>
      <c r="H116" s="9" t="str">
        <f>IF(COUNTIF(濁音・半濁音[表示3],半角・全角[[#This Row],[表示(全)]])&gt;=1,"○", "")</f>
        <v>○</v>
      </c>
      <c r="I116" s="3" t="str">
        <f>半角・全角[[#This Row],[変数名（全）]]&amp;" =&gt; {"&amp;CHAR(10)&amp;"first = "&amp;半角・全角[[#This Row],[変数名（半）]]&amp;";"&amp;CHAR(10)&amp;"second = u32::NULL;"&amp;CHAR(10)&amp;"}"</f>
        <v>WIDE_KANA_KATAKANA_SE =&gt; {
first = NARROW_KANA_KATAKANA_SE;
second = u32::NULL;
}</v>
      </c>
      <c r="J11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16" s="3" t="str">
        <f>"Pair::create("""&amp;半角・全角[[#This Row],[表示(全)]]&amp;""", """&amp;半角・全角[[#This Row],[表示(半)]]&amp;"""),"</f>
        <v>Pair::create("セ", "ｾ"),</v>
      </c>
      <c r="L116" s="2"/>
      <c r="O116" s="1"/>
    </row>
    <row r="117" spans="2:15" ht="15.75" customHeight="1" x14ac:dyDescent="0.4">
      <c r="B117" s="10" t="s">
        <v>150</v>
      </c>
      <c r="C117" s="6" t="str">
        <f>_xlfn.UNICHAR(HEX2DEC(半角・全角[[#This Row],[Code(全)]]))</f>
        <v>ソ</v>
      </c>
      <c r="D117" s="10" t="s">
        <v>57</v>
      </c>
      <c r="E117" s="6" t="str">
        <f>_xlfn.UNICHAR(HEX2DEC(半角・全角[[#This Row],[Code(半)]]))</f>
        <v>ｿ</v>
      </c>
      <c r="F117" s="7" t="str">
        <f>VLOOKUP(半角・全角[[#This Row],[Code(全)]],定義一覧[],9,FALSE)</f>
        <v>WIDE_KANA_KATAKANA_SO</v>
      </c>
      <c r="G117" s="7" t="str">
        <f>VLOOKUP(半角・全角[[#This Row],[Code(半)]],定義一覧[],9,FALSE)</f>
        <v>NARROW_KANA_KATAKANA_SO</v>
      </c>
      <c r="H117" s="9" t="str">
        <f>IF(COUNTIF(濁音・半濁音[表示3],半角・全角[[#This Row],[表示(全)]])&gt;=1,"○", "")</f>
        <v>○</v>
      </c>
      <c r="I117" s="3" t="str">
        <f>半角・全角[[#This Row],[変数名（全）]]&amp;" =&gt; {"&amp;CHAR(10)&amp;"first = "&amp;半角・全角[[#This Row],[変数名（半）]]&amp;";"&amp;CHAR(10)&amp;"second = u32::NULL;"&amp;CHAR(10)&amp;"}"</f>
        <v>WIDE_KANA_KATAKANA_SO =&gt; {
first = NARROW_KANA_KATAKANA_SO;
second = u32::NULL;
}</v>
      </c>
      <c r="J11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17" s="3" t="str">
        <f>"Pair::create("""&amp;半角・全角[[#This Row],[表示(全)]]&amp;""", """&amp;半角・全角[[#This Row],[表示(半)]]&amp;"""),"</f>
        <v>Pair::create("ソ", "ｿ"),</v>
      </c>
      <c r="L117" s="2"/>
      <c r="O117" s="1"/>
    </row>
    <row r="118" spans="2:15" ht="15.75" customHeight="1" x14ac:dyDescent="0.4">
      <c r="B118" s="10" t="s">
        <v>151</v>
      </c>
      <c r="C118" s="6" t="str">
        <f>_xlfn.UNICHAR(HEX2DEC(半角・全角[[#This Row],[Code(全)]]))</f>
        <v>タ</v>
      </c>
      <c r="D118" s="10" t="s">
        <v>58</v>
      </c>
      <c r="E118" s="6" t="str">
        <f>_xlfn.UNICHAR(HEX2DEC(半角・全角[[#This Row],[Code(半)]]))</f>
        <v>ﾀ</v>
      </c>
      <c r="F118" s="7" t="str">
        <f>VLOOKUP(半角・全角[[#This Row],[Code(全)]],定義一覧[],9,FALSE)</f>
        <v>WIDE_KANA_KATAKANA_TA</v>
      </c>
      <c r="G118" s="7" t="str">
        <f>VLOOKUP(半角・全角[[#This Row],[Code(半)]],定義一覧[],9,FALSE)</f>
        <v>NARROW_KANA_KATAKANA_TA</v>
      </c>
      <c r="H118" s="9" t="str">
        <f>IF(COUNTIF(濁音・半濁音[表示3],半角・全角[[#This Row],[表示(全)]])&gt;=1,"○", "")</f>
        <v>○</v>
      </c>
      <c r="I118" s="3" t="str">
        <f>半角・全角[[#This Row],[変数名（全）]]&amp;" =&gt; {"&amp;CHAR(10)&amp;"first = "&amp;半角・全角[[#This Row],[変数名（半）]]&amp;";"&amp;CHAR(10)&amp;"second = u32::NULL;"&amp;CHAR(10)&amp;"}"</f>
        <v>WIDE_KANA_KATAKANA_TA =&gt; {
first = NARROW_KANA_KATAKANA_TA;
second = u32::NULL;
}</v>
      </c>
      <c r="J11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18" s="3" t="str">
        <f>"Pair::create("""&amp;半角・全角[[#This Row],[表示(全)]]&amp;""", """&amp;半角・全角[[#This Row],[表示(半)]]&amp;"""),"</f>
        <v>Pair::create("タ", "ﾀ"),</v>
      </c>
      <c r="L118" s="2"/>
      <c r="O118" s="1"/>
    </row>
    <row r="119" spans="2:15" ht="15.75" customHeight="1" x14ac:dyDescent="0.4">
      <c r="B119" s="10" t="s">
        <v>152</v>
      </c>
      <c r="C119" s="6" t="str">
        <f>_xlfn.UNICHAR(HEX2DEC(半角・全角[[#This Row],[Code(全)]]))</f>
        <v>チ</v>
      </c>
      <c r="D119" s="10" t="s">
        <v>59</v>
      </c>
      <c r="E119" s="6" t="str">
        <f>_xlfn.UNICHAR(HEX2DEC(半角・全角[[#This Row],[Code(半)]]))</f>
        <v>ﾁ</v>
      </c>
      <c r="F119" s="7" t="str">
        <f>VLOOKUP(半角・全角[[#This Row],[Code(全)]],定義一覧[],9,FALSE)</f>
        <v>WIDE_KANA_KATAKANA_TI</v>
      </c>
      <c r="G119" s="7" t="str">
        <f>VLOOKUP(半角・全角[[#This Row],[Code(半)]],定義一覧[],9,FALSE)</f>
        <v>NARROW_KANA_KATAKANA_TI</v>
      </c>
      <c r="H119" s="9" t="str">
        <f>IF(COUNTIF(濁音・半濁音[表示3],半角・全角[[#This Row],[表示(全)]])&gt;=1,"○", "")</f>
        <v>○</v>
      </c>
      <c r="I119" s="3" t="str">
        <f>半角・全角[[#This Row],[変数名（全）]]&amp;" =&gt; {"&amp;CHAR(10)&amp;"first = "&amp;半角・全角[[#This Row],[変数名（半）]]&amp;";"&amp;CHAR(10)&amp;"second = u32::NULL;"&amp;CHAR(10)&amp;"}"</f>
        <v>WIDE_KANA_KATAKANA_TI =&gt; {
first = NARROW_KANA_KATAKANA_TI;
second = u32::NULL;
}</v>
      </c>
      <c r="J11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19" s="3" t="str">
        <f>"Pair::create("""&amp;半角・全角[[#This Row],[表示(全)]]&amp;""", """&amp;半角・全角[[#This Row],[表示(半)]]&amp;"""),"</f>
        <v>Pair::create("チ", "ﾁ"),</v>
      </c>
      <c r="L119" s="2"/>
      <c r="O119" s="1"/>
    </row>
    <row r="120" spans="2:15" ht="15.75" customHeight="1" x14ac:dyDescent="0.4">
      <c r="B120" s="10" t="s">
        <v>134</v>
      </c>
      <c r="C120" s="6" t="str">
        <f>_xlfn.UNICHAR(HEX2DEC(半角・全角[[#This Row],[Code(全)]]))</f>
        <v>ッ</v>
      </c>
      <c r="D120" s="10" t="s">
        <v>41</v>
      </c>
      <c r="E120" s="6" t="str">
        <f>_xlfn.UNICHAR(HEX2DEC(半角・全角[[#This Row],[Code(半)]]))</f>
        <v>ｯ</v>
      </c>
      <c r="F120" s="7" t="str">
        <f>VLOOKUP(半角・全角[[#This Row],[Code(全)]],定義一覧[],9,FALSE)</f>
        <v>WIDE_KANA_KATAKANA_SMALL_TU</v>
      </c>
      <c r="G120" s="7" t="str">
        <f>VLOOKUP(半角・全角[[#This Row],[Code(半)]],定義一覧[],9,FALSE)</f>
        <v>NARROW_KANA_KATAKANA_SMALL_TU</v>
      </c>
      <c r="H120" s="9" t="str">
        <f>IF(COUNTIF(濁音・半濁音[表示3],半角・全角[[#This Row],[表示(全)]])&gt;=1,"○", "")</f>
        <v/>
      </c>
      <c r="I120" s="3" t="str">
        <f>半角・全角[[#This Row],[変数名（全）]]&amp;" =&gt; {"&amp;CHAR(10)&amp;"first = "&amp;半角・全角[[#This Row],[変数名（半）]]&amp;";"&amp;CHAR(10)&amp;"second = u32::NULL;"&amp;CHAR(10)&amp;"}"</f>
        <v>WIDE_KANA_KATAKANA_SMALL_TU =&gt; {
first = NARROW_KANA_KATAKANA_SMALL_TU;
second = u32::NULL;
}</v>
      </c>
      <c r="J12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NARROW_KANA_KATAKANA_SMALL_TU =&gt; {
result = WIDE_KANA_KATAKANA_SMALL_TU;
is_pad = false;
}</v>
      </c>
      <c r="K120" s="3" t="str">
        <f>"Pair::create("""&amp;半角・全角[[#This Row],[表示(全)]]&amp;""", """&amp;半角・全角[[#This Row],[表示(半)]]&amp;"""),"</f>
        <v>Pair::create("ッ", "ｯ"),</v>
      </c>
      <c r="L120" s="2"/>
      <c r="O120" s="1"/>
    </row>
    <row r="121" spans="2:15" ht="15.75" customHeight="1" x14ac:dyDescent="0.4">
      <c r="B121" s="10" t="s">
        <v>153</v>
      </c>
      <c r="C121" s="6" t="str">
        <f>_xlfn.UNICHAR(HEX2DEC(半角・全角[[#This Row],[Code(全)]]))</f>
        <v>ツ</v>
      </c>
      <c r="D121" s="10" t="s">
        <v>60</v>
      </c>
      <c r="E121" s="6" t="str">
        <f>_xlfn.UNICHAR(HEX2DEC(半角・全角[[#This Row],[Code(半)]]))</f>
        <v>ﾂ</v>
      </c>
      <c r="F121" s="7" t="str">
        <f>VLOOKUP(半角・全角[[#This Row],[Code(全)]],定義一覧[],9,FALSE)</f>
        <v>WIDE_KANA_KATAKANA_TU</v>
      </c>
      <c r="G121" s="7" t="str">
        <f>VLOOKUP(半角・全角[[#This Row],[Code(半)]],定義一覧[],9,FALSE)</f>
        <v>NARROW_KANA_KATAKANA_TU</v>
      </c>
      <c r="H121" s="9" t="str">
        <f>IF(COUNTIF(濁音・半濁音[表示3],半角・全角[[#This Row],[表示(全)]])&gt;=1,"○", "")</f>
        <v>○</v>
      </c>
      <c r="I121" s="3" t="str">
        <f>半角・全角[[#This Row],[変数名（全）]]&amp;" =&gt; {"&amp;CHAR(10)&amp;"first = "&amp;半角・全角[[#This Row],[変数名（半）]]&amp;";"&amp;CHAR(10)&amp;"second = u32::NULL;"&amp;CHAR(10)&amp;"}"</f>
        <v>WIDE_KANA_KATAKANA_TU =&gt; {
first = NARROW_KANA_KATAKANA_TU;
second = u32::NULL;
}</v>
      </c>
      <c r="J12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21" s="3" t="str">
        <f>"Pair::create("""&amp;半角・全角[[#This Row],[表示(全)]]&amp;""", """&amp;半角・全角[[#This Row],[表示(半)]]&amp;"""),"</f>
        <v>Pair::create("ツ", "ﾂ"),</v>
      </c>
      <c r="L121" s="2"/>
      <c r="O121" s="1"/>
    </row>
    <row r="122" spans="2:15" ht="15.75" customHeight="1" x14ac:dyDescent="0.4">
      <c r="B122" s="10" t="s">
        <v>154</v>
      </c>
      <c r="C122" s="6" t="str">
        <f>_xlfn.UNICHAR(HEX2DEC(半角・全角[[#This Row],[Code(全)]]))</f>
        <v>テ</v>
      </c>
      <c r="D122" s="10" t="s">
        <v>61</v>
      </c>
      <c r="E122" s="6" t="str">
        <f>_xlfn.UNICHAR(HEX2DEC(半角・全角[[#This Row],[Code(半)]]))</f>
        <v>ﾃ</v>
      </c>
      <c r="F122" s="7" t="str">
        <f>VLOOKUP(半角・全角[[#This Row],[Code(全)]],定義一覧[],9,FALSE)</f>
        <v>WIDE_KANA_KATAKANA_TE</v>
      </c>
      <c r="G122" s="7" t="str">
        <f>VLOOKUP(半角・全角[[#This Row],[Code(半)]],定義一覧[],9,FALSE)</f>
        <v>NARROW_KANA_KATAKANA_TE</v>
      </c>
      <c r="H122" s="9" t="str">
        <f>IF(COUNTIF(濁音・半濁音[表示3],半角・全角[[#This Row],[表示(全)]])&gt;=1,"○", "")</f>
        <v>○</v>
      </c>
      <c r="I122" s="3" t="str">
        <f>半角・全角[[#This Row],[変数名（全）]]&amp;" =&gt; {"&amp;CHAR(10)&amp;"first = "&amp;半角・全角[[#This Row],[変数名（半）]]&amp;";"&amp;CHAR(10)&amp;"second = u32::NULL;"&amp;CHAR(10)&amp;"}"</f>
        <v>WIDE_KANA_KATAKANA_TE =&gt; {
first = NARROW_KANA_KATAKANA_TE;
second = u32::NULL;
}</v>
      </c>
      <c r="J12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22" s="3" t="str">
        <f>"Pair::create("""&amp;半角・全角[[#This Row],[表示(全)]]&amp;""", """&amp;半角・全角[[#This Row],[表示(半)]]&amp;"""),"</f>
        <v>Pair::create("テ", "ﾃ"),</v>
      </c>
      <c r="L122" s="2"/>
      <c r="O122" s="1"/>
    </row>
    <row r="123" spans="2:15" ht="15.75" customHeight="1" x14ac:dyDescent="0.4">
      <c r="B123" s="10" t="s">
        <v>155</v>
      </c>
      <c r="C123" s="6" t="str">
        <f>_xlfn.UNICHAR(HEX2DEC(半角・全角[[#This Row],[Code(全)]]))</f>
        <v>ト</v>
      </c>
      <c r="D123" s="10" t="s">
        <v>62</v>
      </c>
      <c r="E123" s="6" t="str">
        <f>_xlfn.UNICHAR(HEX2DEC(半角・全角[[#This Row],[Code(半)]]))</f>
        <v>ﾄ</v>
      </c>
      <c r="F123" s="7" t="str">
        <f>VLOOKUP(半角・全角[[#This Row],[Code(全)]],定義一覧[],9,FALSE)</f>
        <v>WIDE_KANA_KATAKANA_TO</v>
      </c>
      <c r="G123" s="7" t="str">
        <f>VLOOKUP(半角・全角[[#This Row],[Code(半)]],定義一覧[],9,FALSE)</f>
        <v>NARROW_KANA_KATAKANA_TO</v>
      </c>
      <c r="H123" s="9" t="str">
        <f>IF(COUNTIF(濁音・半濁音[表示3],半角・全角[[#This Row],[表示(全)]])&gt;=1,"○", "")</f>
        <v>○</v>
      </c>
      <c r="I123" s="3" t="str">
        <f>半角・全角[[#This Row],[変数名（全）]]&amp;" =&gt; {"&amp;CHAR(10)&amp;"first = "&amp;半角・全角[[#This Row],[変数名（半）]]&amp;";"&amp;CHAR(10)&amp;"second = u32::NULL;"&amp;CHAR(10)&amp;"}"</f>
        <v>WIDE_KANA_KATAKANA_TO =&gt; {
first = NARROW_KANA_KATAKANA_TO;
second = u32::NULL;
}</v>
      </c>
      <c r="J12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23" s="3" t="str">
        <f>"Pair::create("""&amp;半角・全角[[#This Row],[表示(全)]]&amp;""", """&amp;半角・全角[[#This Row],[表示(半)]]&amp;"""),"</f>
        <v>Pair::create("ト", "ﾄ"),</v>
      </c>
      <c r="L123" s="2"/>
      <c r="O123" s="1"/>
    </row>
    <row r="124" spans="2:15" ht="15.75" customHeight="1" x14ac:dyDescent="0.4">
      <c r="B124" s="10" t="s">
        <v>156</v>
      </c>
      <c r="C124" s="6" t="str">
        <f>_xlfn.UNICHAR(HEX2DEC(半角・全角[[#This Row],[Code(全)]]))</f>
        <v>ナ</v>
      </c>
      <c r="D124" s="10" t="s">
        <v>63</v>
      </c>
      <c r="E124" s="6" t="str">
        <f>_xlfn.UNICHAR(HEX2DEC(半角・全角[[#This Row],[Code(半)]]))</f>
        <v>ﾅ</v>
      </c>
      <c r="F124" s="7" t="str">
        <f>VLOOKUP(半角・全角[[#This Row],[Code(全)]],定義一覧[],9,FALSE)</f>
        <v>WIDE_KANA_KATAKANA_NA</v>
      </c>
      <c r="G124" s="7" t="str">
        <f>VLOOKUP(半角・全角[[#This Row],[Code(半)]],定義一覧[],9,FALSE)</f>
        <v>NARROW_KANA_KATAKANA_NA</v>
      </c>
      <c r="H124" s="9" t="str">
        <f>IF(COUNTIF(濁音・半濁音[表示3],半角・全角[[#This Row],[表示(全)]])&gt;=1,"○", "")</f>
        <v/>
      </c>
      <c r="I124" s="3" t="str">
        <f>半角・全角[[#This Row],[変数名（全）]]&amp;" =&gt; {"&amp;CHAR(10)&amp;"first = "&amp;半角・全角[[#This Row],[変数名（半）]]&amp;";"&amp;CHAR(10)&amp;"second = u32::NULL;"&amp;CHAR(10)&amp;"}"</f>
        <v>WIDE_KANA_KATAKANA_NA =&gt; {
first = NARROW_KANA_KATAKANA_NA;
second = u32::NULL;
}</v>
      </c>
      <c r="J12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NARROW_KANA_KATAKANA_NA =&gt; {
result = WIDE_KANA_KATAKANA_NA;
is_pad = false;
}</v>
      </c>
      <c r="K124" s="3" t="str">
        <f>"Pair::create("""&amp;半角・全角[[#This Row],[表示(全)]]&amp;""", """&amp;半角・全角[[#This Row],[表示(半)]]&amp;"""),"</f>
        <v>Pair::create("ナ", "ﾅ"),</v>
      </c>
      <c r="L124" s="2"/>
      <c r="O124" s="1"/>
    </row>
    <row r="125" spans="2:15" ht="15.75" customHeight="1" x14ac:dyDescent="0.4">
      <c r="B125" s="10" t="s">
        <v>157</v>
      </c>
      <c r="C125" s="6" t="str">
        <f>_xlfn.UNICHAR(HEX2DEC(半角・全角[[#This Row],[Code(全)]]))</f>
        <v>ニ</v>
      </c>
      <c r="D125" s="10" t="s">
        <v>64</v>
      </c>
      <c r="E125" s="6" t="str">
        <f>_xlfn.UNICHAR(HEX2DEC(半角・全角[[#This Row],[Code(半)]]))</f>
        <v>ﾆ</v>
      </c>
      <c r="F125" s="7" t="str">
        <f>VLOOKUP(半角・全角[[#This Row],[Code(全)]],定義一覧[],9,FALSE)</f>
        <v>WIDE_KANA_KATAKANA_NI</v>
      </c>
      <c r="G125" s="7" t="str">
        <f>VLOOKUP(半角・全角[[#This Row],[Code(半)]],定義一覧[],9,FALSE)</f>
        <v>NARROW_KANA_KATAKANA_NI</v>
      </c>
      <c r="H125" s="9" t="str">
        <f>IF(COUNTIF(濁音・半濁音[表示3],半角・全角[[#This Row],[表示(全)]])&gt;=1,"○", "")</f>
        <v/>
      </c>
      <c r="I125" s="3" t="str">
        <f>半角・全角[[#This Row],[変数名（全）]]&amp;" =&gt; {"&amp;CHAR(10)&amp;"first = "&amp;半角・全角[[#This Row],[変数名（半）]]&amp;";"&amp;CHAR(10)&amp;"second = u32::NULL;"&amp;CHAR(10)&amp;"}"</f>
        <v>WIDE_KANA_KATAKANA_NI =&gt; {
first = NARROW_KANA_KATAKANA_NI;
second = u32::NULL;
}</v>
      </c>
      <c r="J12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NARROW_KANA_KATAKANA_NI =&gt; {
result = WIDE_KANA_KATAKANA_NI;
is_pad = false;
}</v>
      </c>
      <c r="K125" s="3" t="str">
        <f>"Pair::create("""&amp;半角・全角[[#This Row],[表示(全)]]&amp;""", """&amp;半角・全角[[#This Row],[表示(半)]]&amp;"""),"</f>
        <v>Pair::create("ニ", "ﾆ"),</v>
      </c>
      <c r="L125" s="2"/>
      <c r="O125" s="1"/>
    </row>
    <row r="126" spans="2:15" ht="15.75" customHeight="1" x14ac:dyDescent="0.4">
      <c r="B126" s="10" t="s">
        <v>158</v>
      </c>
      <c r="C126" s="6" t="str">
        <f>_xlfn.UNICHAR(HEX2DEC(半角・全角[[#This Row],[Code(全)]]))</f>
        <v>ヌ</v>
      </c>
      <c r="D126" s="10" t="s">
        <v>65</v>
      </c>
      <c r="E126" s="6" t="str">
        <f>_xlfn.UNICHAR(HEX2DEC(半角・全角[[#This Row],[Code(半)]]))</f>
        <v>ﾇ</v>
      </c>
      <c r="F126" s="7" t="str">
        <f>VLOOKUP(半角・全角[[#This Row],[Code(全)]],定義一覧[],9,FALSE)</f>
        <v>WIDE_KANA_KATAKANA_NU</v>
      </c>
      <c r="G126" s="7" t="str">
        <f>VLOOKUP(半角・全角[[#This Row],[Code(半)]],定義一覧[],9,FALSE)</f>
        <v>NARROW_KANA_KATAKANA_NU</v>
      </c>
      <c r="H126" s="9" t="str">
        <f>IF(COUNTIF(濁音・半濁音[表示3],半角・全角[[#This Row],[表示(全)]])&gt;=1,"○", "")</f>
        <v/>
      </c>
      <c r="I126" s="3" t="str">
        <f>半角・全角[[#This Row],[変数名（全）]]&amp;" =&gt; {"&amp;CHAR(10)&amp;"first = "&amp;半角・全角[[#This Row],[変数名（半）]]&amp;";"&amp;CHAR(10)&amp;"second = u32::NULL;"&amp;CHAR(10)&amp;"}"</f>
        <v>WIDE_KANA_KATAKANA_NU =&gt; {
first = NARROW_KANA_KATAKANA_NU;
second = u32::NULL;
}</v>
      </c>
      <c r="J12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NARROW_KANA_KATAKANA_NU =&gt; {
result = WIDE_KANA_KATAKANA_NU;
is_pad = false;
}</v>
      </c>
      <c r="K126" s="3" t="str">
        <f>"Pair::create("""&amp;半角・全角[[#This Row],[表示(全)]]&amp;""", """&amp;半角・全角[[#This Row],[表示(半)]]&amp;"""),"</f>
        <v>Pair::create("ヌ", "ﾇ"),</v>
      </c>
      <c r="L126" s="2"/>
      <c r="O126" s="1"/>
    </row>
    <row r="127" spans="2:15" ht="15.75" customHeight="1" x14ac:dyDescent="0.4">
      <c r="B127" s="10" t="s">
        <v>159</v>
      </c>
      <c r="C127" s="6" t="str">
        <f>_xlfn.UNICHAR(HEX2DEC(半角・全角[[#This Row],[Code(全)]]))</f>
        <v>ネ</v>
      </c>
      <c r="D127" s="10" t="s">
        <v>66</v>
      </c>
      <c r="E127" s="6" t="str">
        <f>_xlfn.UNICHAR(HEX2DEC(半角・全角[[#This Row],[Code(半)]]))</f>
        <v>ﾈ</v>
      </c>
      <c r="F127" s="7" t="str">
        <f>VLOOKUP(半角・全角[[#This Row],[Code(全)]],定義一覧[],9,FALSE)</f>
        <v>WIDE_KANA_KATAKANA_NE</v>
      </c>
      <c r="G127" s="7" t="str">
        <f>VLOOKUP(半角・全角[[#This Row],[Code(半)]],定義一覧[],9,FALSE)</f>
        <v>NARROW_KANA_KATAKANA_NE</v>
      </c>
      <c r="H127" s="9" t="str">
        <f>IF(COUNTIF(濁音・半濁音[表示3],半角・全角[[#This Row],[表示(全)]])&gt;=1,"○", "")</f>
        <v/>
      </c>
      <c r="I127" s="3" t="str">
        <f>半角・全角[[#This Row],[変数名（全）]]&amp;" =&gt; {"&amp;CHAR(10)&amp;"first = "&amp;半角・全角[[#This Row],[変数名（半）]]&amp;";"&amp;CHAR(10)&amp;"second = u32::NULL;"&amp;CHAR(10)&amp;"}"</f>
        <v>WIDE_KANA_KATAKANA_NE =&gt; {
first = NARROW_KANA_KATAKANA_NE;
second = u32::NULL;
}</v>
      </c>
      <c r="J12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NARROW_KANA_KATAKANA_NE =&gt; {
result = WIDE_KANA_KATAKANA_NE;
is_pad = false;
}</v>
      </c>
      <c r="K127" s="3" t="str">
        <f>"Pair::create("""&amp;半角・全角[[#This Row],[表示(全)]]&amp;""", """&amp;半角・全角[[#This Row],[表示(半)]]&amp;"""),"</f>
        <v>Pair::create("ネ", "ﾈ"),</v>
      </c>
      <c r="L127" s="2"/>
      <c r="O127" s="1"/>
    </row>
    <row r="128" spans="2:15" ht="15.75" customHeight="1" x14ac:dyDescent="0.4">
      <c r="B128" s="10" t="s">
        <v>160</v>
      </c>
      <c r="C128" s="6" t="str">
        <f>_xlfn.UNICHAR(HEX2DEC(半角・全角[[#This Row],[Code(全)]]))</f>
        <v>ノ</v>
      </c>
      <c r="D128" s="10" t="s">
        <v>67</v>
      </c>
      <c r="E128" s="6" t="str">
        <f>_xlfn.UNICHAR(HEX2DEC(半角・全角[[#This Row],[Code(半)]]))</f>
        <v>ﾉ</v>
      </c>
      <c r="F128" s="7" t="str">
        <f>VLOOKUP(半角・全角[[#This Row],[Code(全)]],定義一覧[],9,FALSE)</f>
        <v>WIDE_KANA_KATAKANA_NO</v>
      </c>
      <c r="G128" s="7" t="str">
        <f>VLOOKUP(半角・全角[[#This Row],[Code(半)]],定義一覧[],9,FALSE)</f>
        <v>NARROW_KANA_KATAKANA_NO</v>
      </c>
      <c r="H128" s="9" t="str">
        <f>IF(COUNTIF(濁音・半濁音[表示3],半角・全角[[#This Row],[表示(全)]])&gt;=1,"○", "")</f>
        <v/>
      </c>
      <c r="I128" s="3" t="str">
        <f>半角・全角[[#This Row],[変数名（全）]]&amp;" =&gt; {"&amp;CHAR(10)&amp;"first = "&amp;半角・全角[[#This Row],[変数名（半）]]&amp;";"&amp;CHAR(10)&amp;"second = u32::NULL;"&amp;CHAR(10)&amp;"}"</f>
        <v>WIDE_KANA_KATAKANA_NO =&gt; {
first = NARROW_KANA_KATAKANA_NO;
second = u32::NULL;
}</v>
      </c>
      <c r="J12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NARROW_KANA_KATAKANA_NO =&gt; {
result = WIDE_KANA_KATAKANA_NO;
is_pad = false;
}</v>
      </c>
      <c r="K128" s="3" t="str">
        <f>"Pair::create("""&amp;半角・全角[[#This Row],[表示(全)]]&amp;""", """&amp;半角・全角[[#This Row],[表示(半)]]&amp;"""),"</f>
        <v>Pair::create("ノ", "ﾉ"),</v>
      </c>
      <c r="L128" s="2"/>
      <c r="O128" s="1"/>
    </row>
    <row r="129" spans="2:15" ht="15.75" customHeight="1" x14ac:dyDescent="0.4">
      <c r="B129" s="10" t="s">
        <v>161</v>
      </c>
      <c r="C129" s="6" t="str">
        <f>_xlfn.UNICHAR(HEX2DEC(半角・全角[[#This Row],[Code(全)]]))</f>
        <v>ハ</v>
      </c>
      <c r="D129" s="10" t="s">
        <v>68</v>
      </c>
      <c r="E129" s="6" t="str">
        <f>_xlfn.UNICHAR(HEX2DEC(半角・全角[[#This Row],[Code(半)]]))</f>
        <v>ﾊ</v>
      </c>
      <c r="F129" s="7" t="str">
        <f>VLOOKUP(半角・全角[[#This Row],[Code(全)]],定義一覧[],9,FALSE)</f>
        <v>WIDE_KANA_KATAKANA_HA</v>
      </c>
      <c r="G129" s="7" t="str">
        <f>VLOOKUP(半角・全角[[#This Row],[Code(半)]],定義一覧[],9,FALSE)</f>
        <v>NARROW_KANA_KATAKANA_HA</v>
      </c>
      <c r="H129" s="9" t="str">
        <f>IF(COUNTIF(濁音・半濁音[表示3],半角・全角[[#This Row],[表示(全)]])&gt;=1,"○", "")</f>
        <v>○</v>
      </c>
      <c r="I129" s="3" t="str">
        <f>半角・全角[[#This Row],[変数名（全）]]&amp;" =&gt; {"&amp;CHAR(10)&amp;"first = "&amp;半角・全角[[#This Row],[変数名（半）]]&amp;";"&amp;CHAR(10)&amp;"second = u32::NULL;"&amp;CHAR(10)&amp;"}"</f>
        <v>WIDE_KANA_KATAKANA_HA =&gt; {
first = NARROW_KANA_KATAKANA_HA;
second = u32::NULL;
}</v>
      </c>
      <c r="J12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29" s="3" t="str">
        <f>"Pair::create("""&amp;半角・全角[[#This Row],[表示(全)]]&amp;""", """&amp;半角・全角[[#This Row],[表示(半)]]&amp;"""),"</f>
        <v>Pair::create("ハ", "ﾊ"),</v>
      </c>
      <c r="L129" s="2"/>
      <c r="O129" s="1"/>
    </row>
    <row r="130" spans="2:15" ht="15.75" customHeight="1" x14ac:dyDescent="0.4">
      <c r="B130" s="10" t="s">
        <v>162</v>
      </c>
      <c r="C130" s="6" t="str">
        <f>_xlfn.UNICHAR(HEX2DEC(半角・全角[[#This Row],[Code(全)]]))</f>
        <v>ヒ</v>
      </c>
      <c r="D130" s="10" t="s">
        <v>69</v>
      </c>
      <c r="E130" s="6" t="str">
        <f>_xlfn.UNICHAR(HEX2DEC(半角・全角[[#This Row],[Code(半)]]))</f>
        <v>ﾋ</v>
      </c>
      <c r="F130" s="7" t="str">
        <f>VLOOKUP(半角・全角[[#This Row],[Code(全)]],定義一覧[],9,FALSE)</f>
        <v>WIDE_KANA_KATAKANA_HI</v>
      </c>
      <c r="G130" s="7" t="str">
        <f>VLOOKUP(半角・全角[[#This Row],[Code(半)]],定義一覧[],9,FALSE)</f>
        <v>NARROW_KANA_KATAKANA_HI</v>
      </c>
      <c r="H130" s="9" t="str">
        <f>IF(COUNTIF(濁音・半濁音[表示3],半角・全角[[#This Row],[表示(全)]])&gt;=1,"○", "")</f>
        <v>○</v>
      </c>
      <c r="I130" s="3" t="str">
        <f>半角・全角[[#This Row],[変数名（全）]]&amp;" =&gt; {"&amp;CHAR(10)&amp;"first = "&amp;半角・全角[[#This Row],[変数名（半）]]&amp;";"&amp;CHAR(10)&amp;"second = u32::NULL;"&amp;CHAR(10)&amp;"}"</f>
        <v>WIDE_KANA_KATAKANA_HI =&gt; {
first = NARROW_KANA_KATAKANA_HI;
second = u32::NULL;
}</v>
      </c>
      <c r="J13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30" s="3" t="str">
        <f>"Pair::create("""&amp;半角・全角[[#This Row],[表示(全)]]&amp;""", """&amp;半角・全角[[#This Row],[表示(半)]]&amp;"""),"</f>
        <v>Pair::create("ヒ", "ﾋ"),</v>
      </c>
      <c r="L130" s="2"/>
      <c r="O130" s="1"/>
    </row>
    <row r="131" spans="2:15" ht="15.75" customHeight="1" x14ac:dyDescent="0.4">
      <c r="B131" s="10" t="s">
        <v>163</v>
      </c>
      <c r="C131" s="6" t="str">
        <f>_xlfn.UNICHAR(HEX2DEC(半角・全角[[#This Row],[Code(全)]]))</f>
        <v>フ</v>
      </c>
      <c r="D131" s="10" t="s">
        <v>70</v>
      </c>
      <c r="E131" s="6" t="str">
        <f>_xlfn.UNICHAR(HEX2DEC(半角・全角[[#This Row],[Code(半)]]))</f>
        <v>ﾌ</v>
      </c>
      <c r="F131" s="7" t="str">
        <f>VLOOKUP(半角・全角[[#This Row],[Code(全)]],定義一覧[],9,FALSE)</f>
        <v>WIDE_KANA_KATAKANA_HU</v>
      </c>
      <c r="G131" s="7" t="str">
        <f>VLOOKUP(半角・全角[[#This Row],[Code(半)]],定義一覧[],9,FALSE)</f>
        <v>NARROW_KANA_KATAKANA_HU</v>
      </c>
      <c r="H131" s="9" t="str">
        <f>IF(COUNTIF(濁音・半濁音[表示3],半角・全角[[#This Row],[表示(全)]])&gt;=1,"○", "")</f>
        <v>○</v>
      </c>
      <c r="I131" s="3" t="str">
        <f>半角・全角[[#This Row],[変数名（全）]]&amp;" =&gt; {"&amp;CHAR(10)&amp;"first = "&amp;半角・全角[[#This Row],[変数名（半）]]&amp;";"&amp;CHAR(10)&amp;"second = u32::NULL;"&amp;CHAR(10)&amp;"}"</f>
        <v>WIDE_KANA_KATAKANA_HU =&gt; {
first = NARROW_KANA_KATAKANA_HU;
second = u32::NULL;
}</v>
      </c>
      <c r="J13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31" s="3" t="str">
        <f>"Pair::create("""&amp;半角・全角[[#This Row],[表示(全)]]&amp;""", """&amp;半角・全角[[#This Row],[表示(半)]]&amp;"""),"</f>
        <v>Pair::create("フ", "ﾌ"),</v>
      </c>
      <c r="L131" s="2"/>
      <c r="O131" s="1"/>
    </row>
    <row r="132" spans="2:15" ht="15.75" customHeight="1" x14ac:dyDescent="0.4">
      <c r="B132" s="10" t="s">
        <v>164</v>
      </c>
      <c r="C132" s="6" t="str">
        <f>_xlfn.UNICHAR(HEX2DEC(半角・全角[[#This Row],[Code(全)]]))</f>
        <v>ヘ</v>
      </c>
      <c r="D132" s="10" t="s">
        <v>71</v>
      </c>
      <c r="E132" s="6" t="str">
        <f>_xlfn.UNICHAR(HEX2DEC(半角・全角[[#This Row],[Code(半)]]))</f>
        <v>ﾍ</v>
      </c>
      <c r="F132" s="7" t="str">
        <f>VLOOKUP(半角・全角[[#This Row],[Code(全)]],定義一覧[],9,FALSE)</f>
        <v>WIDE_KANA_KATAKANA_HE</v>
      </c>
      <c r="G132" s="7" t="str">
        <f>VLOOKUP(半角・全角[[#This Row],[Code(半)]],定義一覧[],9,FALSE)</f>
        <v>NARROW_KANA_KATAKANA_HE</v>
      </c>
      <c r="H132" s="9" t="str">
        <f>IF(COUNTIF(濁音・半濁音[表示3],半角・全角[[#This Row],[表示(全)]])&gt;=1,"○", "")</f>
        <v>○</v>
      </c>
      <c r="I132" s="3" t="str">
        <f>半角・全角[[#This Row],[変数名（全）]]&amp;" =&gt; {"&amp;CHAR(10)&amp;"first = "&amp;半角・全角[[#This Row],[変数名（半）]]&amp;";"&amp;CHAR(10)&amp;"second = u32::NULL;"&amp;CHAR(10)&amp;"}"</f>
        <v>WIDE_KANA_KATAKANA_HE =&gt; {
first = NARROW_KANA_KATAKANA_HE;
second = u32::NULL;
}</v>
      </c>
      <c r="J13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32" s="3" t="str">
        <f>"Pair::create("""&amp;半角・全角[[#This Row],[表示(全)]]&amp;""", """&amp;半角・全角[[#This Row],[表示(半)]]&amp;"""),"</f>
        <v>Pair::create("ヘ", "ﾍ"),</v>
      </c>
      <c r="L132" s="2"/>
      <c r="O132" s="1"/>
    </row>
    <row r="133" spans="2:15" ht="15.75" customHeight="1" x14ac:dyDescent="0.4">
      <c r="B133" s="10" t="s">
        <v>165</v>
      </c>
      <c r="C133" s="6" t="str">
        <f>_xlfn.UNICHAR(HEX2DEC(半角・全角[[#This Row],[Code(全)]]))</f>
        <v>ホ</v>
      </c>
      <c r="D133" s="10" t="s">
        <v>72</v>
      </c>
      <c r="E133" s="6" t="str">
        <f>_xlfn.UNICHAR(HEX2DEC(半角・全角[[#This Row],[Code(半)]]))</f>
        <v>ﾎ</v>
      </c>
      <c r="F133" s="7" t="str">
        <f>VLOOKUP(半角・全角[[#This Row],[Code(全)]],定義一覧[],9,FALSE)</f>
        <v>WIDE_KANA_KATAKANA_HO</v>
      </c>
      <c r="G133" s="7" t="str">
        <f>VLOOKUP(半角・全角[[#This Row],[Code(半)]],定義一覧[],9,FALSE)</f>
        <v>NARROW_KANA_KATAKANA_HO</v>
      </c>
      <c r="H133" s="9" t="str">
        <f>IF(COUNTIF(濁音・半濁音[表示3],半角・全角[[#This Row],[表示(全)]])&gt;=1,"○", "")</f>
        <v>○</v>
      </c>
      <c r="I133" s="3" t="str">
        <f>半角・全角[[#This Row],[変数名（全）]]&amp;" =&gt; {"&amp;CHAR(10)&amp;"first = "&amp;半角・全角[[#This Row],[変数名（半）]]&amp;";"&amp;CHAR(10)&amp;"second = u32::NULL;"&amp;CHAR(10)&amp;"}"</f>
        <v>WIDE_KANA_KATAKANA_HO =&gt; {
first = NARROW_KANA_KATAKANA_HO;
second = u32::NULL;
}</v>
      </c>
      <c r="J13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33" s="3" t="str">
        <f>"Pair::create("""&amp;半角・全角[[#This Row],[表示(全)]]&amp;""", """&amp;半角・全角[[#This Row],[表示(半)]]&amp;"""),"</f>
        <v>Pair::create("ホ", "ﾎ"),</v>
      </c>
      <c r="L133" s="2"/>
      <c r="O133" s="1"/>
    </row>
    <row r="134" spans="2:15" ht="15.75" customHeight="1" x14ac:dyDescent="0.4">
      <c r="B134" s="10" t="s">
        <v>166</v>
      </c>
      <c r="C134" s="6" t="str">
        <f>_xlfn.UNICHAR(HEX2DEC(半角・全角[[#This Row],[Code(全)]]))</f>
        <v>マ</v>
      </c>
      <c r="D134" s="10" t="s">
        <v>73</v>
      </c>
      <c r="E134" s="6" t="str">
        <f>_xlfn.UNICHAR(HEX2DEC(半角・全角[[#This Row],[Code(半)]]))</f>
        <v>ﾏ</v>
      </c>
      <c r="F134" s="7" t="str">
        <f>VLOOKUP(半角・全角[[#This Row],[Code(全)]],定義一覧[],9,FALSE)</f>
        <v>WIDE_KANA_KATAKANA_MA</v>
      </c>
      <c r="G134" s="7" t="str">
        <f>VLOOKUP(半角・全角[[#This Row],[Code(半)]],定義一覧[],9,FALSE)</f>
        <v>NARROW_KANA_KATAKANA_MA</v>
      </c>
      <c r="H134" s="9" t="str">
        <f>IF(COUNTIF(濁音・半濁音[表示3],半角・全角[[#This Row],[表示(全)]])&gt;=1,"○", "")</f>
        <v/>
      </c>
      <c r="I134" s="3" t="str">
        <f>半角・全角[[#This Row],[変数名（全）]]&amp;" =&gt; {"&amp;CHAR(10)&amp;"first = "&amp;半角・全角[[#This Row],[変数名（半）]]&amp;";"&amp;CHAR(10)&amp;"second = u32::NULL;"&amp;CHAR(10)&amp;"}"</f>
        <v>WIDE_KANA_KATAKANA_MA =&gt; {
first = NARROW_KANA_KATAKANA_MA;
second = u32::NULL;
}</v>
      </c>
      <c r="J13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NARROW_KANA_KATAKANA_MA =&gt; {
result = WIDE_KANA_KATAKANA_MA;
is_pad = false;
}</v>
      </c>
      <c r="K134" s="3" t="str">
        <f>"Pair::create("""&amp;半角・全角[[#This Row],[表示(全)]]&amp;""", """&amp;半角・全角[[#This Row],[表示(半)]]&amp;"""),"</f>
        <v>Pair::create("マ", "ﾏ"),</v>
      </c>
      <c r="L134" s="2"/>
      <c r="O134" s="1"/>
    </row>
    <row r="135" spans="2:15" ht="15.75" customHeight="1" x14ac:dyDescent="0.4">
      <c r="B135" s="10" t="s">
        <v>167</v>
      </c>
      <c r="C135" s="6" t="str">
        <f>_xlfn.UNICHAR(HEX2DEC(半角・全角[[#This Row],[Code(全)]]))</f>
        <v>ミ</v>
      </c>
      <c r="D135" s="10" t="s">
        <v>74</v>
      </c>
      <c r="E135" s="6" t="str">
        <f>_xlfn.UNICHAR(HEX2DEC(半角・全角[[#This Row],[Code(半)]]))</f>
        <v>ﾐ</v>
      </c>
      <c r="F135" s="7" t="str">
        <f>VLOOKUP(半角・全角[[#This Row],[Code(全)]],定義一覧[],9,FALSE)</f>
        <v>WIDE_KANA_KATAKANA_MI</v>
      </c>
      <c r="G135" s="7" t="str">
        <f>VLOOKUP(半角・全角[[#This Row],[Code(半)]],定義一覧[],9,FALSE)</f>
        <v>NARROW_KANA_KATAKANA_MI</v>
      </c>
      <c r="H135" s="9" t="str">
        <f>IF(COUNTIF(濁音・半濁音[表示3],半角・全角[[#This Row],[表示(全)]])&gt;=1,"○", "")</f>
        <v/>
      </c>
      <c r="I135" s="3" t="str">
        <f>半角・全角[[#This Row],[変数名（全）]]&amp;" =&gt; {"&amp;CHAR(10)&amp;"first = "&amp;半角・全角[[#This Row],[変数名（半）]]&amp;";"&amp;CHAR(10)&amp;"second = u32::NULL;"&amp;CHAR(10)&amp;"}"</f>
        <v>WIDE_KANA_KATAKANA_MI =&gt; {
first = NARROW_KANA_KATAKANA_MI;
second = u32::NULL;
}</v>
      </c>
      <c r="J13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NARROW_KANA_KATAKANA_MI =&gt; {
result = WIDE_KANA_KATAKANA_MI;
is_pad = false;
}</v>
      </c>
      <c r="K135" s="3" t="str">
        <f>"Pair::create("""&amp;半角・全角[[#This Row],[表示(全)]]&amp;""", """&amp;半角・全角[[#This Row],[表示(半)]]&amp;"""),"</f>
        <v>Pair::create("ミ", "ﾐ"),</v>
      </c>
      <c r="L135" s="2"/>
      <c r="O135" s="1"/>
    </row>
    <row r="136" spans="2:15" ht="15.75" customHeight="1" x14ac:dyDescent="0.4">
      <c r="B136" s="10" t="s">
        <v>168</v>
      </c>
      <c r="C136" s="6" t="str">
        <f>_xlfn.UNICHAR(HEX2DEC(半角・全角[[#This Row],[Code(全)]]))</f>
        <v>ム</v>
      </c>
      <c r="D136" s="10" t="s">
        <v>75</v>
      </c>
      <c r="E136" s="6" t="str">
        <f>_xlfn.UNICHAR(HEX2DEC(半角・全角[[#This Row],[Code(半)]]))</f>
        <v>ﾑ</v>
      </c>
      <c r="F136" s="7" t="str">
        <f>VLOOKUP(半角・全角[[#This Row],[Code(全)]],定義一覧[],9,FALSE)</f>
        <v>WIDE_KANA_KATAKANA_MU</v>
      </c>
      <c r="G136" s="7" t="str">
        <f>VLOOKUP(半角・全角[[#This Row],[Code(半)]],定義一覧[],9,FALSE)</f>
        <v>NARROW_KANA_KATAKANA_MU</v>
      </c>
      <c r="H136" s="9" t="str">
        <f>IF(COUNTIF(濁音・半濁音[表示3],半角・全角[[#This Row],[表示(全)]])&gt;=1,"○", "")</f>
        <v/>
      </c>
      <c r="I136" s="3" t="str">
        <f>半角・全角[[#This Row],[変数名（全）]]&amp;" =&gt; {"&amp;CHAR(10)&amp;"first = "&amp;半角・全角[[#This Row],[変数名（半）]]&amp;";"&amp;CHAR(10)&amp;"second = u32::NULL;"&amp;CHAR(10)&amp;"}"</f>
        <v>WIDE_KANA_KATAKANA_MU =&gt; {
first = NARROW_KANA_KATAKANA_MU;
second = u32::NULL;
}</v>
      </c>
      <c r="J13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NARROW_KANA_KATAKANA_MU =&gt; {
result = WIDE_KANA_KATAKANA_MU;
is_pad = false;
}</v>
      </c>
      <c r="K136" s="3" t="str">
        <f>"Pair::create("""&amp;半角・全角[[#This Row],[表示(全)]]&amp;""", """&amp;半角・全角[[#This Row],[表示(半)]]&amp;"""),"</f>
        <v>Pair::create("ム", "ﾑ"),</v>
      </c>
      <c r="L136" s="2"/>
      <c r="O136" s="1"/>
    </row>
    <row r="137" spans="2:15" ht="15.75" customHeight="1" x14ac:dyDescent="0.4">
      <c r="B137" s="10" t="s">
        <v>169</v>
      </c>
      <c r="C137" s="6" t="str">
        <f>_xlfn.UNICHAR(HEX2DEC(半角・全角[[#This Row],[Code(全)]]))</f>
        <v>メ</v>
      </c>
      <c r="D137" s="10" t="s">
        <v>76</v>
      </c>
      <c r="E137" s="6" t="str">
        <f>_xlfn.UNICHAR(HEX2DEC(半角・全角[[#This Row],[Code(半)]]))</f>
        <v>ﾒ</v>
      </c>
      <c r="F137" s="7" t="str">
        <f>VLOOKUP(半角・全角[[#This Row],[Code(全)]],定義一覧[],9,FALSE)</f>
        <v>WIDE_KANA_KATAKANA_ME</v>
      </c>
      <c r="G137" s="7" t="str">
        <f>VLOOKUP(半角・全角[[#This Row],[Code(半)]],定義一覧[],9,FALSE)</f>
        <v>NARROW_KANA_KATAKANA_ME</v>
      </c>
      <c r="H137" s="9" t="str">
        <f>IF(COUNTIF(濁音・半濁音[表示3],半角・全角[[#This Row],[表示(全)]])&gt;=1,"○", "")</f>
        <v/>
      </c>
      <c r="I137" s="3" t="str">
        <f>半角・全角[[#This Row],[変数名（全）]]&amp;" =&gt; {"&amp;CHAR(10)&amp;"first = "&amp;半角・全角[[#This Row],[変数名（半）]]&amp;";"&amp;CHAR(10)&amp;"second = u32::NULL;"&amp;CHAR(10)&amp;"}"</f>
        <v>WIDE_KANA_KATAKANA_ME =&gt; {
first = NARROW_KANA_KATAKANA_ME;
second = u32::NULL;
}</v>
      </c>
      <c r="J13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NARROW_KANA_KATAKANA_ME =&gt; {
result = WIDE_KANA_KATAKANA_ME;
is_pad = false;
}</v>
      </c>
      <c r="K137" s="3" t="str">
        <f>"Pair::create("""&amp;半角・全角[[#This Row],[表示(全)]]&amp;""", """&amp;半角・全角[[#This Row],[表示(半)]]&amp;"""),"</f>
        <v>Pair::create("メ", "ﾒ"),</v>
      </c>
      <c r="L137" s="2"/>
      <c r="O137" s="1"/>
    </row>
    <row r="138" spans="2:15" ht="15.75" customHeight="1" x14ac:dyDescent="0.4">
      <c r="B138" s="10" t="s">
        <v>170</v>
      </c>
      <c r="C138" s="6" t="str">
        <f>_xlfn.UNICHAR(HEX2DEC(半角・全角[[#This Row],[Code(全)]]))</f>
        <v>モ</v>
      </c>
      <c r="D138" s="10" t="s">
        <v>77</v>
      </c>
      <c r="E138" s="6" t="str">
        <f>_xlfn.UNICHAR(HEX2DEC(半角・全角[[#This Row],[Code(半)]]))</f>
        <v>ﾓ</v>
      </c>
      <c r="F138" s="7" t="str">
        <f>VLOOKUP(半角・全角[[#This Row],[Code(全)]],定義一覧[],9,FALSE)</f>
        <v>WIDE_KANA_KATAKANA_MO</v>
      </c>
      <c r="G138" s="7" t="str">
        <f>VLOOKUP(半角・全角[[#This Row],[Code(半)]],定義一覧[],9,FALSE)</f>
        <v>NARROW_KANA_KATAKANA_MO</v>
      </c>
      <c r="H138" s="9" t="str">
        <f>IF(COUNTIF(濁音・半濁音[表示3],半角・全角[[#This Row],[表示(全)]])&gt;=1,"○", "")</f>
        <v/>
      </c>
      <c r="I138" s="3" t="str">
        <f>半角・全角[[#This Row],[変数名（全）]]&amp;" =&gt; {"&amp;CHAR(10)&amp;"first = "&amp;半角・全角[[#This Row],[変数名（半）]]&amp;";"&amp;CHAR(10)&amp;"second = u32::NULL;"&amp;CHAR(10)&amp;"}"</f>
        <v>WIDE_KANA_KATAKANA_MO =&gt; {
first = NARROW_KANA_KATAKANA_MO;
second = u32::NULL;
}</v>
      </c>
      <c r="J13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NARROW_KANA_KATAKANA_MO =&gt; {
result = WIDE_KANA_KATAKANA_MO;
is_pad = false;
}</v>
      </c>
      <c r="K138" s="3" t="str">
        <f>"Pair::create("""&amp;半角・全角[[#This Row],[表示(全)]]&amp;""", """&amp;半角・全角[[#This Row],[表示(半)]]&amp;"""),"</f>
        <v>Pair::create("モ", "ﾓ"),</v>
      </c>
      <c r="L138" s="2"/>
      <c r="O138" s="1"/>
    </row>
    <row r="139" spans="2:15" ht="15.75" customHeight="1" x14ac:dyDescent="0.4">
      <c r="B139" s="10" t="s">
        <v>131</v>
      </c>
      <c r="C139" s="6" t="str">
        <f>_xlfn.UNICHAR(HEX2DEC(半角・全角[[#This Row],[Code(全)]]))</f>
        <v>ャ</v>
      </c>
      <c r="D139" s="10" t="s">
        <v>38</v>
      </c>
      <c r="E139" s="6" t="str">
        <f>_xlfn.UNICHAR(HEX2DEC(半角・全角[[#This Row],[Code(半)]]))</f>
        <v>ｬ</v>
      </c>
      <c r="F139" s="7" t="str">
        <f>VLOOKUP(半角・全角[[#This Row],[Code(全)]],定義一覧[],9,FALSE)</f>
        <v>WIDE_KANA_KATAKANA_SMALL_YA</v>
      </c>
      <c r="G139" s="7" t="str">
        <f>VLOOKUP(半角・全角[[#This Row],[Code(半)]],定義一覧[],9,FALSE)</f>
        <v>NARROW_KANA_KATAKANA_SMALL_YA</v>
      </c>
      <c r="H139" s="9" t="str">
        <f>IF(COUNTIF(濁音・半濁音[表示3],半角・全角[[#This Row],[表示(全)]])&gt;=1,"○", "")</f>
        <v/>
      </c>
      <c r="I139" s="3" t="str">
        <f>半角・全角[[#This Row],[変数名（全）]]&amp;" =&gt; {"&amp;CHAR(10)&amp;"first = "&amp;半角・全角[[#This Row],[変数名（半）]]&amp;";"&amp;CHAR(10)&amp;"second = u32::NULL;"&amp;CHAR(10)&amp;"}"</f>
        <v>WIDE_KANA_KATAKANA_SMALL_YA =&gt; {
first = NARROW_KANA_KATAKANA_SMALL_YA;
second = u32::NULL;
}</v>
      </c>
      <c r="J13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NARROW_KANA_KATAKANA_SMALL_YA =&gt; {
result = WIDE_KANA_KATAKANA_SMALL_YA;
is_pad = false;
}</v>
      </c>
      <c r="K139" s="3" t="str">
        <f>"Pair::create("""&amp;半角・全角[[#This Row],[表示(全)]]&amp;""", """&amp;半角・全角[[#This Row],[表示(半)]]&amp;"""),"</f>
        <v>Pair::create("ャ", "ｬ"),</v>
      </c>
      <c r="L139" s="2"/>
      <c r="O139" s="1"/>
    </row>
    <row r="140" spans="2:15" ht="15.75" customHeight="1" x14ac:dyDescent="0.4">
      <c r="B140" s="10" t="s">
        <v>171</v>
      </c>
      <c r="C140" s="6" t="str">
        <f>_xlfn.UNICHAR(HEX2DEC(半角・全角[[#This Row],[Code(全)]]))</f>
        <v>ヤ</v>
      </c>
      <c r="D140" s="10" t="s">
        <v>78</v>
      </c>
      <c r="E140" s="6" t="str">
        <f>_xlfn.UNICHAR(HEX2DEC(半角・全角[[#This Row],[Code(半)]]))</f>
        <v>ﾔ</v>
      </c>
      <c r="F140" s="7" t="str">
        <f>VLOOKUP(半角・全角[[#This Row],[Code(全)]],定義一覧[],9,FALSE)</f>
        <v>WIDE_KANA_KATAKANA_YA</v>
      </c>
      <c r="G140" s="7" t="str">
        <f>VLOOKUP(半角・全角[[#This Row],[Code(半)]],定義一覧[],9,FALSE)</f>
        <v>NARROW_KANA_KATAKANA_YA</v>
      </c>
      <c r="H140" s="9" t="str">
        <f>IF(COUNTIF(濁音・半濁音[表示3],半角・全角[[#This Row],[表示(全)]])&gt;=1,"○", "")</f>
        <v/>
      </c>
      <c r="I140" s="3" t="str">
        <f>半角・全角[[#This Row],[変数名（全）]]&amp;" =&gt; {"&amp;CHAR(10)&amp;"first = "&amp;半角・全角[[#This Row],[変数名（半）]]&amp;";"&amp;CHAR(10)&amp;"second = u32::NULL;"&amp;CHAR(10)&amp;"}"</f>
        <v>WIDE_KANA_KATAKANA_YA =&gt; {
first = NARROW_KANA_KATAKANA_YA;
second = u32::NULL;
}</v>
      </c>
      <c r="J14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NARROW_KANA_KATAKANA_YA =&gt; {
result = WIDE_KANA_KATAKANA_YA;
is_pad = false;
}</v>
      </c>
      <c r="K140" s="3" t="str">
        <f>"Pair::create("""&amp;半角・全角[[#This Row],[表示(全)]]&amp;""", """&amp;半角・全角[[#This Row],[表示(半)]]&amp;"""),"</f>
        <v>Pair::create("ヤ", "ﾔ"),</v>
      </c>
      <c r="L140" s="2"/>
      <c r="O140" s="1"/>
    </row>
    <row r="141" spans="2:15" ht="15.75" customHeight="1" x14ac:dyDescent="0.4">
      <c r="B141" s="10" t="s">
        <v>132</v>
      </c>
      <c r="C141" s="6" t="str">
        <f>_xlfn.UNICHAR(HEX2DEC(半角・全角[[#This Row],[Code(全)]]))</f>
        <v>ュ</v>
      </c>
      <c r="D141" s="10" t="s">
        <v>39</v>
      </c>
      <c r="E141" s="6" t="str">
        <f>_xlfn.UNICHAR(HEX2DEC(半角・全角[[#This Row],[Code(半)]]))</f>
        <v>ｭ</v>
      </c>
      <c r="F141" s="7" t="str">
        <f>VLOOKUP(半角・全角[[#This Row],[Code(全)]],定義一覧[],9,FALSE)</f>
        <v>WIDE_KANA_KATAKANA_SMALL_YU</v>
      </c>
      <c r="G141" s="7" t="str">
        <f>VLOOKUP(半角・全角[[#This Row],[Code(半)]],定義一覧[],9,FALSE)</f>
        <v>NARROW_KANA_KATAKANA_SMALL_YU</v>
      </c>
      <c r="H141" s="9" t="str">
        <f>IF(COUNTIF(濁音・半濁音[表示3],半角・全角[[#This Row],[表示(全)]])&gt;=1,"○", "")</f>
        <v/>
      </c>
      <c r="I141" s="3" t="str">
        <f>半角・全角[[#This Row],[変数名（全）]]&amp;" =&gt; {"&amp;CHAR(10)&amp;"first = "&amp;半角・全角[[#This Row],[変数名（半）]]&amp;";"&amp;CHAR(10)&amp;"second = u32::NULL;"&amp;CHAR(10)&amp;"}"</f>
        <v>WIDE_KANA_KATAKANA_SMALL_YU =&gt; {
first = NARROW_KANA_KATAKANA_SMALL_YU;
second = u32::NULL;
}</v>
      </c>
      <c r="J14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NARROW_KANA_KATAKANA_SMALL_YU =&gt; {
result = WIDE_KANA_KATAKANA_SMALL_YU;
is_pad = false;
}</v>
      </c>
      <c r="K141" s="3" t="str">
        <f>"Pair::create("""&amp;半角・全角[[#This Row],[表示(全)]]&amp;""", """&amp;半角・全角[[#This Row],[表示(半)]]&amp;"""),"</f>
        <v>Pair::create("ュ", "ｭ"),</v>
      </c>
      <c r="L141" s="2"/>
      <c r="O141" s="1"/>
    </row>
    <row r="142" spans="2:15" ht="15.75" customHeight="1" x14ac:dyDescent="0.4">
      <c r="B142" s="10" t="s">
        <v>172</v>
      </c>
      <c r="C142" s="6" t="str">
        <f>_xlfn.UNICHAR(HEX2DEC(半角・全角[[#This Row],[Code(全)]]))</f>
        <v>ユ</v>
      </c>
      <c r="D142" s="10" t="s">
        <v>79</v>
      </c>
      <c r="E142" s="6" t="str">
        <f>_xlfn.UNICHAR(HEX2DEC(半角・全角[[#This Row],[Code(半)]]))</f>
        <v>ﾕ</v>
      </c>
      <c r="F142" s="7" t="str">
        <f>VLOOKUP(半角・全角[[#This Row],[Code(全)]],定義一覧[],9,FALSE)</f>
        <v>WIDE_KANA_KATAKANA_YU</v>
      </c>
      <c r="G142" s="7" t="str">
        <f>VLOOKUP(半角・全角[[#This Row],[Code(半)]],定義一覧[],9,FALSE)</f>
        <v>NARROW_KANA_KATAKANA_YU</v>
      </c>
      <c r="H142" s="9" t="str">
        <f>IF(COUNTIF(濁音・半濁音[表示3],半角・全角[[#This Row],[表示(全)]])&gt;=1,"○", "")</f>
        <v/>
      </c>
      <c r="I142" s="3" t="str">
        <f>半角・全角[[#This Row],[変数名（全）]]&amp;" =&gt; {"&amp;CHAR(10)&amp;"first = "&amp;半角・全角[[#This Row],[変数名（半）]]&amp;";"&amp;CHAR(10)&amp;"second = u32::NULL;"&amp;CHAR(10)&amp;"}"</f>
        <v>WIDE_KANA_KATAKANA_YU =&gt; {
first = NARROW_KANA_KATAKANA_YU;
second = u32::NULL;
}</v>
      </c>
      <c r="J14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NARROW_KANA_KATAKANA_YU =&gt; {
result = WIDE_KANA_KATAKANA_YU;
is_pad = false;
}</v>
      </c>
      <c r="K142" s="3" t="str">
        <f>"Pair::create("""&amp;半角・全角[[#This Row],[表示(全)]]&amp;""", """&amp;半角・全角[[#This Row],[表示(半)]]&amp;"""),"</f>
        <v>Pair::create("ユ", "ﾕ"),</v>
      </c>
      <c r="L142" s="2"/>
      <c r="O142" s="1"/>
    </row>
    <row r="143" spans="2:15" ht="15.75" customHeight="1" x14ac:dyDescent="0.4">
      <c r="B143" s="10" t="s">
        <v>133</v>
      </c>
      <c r="C143" s="6" t="str">
        <f>_xlfn.UNICHAR(HEX2DEC(半角・全角[[#This Row],[Code(全)]]))</f>
        <v>ョ</v>
      </c>
      <c r="D143" s="10" t="s">
        <v>40</v>
      </c>
      <c r="E143" s="6" t="str">
        <f>_xlfn.UNICHAR(HEX2DEC(半角・全角[[#This Row],[Code(半)]]))</f>
        <v>ｮ</v>
      </c>
      <c r="F143" s="7" t="str">
        <f>VLOOKUP(半角・全角[[#This Row],[Code(全)]],定義一覧[],9,FALSE)</f>
        <v>WIDE_KANA_KATAKANA_SMALL_YO</v>
      </c>
      <c r="G143" s="7" t="str">
        <f>VLOOKUP(半角・全角[[#This Row],[Code(半)]],定義一覧[],9,FALSE)</f>
        <v>NARROW_KANA_KATAKANA_SMALL_YO</v>
      </c>
      <c r="H143" s="9" t="str">
        <f>IF(COUNTIF(濁音・半濁音[表示3],半角・全角[[#This Row],[表示(全)]])&gt;=1,"○", "")</f>
        <v/>
      </c>
      <c r="I143" s="3" t="str">
        <f>半角・全角[[#This Row],[変数名（全）]]&amp;" =&gt; {"&amp;CHAR(10)&amp;"first = "&amp;半角・全角[[#This Row],[変数名（半）]]&amp;";"&amp;CHAR(10)&amp;"second = u32::NULL;"&amp;CHAR(10)&amp;"}"</f>
        <v>WIDE_KANA_KATAKANA_SMALL_YO =&gt; {
first = NARROW_KANA_KATAKANA_SMALL_YO;
second = u32::NULL;
}</v>
      </c>
      <c r="J14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NARROW_KANA_KATAKANA_SMALL_YO =&gt; {
result = WIDE_KANA_KATAKANA_SMALL_YO;
is_pad = false;
}</v>
      </c>
      <c r="K143" s="3" t="str">
        <f>"Pair::create("""&amp;半角・全角[[#This Row],[表示(全)]]&amp;""", """&amp;半角・全角[[#This Row],[表示(半)]]&amp;"""),"</f>
        <v>Pair::create("ョ", "ｮ"),</v>
      </c>
      <c r="L143" s="2"/>
      <c r="O143" s="1"/>
    </row>
    <row r="144" spans="2:15" ht="15.75" customHeight="1" x14ac:dyDescent="0.4">
      <c r="B144" s="10" t="s">
        <v>173</v>
      </c>
      <c r="C144" s="6" t="str">
        <f>_xlfn.UNICHAR(HEX2DEC(半角・全角[[#This Row],[Code(全)]]))</f>
        <v>ヨ</v>
      </c>
      <c r="D144" s="10" t="s">
        <v>80</v>
      </c>
      <c r="E144" s="6" t="str">
        <f>_xlfn.UNICHAR(HEX2DEC(半角・全角[[#This Row],[Code(半)]]))</f>
        <v>ﾖ</v>
      </c>
      <c r="F144" s="7" t="str">
        <f>VLOOKUP(半角・全角[[#This Row],[Code(全)]],定義一覧[],9,FALSE)</f>
        <v>WIDE_KANA_KATAKANA_YO</v>
      </c>
      <c r="G144" s="7" t="str">
        <f>VLOOKUP(半角・全角[[#This Row],[Code(半)]],定義一覧[],9,FALSE)</f>
        <v>NARROW_KANA_KATAKANA_YO</v>
      </c>
      <c r="H144" s="9" t="str">
        <f>IF(COUNTIF(濁音・半濁音[表示3],半角・全角[[#This Row],[表示(全)]])&gt;=1,"○", "")</f>
        <v/>
      </c>
      <c r="I144" s="3" t="str">
        <f>半角・全角[[#This Row],[変数名（全）]]&amp;" =&gt; {"&amp;CHAR(10)&amp;"first = "&amp;半角・全角[[#This Row],[変数名（半）]]&amp;";"&amp;CHAR(10)&amp;"second = u32::NULL;"&amp;CHAR(10)&amp;"}"</f>
        <v>WIDE_KANA_KATAKANA_YO =&gt; {
first = NARROW_KANA_KATAKANA_YO;
second = u32::NULL;
}</v>
      </c>
      <c r="J14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NARROW_KANA_KATAKANA_YO =&gt; {
result = WIDE_KANA_KATAKANA_YO;
is_pad = false;
}</v>
      </c>
      <c r="K144" s="3" t="str">
        <f>"Pair::create("""&amp;半角・全角[[#This Row],[表示(全)]]&amp;""", """&amp;半角・全角[[#This Row],[表示(半)]]&amp;"""),"</f>
        <v>Pair::create("ヨ", "ﾖ"),</v>
      </c>
      <c r="L144" s="2"/>
      <c r="O144" s="1"/>
    </row>
    <row r="145" spans="2:15" ht="15.75" customHeight="1" x14ac:dyDescent="0.4">
      <c r="B145" s="10" t="s">
        <v>174</v>
      </c>
      <c r="C145" s="6" t="str">
        <f>_xlfn.UNICHAR(HEX2DEC(半角・全角[[#This Row],[Code(全)]]))</f>
        <v>ラ</v>
      </c>
      <c r="D145" s="10" t="s">
        <v>81</v>
      </c>
      <c r="E145" s="6" t="str">
        <f>_xlfn.UNICHAR(HEX2DEC(半角・全角[[#This Row],[Code(半)]]))</f>
        <v>ﾗ</v>
      </c>
      <c r="F145" s="7" t="str">
        <f>VLOOKUP(半角・全角[[#This Row],[Code(全)]],定義一覧[],9,FALSE)</f>
        <v>WIDE_KANA_KATAKANA_RA</v>
      </c>
      <c r="G145" s="7" t="str">
        <f>VLOOKUP(半角・全角[[#This Row],[Code(半)]],定義一覧[],9,FALSE)</f>
        <v>NARROW_KANA_KATAKANA_RA</v>
      </c>
      <c r="H145" s="9" t="str">
        <f>IF(COUNTIF(濁音・半濁音[表示3],半角・全角[[#This Row],[表示(全)]])&gt;=1,"○", "")</f>
        <v/>
      </c>
      <c r="I145" s="3" t="str">
        <f>半角・全角[[#This Row],[変数名（全）]]&amp;" =&gt; {"&amp;CHAR(10)&amp;"first = "&amp;半角・全角[[#This Row],[変数名（半）]]&amp;";"&amp;CHAR(10)&amp;"second = u32::NULL;"&amp;CHAR(10)&amp;"}"</f>
        <v>WIDE_KANA_KATAKANA_RA =&gt; {
first = NARROW_KANA_KATAKANA_RA;
second = u32::NULL;
}</v>
      </c>
      <c r="J14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NARROW_KANA_KATAKANA_RA =&gt; {
result = WIDE_KANA_KATAKANA_RA;
is_pad = false;
}</v>
      </c>
      <c r="K145" s="3" t="str">
        <f>"Pair::create("""&amp;半角・全角[[#This Row],[表示(全)]]&amp;""", """&amp;半角・全角[[#This Row],[表示(半)]]&amp;"""),"</f>
        <v>Pair::create("ラ", "ﾗ"),</v>
      </c>
      <c r="L145" s="2"/>
      <c r="O145" s="1"/>
    </row>
    <row r="146" spans="2:15" ht="15.75" customHeight="1" x14ac:dyDescent="0.4">
      <c r="B146" s="10" t="s">
        <v>175</v>
      </c>
      <c r="C146" s="6" t="str">
        <f>_xlfn.UNICHAR(HEX2DEC(半角・全角[[#This Row],[Code(全)]]))</f>
        <v>リ</v>
      </c>
      <c r="D146" s="10" t="s">
        <v>82</v>
      </c>
      <c r="E146" s="6" t="str">
        <f>_xlfn.UNICHAR(HEX2DEC(半角・全角[[#This Row],[Code(半)]]))</f>
        <v>ﾘ</v>
      </c>
      <c r="F146" s="7" t="str">
        <f>VLOOKUP(半角・全角[[#This Row],[Code(全)]],定義一覧[],9,FALSE)</f>
        <v>WIDE_KANA_KATAKANA_RI</v>
      </c>
      <c r="G146" s="7" t="str">
        <f>VLOOKUP(半角・全角[[#This Row],[Code(半)]],定義一覧[],9,FALSE)</f>
        <v>NARROW_KANA_KATAKANA_RI</v>
      </c>
      <c r="H146" s="9" t="str">
        <f>IF(COUNTIF(濁音・半濁音[表示3],半角・全角[[#This Row],[表示(全)]])&gt;=1,"○", "")</f>
        <v/>
      </c>
      <c r="I146" s="3" t="str">
        <f>半角・全角[[#This Row],[変数名（全）]]&amp;" =&gt; {"&amp;CHAR(10)&amp;"first = "&amp;半角・全角[[#This Row],[変数名（半）]]&amp;";"&amp;CHAR(10)&amp;"second = u32::NULL;"&amp;CHAR(10)&amp;"}"</f>
        <v>WIDE_KANA_KATAKANA_RI =&gt; {
first = NARROW_KANA_KATAKANA_RI;
second = u32::NULL;
}</v>
      </c>
      <c r="J14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NARROW_KANA_KATAKANA_RI =&gt; {
result = WIDE_KANA_KATAKANA_RI;
is_pad = false;
}</v>
      </c>
      <c r="K146" s="3" t="str">
        <f>"Pair::create("""&amp;半角・全角[[#This Row],[表示(全)]]&amp;""", """&amp;半角・全角[[#This Row],[表示(半)]]&amp;"""),"</f>
        <v>Pair::create("リ", "ﾘ"),</v>
      </c>
      <c r="L146" s="2"/>
      <c r="O146" s="1"/>
    </row>
    <row r="147" spans="2:15" ht="15.75" customHeight="1" x14ac:dyDescent="0.4">
      <c r="B147" s="10" t="s">
        <v>176</v>
      </c>
      <c r="C147" s="6" t="str">
        <f>_xlfn.UNICHAR(HEX2DEC(半角・全角[[#This Row],[Code(全)]]))</f>
        <v>ル</v>
      </c>
      <c r="D147" s="10" t="s">
        <v>83</v>
      </c>
      <c r="E147" s="6" t="str">
        <f>_xlfn.UNICHAR(HEX2DEC(半角・全角[[#This Row],[Code(半)]]))</f>
        <v>ﾙ</v>
      </c>
      <c r="F147" s="7" t="str">
        <f>VLOOKUP(半角・全角[[#This Row],[Code(全)]],定義一覧[],9,FALSE)</f>
        <v>WIDE_KANA_KATAKANA_RU</v>
      </c>
      <c r="G147" s="7" t="str">
        <f>VLOOKUP(半角・全角[[#This Row],[Code(半)]],定義一覧[],9,FALSE)</f>
        <v>NARROW_KANA_KATAKANA_RU</v>
      </c>
      <c r="H147" s="9" t="str">
        <f>IF(COUNTIF(濁音・半濁音[表示3],半角・全角[[#This Row],[表示(全)]])&gt;=1,"○", "")</f>
        <v/>
      </c>
      <c r="I147" s="3" t="str">
        <f>半角・全角[[#This Row],[変数名（全）]]&amp;" =&gt; {"&amp;CHAR(10)&amp;"first = "&amp;半角・全角[[#This Row],[変数名（半）]]&amp;";"&amp;CHAR(10)&amp;"second = u32::NULL;"&amp;CHAR(10)&amp;"}"</f>
        <v>WIDE_KANA_KATAKANA_RU =&gt; {
first = NARROW_KANA_KATAKANA_RU;
second = u32::NULL;
}</v>
      </c>
      <c r="J14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NARROW_KANA_KATAKANA_RU =&gt; {
result = WIDE_KANA_KATAKANA_RU;
is_pad = false;
}</v>
      </c>
      <c r="K147" s="3" t="str">
        <f>"Pair::create("""&amp;半角・全角[[#This Row],[表示(全)]]&amp;""", """&amp;半角・全角[[#This Row],[表示(半)]]&amp;"""),"</f>
        <v>Pair::create("ル", "ﾙ"),</v>
      </c>
      <c r="L147" s="2"/>
      <c r="O147" s="1"/>
    </row>
    <row r="148" spans="2:15" ht="15.75" customHeight="1" x14ac:dyDescent="0.4">
      <c r="B148" s="10" t="s">
        <v>177</v>
      </c>
      <c r="C148" s="6" t="str">
        <f>_xlfn.UNICHAR(HEX2DEC(半角・全角[[#This Row],[Code(全)]]))</f>
        <v>レ</v>
      </c>
      <c r="D148" s="10" t="s">
        <v>84</v>
      </c>
      <c r="E148" s="6" t="str">
        <f>_xlfn.UNICHAR(HEX2DEC(半角・全角[[#This Row],[Code(半)]]))</f>
        <v>ﾚ</v>
      </c>
      <c r="F148" s="7" t="str">
        <f>VLOOKUP(半角・全角[[#This Row],[Code(全)]],定義一覧[],9,FALSE)</f>
        <v>WIDE_KANA_KATAKANA_RE</v>
      </c>
      <c r="G148" s="7" t="str">
        <f>VLOOKUP(半角・全角[[#This Row],[Code(半)]],定義一覧[],9,FALSE)</f>
        <v>NARROW_KANA_KATAKANA_RE</v>
      </c>
      <c r="H148" s="9" t="str">
        <f>IF(COUNTIF(濁音・半濁音[表示3],半角・全角[[#This Row],[表示(全)]])&gt;=1,"○", "")</f>
        <v/>
      </c>
      <c r="I148" s="3" t="str">
        <f>半角・全角[[#This Row],[変数名（全）]]&amp;" =&gt; {"&amp;CHAR(10)&amp;"first = "&amp;半角・全角[[#This Row],[変数名（半）]]&amp;";"&amp;CHAR(10)&amp;"second = u32::NULL;"&amp;CHAR(10)&amp;"}"</f>
        <v>WIDE_KANA_KATAKANA_RE =&gt; {
first = NARROW_KANA_KATAKANA_RE;
second = u32::NULL;
}</v>
      </c>
      <c r="J14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NARROW_KANA_KATAKANA_RE =&gt; {
result = WIDE_KANA_KATAKANA_RE;
is_pad = false;
}</v>
      </c>
      <c r="K148" s="3" t="str">
        <f>"Pair::create("""&amp;半角・全角[[#This Row],[表示(全)]]&amp;""", """&amp;半角・全角[[#This Row],[表示(半)]]&amp;"""),"</f>
        <v>Pair::create("レ", "ﾚ"),</v>
      </c>
      <c r="L148" s="2"/>
      <c r="O148" s="1"/>
    </row>
    <row r="149" spans="2:15" ht="15.75" customHeight="1" x14ac:dyDescent="0.4">
      <c r="B149" s="10" t="s">
        <v>178</v>
      </c>
      <c r="C149" s="6" t="str">
        <f>_xlfn.UNICHAR(HEX2DEC(半角・全角[[#This Row],[Code(全)]]))</f>
        <v>ロ</v>
      </c>
      <c r="D149" s="10" t="s">
        <v>85</v>
      </c>
      <c r="E149" s="6" t="str">
        <f>_xlfn.UNICHAR(HEX2DEC(半角・全角[[#This Row],[Code(半)]]))</f>
        <v>ﾛ</v>
      </c>
      <c r="F149" s="7" t="str">
        <f>VLOOKUP(半角・全角[[#This Row],[Code(全)]],定義一覧[],9,FALSE)</f>
        <v>WIDE_KANA_KATAKANA_RO</v>
      </c>
      <c r="G149" s="7" t="str">
        <f>VLOOKUP(半角・全角[[#This Row],[Code(半)]],定義一覧[],9,FALSE)</f>
        <v>NARROW_KANA_KATAKANA_RO</v>
      </c>
      <c r="H149" s="9" t="str">
        <f>IF(COUNTIF(濁音・半濁音[表示3],半角・全角[[#This Row],[表示(全)]])&gt;=1,"○", "")</f>
        <v/>
      </c>
      <c r="I149" s="3" t="str">
        <f>半角・全角[[#This Row],[変数名（全）]]&amp;" =&gt; {"&amp;CHAR(10)&amp;"first = "&amp;半角・全角[[#This Row],[変数名（半）]]&amp;";"&amp;CHAR(10)&amp;"second = u32::NULL;"&amp;CHAR(10)&amp;"}"</f>
        <v>WIDE_KANA_KATAKANA_RO =&gt; {
first = NARROW_KANA_KATAKANA_RO;
second = u32::NULL;
}</v>
      </c>
      <c r="J14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NARROW_KANA_KATAKANA_RO =&gt; {
result = WIDE_KANA_KATAKANA_RO;
is_pad = false;
}</v>
      </c>
      <c r="K149" s="3" t="str">
        <f>"Pair::create("""&amp;半角・全角[[#This Row],[表示(全)]]&amp;""", """&amp;半角・全角[[#This Row],[表示(半)]]&amp;"""),"</f>
        <v>Pair::create("ロ", "ﾛ"),</v>
      </c>
      <c r="L149" s="2"/>
      <c r="O149" s="1"/>
    </row>
    <row r="150" spans="2:15" ht="15.75" customHeight="1" x14ac:dyDescent="0.4">
      <c r="B150" s="10" t="s">
        <v>179</v>
      </c>
      <c r="C150" s="6" t="str">
        <f>_xlfn.UNICHAR(HEX2DEC(半角・全角[[#This Row],[Code(全)]]))</f>
        <v>ワ</v>
      </c>
      <c r="D150" s="10" t="s">
        <v>86</v>
      </c>
      <c r="E150" s="6" t="str">
        <f>_xlfn.UNICHAR(HEX2DEC(半角・全角[[#This Row],[Code(半)]]))</f>
        <v>ﾜ</v>
      </c>
      <c r="F150" s="7" t="str">
        <f>VLOOKUP(半角・全角[[#This Row],[Code(全)]],定義一覧[],9,FALSE)</f>
        <v>WIDE_KANA_KATAKANA_WA</v>
      </c>
      <c r="G150" s="7" t="str">
        <f>VLOOKUP(半角・全角[[#This Row],[Code(半)]],定義一覧[],9,FALSE)</f>
        <v>NARROW_KANA_KATAKANA_WA</v>
      </c>
      <c r="H150" s="9" t="str">
        <f>IF(COUNTIF(濁音・半濁音[表示3],半角・全角[[#This Row],[表示(全)]])&gt;=1,"○", "")</f>
        <v>○</v>
      </c>
      <c r="I150" s="3" t="str">
        <f>半角・全角[[#This Row],[変数名（全）]]&amp;" =&gt; {"&amp;CHAR(10)&amp;"first = "&amp;半角・全角[[#This Row],[変数名（半）]]&amp;";"&amp;CHAR(10)&amp;"second = u32::NULL;"&amp;CHAR(10)&amp;"}"</f>
        <v>WIDE_KANA_KATAKANA_WA =&gt; {
first = NARROW_KANA_KATAKANA_WA;
second = u32::NULL;
}</v>
      </c>
      <c r="J15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50" s="3" t="str">
        <f>"Pair::create("""&amp;半角・全角[[#This Row],[表示(全)]]&amp;""", """&amp;半角・全角[[#This Row],[表示(半)]]&amp;"""),"</f>
        <v>Pair::create("ワ", "ﾜ"),</v>
      </c>
      <c r="L150" s="2"/>
      <c r="O150" s="1"/>
    </row>
    <row r="151" spans="2:15" ht="15.75" customHeight="1" x14ac:dyDescent="0.4">
      <c r="B151" s="10" t="s">
        <v>125</v>
      </c>
      <c r="C151" s="6" t="str">
        <f>_xlfn.UNICHAR(HEX2DEC(半角・全角[[#This Row],[Code(全)]]))</f>
        <v>ヲ</v>
      </c>
      <c r="D151" s="10" t="s">
        <v>32</v>
      </c>
      <c r="E151" s="6" t="str">
        <f>_xlfn.UNICHAR(HEX2DEC(半角・全角[[#This Row],[Code(半)]]))</f>
        <v>ｦ</v>
      </c>
      <c r="F151" s="7" t="str">
        <f>VLOOKUP(半角・全角[[#This Row],[Code(全)]],定義一覧[],9,FALSE)</f>
        <v>WIDE_KANA_KATAKANA_WO</v>
      </c>
      <c r="G151" s="7" t="str">
        <f>VLOOKUP(半角・全角[[#This Row],[Code(半)]],定義一覧[],9,FALSE)</f>
        <v>NARROW_KANA_KATAKANA_WO</v>
      </c>
      <c r="H151" s="9" t="str">
        <f>IF(COUNTIF(濁音・半濁音[表示3],半角・全角[[#This Row],[表示(全)]])&gt;=1,"○", "")</f>
        <v>○</v>
      </c>
      <c r="I151" s="3" t="str">
        <f>半角・全角[[#This Row],[変数名（全）]]&amp;" =&gt; {"&amp;CHAR(10)&amp;"first = "&amp;半角・全角[[#This Row],[変数名（半）]]&amp;";"&amp;CHAR(10)&amp;"second = u32::NULL;"&amp;CHAR(10)&amp;"}"</f>
        <v>WIDE_KANA_KATAKANA_WO =&gt; {
first = NARROW_KANA_KATAKANA_WO;
second = u32::NULL;
}</v>
      </c>
      <c r="J15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51" s="3" t="str">
        <f>"Pair::create("""&amp;半角・全角[[#This Row],[表示(全)]]&amp;""", """&amp;半角・全角[[#This Row],[表示(半)]]&amp;"""),"</f>
        <v>Pair::create("ヲ", "ｦ"),</v>
      </c>
      <c r="L151" s="2"/>
      <c r="O151" s="1"/>
    </row>
    <row r="152" spans="2:15" ht="15.75" customHeight="1" x14ac:dyDescent="0.4">
      <c r="B152" s="10" t="s">
        <v>180</v>
      </c>
      <c r="C152" s="6" t="str">
        <f>_xlfn.UNICHAR(HEX2DEC(半角・全角[[#This Row],[Code(全)]]))</f>
        <v>ン</v>
      </c>
      <c r="D152" s="10" t="s">
        <v>87</v>
      </c>
      <c r="E152" s="6" t="str">
        <f>_xlfn.UNICHAR(HEX2DEC(半角・全角[[#This Row],[Code(半)]]))</f>
        <v>ﾝ</v>
      </c>
      <c r="F152" s="7" t="str">
        <f>VLOOKUP(半角・全角[[#This Row],[Code(全)]],定義一覧[],9,FALSE)</f>
        <v>WIDE_KANA_KATAKANA_N</v>
      </c>
      <c r="G152" s="7" t="str">
        <f>VLOOKUP(半角・全角[[#This Row],[Code(半)]],定義一覧[],9,FALSE)</f>
        <v>NARROW_KANA_KATAKANA_N</v>
      </c>
      <c r="H152" s="9" t="str">
        <f>IF(COUNTIF(濁音・半濁音[表示3],半角・全角[[#This Row],[表示(全)]])&gt;=1,"○", "")</f>
        <v/>
      </c>
      <c r="I152" s="3" t="str">
        <f>半角・全角[[#This Row],[変数名（全）]]&amp;" =&gt; {"&amp;CHAR(10)&amp;"first = "&amp;半角・全角[[#This Row],[変数名（半）]]&amp;";"&amp;CHAR(10)&amp;"second = u32::NULL;"&amp;CHAR(10)&amp;"}"</f>
        <v>WIDE_KANA_KATAKANA_N =&gt; {
first = NARROW_KANA_KATAKANA_N;
second = u32::NULL;
}</v>
      </c>
      <c r="J15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NARROW_KANA_KATAKANA_N =&gt; {
result = WIDE_KANA_KATAKANA_N;
is_pad = false;
}</v>
      </c>
      <c r="K152" s="3" t="str">
        <f>"Pair::create("""&amp;半角・全角[[#This Row],[表示(全)]]&amp;""", """&amp;半角・全角[[#This Row],[表示(半)]]&amp;"""),"</f>
        <v>Pair::create("ン", "ﾝ"),</v>
      </c>
      <c r="L152" s="2"/>
      <c r="O152" s="1"/>
    </row>
    <row r="153" spans="2:15" ht="15.75" customHeight="1" x14ac:dyDescent="0.4">
      <c r="B153" s="10" t="s">
        <v>107</v>
      </c>
      <c r="C153" s="6" t="str">
        <f>_xlfn.UNICHAR(HEX2DEC(半角・全角[[#This Row],[Code(全)]]))</f>
        <v>←</v>
      </c>
      <c r="D153" s="10" t="s">
        <v>98</v>
      </c>
      <c r="E153" s="6" t="str">
        <f>_xlfn.UNICHAR(HEX2DEC(半角・全角[[#This Row],[Code(半)]]))</f>
        <v>￩</v>
      </c>
      <c r="F153" s="7" t="str">
        <f>VLOOKUP(半角・全角[[#This Row],[Code(全)]],定義一覧[],9,FALSE)</f>
        <v>WIDE_JIS_SYMBOL_LEFTWARDS_ARROW</v>
      </c>
      <c r="G153" s="7" t="str">
        <f>VLOOKUP(半角・全角[[#This Row],[Code(半)]],定義一覧[],9,FALSE)</f>
        <v>NARROW_JIS_SYMBOL_LEFTWARDS_ARROW</v>
      </c>
      <c r="H153" s="9" t="str">
        <f>IF(COUNTIF(濁音・半濁音[表示3],半角・全角[[#This Row],[表示(全)]])&gt;=1,"○", "")</f>
        <v/>
      </c>
      <c r="I153" s="3" t="str">
        <f>半角・全角[[#This Row],[変数名（全）]]&amp;" =&gt; {"&amp;CHAR(10)&amp;"first = "&amp;半角・全角[[#This Row],[変数名（半）]]&amp;";"&amp;CHAR(10)&amp;"second = u32::NULL;"&amp;CHAR(10)&amp;"}"</f>
        <v>WIDE_JIS_SYMBOL_LEFTWARDS_ARROW =&gt; {
first = NARROW_JIS_SYMBOL_LEFTWARDS_ARROW;
second = u32::NULL;
}</v>
      </c>
      <c r="J15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NARROW_JIS_SYMBOL_LEFTWARDS_ARROW =&gt; {
result = WIDE_JIS_SYMBOL_LEFTWARDS_ARROW;
is_pad = false;
}</v>
      </c>
      <c r="K153" s="3" t="str">
        <f>"Pair::create("""&amp;半角・全角[[#This Row],[表示(全)]]&amp;""", """&amp;半角・全角[[#This Row],[表示(半)]]&amp;"""),"</f>
        <v>Pair::create("←", "￩"),</v>
      </c>
      <c r="L153" s="2"/>
      <c r="O153" s="1"/>
    </row>
    <row r="154" spans="2:15" ht="15.75" customHeight="1" x14ac:dyDescent="0.4">
      <c r="B154" s="10" t="s">
        <v>108</v>
      </c>
      <c r="C154" s="6" t="str">
        <f>_xlfn.UNICHAR(HEX2DEC(半角・全角[[#This Row],[Code(全)]]))</f>
        <v>↑</v>
      </c>
      <c r="D154" s="10" t="s">
        <v>99</v>
      </c>
      <c r="E154" s="6" t="str">
        <f>_xlfn.UNICHAR(HEX2DEC(半角・全角[[#This Row],[Code(半)]]))</f>
        <v>￪</v>
      </c>
      <c r="F154" s="7" t="str">
        <f>VLOOKUP(半角・全角[[#This Row],[Code(全)]],定義一覧[],9,FALSE)</f>
        <v>WIDE_JIS_SYMBOL_UPWARDS_ARROW</v>
      </c>
      <c r="G154" s="7" t="str">
        <f>VLOOKUP(半角・全角[[#This Row],[Code(半)]],定義一覧[],9,FALSE)</f>
        <v>NARROW_JIS_SYMBOL_UPWARDS_ARROW</v>
      </c>
      <c r="H154" s="9" t="str">
        <f>IF(COUNTIF(濁音・半濁音[表示3],半角・全角[[#This Row],[表示(全)]])&gt;=1,"○", "")</f>
        <v/>
      </c>
      <c r="I154" s="3" t="str">
        <f>半角・全角[[#This Row],[変数名（全）]]&amp;" =&gt; {"&amp;CHAR(10)&amp;"first = "&amp;半角・全角[[#This Row],[変数名（半）]]&amp;";"&amp;CHAR(10)&amp;"second = u32::NULL;"&amp;CHAR(10)&amp;"}"</f>
        <v>WIDE_JIS_SYMBOL_UPWARDS_ARROW =&gt; {
first = NARROW_JIS_SYMBOL_UPWARDS_ARROW;
second = u32::NULL;
}</v>
      </c>
      <c r="J15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NARROW_JIS_SYMBOL_UPWARDS_ARROW =&gt; {
result = WIDE_JIS_SYMBOL_UPWARDS_ARROW;
is_pad = false;
}</v>
      </c>
      <c r="K154" s="3" t="str">
        <f>"Pair::create("""&amp;半角・全角[[#This Row],[表示(全)]]&amp;""", """&amp;半角・全角[[#This Row],[表示(半)]]&amp;"""),"</f>
        <v>Pair::create("↑", "￪"),</v>
      </c>
      <c r="L154" s="2"/>
      <c r="O154" s="1"/>
    </row>
    <row r="155" spans="2:15" ht="15.75" customHeight="1" x14ac:dyDescent="0.4">
      <c r="B155" s="10" t="s">
        <v>109</v>
      </c>
      <c r="C155" s="6" t="str">
        <f>_xlfn.UNICHAR(HEX2DEC(半角・全角[[#This Row],[Code(全)]]))</f>
        <v>→</v>
      </c>
      <c r="D155" s="10" t="s">
        <v>100</v>
      </c>
      <c r="E155" s="6" t="str">
        <f>_xlfn.UNICHAR(HEX2DEC(半角・全角[[#This Row],[Code(半)]]))</f>
        <v>￫</v>
      </c>
      <c r="F155" s="7" t="str">
        <f>VLOOKUP(半角・全角[[#This Row],[Code(全)]],定義一覧[],9,FALSE)</f>
        <v>WIDE_JIS_SYMBOL_RIGHTWARDS_ARROW</v>
      </c>
      <c r="G155" s="7" t="str">
        <f>VLOOKUP(半角・全角[[#This Row],[Code(半)]],定義一覧[],9,FALSE)</f>
        <v>NARROW_JIS_SYMBOL_RIGHTWARDS_ARROW</v>
      </c>
      <c r="H155" s="9" t="str">
        <f>IF(COUNTIF(濁音・半濁音[表示3],半角・全角[[#This Row],[表示(全)]])&gt;=1,"○", "")</f>
        <v/>
      </c>
      <c r="I155" s="3" t="str">
        <f>半角・全角[[#This Row],[変数名（全）]]&amp;" =&gt; {"&amp;CHAR(10)&amp;"first = "&amp;半角・全角[[#This Row],[変数名（半）]]&amp;";"&amp;CHAR(10)&amp;"second = u32::NULL;"&amp;CHAR(10)&amp;"}"</f>
        <v>WIDE_JIS_SYMBOL_RIGHTWARDS_ARROW =&gt; {
first = NARROW_JIS_SYMBOL_RIGHTWARDS_ARROW;
second = u32::NULL;
}</v>
      </c>
      <c r="J15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NARROW_JIS_SYMBOL_RIGHTWARDS_ARROW =&gt; {
result = WIDE_JIS_SYMBOL_RIGHTWARDS_ARROW;
is_pad = false;
}</v>
      </c>
      <c r="K155" s="3" t="str">
        <f>"Pair::create("""&amp;半角・全角[[#This Row],[表示(全)]]&amp;""", """&amp;半角・全角[[#This Row],[表示(半)]]&amp;"""),"</f>
        <v>Pair::create("→", "￫"),</v>
      </c>
      <c r="L155" s="2"/>
      <c r="O155" s="1"/>
    </row>
    <row r="156" spans="2:15" ht="15.75" customHeight="1" x14ac:dyDescent="0.4">
      <c r="B156" s="10" t="s">
        <v>110</v>
      </c>
      <c r="C156" s="6" t="str">
        <f>_xlfn.UNICHAR(HEX2DEC(半角・全角[[#This Row],[Code(全)]]))</f>
        <v>↓</v>
      </c>
      <c r="D156" s="10" t="s">
        <v>101</v>
      </c>
      <c r="E156" s="6" t="str">
        <f>_xlfn.UNICHAR(HEX2DEC(半角・全角[[#This Row],[Code(半)]]))</f>
        <v>￬</v>
      </c>
      <c r="F156" s="7" t="str">
        <f>VLOOKUP(半角・全角[[#This Row],[Code(全)]],定義一覧[],9,FALSE)</f>
        <v>WIDE_JIS_SYMBOL_DOWNWARDS_ARROW</v>
      </c>
      <c r="G156" s="7" t="str">
        <f>VLOOKUP(半角・全角[[#This Row],[Code(半)]],定義一覧[],9,FALSE)</f>
        <v>NARROW_JIS_SYMBOL_DOWNWARDS_ARROW</v>
      </c>
      <c r="H156" s="9" t="str">
        <f>IF(COUNTIF(濁音・半濁音[表示3],半角・全角[[#This Row],[表示(全)]])&gt;=1,"○", "")</f>
        <v/>
      </c>
      <c r="I156" s="3" t="str">
        <f>半角・全角[[#This Row],[変数名（全）]]&amp;" =&gt; {"&amp;CHAR(10)&amp;"first = "&amp;半角・全角[[#This Row],[変数名（半）]]&amp;";"&amp;CHAR(10)&amp;"second = u32::NULL;"&amp;CHAR(10)&amp;"}"</f>
        <v>WIDE_JIS_SYMBOL_DOWNWARDS_ARROW =&gt; {
first = NARROW_JIS_SYMBOL_DOWNWARDS_ARROW;
second = u32::NULL;
}</v>
      </c>
      <c r="J15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NARROW_JIS_SYMBOL_DOWNWARDS_ARROW =&gt; {
result = WIDE_JIS_SYMBOL_DOWNWARDS_ARROW;
is_pad = false;
}</v>
      </c>
      <c r="K156" s="3" t="str">
        <f>"Pair::create("""&amp;半角・全角[[#This Row],[表示(全)]]&amp;""", """&amp;半角・全角[[#This Row],[表示(半)]]&amp;"""),"</f>
        <v>Pair::create("↓", "￬"),</v>
      </c>
      <c r="L156" s="2"/>
      <c r="O156" s="1"/>
    </row>
    <row r="157" spans="2:15" ht="15.75" customHeight="1" x14ac:dyDescent="0.4">
      <c r="B157" s="10" t="s">
        <v>106</v>
      </c>
      <c r="C157" s="6" t="str">
        <f>_xlfn.UNICHAR(HEX2DEC(半角・全角[[#This Row],[Code(全)]]))</f>
        <v>│</v>
      </c>
      <c r="D157" s="10" t="s">
        <v>97</v>
      </c>
      <c r="E157" s="6" t="str">
        <f>_xlfn.UNICHAR(HEX2DEC(半角・全角[[#This Row],[Code(半)]]))</f>
        <v>￨</v>
      </c>
      <c r="F157" s="7" t="str">
        <f>VLOOKUP(半角・全角[[#This Row],[Code(全)]],定義一覧[],9,FALSE)</f>
        <v>WIDE_JIS_SYMBOL_FORMS_LIGHT_VERTICAL</v>
      </c>
      <c r="G157" s="7" t="str">
        <f>VLOOKUP(半角・全角[[#This Row],[Code(半)]],定義一覧[],9,FALSE)</f>
        <v>NARROW_JIS_SYMBOL_FORMS_LIGHT_VERTICAL</v>
      </c>
      <c r="H157" s="9" t="str">
        <f>IF(COUNTIF(濁音・半濁音[表示3],半角・全角[[#This Row],[表示(全)]])&gt;=1,"○", "")</f>
        <v/>
      </c>
      <c r="I157" s="3" t="str">
        <f>半角・全角[[#This Row],[変数名（全）]]&amp;" =&gt; {"&amp;CHAR(10)&amp;"first = "&amp;半角・全角[[#This Row],[変数名（半）]]&amp;";"&amp;CHAR(10)&amp;"second = u32::NULL;"&amp;CHAR(10)&amp;"}"</f>
        <v>WIDE_JIS_SYMBOL_FORMS_LIGHT_VERTICAL =&gt; {
first = NARROW_JIS_SYMBOL_FORMS_LIGHT_VERTICAL;
second = u32::NULL;
}</v>
      </c>
      <c r="J15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NARROW_JIS_SYMBOL_FORMS_LIGHT_VERTICAL =&gt; {
result = WIDE_JIS_SYMBOL_FORMS_LIGHT_VERTICAL;
is_pad = false;
}</v>
      </c>
      <c r="K157" s="3" t="str">
        <f>"Pair::create("""&amp;半角・全角[[#This Row],[表示(全)]]&amp;""", """&amp;半角・全角[[#This Row],[表示(半)]]&amp;"""),"</f>
        <v>Pair::create("│", "￨"),</v>
      </c>
      <c r="L157" s="2"/>
      <c r="O157" s="1"/>
    </row>
    <row r="158" spans="2:15" ht="15.75" customHeight="1" x14ac:dyDescent="0.4">
      <c r="B158" s="10" t="s">
        <v>111</v>
      </c>
      <c r="C158" s="6" t="str">
        <f>_xlfn.UNICHAR(HEX2DEC(半角・全角[[#This Row],[Code(全)]]))</f>
        <v>■</v>
      </c>
      <c r="D158" s="10" t="s">
        <v>102</v>
      </c>
      <c r="E158" s="6" t="str">
        <f>_xlfn.UNICHAR(HEX2DEC(半角・全角[[#This Row],[Code(半)]]))</f>
        <v>￭</v>
      </c>
      <c r="F158" s="7" t="str">
        <f>VLOOKUP(半角・全角[[#This Row],[Code(全)]],定義一覧[],9,FALSE)</f>
        <v>WIDE_JIS_SYMBOL_BLACK_SQUARE</v>
      </c>
      <c r="G158" s="7" t="str">
        <f>VLOOKUP(半角・全角[[#This Row],[Code(半)]],定義一覧[],9,FALSE)</f>
        <v>NARROW_JIS_SYMBOL_BLACK_SQUARE</v>
      </c>
      <c r="H158" s="9" t="str">
        <f>IF(COUNTIF(濁音・半濁音[表示3],半角・全角[[#This Row],[表示(全)]])&gt;=1,"○", "")</f>
        <v/>
      </c>
      <c r="I158" s="3" t="str">
        <f>半角・全角[[#This Row],[変数名（全）]]&amp;" =&gt; {"&amp;CHAR(10)&amp;"first = "&amp;半角・全角[[#This Row],[変数名（半）]]&amp;";"&amp;CHAR(10)&amp;"second = u32::NULL;"&amp;CHAR(10)&amp;"}"</f>
        <v>WIDE_JIS_SYMBOL_BLACK_SQUARE =&gt; {
first = NARROW_JIS_SYMBOL_BLACK_SQUARE;
second = u32::NULL;
}</v>
      </c>
      <c r="J15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NARROW_JIS_SYMBOL_BLACK_SQUARE =&gt; {
result = WIDE_JIS_SYMBOL_BLACK_SQUARE;
is_pad = false;
}</v>
      </c>
      <c r="K158" s="3" t="str">
        <f>"Pair::create("""&amp;半角・全角[[#This Row],[表示(全)]]&amp;""", """&amp;半角・全角[[#This Row],[表示(半)]]&amp;"""),"</f>
        <v>Pair::create("■", "￭"),</v>
      </c>
      <c r="L158" s="2"/>
      <c r="O158" s="1"/>
    </row>
    <row r="159" spans="2:15" ht="15.75" customHeight="1" x14ac:dyDescent="0.4">
      <c r="B159" s="10" t="s">
        <v>112</v>
      </c>
      <c r="C159" s="6" t="str">
        <f>_xlfn.UNICHAR(HEX2DEC(半角・全角[[#This Row],[Code(全)]]))</f>
        <v>○</v>
      </c>
      <c r="D159" s="10" t="s">
        <v>103</v>
      </c>
      <c r="E159" s="6" t="str">
        <f>_xlfn.UNICHAR(HEX2DEC(半角・全角[[#This Row],[Code(半)]]))</f>
        <v>￮</v>
      </c>
      <c r="F159" s="7" t="str">
        <f>VLOOKUP(半角・全角[[#This Row],[Code(全)]],定義一覧[],9,FALSE)</f>
        <v>WIDE_JIS_SYMBOL_WHITE_CIRCLE</v>
      </c>
      <c r="G159" s="7" t="str">
        <f>VLOOKUP(半角・全角[[#This Row],[Code(半)]],定義一覧[],9,FALSE)</f>
        <v>NARROW_JIS_SYMBOL_WHITE_CIRCLE</v>
      </c>
      <c r="H159" s="9" t="str">
        <f>IF(COUNTIF(濁音・半濁音[表示3],半角・全角[[#This Row],[表示(全)]])&gt;=1,"○", "")</f>
        <v/>
      </c>
      <c r="I159" s="3" t="str">
        <f>半角・全角[[#This Row],[変数名（全）]]&amp;" =&gt; {"&amp;CHAR(10)&amp;"first = "&amp;半角・全角[[#This Row],[変数名（半）]]&amp;";"&amp;CHAR(10)&amp;"second = u32::NULL;"&amp;CHAR(10)&amp;"}"</f>
        <v>WIDE_JIS_SYMBOL_WHITE_CIRCLE =&gt; {
first = NARROW_JIS_SYMBOL_WHITE_CIRCLE;
second = u32::NULL;
}</v>
      </c>
      <c r="J15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NARROW_JIS_SYMBOL_WHITE_CIRCLE =&gt; {
result = WIDE_JIS_SYMBOL_WHITE_CIRCLE;
is_pad = false;
}</v>
      </c>
      <c r="K159" s="3" t="str">
        <f>"Pair::create("""&amp;半角・全角[[#This Row],[表示(全)]]&amp;""", """&amp;半角・全角[[#This Row],[表示(半)]]&amp;"""),"</f>
        <v>Pair::create("○", "￮"),</v>
      </c>
      <c r="L159" s="2"/>
      <c r="O159" s="1"/>
    </row>
    <row r="160" spans="2:15" ht="15.75" customHeight="1" x14ac:dyDescent="0.4">
      <c r="B160" s="10" t="s">
        <v>397</v>
      </c>
      <c r="C160" s="6" t="str">
        <f>_xlfn.UNICHAR(HEX2DEC(半角・全角[[#This Row],[Code(全)]]))</f>
        <v>⦅</v>
      </c>
      <c r="D160" s="10" t="s">
        <v>300</v>
      </c>
      <c r="E160" s="6" t="str">
        <f>_xlfn.UNICHAR(HEX2DEC(半角・全角[[#This Row],[Code(半)]]))</f>
        <v>｟</v>
      </c>
      <c r="F160" s="7" t="str">
        <f>VLOOKUP(半角・全角[[#This Row],[Code(全)]],定義一覧[],9,FALSE)</f>
        <v>WIDE_JIS_SYMBOL_LEFT_WHITE_PARENTHESIS</v>
      </c>
      <c r="G160" s="7" t="str">
        <f>VLOOKUP(半角・全角[[#This Row],[Code(半)]],定義一覧[],9,FALSE)</f>
        <v>NARROW_JIS_SYMBOL_LEFT_WHITE_PARENTHESIS</v>
      </c>
      <c r="H160" s="9" t="str">
        <f>IF(COUNTIF(濁音・半濁音[表示3],半角・全角[[#This Row],[表示(全)]])&gt;=1,"○", "")</f>
        <v/>
      </c>
      <c r="I160" s="3" t="str">
        <f>半角・全角[[#This Row],[変数名（全）]]&amp;" =&gt; {"&amp;CHAR(10)&amp;"first = "&amp;半角・全角[[#This Row],[変数名（半）]]&amp;";"&amp;CHAR(10)&amp;"second = u32::NULL;"&amp;CHAR(10)&amp;"}"</f>
        <v>WIDE_JIS_SYMBOL_LEFT_WHITE_PARENTHESIS =&gt; {
first = NARROW_JIS_SYMBOL_LEFT_WHITE_PARENTHESIS;
second = u32::NULL;
}</v>
      </c>
      <c r="J16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NARROW_JIS_SYMBOL_LEFT_WHITE_PARENTHESIS =&gt; {
result = WIDE_JIS_SYMBOL_LEFT_WHITE_PARENTHESIS;
is_pad = false;
}</v>
      </c>
      <c r="K160" s="3" t="str">
        <f>"Pair::create("""&amp;半角・全角[[#This Row],[表示(全)]]&amp;""", """&amp;半角・全角[[#This Row],[表示(半)]]&amp;"""),"</f>
        <v>Pair::create("⦅", "｟"),</v>
      </c>
      <c r="L160" s="2"/>
      <c r="O160" s="1"/>
    </row>
    <row r="161" spans="2:15" ht="15.75" customHeight="1" x14ac:dyDescent="0.4">
      <c r="B161" s="10" t="s">
        <v>398</v>
      </c>
      <c r="C161" s="6" t="str">
        <f>_xlfn.UNICHAR(HEX2DEC(半角・全角[[#This Row],[Code(全)]]))</f>
        <v>⦆</v>
      </c>
      <c r="D161" s="10" t="s">
        <v>301</v>
      </c>
      <c r="E161" s="6" t="str">
        <f>_xlfn.UNICHAR(HEX2DEC(半角・全角[[#This Row],[Code(半)]]))</f>
        <v>｠</v>
      </c>
      <c r="F161" s="7" t="str">
        <f>VLOOKUP(半角・全角[[#This Row],[Code(全)]],定義一覧[],9,FALSE)</f>
        <v>WIDE_JIS_SYMBOL_RIGHT_WHITE_PARENTHESIS</v>
      </c>
      <c r="G161" s="7" t="str">
        <f>VLOOKUP(半角・全角[[#This Row],[Code(半)]],定義一覧[],9,FALSE)</f>
        <v>NARROW_JIS_SYMBOL_RIGHT_WHITE_PARENTHESIS</v>
      </c>
      <c r="H161" s="9" t="str">
        <f>IF(COUNTIF(濁音・半濁音[表示3],半角・全角[[#This Row],[表示(全)]])&gt;=1,"○", "")</f>
        <v/>
      </c>
      <c r="I161" s="3" t="str">
        <f>半角・全角[[#This Row],[変数名（全）]]&amp;" =&gt; {"&amp;CHAR(10)&amp;"first = "&amp;半角・全角[[#This Row],[変数名（半）]]&amp;";"&amp;CHAR(10)&amp;"second = u32::NULL;"&amp;CHAR(10)&amp;"}"</f>
        <v>WIDE_JIS_SYMBOL_RIGHT_WHITE_PARENTHESIS =&gt; {
first = NARROW_JIS_SYMBOL_RIGHT_WHITE_PARENTHESIS;
second = u32::NULL;
}</v>
      </c>
      <c r="J16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NARROW_JIS_SYMBOL_RIGHT_WHITE_PARENTHESIS =&gt; {
result = WIDE_JIS_SYMBOL_RIGHT_WHITE_PARENTHESIS;
is_pad = false;
}</v>
      </c>
      <c r="K161" s="3" t="str">
        <f>"Pair::create("""&amp;半角・全角[[#This Row],[表示(全)]]&amp;""", """&amp;半角・全角[[#This Row],[表示(半)]]&amp;"""),"</f>
        <v>Pair::create("⦆", "｠"),</v>
      </c>
      <c r="L161" s="2"/>
      <c r="O161" s="1"/>
    </row>
    <row r="162" spans="2:15" ht="15.75" customHeight="1" x14ac:dyDescent="0.4">
      <c r="B162" s="10" t="s">
        <v>123</v>
      </c>
      <c r="C162" s="6" t="str">
        <f>_xlfn.UNICHAR(HEX2DEC(半角・全角[[#This Row],[Code(全)]]))</f>
        <v>、</v>
      </c>
      <c r="D162" s="10" t="s">
        <v>30</v>
      </c>
      <c r="E162" s="6" t="str">
        <f>_xlfn.UNICHAR(HEX2DEC(半角・全角[[#This Row],[Code(半)]]))</f>
        <v>､</v>
      </c>
      <c r="F162" s="7" t="str">
        <f>VLOOKUP(半角・全角[[#This Row],[Code(全)]],定義一覧[],9,FALSE)</f>
        <v>WIDE_JIS_SYMBOL_IDEOGRAPHIC_COMMA</v>
      </c>
      <c r="G162" s="7" t="str">
        <f>VLOOKUP(半角・全角[[#This Row],[Code(半)]],定義一覧[],9,FALSE)</f>
        <v>NARROW_JIS_SYMBOL_IDEOGRAPHIC_COMMA</v>
      </c>
      <c r="H162" s="9" t="str">
        <f>IF(COUNTIF(濁音・半濁音[表示3],半角・全角[[#This Row],[表示(全)]])&gt;=1,"○", "")</f>
        <v/>
      </c>
      <c r="I162" s="3" t="str">
        <f>半角・全角[[#This Row],[変数名（全）]]&amp;" =&gt; {"&amp;CHAR(10)&amp;"first = "&amp;半角・全角[[#This Row],[変数名（半）]]&amp;";"&amp;CHAR(10)&amp;"second = u32::NULL;"&amp;CHAR(10)&amp;"}"</f>
        <v>WIDE_JIS_SYMBOL_IDEOGRAPHIC_COMMA =&gt; {
first = NARROW_JIS_SYMBOL_IDEOGRAPHIC_COMMA;
second = u32::NULL;
}</v>
      </c>
      <c r="J16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NARROW_JIS_SYMBOL_IDEOGRAPHIC_COMMA =&gt; {
result = WIDE_JIS_SYMBOL_IDEOGRAPHIC_COMMA;
is_pad = false;
}</v>
      </c>
      <c r="K162" s="3" t="str">
        <f>"Pair::create("""&amp;半角・全角[[#This Row],[表示(全)]]&amp;""", """&amp;半角・全角[[#This Row],[表示(半)]]&amp;"""),"</f>
        <v>Pair::create("、", "､"),</v>
      </c>
      <c r="L162" s="2"/>
      <c r="O162" s="1"/>
    </row>
    <row r="163" spans="2:15" ht="15.75" customHeight="1" x14ac:dyDescent="0.4">
      <c r="B163" s="10" t="s">
        <v>120</v>
      </c>
      <c r="C163" s="6" t="str">
        <f>_xlfn.UNICHAR(HEX2DEC(半角・全角[[#This Row],[Code(全)]]))</f>
        <v>。</v>
      </c>
      <c r="D163" s="10" t="s">
        <v>27</v>
      </c>
      <c r="E163" s="6" t="str">
        <f>_xlfn.UNICHAR(HEX2DEC(半角・全角[[#This Row],[Code(半)]]))</f>
        <v>｡</v>
      </c>
      <c r="F163" s="7" t="str">
        <f>VLOOKUP(半角・全角[[#This Row],[Code(全)]],定義一覧[],9,FALSE)</f>
        <v>WIDE_JIS_SYMBOL_IDEOGRAPHIC_FULL_STOP</v>
      </c>
      <c r="G163" s="7" t="str">
        <f>VLOOKUP(半角・全角[[#This Row],[Code(半)]],定義一覧[],9,FALSE)</f>
        <v>NARROW_JIS_SYMBOL_IDEOGRAPHIC_FULL_STOP</v>
      </c>
      <c r="H163" s="9" t="str">
        <f>IF(COUNTIF(濁音・半濁音[表示3],半角・全角[[#This Row],[表示(全)]])&gt;=1,"○", "")</f>
        <v/>
      </c>
      <c r="I163" s="3" t="str">
        <f>半角・全角[[#This Row],[変数名（全）]]&amp;" =&gt; {"&amp;CHAR(10)&amp;"first = "&amp;半角・全角[[#This Row],[変数名（半）]]&amp;";"&amp;CHAR(10)&amp;"second = u32::NULL;"&amp;CHAR(10)&amp;"}"</f>
        <v>WIDE_JIS_SYMBOL_IDEOGRAPHIC_FULL_STOP =&gt; {
first = NARROW_JIS_SYMBOL_IDEOGRAPHIC_FULL_STOP;
second = u32::NULL;
}</v>
      </c>
      <c r="J16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NARROW_JIS_SYMBOL_IDEOGRAPHIC_FULL_STOP =&gt; {
result = WIDE_JIS_SYMBOL_IDEOGRAPHIC_FULL_STOP;
is_pad = false;
}</v>
      </c>
      <c r="K163" s="3" t="str">
        <f>"Pair::create("""&amp;半角・全角[[#This Row],[表示(全)]]&amp;""", """&amp;半角・全角[[#This Row],[表示(半)]]&amp;"""),"</f>
        <v>Pair::create("。", "｡"),</v>
      </c>
      <c r="L163" s="2"/>
      <c r="O163" s="1"/>
    </row>
    <row r="164" spans="2:15" ht="15.75" customHeight="1" x14ac:dyDescent="0.4">
      <c r="B164" s="10" t="s">
        <v>121</v>
      </c>
      <c r="C164" s="6" t="str">
        <f>_xlfn.UNICHAR(HEX2DEC(半角・全角[[#This Row],[Code(全)]]))</f>
        <v>「</v>
      </c>
      <c r="D164" s="10" t="s">
        <v>28</v>
      </c>
      <c r="E164" s="6" t="str">
        <f>_xlfn.UNICHAR(HEX2DEC(半角・全角[[#This Row],[Code(半)]]))</f>
        <v>｢</v>
      </c>
      <c r="F164" s="7" t="str">
        <f>VLOOKUP(半角・全角[[#This Row],[Code(全)]],定義一覧[],9,FALSE)</f>
        <v>WIDE_JIS_SYMBOL_LEFT_CORNER_BRACKET</v>
      </c>
      <c r="G164" s="7" t="str">
        <f>VLOOKUP(半角・全角[[#This Row],[Code(半)]],定義一覧[],9,FALSE)</f>
        <v>NARROW_JIS_SYMBOL_LEFT_CORNER_BRACKET</v>
      </c>
      <c r="H164" s="9" t="str">
        <f>IF(COUNTIF(濁音・半濁音[表示3],半角・全角[[#This Row],[表示(全)]])&gt;=1,"○", "")</f>
        <v/>
      </c>
      <c r="I164" s="3" t="str">
        <f>半角・全角[[#This Row],[変数名（全）]]&amp;" =&gt; {"&amp;CHAR(10)&amp;"first = "&amp;半角・全角[[#This Row],[変数名（半）]]&amp;";"&amp;CHAR(10)&amp;"second = u32::NULL;"&amp;CHAR(10)&amp;"}"</f>
        <v>WIDE_JIS_SYMBOL_LEFT_CORNER_BRACKET =&gt; {
first = NARROW_JIS_SYMBOL_LEFT_CORNER_BRACKET;
second = u32::NULL;
}</v>
      </c>
      <c r="J16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NARROW_JIS_SYMBOL_LEFT_CORNER_BRACKET =&gt; {
result = WIDE_JIS_SYMBOL_LEFT_CORNER_BRACKET;
is_pad = false;
}</v>
      </c>
      <c r="K164" s="3" t="str">
        <f>"Pair::create("""&amp;半角・全角[[#This Row],[表示(全)]]&amp;""", """&amp;半角・全角[[#This Row],[表示(半)]]&amp;"""),"</f>
        <v>Pair::create("「", "｢"),</v>
      </c>
      <c r="L164" s="2"/>
      <c r="O164" s="1"/>
    </row>
    <row r="165" spans="2:15" ht="15.75" customHeight="1" x14ac:dyDescent="0.4">
      <c r="B165" s="10" t="s">
        <v>122</v>
      </c>
      <c r="C165" s="6" t="str">
        <f>_xlfn.UNICHAR(HEX2DEC(半角・全角[[#This Row],[Code(全)]]))</f>
        <v>」</v>
      </c>
      <c r="D165" s="10" t="s">
        <v>29</v>
      </c>
      <c r="E165" s="6" t="str">
        <f>_xlfn.UNICHAR(HEX2DEC(半角・全角[[#This Row],[Code(半)]]))</f>
        <v>｣</v>
      </c>
      <c r="F165" s="7" t="str">
        <f>VLOOKUP(半角・全角[[#This Row],[Code(全)]],定義一覧[],9,FALSE)</f>
        <v>WIDE_JIS_SYMBOL_RIGHT_CORNER_BRACKET</v>
      </c>
      <c r="G165" s="7" t="str">
        <f>VLOOKUP(半角・全角[[#This Row],[Code(半)]],定義一覧[],9,FALSE)</f>
        <v>NARROW_JIS_SYMBOL_RIGHT_CORNER_BRACKET</v>
      </c>
      <c r="H165" s="9" t="str">
        <f>IF(COUNTIF(濁音・半濁音[表示3],半角・全角[[#This Row],[表示(全)]])&gt;=1,"○", "")</f>
        <v/>
      </c>
      <c r="I165" s="3" t="str">
        <f>半角・全角[[#This Row],[変数名（全）]]&amp;" =&gt; {"&amp;CHAR(10)&amp;"first = "&amp;半角・全角[[#This Row],[変数名（半）]]&amp;";"&amp;CHAR(10)&amp;"second = u32::NULL;"&amp;CHAR(10)&amp;"}"</f>
        <v>WIDE_JIS_SYMBOL_RIGHT_CORNER_BRACKET =&gt; {
first = NARROW_JIS_SYMBOL_RIGHT_CORNER_BRACKET;
second = u32::NULL;
}</v>
      </c>
      <c r="J16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NARROW_JIS_SYMBOL_RIGHT_CORNER_BRACKET =&gt; {
result = WIDE_JIS_SYMBOL_RIGHT_CORNER_BRACKET;
is_pad = false;
}</v>
      </c>
      <c r="K165" s="3" t="str">
        <f>"Pair::create("""&amp;半角・全角[[#This Row],[表示(全)]]&amp;""", """&amp;半角・全角[[#This Row],[表示(半)]]&amp;"""),"</f>
        <v>Pair::create("」", "｣"),</v>
      </c>
      <c r="L165" s="2"/>
      <c r="O165" s="1"/>
    </row>
    <row r="166" spans="2:15" ht="15.75" customHeight="1" x14ac:dyDescent="0.4">
      <c r="B166" s="10" t="s">
        <v>181</v>
      </c>
      <c r="C166" s="6" t="str">
        <f>_xlfn.UNICHAR(HEX2DEC(半角・全角[[#This Row],[Code(全)]]))</f>
        <v>゙</v>
      </c>
      <c r="D166" s="10" t="s">
        <v>88</v>
      </c>
      <c r="E166" s="6" t="str">
        <f>_xlfn.UNICHAR(HEX2DEC(半角・全角[[#This Row],[Code(半)]]))</f>
        <v>ﾞ</v>
      </c>
      <c r="F166" s="7" t="str">
        <f>VLOOKUP(半角・全角[[#This Row],[Code(全)]],定義一覧[],9,FALSE)</f>
        <v>WIDE_JIS_SYMBOL_KATAKANA_VOICED_SOUND_MARK</v>
      </c>
      <c r="G166" s="7" t="str">
        <f>VLOOKUP(半角・全角[[#This Row],[Code(半)]],定義一覧[],9,FALSE)</f>
        <v>NARROW_JIS_SYMBOL_KATAKANA_VOICED_SOUND_MARK</v>
      </c>
      <c r="H166" s="9" t="str">
        <f>IF(COUNTIF(濁音・半濁音[表示3],半角・全角[[#This Row],[表示(全)]])&gt;=1,"○", "")</f>
        <v/>
      </c>
      <c r="I166" s="3" t="str">
        <f>半角・全角[[#This Row],[変数名（全）]]&amp;" =&gt; {"&amp;CHAR(10)&amp;"first = "&amp;半角・全角[[#This Row],[変数名（半）]]&amp;";"&amp;CHAR(10)&amp;"second = u32::NULL;"&amp;CHAR(10)&amp;"}"</f>
        <v>WIDE_JIS_SYMBOL_KATAKANA_VOICED_SOUND_MARK =&gt; {
first = NARROW_JIS_SYMBOL_KATAKANA_VOICED_SOUND_MARK;
second = u32::NULL;
}</v>
      </c>
      <c r="J16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NARROW_JIS_SYMBOL_KATAKANA_VOICED_SOUND_MARK =&gt; {
result = WIDE_JIS_SYMBOL_KATAKANA_VOICED_SOUND_MARK;
is_pad = false;
}</v>
      </c>
      <c r="K166" s="3" t="str">
        <f>"Pair::create("""&amp;半角・全角[[#This Row],[表示(全)]]&amp;""", """&amp;半角・全角[[#This Row],[表示(半)]]&amp;"""),"</f>
        <v>Pair::create("゙", "ﾞ"),</v>
      </c>
      <c r="L166" s="2"/>
      <c r="O166" s="1"/>
    </row>
    <row r="167" spans="2:15" ht="15.75" customHeight="1" x14ac:dyDescent="0.4">
      <c r="B167" s="10" t="s">
        <v>182</v>
      </c>
      <c r="C167" s="6" t="str">
        <f>_xlfn.UNICHAR(HEX2DEC(半角・全角[[#This Row],[Code(全)]]))</f>
        <v>゚</v>
      </c>
      <c r="D167" s="10" t="s">
        <v>89</v>
      </c>
      <c r="E167" s="6" t="str">
        <f>_xlfn.UNICHAR(HEX2DEC(半角・全角[[#This Row],[Code(半)]]))</f>
        <v>ﾟ</v>
      </c>
      <c r="F167" s="7" t="str">
        <f>VLOOKUP(半角・全角[[#This Row],[Code(全)]],定義一覧[],9,FALSE)</f>
        <v>WIDE_JIS_SYMBOL_KATAKANA_SEMI_VOICED_SOUND_MARK</v>
      </c>
      <c r="G167" s="7" t="str">
        <f>VLOOKUP(半角・全角[[#This Row],[Code(半)]],定義一覧[],9,FALSE)</f>
        <v>NARROW_JIS_SYMBOL_KATAKANA_SEMI_VOICED_SOUND_MARK</v>
      </c>
      <c r="H167" s="9" t="str">
        <f>IF(COUNTIF(濁音・半濁音[表示3],半角・全角[[#This Row],[表示(全)]])&gt;=1,"○", "")</f>
        <v/>
      </c>
      <c r="I167" s="3" t="str">
        <f>半角・全角[[#This Row],[変数名（全）]]&amp;" =&gt; {"&amp;CHAR(10)&amp;"first = "&amp;半角・全角[[#This Row],[変数名（半）]]&amp;";"&amp;CHAR(10)&amp;"second = u32::NULL;"&amp;CHAR(10)&amp;"}"</f>
        <v>WIDE_JIS_SYMBOL_KATAKANA_SEMI_VOICED_SOUND_MARK =&gt; {
first = NARROW_JIS_SYMBOL_KATAKANA_SEMI_VOICED_SOUND_MARK;
second = u32::NULL;
}</v>
      </c>
      <c r="J16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NARROW_JIS_SYMBOL_KATAKANA_SEMI_VOICED_SOUND_MARK =&gt; {
result = WIDE_JIS_SYMBOL_KATAKANA_SEMI_VOICED_SOUND_MARK;
is_pad = false;
}</v>
      </c>
      <c r="K167" s="3" t="str">
        <f>"Pair::create("""&amp;半角・全角[[#This Row],[表示(全)]]&amp;""", """&amp;半角・全角[[#This Row],[表示(半)]]&amp;"""),"</f>
        <v>Pair::create("゚", "ﾟ"),</v>
      </c>
      <c r="L167" s="2"/>
      <c r="O167" s="1"/>
    </row>
    <row r="168" spans="2:15" ht="15.75" customHeight="1" x14ac:dyDescent="0.4">
      <c r="B168" s="10" t="s">
        <v>124</v>
      </c>
      <c r="C168" s="6" t="str">
        <f>_xlfn.UNICHAR(HEX2DEC(半角・全角[[#This Row],[Code(全)]]))</f>
        <v>・</v>
      </c>
      <c r="D168" s="10" t="s">
        <v>31</v>
      </c>
      <c r="E168" s="6" t="str">
        <f>_xlfn.UNICHAR(HEX2DEC(半角・全角[[#This Row],[Code(半)]]))</f>
        <v>･</v>
      </c>
      <c r="F168" s="7" t="str">
        <f>VLOOKUP(半角・全角[[#This Row],[Code(全)]],定義一覧[],9,FALSE)</f>
        <v>WIDE_JIS_SYMBOL_KATAKANA_MIDDLE_DOT</v>
      </c>
      <c r="G168" s="7" t="str">
        <f>VLOOKUP(半角・全角[[#This Row],[Code(半)]],定義一覧[],9,FALSE)</f>
        <v>NARROW_JIS_SYMBOL_KATAKANA_MIDDLE_DOT</v>
      </c>
      <c r="H168" s="9" t="str">
        <f>IF(COUNTIF(濁音・半濁音[表示3],半角・全角[[#This Row],[表示(全)]])&gt;=1,"○", "")</f>
        <v/>
      </c>
      <c r="I168" s="3" t="str">
        <f>半角・全角[[#This Row],[変数名（全）]]&amp;" =&gt; {"&amp;CHAR(10)&amp;"first = "&amp;半角・全角[[#This Row],[変数名（半）]]&amp;";"&amp;CHAR(10)&amp;"second = u32::NULL;"&amp;CHAR(10)&amp;"}"</f>
        <v>WIDE_JIS_SYMBOL_KATAKANA_MIDDLE_DOT =&gt; {
first = NARROW_JIS_SYMBOL_KATAKANA_MIDDLE_DOT;
second = u32::NULL;
}</v>
      </c>
      <c r="J16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NARROW_JIS_SYMBOL_KATAKANA_MIDDLE_DOT =&gt; {
result = WIDE_JIS_SYMBOL_KATAKANA_MIDDLE_DOT;
is_pad = false;
}</v>
      </c>
      <c r="K168" s="3" t="str">
        <f>"Pair::create("""&amp;半角・全角[[#This Row],[表示(全)]]&amp;""", """&amp;半角・全角[[#This Row],[表示(半)]]&amp;"""),"</f>
        <v>Pair::create("・", "･"),</v>
      </c>
      <c r="L168" s="2"/>
      <c r="O168" s="1"/>
    </row>
    <row r="169" spans="2:15" ht="15.75" customHeight="1" x14ac:dyDescent="0.4">
      <c r="B169" s="10" t="s">
        <v>135</v>
      </c>
      <c r="C169" s="6" t="str">
        <f>_xlfn.UNICHAR(HEX2DEC(半角・全角[[#This Row],[Code(全)]]))</f>
        <v>ー</v>
      </c>
      <c r="D169" s="10" t="s">
        <v>42</v>
      </c>
      <c r="E169" s="6" t="str">
        <f>_xlfn.UNICHAR(HEX2DEC(半角・全角[[#This Row],[Code(半)]]))</f>
        <v>ｰ</v>
      </c>
      <c r="F169" s="7" t="str">
        <f>VLOOKUP(半角・全角[[#This Row],[Code(全)]],定義一覧[],9,FALSE)</f>
        <v>WIDE_JIS_SYMBOL_PROLONGED_SOUND_MARK</v>
      </c>
      <c r="G169" s="7" t="str">
        <f>VLOOKUP(半角・全角[[#This Row],[Code(半)]],定義一覧[],9,FALSE)</f>
        <v>NARROW_JIS_SYMBOL_PROLONGED_SOUND_MARK</v>
      </c>
      <c r="H169" s="9" t="str">
        <f>IF(COUNTIF(濁音・半濁音[表示3],半角・全角[[#This Row],[表示(全)]])&gt;=1,"○", "")</f>
        <v/>
      </c>
      <c r="I169" s="3" t="str">
        <f>半角・全角[[#This Row],[変数名（全）]]&amp;" =&gt; {"&amp;CHAR(10)&amp;"first = "&amp;半角・全角[[#This Row],[変数名（半）]]&amp;";"&amp;CHAR(10)&amp;"second = u32::NULL;"&amp;CHAR(10)&amp;"}"</f>
        <v>WIDE_JIS_SYMBOL_PROLONGED_SOUND_MARK =&gt; {
first = NARROW_JIS_SYMBOL_PROLONGED_SOUND_MARK;
second = u32::NULL;
}</v>
      </c>
      <c r="J16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NARROW_JIS_SYMBOL_PROLONGED_SOUND_MARK =&gt; {
result = WIDE_JIS_SYMBOL_PROLONGED_SOUND_MARK;
is_pad = false;
}</v>
      </c>
      <c r="K169" s="3" t="str">
        <f>"Pair::create("""&amp;半角・全角[[#This Row],[表示(全)]]&amp;""", """&amp;半角・全角[[#This Row],[表示(半)]]&amp;"""),"</f>
        <v>Pair::create("ー", "ｰ"),</v>
      </c>
      <c r="L169" s="2"/>
      <c r="O169" s="1"/>
    </row>
    <row r="170" spans="2:15" ht="15.75" customHeight="1" x14ac:dyDescent="0.4">
      <c r="B170" s="10" t="s">
        <v>90</v>
      </c>
      <c r="C170" s="6" t="str">
        <f>_xlfn.UNICHAR(HEX2DEC(半角・全角[[#This Row],[Code(全)]]))</f>
        <v>￠</v>
      </c>
      <c r="D170" s="10" t="s">
        <v>113</v>
      </c>
      <c r="E170" s="6" t="str">
        <f>_xlfn.UNICHAR(HEX2DEC(半角・全角[[#This Row],[Code(半)]]))</f>
        <v>¢</v>
      </c>
      <c r="F170" s="7" t="str">
        <f>VLOOKUP(半角・全角[[#This Row],[Code(全)]],定義一覧[],9,FALSE)</f>
        <v>WIDE_JIS_SYMBOL_CENT_SIGN</v>
      </c>
      <c r="G170" s="7" t="str">
        <f>VLOOKUP(半角・全角[[#This Row],[Code(半)]],定義一覧[],9,FALSE)</f>
        <v>NARROW_JIS_SYMBOL_CENT_SIGN</v>
      </c>
      <c r="H170" s="9" t="str">
        <f>IF(COUNTIF(濁音・半濁音[表示3],半角・全角[[#This Row],[表示(全)]])&gt;=1,"○", "")</f>
        <v/>
      </c>
      <c r="I170" s="3" t="str">
        <f>半角・全角[[#This Row],[変数名（全）]]&amp;" =&gt; {"&amp;CHAR(10)&amp;"first = "&amp;半角・全角[[#This Row],[変数名（半）]]&amp;";"&amp;CHAR(10)&amp;"second = u32::NULL;"&amp;CHAR(10)&amp;"}"</f>
        <v>WIDE_JIS_SYMBOL_CENT_SIGN =&gt; {
first = NARROW_JIS_SYMBOL_CENT_SIGN;
second = u32::NULL;
}</v>
      </c>
      <c r="J17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NARROW_JIS_SYMBOL_CENT_SIGN =&gt; {
result = WIDE_JIS_SYMBOL_CENT_SIGN;
is_pad = false;
}</v>
      </c>
      <c r="K170" s="3" t="str">
        <f>"Pair::create("""&amp;半角・全角[[#This Row],[表示(全)]]&amp;""", """&amp;半角・全角[[#This Row],[表示(半)]]&amp;"""),"</f>
        <v>Pair::create("￠", "¢"),</v>
      </c>
      <c r="L170" s="2"/>
      <c r="O170" s="1"/>
    </row>
    <row r="171" spans="2:15" ht="15.75" customHeight="1" x14ac:dyDescent="0.4">
      <c r="B171" s="10" t="s">
        <v>91</v>
      </c>
      <c r="C171" s="6" t="str">
        <f>_xlfn.UNICHAR(HEX2DEC(半角・全角[[#This Row],[Code(全)]]))</f>
        <v>￡</v>
      </c>
      <c r="D171" s="10" t="s">
        <v>114</v>
      </c>
      <c r="E171" s="6" t="str">
        <f>_xlfn.UNICHAR(HEX2DEC(半角・全角[[#This Row],[Code(半)]]))</f>
        <v>£</v>
      </c>
      <c r="F171" s="7" t="str">
        <f>VLOOKUP(半角・全角[[#This Row],[Code(全)]],定義一覧[],9,FALSE)</f>
        <v>WIDE_JIS_SYMBOL_POUND_SIGN</v>
      </c>
      <c r="G171" s="7" t="str">
        <f>VLOOKUP(半角・全角[[#This Row],[Code(半)]],定義一覧[],9,FALSE)</f>
        <v>NARROW_JIS_SYMBOL_POUND_SIGN</v>
      </c>
      <c r="H171" s="9" t="str">
        <f>IF(COUNTIF(濁音・半濁音[表示3],半角・全角[[#This Row],[表示(全)]])&gt;=1,"○", "")</f>
        <v/>
      </c>
      <c r="I171" s="3" t="str">
        <f>半角・全角[[#This Row],[変数名（全）]]&amp;" =&gt; {"&amp;CHAR(10)&amp;"first = "&amp;半角・全角[[#This Row],[変数名（半）]]&amp;";"&amp;CHAR(10)&amp;"second = u32::NULL;"&amp;CHAR(10)&amp;"}"</f>
        <v>WIDE_JIS_SYMBOL_POUND_SIGN =&gt; {
first = NARROW_JIS_SYMBOL_POUND_SIGN;
second = u32::NULL;
}</v>
      </c>
      <c r="J17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NARROW_JIS_SYMBOL_POUND_SIGN =&gt; {
result = WIDE_JIS_SYMBOL_POUND_SIGN;
is_pad = false;
}</v>
      </c>
      <c r="K171" s="3" t="str">
        <f>"Pair::create("""&amp;半角・全角[[#This Row],[表示(全)]]&amp;""", """&amp;半角・全角[[#This Row],[表示(半)]]&amp;"""),"</f>
        <v>Pair::create("￡", "£"),</v>
      </c>
      <c r="L171" s="2"/>
      <c r="O171" s="1"/>
    </row>
    <row r="172" spans="2:15" ht="15.75" customHeight="1" x14ac:dyDescent="0.4">
      <c r="B172" s="10" t="s">
        <v>92</v>
      </c>
      <c r="C172" s="6" t="str">
        <f>_xlfn.UNICHAR(HEX2DEC(半角・全角[[#This Row],[Code(全)]]))</f>
        <v>￢</v>
      </c>
      <c r="D172" s="10" t="s">
        <v>115</v>
      </c>
      <c r="E172" s="6" t="str">
        <f>_xlfn.UNICHAR(HEX2DEC(半角・全角[[#This Row],[Code(半)]]))</f>
        <v>¬</v>
      </c>
      <c r="F172" s="7" t="str">
        <f>VLOOKUP(半角・全角[[#This Row],[Code(全)]],定義一覧[],9,FALSE)</f>
        <v>WIDE_JIS_SYMBOL_NOT_SIGN</v>
      </c>
      <c r="G172" s="7" t="str">
        <f>VLOOKUP(半角・全角[[#This Row],[Code(半)]],定義一覧[],9,FALSE)</f>
        <v>NARROW_JIS_SYMBOL_NOT_SIGN</v>
      </c>
      <c r="H172" s="9" t="str">
        <f>IF(COUNTIF(濁音・半濁音[表示3],半角・全角[[#This Row],[表示(全)]])&gt;=1,"○", "")</f>
        <v/>
      </c>
      <c r="I172" s="3" t="str">
        <f>半角・全角[[#This Row],[変数名（全）]]&amp;" =&gt; {"&amp;CHAR(10)&amp;"first = "&amp;半角・全角[[#This Row],[変数名（半）]]&amp;";"&amp;CHAR(10)&amp;"second = u32::NULL;"&amp;CHAR(10)&amp;"}"</f>
        <v>WIDE_JIS_SYMBOL_NOT_SIGN =&gt; {
first = NARROW_JIS_SYMBOL_NOT_SIGN;
second = u32::NULL;
}</v>
      </c>
      <c r="J17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NARROW_JIS_SYMBOL_NOT_SIGN =&gt; {
result = WIDE_JIS_SYMBOL_NOT_SIGN;
is_pad = false;
}</v>
      </c>
      <c r="K172" s="3" t="str">
        <f>"Pair::create("""&amp;半角・全角[[#This Row],[表示(全)]]&amp;""", """&amp;半角・全角[[#This Row],[表示(半)]]&amp;"""),"</f>
        <v>Pair::create("￢", "¬"),</v>
      </c>
      <c r="L172" s="2"/>
      <c r="O172" s="1"/>
    </row>
    <row r="173" spans="2:15" ht="15.75" customHeight="1" x14ac:dyDescent="0.4">
      <c r="B173" s="10" t="s">
        <v>93</v>
      </c>
      <c r="C173" s="6" t="str">
        <f>_xlfn.UNICHAR(HEX2DEC(半角・全角[[#This Row],[Code(全)]]))</f>
        <v>￣</v>
      </c>
      <c r="D173" s="10" t="s">
        <v>116</v>
      </c>
      <c r="E173" s="6" t="str">
        <f>_xlfn.UNICHAR(HEX2DEC(半角・全角[[#This Row],[Code(半)]]))</f>
        <v>¯</v>
      </c>
      <c r="F173" s="7" t="str">
        <f>VLOOKUP(半角・全角[[#This Row],[Code(全)]],定義一覧[],9,FALSE)</f>
        <v>WIDE_JIS_SYMBOL_MACRON</v>
      </c>
      <c r="G173" s="7" t="str">
        <f>VLOOKUP(半角・全角[[#This Row],[Code(半)]],定義一覧[],9,FALSE)</f>
        <v>NARROW_JIS_SYMBOL_MACRON</v>
      </c>
      <c r="H173" s="9" t="str">
        <f>IF(COUNTIF(濁音・半濁音[表示3],半角・全角[[#This Row],[表示(全)]])&gt;=1,"○", "")</f>
        <v/>
      </c>
      <c r="I173" s="3" t="str">
        <f>半角・全角[[#This Row],[変数名（全）]]&amp;" =&gt; {"&amp;CHAR(10)&amp;"first = "&amp;半角・全角[[#This Row],[変数名（半）]]&amp;";"&amp;CHAR(10)&amp;"second = u32::NULL;"&amp;CHAR(10)&amp;"}"</f>
        <v>WIDE_JIS_SYMBOL_MACRON =&gt; {
first = NARROW_JIS_SYMBOL_MACRON;
second = u32::NULL;
}</v>
      </c>
      <c r="J17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NARROW_JIS_SYMBOL_MACRON =&gt; {
result = WIDE_JIS_SYMBOL_MACRON;
is_pad = false;
}</v>
      </c>
      <c r="K173" s="3" t="str">
        <f>"Pair::create("""&amp;半角・全角[[#This Row],[表示(全)]]&amp;""", """&amp;半角・全角[[#This Row],[表示(半)]]&amp;"""),"</f>
        <v>Pair::create("￣", "¯"),</v>
      </c>
      <c r="L173" s="2"/>
      <c r="O173" s="1"/>
    </row>
    <row r="174" spans="2:15" ht="15.75" customHeight="1" x14ac:dyDescent="0.4">
      <c r="B174" s="10" t="s">
        <v>94</v>
      </c>
      <c r="C174" s="6" t="str">
        <f>_xlfn.UNICHAR(HEX2DEC(半角・全角[[#This Row],[Code(全)]]))</f>
        <v>￤</v>
      </c>
      <c r="D174" s="10" t="s">
        <v>117</v>
      </c>
      <c r="E174" s="6" t="str">
        <f>_xlfn.UNICHAR(HEX2DEC(半角・全角[[#This Row],[Code(半)]]))</f>
        <v>¦</v>
      </c>
      <c r="F174" s="7" t="str">
        <f>VLOOKUP(半角・全角[[#This Row],[Code(全)]],定義一覧[],9,FALSE)</f>
        <v>WIDE_JIS_SYMBOL_BROKEN_BAR</v>
      </c>
      <c r="G174" s="7" t="str">
        <f>VLOOKUP(半角・全角[[#This Row],[Code(半)]],定義一覧[],9,FALSE)</f>
        <v>NARROW_JIS_SYMBOL_BROKEN_BAR</v>
      </c>
      <c r="H174" s="9" t="str">
        <f>IF(COUNTIF(濁音・半濁音[表示3],半角・全角[[#This Row],[表示(全)]])&gt;=1,"○", "")</f>
        <v/>
      </c>
      <c r="I174" s="3" t="str">
        <f>半角・全角[[#This Row],[変数名（全）]]&amp;" =&gt; {"&amp;CHAR(10)&amp;"first = "&amp;半角・全角[[#This Row],[変数名（半）]]&amp;";"&amp;CHAR(10)&amp;"second = u32::NULL;"&amp;CHAR(10)&amp;"}"</f>
        <v>WIDE_JIS_SYMBOL_BROKEN_BAR =&gt; {
first = NARROW_JIS_SYMBOL_BROKEN_BAR;
second = u32::NULL;
}</v>
      </c>
      <c r="J17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NARROW_JIS_SYMBOL_BROKEN_BAR =&gt; {
result = WIDE_JIS_SYMBOL_BROKEN_BAR;
is_pad = false;
}</v>
      </c>
      <c r="K174" s="3" t="str">
        <f>"Pair::create("""&amp;半角・全角[[#This Row],[表示(全)]]&amp;""", """&amp;半角・全角[[#This Row],[表示(半)]]&amp;"""),"</f>
        <v>Pair::create("￤", "¦"),</v>
      </c>
      <c r="L174" s="2"/>
      <c r="O174" s="1"/>
    </row>
    <row r="175" spans="2:15" ht="15.75" customHeight="1" x14ac:dyDescent="0.4">
      <c r="B175" s="10" t="s">
        <v>95</v>
      </c>
      <c r="C175" s="6" t="str">
        <f>_xlfn.UNICHAR(HEX2DEC(半角・全角[[#This Row],[Code(全)]]))</f>
        <v>￥</v>
      </c>
      <c r="D175" s="10" t="s">
        <v>118</v>
      </c>
      <c r="E175" s="6" t="str">
        <f>_xlfn.UNICHAR(HEX2DEC(半角・全角[[#This Row],[Code(半)]]))</f>
        <v>¥</v>
      </c>
      <c r="F175" s="7" t="str">
        <f>VLOOKUP(半角・全角[[#This Row],[Code(全)]],定義一覧[],9,FALSE)</f>
        <v>WIDE_JIS_SYMBOL_YEN_SIGN</v>
      </c>
      <c r="G175" s="7" t="str">
        <f>VLOOKUP(半角・全角[[#This Row],[Code(半)]],定義一覧[],9,FALSE)</f>
        <v>NARROW_JIS_SYMBOL_YEN_SIGN</v>
      </c>
      <c r="H175" s="9" t="str">
        <f>IF(COUNTIF(濁音・半濁音[表示3],半角・全角[[#This Row],[表示(全)]])&gt;=1,"○", "")</f>
        <v/>
      </c>
      <c r="I175" s="3" t="str">
        <f>半角・全角[[#This Row],[変数名（全）]]&amp;" =&gt; {"&amp;CHAR(10)&amp;"first = "&amp;半角・全角[[#This Row],[変数名（半）]]&amp;";"&amp;CHAR(10)&amp;"second = u32::NULL;"&amp;CHAR(10)&amp;"}"</f>
        <v>WIDE_JIS_SYMBOL_YEN_SIGN =&gt; {
first = NARROW_JIS_SYMBOL_YEN_SIGN;
second = u32::NULL;
}</v>
      </c>
      <c r="J17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NARROW_JIS_SYMBOL_YEN_SIGN =&gt; {
result = WIDE_JIS_SYMBOL_YEN_SIGN;
is_pad = false;
}</v>
      </c>
      <c r="K175" s="3" t="str">
        <f>"Pair::create("""&amp;半角・全角[[#This Row],[表示(全)]]&amp;""", """&amp;半角・全角[[#This Row],[表示(半)]]&amp;"""),"</f>
        <v>Pair::create("￥", "¥"),</v>
      </c>
      <c r="L175" s="2"/>
      <c r="O175" s="1"/>
    </row>
    <row r="176" spans="2:15" ht="15.75" customHeight="1" x14ac:dyDescent="0.4">
      <c r="B176" s="10" t="s">
        <v>96</v>
      </c>
      <c r="C176" s="6" t="str">
        <f>_xlfn.UNICHAR(HEX2DEC(半角・全角[[#This Row],[Code(全)]]))</f>
        <v>￦</v>
      </c>
      <c r="D176" s="10" t="s">
        <v>119</v>
      </c>
      <c r="E176" s="6" t="str">
        <f>_xlfn.UNICHAR(HEX2DEC(半角・全角[[#This Row],[Code(半)]]))</f>
        <v>₩</v>
      </c>
      <c r="F176" s="7" t="str">
        <f>VLOOKUP(半角・全角[[#This Row],[Code(全)]],定義一覧[],9,FALSE)</f>
        <v>WIDE_JIS_SYMBOL_WON_SIGN</v>
      </c>
      <c r="G176" s="7" t="str">
        <f>VLOOKUP(半角・全角[[#This Row],[Code(半)]],定義一覧[],9,FALSE)</f>
        <v>NARROW_JIS_SYMBOL_WON_SIGN</v>
      </c>
      <c r="H176" s="9" t="str">
        <f>IF(COUNTIF(濁音・半濁音[表示3],半角・全角[[#This Row],[表示(全)]])&gt;=1,"○", "")</f>
        <v/>
      </c>
      <c r="I176" s="3" t="str">
        <f>半角・全角[[#This Row],[変数名（全）]]&amp;" =&gt; {"&amp;CHAR(10)&amp;"first = "&amp;半角・全角[[#This Row],[変数名（半）]]&amp;";"&amp;CHAR(10)&amp;"second = u32::NULL;"&amp;CHAR(10)&amp;"}"</f>
        <v>WIDE_JIS_SYMBOL_WON_SIGN =&gt; {
first = NARROW_JIS_SYMBOL_WON_SIGN;
second = u32::NULL;
}</v>
      </c>
      <c r="J17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NARROW_JIS_SYMBOL_WON_SIGN =&gt; {
result = WIDE_JIS_SYMBOL_WON_SIGN;
is_pad = false;
}</v>
      </c>
      <c r="K176" s="3" t="str">
        <f>"Pair::create("""&amp;半角・全角[[#This Row],[表示(全)]]&amp;""", """&amp;半角・全角[[#This Row],[表示(半)]]&amp;"""),"</f>
        <v>Pair::create("￦", "₩"),</v>
      </c>
      <c r="L176" s="2"/>
      <c r="O176" s="1"/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4F48-265F-48B3-9240-FD971EBF2B12}">
  <dimension ref="B1:S30"/>
  <sheetViews>
    <sheetView zoomScale="85" zoomScaleNormal="85" workbookViewId="0"/>
  </sheetViews>
  <sheetFormatPr defaultRowHeight="18.75" x14ac:dyDescent="0.4"/>
  <cols>
    <col min="1" max="1" width="2.75" style="1" customWidth="1"/>
    <col min="2" max="2" width="5.75" style="1" customWidth="1"/>
    <col min="3" max="3" width="9.625" style="1" customWidth="1"/>
    <col min="4" max="4" width="22.875" style="1" customWidth="1"/>
    <col min="5" max="5" width="10.5" style="2" customWidth="1"/>
    <col min="6" max="6" width="5.75" style="2" customWidth="1"/>
    <col min="7" max="7" width="5.75" style="1" customWidth="1"/>
    <col min="8" max="8" width="5.75" style="2" customWidth="1"/>
    <col min="9" max="11" width="5.75" style="1" customWidth="1"/>
    <col min="12" max="12" width="18.25" customWidth="1"/>
    <col min="13" max="14" width="18.25" style="1" customWidth="1"/>
    <col min="15" max="16" width="33.375" style="1" customWidth="1"/>
    <col min="17" max="18" width="23.625" style="1" customWidth="1"/>
    <col min="19" max="19" width="40.125" customWidth="1"/>
    <col min="20" max="20" width="50.5" style="1" customWidth="1"/>
    <col min="21" max="21" width="44.75" style="1" bestFit="1" customWidth="1"/>
    <col min="22" max="16384" width="9" style="1"/>
  </cols>
  <sheetData>
    <row r="1" spans="2:19" ht="13.5" x14ac:dyDescent="0.4">
      <c r="L1" s="1"/>
      <c r="S1" s="1"/>
    </row>
    <row r="2" spans="2:19" ht="13.5" x14ac:dyDescent="0.4">
      <c r="B2" s="2" t="s">
        <v>646</v>
      </c>
      <c r="C2" s="1" t="s">
        <v>644</v>
      </c>
      <c r="D2" s="1" t="s">
        <v>702</v>
      </c>
      <c r="E2" s="1" t="s">
        <v>643</v>
      </c>
      <c r="F2" s="1" t="s">
        <v>681</v>
      </c>
      <c r="G2" s="1" t="s">
        <v>683</v>
      </c>
      <c r="H2" s="2" t="s">
        <v>682</v>
      </c>
      <c r="I2" s="1" t="s">
        <v>684</v>
      </c>
      <c r="J2" s="1" t="s">
        <v>705</v>
      </c>
      <c r="K2" s="1" t="s">
        <v>706</v>
      </c>
      <c r="L2" s="1" t="s">
        <v>714</v>
      </c>
      <c r="M2" s="1" t="s">
        <v>712</v>
      </c>
      <c r="N2" s="1" t="s">
        <v>711</v>
      </c>
      <c r="O2" s="2" t="s">
        <v>709</v>
      </c>
      <c r="P2" s="2" t="s">
        <v>707</v>
      </c>
      <c r="Q2" s="2" t="s">
        <v>698</v>
      </c>
      <c r="S2" s="1"/>
    </row>
    <row r="3" spans="2:19" ht="18.75" customHeight="1" x14ac:dyDescent="0.4">
      <c r="B3" s="5" t="s">
        <v>523</v>
      </c>
      <c r="C3" s="5" t="str">
        <f t="shared" ref="C3:C30" si="0">_xlfn.UNICHAR(HEX2DEC(B3))</f>
        <v>ガ</v>
      </c>
      <c r="D3" s="7" t="str">
        <f>VLOOKUP(濁音・半濁音[[#This Row],[Code(全)]],定義一覧[],9,FALSE)</f>
        <v>WIDE_KANA_KATAKANA_GA</v>
      </c>
      <c r="E3" s="6" t="s">
        <v>655</v>
      </c>
      <c r="F3" s="6" t="str">
        <f>DEC2HEX(_xlfn.UNICODE(濁音・半濁音[[#This Row],[表示1]]))</f>
        <v>FF76</v>
      </c>
      <c r="G3" s="6" t="str">
        <f>LEFT(濁音・半濁音[[#This Row],[表示(半)]],1)</f>
        <v>ｶ</v>
      </c>
      <c r="H3" s="6" t="str">
        <f>DEC2HEX(_xlfn.UNICODE(濁音・半濁音[[#This Row],[表示2]]))</f>
        <v>FF9E</v>
      </c>
      <c r="I3" s="6" t="str">
        <f>RIGHT(濁音・半濁音[[#This Row],[表示(半)]],1)</f>
        <v>ﾞ</v>
      </c>
      <c r="J3" s="1" t="str">
        <f>DEC2HEX(_xlfn.UNICODE(濁音・半濁音[[#This Row],[表示3]]))</f>
        <v>30AB</v>
      </c>
      <c r="K3" s="1" t="str">
        <f>DBCS(濁音・半濁音[[#This Row],[表示1]])</f>
        <v>カ</v>
      </c>
      <c r="L3" s="8" t="str">
        <f>VLOOKUP(濁音・半濁音[[#This Row],[表示1]],半角・全角[[表示(半)]:[変数名（半）]],2,FALSE)</f>
        <v>WIDE_KANA_KATAKANA_KA</v>
      </c>
      <c r="M3" s="8" t="str">
        <f>VLOOKUP(濁音・半濁音[[#This Row],[表示1]],半角・全角[[表示(半)]:[変数名（半）]],3,FALSE)</f>
        <v>NARROW_KANA_KATAKANA_KA</v>
      </c>
      <c r="N3" s="8" t="str">
        <f>VLOOKUP(濁音・半濁音[[#This Row],[表示2]],半角・全角[[表示(半)]:[変数名（半）]],3,FALSE)</f>
        <v>NARROW_JIS_SYMBOL_KATAKANA_VOICED_SOUND_MARK</v>
      </c>
      <c r="O3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WIDE_KANA_KATAKANA_GA =&gt; {
first = NARROW_KANA_KATAKANA_KA;
second = NARROW_JIS_SYMBOL_KATAKANA_VOICED_SOUND_MARK;
}</v>
      </c>
      <c r="P3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NARROW_KANA_KATAKANA_KA =&gt; if next.is_match(NARROW_JIS_SYMBOL_KATAKANA_VOICED_SOUND_MARK) {
result = WIDE_KANA_KATAKANA_GA;
is_pad = true;
} else {
result = WIDE_KANA_KATAKANA_KA;
is_pad = false;
}</v>
      </c>
      <c r="Q3" s="1" t="str">
        <f>"Pair::create("""&amp;濁音・半濁音[[#This Row],[表示(全)]]&amp;""", """&amp;濁音・半濁音[[#This Row],[表示(半)]]&amp;"""),"</f>
        <v>Pair::create("ガ", "ｶﾞ"),</v>
      </c>
      <c r="S3" s="1"/>
    </row>
    <row r="4" spans="2:19" ht="18.75" customHeight="1" x14ac:dyDescent="0.4">
      <c r="B4" s="5" t="s">
        <v>524</v>
      </c>
      <c r="C4" s="5" t="str">
        <f t="shared" si="0"/>
        <v>ギ</v>
      </c>
      <c r="D4" s="7" t="str">
        <f>VLOOKUP(濁音・半濁音[[#This Row],[Code(全)]],定義一覧[],9,FALSE)</f>
        <v>WIDE_KANA_KATAKANA_GI</v>
      </c>
      <c r="E4" s="6" t="s">
        <v>656</v>
      </c>
      <c r="F4" s="6" t="str">
        <f>DEC2HEX(_xlfn.UNICODE(濁音・半濁音[[#This Row],[表示1]]))</f>
        <v>FF77</v>
      </c>
      <c r="G4" s="6" t="str">
        <f>LEFT(濁音・半濁音[[#This Row],[表示(半)]],1)</f>
        <v>ｷ</v>
      </c>
      <c r="H4" s="6" t="str">
        <f>DEC2HEX(_xlfn.UNICODE(濁音・半濁音[[#This Row],[表示2]]))</f>
        <v>FF9E</v>
      </c>
      <c r="I4" s="6" t="str">
        <f>RIGHT(濁音・半濁音[[#This Row],[表示(半)]],1)</f>
        <v>ﾞ</v>
      </c>
      <c r="J4" s="1" t="str">
        <f>DEC2HEX(_xlfn.UNICODE(濁音・半濁音[[#This Row],[表示3]]))</f>
        <v>30AD</v>
      </c>
      <c r="K4" s="1" t="str">
        <f>DBCS(濁音・半濁音[[#This Row],[表示1]])</f>
        <v>キ</v>
      </c>
      <c r="L4" s="8" t="str">
        <f>VLOOKUP(濁音・半濁音[[#This Row],[表示1]],半角・全角[[表示(半)]:[変数名（半）]],2,FALSE)</f>
        <v>WIDE_KANA_KATAKANA_KI</v>
      </c>
      <c r="M4" s="8" t="str">
        <f>VLOOKUP(濁音・半濁音[[#This Row],[表示1]],半角・全角[[表示(半)]:[変数名（半）]],3,FALSE)</f>
        <v>NARROW_KANA_KATAKANA_KI</v>
      </c>
      <c r="N4" s="8" t="str">
        <f>VLOOKUP(濁音・半濁音[[#This Row],[表示2]],半角・全角[[表示(半)]:[変数名（半）]],3,FALSE)</f>
        <v>NARROW_JIS_SYMBOL_KATAKANA_VOICED_SOUND_MARK</v>
      </c>
      <c r="O4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WIDE_KANA_KATAKANA_GI =&gt; {
first = NARROW_KANA_KATAKANA_KI;
second = NARROW_JIS_SYMBOL_KATAKANA_VOICED_SOUND_MARK;
}</v>
      </c>
      <c r="P4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NARROW_KANA_KATAKANA_KI =&gt; if next.is_match(NARROW_JIS_SYMBOL_KATAKANA_VOICED_SOUND_MARK) {
result = WIDE_KANA_KATAKANA_GI;
is_pad = true;
} else {
result = WIDE_KANA_KATAKANA_KI;
is_pad = false;
}</v>
      </c>
      <c r="Q4" s="1" t="str">
        <f>"Pair::create("""&amp;濁音・半濁音[[#This Row],[表示(全)]]&amp;""", """&amp;濁音・半濁音[[#This Row],[表示(半)]]&amp;"""),"</f>
        <v>Pair::create("ギ", "ｷﾞ"),</v>
      </c>
      <c r="S4" s="1"/>
    </row>
    <row r="5" spans="2:19" ht="18.75" customHeight="1" x14ac:dyDescent="0.4">
      <c r="B5" s="5" t="s">
        <v>525</v>
      </c>
      <c r="C5" s="5" t="str">
        <f t="shared" si="0"/>
        <v>グ</v>
      </c>
      <c r="D5" s="7" t="str">
        <f>VLOOKUP(濁音・半濁音[[#This Row],[Code(全)]],定義一覧[],9,FALSE)</f>
        <v>WIDE_KANA_KATAKANA_GU</v>
      </c>
      <c r="E5" s="6" t="s">
        <v>657</v>
      </c>
      <c r="F5" s="6" t="str">
        <f>DEC2HEX(_xlfn.UNICODE(濁音・半濁音[[#This Row],[表示1]]))</f>
        <v>FF78</v>
      </c>
      <c r="G5" s="6" t="str">
        <f>LEFT(濁音・半濁音[[#This Row],[表示(半)]],1)</f>
        <v>ｸ</v>
      </c>
      <c r="H5" s="6" t="str">
        <f>DEC2HEX(_xlfn.UNICODE(濁音・半濁音[[#This Row],[表示2]]))</f>
        <v>FF9E</v>
      </c>
      <c r="I5" s="6" t="str">
        <f>RIGHT(濁音・半濁音[[#This Row],[表示(半)]],1)</f>
        <v>ﾞ</v>
      </c>
      <c r="J5" s="1" t="str">
        <f>DEC2HEX(_xlfn.UNICODE(濁音・半濁音[[#This Row],[表示3]]))</f>
        <v>30AF</v>
      </c>
      <c r="K5" s="1" t="str">
        <f>DBCS(濁音・半濁音[[#This Row],[表示1]])</f>
        <v>ク</v>
      </c>
      <c r="L5" s="8" t="str">
        <f>VLOOKUP(濁音・半濁音[[#This Row],[表示1]],半角・全角[[表示(半)]:[変数名（半）]],2,FALSE)</f>
        <v>WIDE_KANA_KATAKANA_KU</v>
      </c>
      <c r="M5" s="8" t="str">
        <f>VLOOKUP(濁音・半濁音[[#This Row],[表示1]],半角・全角[[表示(半)]:[変数名（半）]],3,FALSE)</f>
        <v>NARROW_KANA_KATAKANA_KU</v>
      </c>
      <c r="N5" s="8" t="str">
        <f>VLOOKUP(濁音・半濁音[[#This Row],[表示2]],半角・全角[[表示(半)]:[変数名（半）]],3,FALSE)</f>
        <v>NARROW_JIS_SYMBOL_KATAKANA_VOICED_SOUND_MARK</v>
      </c>
      <c r="O5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WIDE_KANA_KATAKANA_GU =&gt; {
first = NARROW_KANA_KATAKANA_KU;
second = NARROW_JIS_SYMBOL_KATAKANA_VOICED_SOUND_MARK;
}</v>
      </c>
      <c r="P5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NARROW_KANA_KATAKANA_KU =&gt; if next.is_match(NARROW_JIS_SYMBOL_KATAKANA_VOICED_SOUND_MARK) {
result = WIDE_KANA_KATAKANA_GU;
is_pad = true;
} else {
result = WIDE_KANA_KATAKANA_KU;
is_pad = false;
}</v>
      </c>
      <c r="Q5" s="1" t="str">
        <f>"Pair::create("""&amp;濁音・半濁音[[#This Row],[表示(全)]]&amp;""", """&amp;濁音・半濁音[[#This Row],[表示(半)]]&amp;"""),"</f>
        <v>Pair::create("グ", "ｸﾞ"),</v>
      </c>
      <c r="S5" s="1"/>
    </row>
    <row r="6" spans="2:19" ht="18.75" customHeight="1" x14ac:dyDescent="0.4">
      <c r="B6" s="5" t="s">
        <v>526</v>
      </c>
      <c r="C6" s="5" t="str">
        <f t="shared" si="0"/>
        <v>ゲ</v>
      </c>
      <c r="D6" s="7" t="str">
        <f>VLOOKUP(濁音・半濁音[[#This Row],[Code(全)]],定義一覧[],9,FALSE)</f>
        <v>WIDE_KANA_KATAKANA_GE</v>
      </c>
      <c r="E6" s="6" t="s">
        <v>658</v>
      </c>
      <c r="F6" s="6" t="str">
        <f>DEC2HEX(_xlfn.UNICODE(濁音・半濁音[[#This Row],[表示1]]))</f>
        <v>FF79</v>
      </c>
      <c r="G6" s="6" t="str">
        <f>LEFT(濁音・半濁音[[#This Row],[表示(半)]],1)</f>
        <v>ｹ</v>
      </c>
      <c r="H6" s="6" t="str">
        <f>DEC2HEX(_xlfn.UNICODE(濁音・半濁音[[#This Row],[表示2]]))</f>
        <v>FF9E</v>
      </c>
      <c r="I6" s="6" t="str">
        <f>RIGHT(濁音・半濁音[[#This Row],[表示(半)]],1)</f>
        <v>ﾞ</v>
      </c>
      <c r="J6" s="1" t="str">
        <f>DEC2HEX(_xlfn.UNICODE(濁音・半濁音[[#This Row],[表示3]]))</f>
        <v>30B1</v>
      </c>
      <c r="K6" s="1" t="str">
        <f>DBCS(濁音・半濁音[[#This Row],[表示1]])</f>
        <v>ケ</v>
      </c>
      <c r="L6" s="8" t="str">
        <f>VLOOKUP(濁音・半濁音[[#This Row],[表示1]],半角・全角[[表示(半)]:[変数名（半）]],2,FALSE)</f>
        <v>WIDE_KANA_KATAKANA_KE</v>
      </c>
      <c r="M6" s="8" t="str">
        <f>VLOOKUP(濁音・半濁音[[#This Row],[表示1]],半角・全角[[表示(半)]:[変数名（半）]],3,FALSE)</f>
        <v>NARROW_KANA_KATAKANA_KE</v>
      </c>
      <c r="N6" s="8" t="str">
        <f>VLOOKUP(濁音・半濁音[[#This Row],[表示2]],半角・全角[[表示(半)]:[変数名（半）]],3,FALSE)</f>
        <v>NARROW_JIS_SYMBOL_KATAKANA_VOICED_SOUND_MARK</v>
      </c>
      <c r="O6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WIDE_KANA_KATAKANA_GE =&gt; {
first = NARROW_KANA_KATAKANA_KE;
second = NARROW_JIS_SYMBOL_KATAKANA_VOICED_SOUND_MARK;
}</v>
      </c>
      <c r="P6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NARROW_KANA_KATAKANA_KE =&gt; if next.is_match(NARROW_JIS_SYMBOL_KATAKANA_VOICED_SOUND_MARK) {
result = WIDE_KANA_KATAKANA_GE;
is_pad = true;
} else {
result = WIDE_KANA_KATAKANA_KE;
is_pad = false;
}</v>
      </c>
      <c r="Q6" s="1" t="str">
        <f>"Pair::create("""&amp;濁音・半濁音[[#This Row],[表示(全)]]&amp;""", """&amp;濁音・半濁音[[#This Row],[表示(半)]]&amp;"""),"</f>
        <v>Pair::create("ゲ", "ｹﾞ"),</v>
      </c>
      <c r="S6" s="1"/>
    </row>
    <row r="7" spans="2:19" ht="18.75" customHeight="1" x14ac:dyDescent="0.4">
      <c r="B7" s="5" t="s">
        <v>527</v>
      </c>
      <c r="C7" s="5" t="str">
        <f t="shared" si="0"/>
        <v>ゴ</v>
      </c>
      <c r="D7" s="7" t="str">
        <f>VLOOKUP(濁音・半濁音[[#This Row],[Code(全)]],定義一覧[],9,FALSE)</f>
        <v>WIDE_KANA_KATAKANA_GO</v>
      </c>
      <c r="E7" s="6" t="s">
        <v>659</v>
      </c>
      <c r="F7" s="6" t="str">
        <f>DEC2HEX(_xlfn.UNICODE(濁音・半濁音[[#This Row],[表示1]]))</f>
        <v>FF7A</v>
      </c>
      <c r="G7" s="6" t="str">
        <f>LEFT(濁音・半濁音[[#This Row],[表示(半)]],1)</f>
        <v>ｺ</v>
      </c>
      <c r="H7" s="6" t="str">
        <f>DEC2HEX(_xlfn.UNICODE(濁音・半濁音[[#This Row],[表示2]]))</f>
        <v>FF9E</v>
      </c>
      <c r="I7" s="6" t="str">
        <f>RIGHT(濁音・半濁音[[#This Row],[表示(半)]],1)</f>
        <v>ﾞ</v>
      </c>
      <c r="J7" s="1" t="str">
        <f>DEC2HEX(_xlfn.UNICODE(濁音・半濁音[[#This Row],[表示3]]))</f>
        <v>30B3</v>
      </c>
      <c r="K7" s="1" t="str">
        <f>DBCS(濁音・半濁音[[#This Row],[表示1]])</f>
        <v>コ</v>
      </c>
      <c r="L7" s="8" t="str">
        <f>VLOOKUP(濁音・半濁音[[#This Row],[表示1]],半角・全角[[表示(半)]:[変数名（半）]],2,FALSE)</f>
        <v>WIDE_KANA_KATAKANA_KO</v>
      </c>
      <c r="M7" s="8" t="str">
        <f>VLOOKUP(濁音・半濁音[[#This Row],[表示1]],半角・全角[[表示(半)]:[変数名（半）]],3,FALSE)</f>
        <v>NARROW_KANA_KATAKANA_KO</v>
      </c>
      <c r="N7" s="8" t="str">
        <f>VLOOKUP(濁音・半濁音[[#This Row],[表示2]],半角・全角[[表示(半)]:[変数名（半）]],3,FALSE)</f>
        <v>NARROW_JIS_SYMBOL_KATAKANA_VOICED_SOUND_MARK</v>
      </c>
      <c r="O7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WIDE_KANA_KATAKANA_GO =&gt; {
first = NARROW_KANA_KATAKANA_KO;
second = NARROW_JIS_SYMBOL_KATAKANA_VOICED_SOUND_MARK;
}</v>
      </c>
      <c r="P7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NARROW_KANA_KATAKANA_KO =&gt; if next.is_match(NARROW_JIS_SYMBOL_KATAKANA_VOICED_SOUND_MARK) {
result = WIDE_KANA_KATAKANA_GO;
is_pad = true;
} else {
result = WIDE_KANA_KATAKANA_KO;
is_pad = false;
}</v>
      </c>
      <c r="Q7" s="1" t="str">
        <f>"Pair::create("""&amp;濁音・半濁音[[#This Row],[表示(全)]]&amp;""", """&amp;濁音・半濁音[[#This Row],[表示(半)]]&amp;"""),"</f>
        <v>Pair::create("ゴ", "ｺﾞ"),</v>
      </c>
      <c r="S7" s="1"/>
    </row>
    <row r="8" spans="2:19" ht="18.75" customHeight="1" x14ac:dyDescent="0.4">
      <c r="B8" s="5" t="s">
        <v>528</v>
      </c>
      <c r="C8" s="5" t="str">
        <f t="shared" si="0"/>
        <v>ザ</v>
      </c>
      <c r="D8" s="7" t="str">
        <f>VLOOKUP(濁音・半濁音[[#This Row],[Code(全)]],定義一覧[],9,FALSE)</f>
        <v>WIDE_KANA_KATAKANA_ZA</v>
      </c>
      <c r="E8" s="6" t="s">
        <v>660</v>
      </c>
      <c r="F8" s="6" t="str">
        <f>DEC2HEX(_xlfn.UNICODE(濁音・半濁音[[#This Row],[表示1]]))</f>
        <v>FF7B</v>
      </c>
      <c r="G8" s="6" t="str">
        <f>LEFT(濁音・半濁音[[#This Row],[表示(半)]],1)</f>
        <v>ｻ</v>
      </c>
      <c r="H8" s="6" t="str">
        <f>DEC2HEX(_xlfn.UNICODE(濁音・半濁音[[#This Row],[表示2]]))</f>
        <v>FF9E</v>
      </c>
      <c r="I8" s="6" t="str">
        <f>RIGHT(濁音・半濁音[[#This Row],[表示(半)]],1)</f>
        <v>ﾞ</v>
      </c>
      <c r="J8" s="1" t="str">
        <f>DEC2HEX(_xlfn.UNICODE(濁音・半濁音[[#This Row],[表示3]]))</f>
        <v>30B5</v>
      </c>
      <c r="K8" s="1" t="str">
        <f>DBCS(濁音・半濁音[[#This Row],[表示1]])</f>
        <v>サ</v>
      </c>
      <c r="L8" s="8" t="str">
        <f>VLOOKUP(濁音・半濁音[[#This Row],[表示1]],半角・全角[[表示(半)]:[変数名（半）]],2,FALSE)</f>
        <v>WIDE_KANA_KATAKANA_SA</v>
      </c>
      <c r="M8" s="8" t="str">
        <f>VLOOKUP(濁音・半濁音[[#This Row],[表示1]],半角・全角[[表示(半)]:[変数名（半）]],3,FALSE)</f>
        <v>NARROW_KANA_KATAKANA_SA</v>
      </c>
      <c r="N8" s="8" t="str">
        <f>VLOOKUP(濁音・半濁音[[#This Row],[表示2]],半角・全角[[表示(半)]:[変数名（半）]],3,FALSE)</f>
        <v>NARROW_JIS_SYMBOL_KATAKANA_VOICED_SOUND_MARK</v>
      </c>
      <c r="O8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WIDE_KANA_KATAKANA_ZA =&gt; {
first = NARROW_KANA_KATAKANA_SA;
second = NARROW_JIS_SYMBOL_KATAKANA_VOICED_SOUND_MARK;
}</v>
      </c>
      <c r="P8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NARROW_KANA_KATAKANA_SA =&gt; if next.is_match(NARROW_JIS_SYMBOL_KATAKANA_VOICED_SOUND_MARK) {
result = WIDE_KANA_KATAKANA_ZA;
is_pad = true;
} else {
result = WIDE_KANA_KATAKANA_SA;
is_pad = false;
}</v>
      </c>
      <c r="Q8" s="1" t="str">
        <f>"Pair::create("""&amp;濁音・半濁音[[#This Row],[表示(全)]]&amp;""", """&amp;濁音・半濁音[[#This Row],[表示(半)]]&amp;"""),"</f>
        <v>Pair::create("ザ", "ｻﾞ"),</v>
      </c>
      <c r="S8" s="1"/>
    </row>
    <row r="9" spans="2:19" ht="18.75" customHeight="1" x14ac:dyDescent="0.4">
      <c r="B9" s="5" t="s">
        <v>529</v>
      </c>
      <c r="C9" s="5" t="str">
        <f t="shared" si="0"/>
        <v>ジ</v>
      </c>
      <c r="D9" s="7" t="str">
        <f>VLOOKUP(濁音・半濁音[[#This Row],[Code(全)]],定義一覧[],9,FALSE)</f>
        <v>WIDE_KANA_KATAKANA_ZI</v>
      </c>
      <c r="E9" s="6" t="s">
        <v>704</v>
      </c>
      <c r="F9" s="6" t="str">
        <f>DEC2HEX(_xlfn.UNICODE(濁音・半濁音[[#This Row],[表示1]]))</f>
        <v>FF7C</v>
      </c>
      <c r="G9" s="6" t="str">
        <f>LEFT(濁音・半濁音[[#This Row],[表示(半)]],1)</f>
        <v>ｼ</v>
      </c>
      <c r="H9" s="6" t="str">
        <f>DEC2HEX(_xlfn.UNICODE(濁音・半濁音[[#This Row],[表示2]]))</f>
        <v>FF9E</v>
      </c>
      <c r="I9" s="6" t="str">
        <f>RIGHT(濁音・半濁音[[#This Row],[表示(半)]],1)</f>
        <v>ﾞ</v>
      </c>
      <c r="J9" s="1" t="str">
        <f>DEC2HEX(_xlfn.UNICODE(濁音・半濁音[[#This Row],[表示3]]))</f>
        <v>30B7</v>
      </c>
      <c r="K9" s="1" t="str">
        <f>DBCS(濁音・半濁音[[#This Row],[表示1]])</f>
        <v>シ</v>
      </c>
      <c r="L9" s="8" t="str">
        <f>VLOOKUP(濁音・半濁音[[#This Row],[表示1]],半角・全角[[表示(半)]:[変数名（半）]],2,FALSE)</f>
        <v>WIDE_KANA_KATAKANA_SI</v>
      </c>
      <c r="M9" s="8" t="str">
        <f>VLOOKUP(濁音・半濁音[[#This Row],[表示1]],半角・全角[[表示(半)]:[変数名（半）]],3,FALSE)</f>
        <v>NARROW_KANA_KATAKANA_SI</v>
      </c>
      <c r="N9" s="8" t="str">
        <f>VLOOKUP(濁音・半濁音[[#This Row],[表示2]],半角・全角[[表示(半)]:[変数名（半）]],3,FALSE)</f>
        <v>NARROW_JIS_SYMBOL_KATAKANA_VOICED_SOUND_MARK</v>
      </c>
      <c r="O9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WIDE_KANA_KATAKANA_ZI =&gt; {
first = NARROW_KANA_KATAKANA_SI;
second = NARROW_JIS_SYMBOL_KATAKANA_VOICED_SOUND_MARK;
}</v>
      </c>
      <c r="P9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NARROW_KANA_KATAKANA_SI =&gt; if next.is_match(NARROW_JIS_SYMBOL_KATAKANA_VOICED_SOUND_MARK) {
result = WIDE_KANA_KATAKANA_ZI;
is_pad = true;
} else {
result = WIDE_KANA_KATAKANA_SI;
is_pad = false;
}</v>
      </c>
      <c r="Q9" s="1" t="str">
        <f>"Pair::create("""&amp;濁音・半濁音[[#This Row],[表示(全)]]&amp;""", """&amp;濁音・半濁音[[#This Row],[表示(半)]]&amp;"""),"</f>
        <v>Pair::create("ジ", "ｼﾞ"),</v>
      </c>
      <c r="S9" s="1"/>
    </row>
    <row r="10" spans="2:19" ht="18.75" customHeight="1" x14ac:dyDescent="0.4">
      <c r="B10" s="5" t="s">
        <v>530</v>
      </c>
      <c r="C10" s="5" t="str">
        <f t="shared" si="0"/>
        <v>ズ</v>
      </c>
      <c r="D10" s="7" t="str">
        <f>VLOOKUP(濁音・半濁音[[#This Row],[Code(全)]],定義一覧[],9,FALSE)</f>
        <v>WIDE_KANA_KATAKANA_ZU</v>
      </c>
      <c r="E10" s="6" t="s">
        <v>661</v>
      </c>
      <c r="F10" s="6" t="str">
        <f>DEC2HEX(_xlfn.UNICODE(濁音・半濁音[[#This Row],[表示1]]))</f>
        <v>FF7D</v>
      </c>
      <c r="G10" s="6" t="str">
        <f>LEFT(濁音・半濁音[[#This Row],[表示(半)]],1)</f>
        <v>ｽ</v>
      </c>
      <c r="H10" s="6" t="str">
        <f>DEC2HEX(_xlfn.UNICODE(濁音・半濁音[[#This Row],[表示2]]))</f>
        <v>FF9E</v>
      </c>
      <c r="I10" s="6" t="str">
        <f>RIGHT(濁音・半濁音[[#This Row],[表示(半)]],1)</f>
        <v>ﾞ</v>
      </c>
      <c r="J10" s="1" t="str">
        <f>DEC2HEX(_xlfn.UNICODE(濁音・半濁音[[#This Row],[表示3]]))</f>
        <v>30B9</v>
      </c>
      <c r="K10" s="1" t="str">
        <f>DBCS(濁音・半濁音[[#This Row],[表示1]])</f>
        <v>ス</v>
      </c>
      <c r="L10" s="8" t="str">
        <f>VLOOKUP(濁音・半濁音[[#This Row],[表示1]],半角・全角[[表示(半)]:[変数名（半）]],2,FALSE)</f>
        <v>WIDE_KANA_KATAKANA_SU</v>
      </c>
      <c r="M10" s="8" t="str">
        <f>VLOOKUP(濁音・半濁音[[#This Row],[表示1]],半角・全角[[表示(半)]:[変数名（半）]],3,FALSE)</f>
        <v>NARROW_KANA_KATAKANA_SU</v>
      </c>
      <c r="N10" s="8" t="str">
        <f>VLOOKUP(濁音・半濁音[[#This Row],[表示2]],半角・全角[[表示(半)]:[変数名（半）]],3,FALSE)</f>
        <v>NARROW_JIS_SYMBOL_KATAKANA_VOICED_SOUND_MARK</v>
      </c>
      <c r="O10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WIDE_KANA_KATAKANA_ZU =&gt; {
first = NARROW_KANA_KATAKANA_SU;
second = NARROW_JIS_SYMBOL_KATAKANA_VOICED_SOUND_MARK;
}</v>
      </c>
      <c r="P10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NARROW_KANA_KATAKANA_SU =&gt; if next.is_match(NARROW_JIS_SYMBOL_KATAKANA_VOICED_SOUND_MARK) {
result = WIDE_KANA_KATAKANA_ZU;
is_pad = true;
} else {
result = WIDE_KANA_KATAKANA_SU;
is_pad = false;
}</v>
      </c>
      <c r="Q10" s="1" t="str">
        <f>"Pair::create("""&amp;濁音・半濁音[[#This Row],[表示(全)]]&amp;""", """&amp;濁音・半濁音[[#This Row],[表示(半)]]&amp;"""),"</f>
        <v>Pair::create("ズ", "ｽﾞ"),</v>
      </c>
      <c r="S10" s="1"/>
    </row>
    <row r="11" spans="2:19" ht="18.75" customHeight="1" x14ac:dyDescent="0.4">
      <c r="B11" s="5" t="s">
        <v>531</v>
      </c>
      <c r="C11" s="5" t="str">
        <f t="shared" si="0"/>
        <v>ゼ</v>
      </c>
      <c r="D11" s="7" t="str">
        <f>VLOOKUP(濁音・半濁音[[#This Row],[Code(全)]],定義一覧[],9,FALSE)</f>
        <v>WIDE_KANA_KATAKANA_ZE</v>
      </c>
      <c r="E11" s="6" t="s">
        <v>662</v>
      </c>
      <c r="F11" s="6" t="str">
        <f>DEC2HEX(_xlfn.UNICODE(濁音・半濁音[[#This Row],[表示1]]))</f>
        <v>FF7E</v>
      </c>
      <c r="G11" s="6" t="str">
        <f>LEFT(濁音・半濁音[[#This Row],[表示(半)]],1)</f>
        <v>ｾ</v>
      </c>
      <c r="H11" s="6" t="str">
        <f>DEC2HEX(_xlfn.UNICODE(濁音・半濁音[[#This Row],[表示2]]))</f>
        <v>FF9E</v>
      </c>
      <c r="I11" s="6" t="str">
        <f>RIGHT(濁音・半濁音[[#This Row],[表示(半)]],1)</f>
        <v>ﾞ</v>
      </c>
      <c r="J11" s="1" t="str">
        <f>DEC2HEX(_xlfn.UNICODE(濁音・半濁音[[#This Row],[表示3]]))</f>
        <v>30BB</v>
      </c>
      <c r="K11" s="1" t="str">
        <f>DBCS(濁音・半濁音[[#This Row],[表示1]])</f>
        <v>セ</v>
      </c>
      <c r="L11" s="8" t="str">
        <f>VLOOKUP(濁音・半濁音[[#This Row],[表示1]],半角・全角[[表示(半)]:[変数名（半）]],2,FALSE)</f>
        <v>WIDE_KANA_KATAKANA_SE</v>
      </c>
      <c r="M11" s="8" t="str">
        <f>VLOOKUP(濁音・半濁音[[#This Row],[表示1]],半角・全角[[表示(半)]:[変数名（半）]],3,FALSE)</f>
        <v>NARROW_KANA_KATAKANA_SE</v>
      </c>
      <c r="N11" s="8" t="str">
        <f>VLOOKUP(濁音・半濁音[[#This Row],[表示2]],半角・全角[[表示(半)]:[変数名（半）]],3,FALSE)</f>
        <v>NARROW_JIS_SYMBOL_KATAKANA_VOICED_SOUND_MARK</v>
      </c>
      <c r="O11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WIDE_KANA_KATAKANA_ZE =&gt; {
first = NARROW_KANA_KATAKANA_SE;
second = NARROW_JIS_SYMBOL_KATAKANA_VOICED_SOUND_MARK;
}</v>
      </c>
      <c r="P11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NARROW_KANA_KATAKANA_SE =&gt; if next.is_match(NARROW_JIS_SYMBOL_KATAKANA_VOICED_SOUND_MARK) {
result = WIDE_KANA_KATAKANA_ZE;
is_pad = true;
} else {
result = WIDE_KANA_KATAKANA_SE;
is_pad = false;
}</v>
      </c>
      <c r="Q11" s="1" t="str">
        <f>"Pair::create("""&amp;濁音・半濁音[[#This Row],[表示(全)]]&amp;""", """&amp;濁音・半濁音[[#This Row],[表示(半)]]&amp;"""),"</f>
        <v>Pair::create("ゼ", "ｾﾞ"),</v>
      </c>
      <c r="S11" s="1"/>
    </row>
    <row r="12" spans="2:19" ht="18.75" customHeight="1" x14ac:dyDescent="0.4">
      <c r="B12" s="5" t="s">
        <v>532</v>
      </c>
      <c r="C12" s="5" t="str">
        <f t="shared" si="0"/>
        <v>ゾ</v>
      </c>
      <c r="D12" s="7" t="str">
        <f>VLOOKUP(濁音・半濁音[[#This Row],[Code(全)]],定義一覧[],9,FALSE)</f>
        <v>WIDE_KANA_KATAKANA_ZO</v>
      </c>
      <c r="E12" s="6" t="s">
        <v>663</v>
      </c>
      <c r="F12" s="6" t="str">
        <f>DEC2HEX(_xlfn.UNICODE(濁音・半濁音[[#This Row],[表示1]]))</f>
        <v>FF7F</v>
      </c>
      <c r="G12" s="6" t="str">
        <f>LEFT(濁音・半濁音[[#This Row],[表示(半)]],1)</f>
        <v>ｿ</v>
      </c>
      <c r="H12" s="6" t="str">
        <f>DEC2HEX(_xlfn.UNICODE(濁音・半濁音[[#This Row],[表示2]]))</f>
        <v>FF9E</v>
      </c>
      <c r="I12" s="6" t="str">
        <f>RIGHT(濁音・半濁音[[#This Row],[表示(半)]],1)</f>
        <v>ﾞ</v>
      </c>
      <c r="J12" s="1" t="str">
        <f>DEC2HEX(_xlfn.UNICODE(濁音・半濁音[[#This Row],[表示3]]))</f>
        <v>30BD</v>
      </c>
      <c r="K12" s="1" t="str">
        <f>DBCS(濁音・半濁音[[#This Row],[表示1]])</f>
        <v>ソ</v>
      </c>
      <c r="L12" s="8" t="str">
        <f>VLOOKUP(濁音・半濁音[[#This Row],[表示1]],半角・全角[[表示(半)]:[変数名（半）]],2,FALSE)</f>
        <v>WIDE_KANA_KATAKANA_SO</v>
      </c>
      <c r="M12" s="8" t="str">
        <f>VLOOKUP(濁音・半濁音[[#This Row],[表示1]],半角・全角[[表示(半)]:[変数名（半）]],3,FALSE)</f>
        <v>NARROW_KANA_KATAKANA_SO</v>
      </c>
      <c r="N12" s="8" t="str">
        <f>VLOOKUP(濁音・半濁音[[#This Row],[表示2]],半角・全角[[表示(半)]:[変数名（半）]],3,FALSE)</f>
        <v>NARROW_JIS_SYMBOL_KATAKANA_VOICED_SOUND_MARK</v>
      </c>
      <c r="O12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WIDE_KANA_KATAKANA_ZO =&gt; {
first = NARROW_KANA_KATAKANA_SO;
second = NARROW_JIS_SYMBOL_KATAKANA_VOICED_SOUND_MARK;
}</v>
      </c>
      <c r="P12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NARROW_KANA_KATAKANA_SO =&gt; if next.is_match(NARROW_JIS_SYMBOL_KATAKANA_VOICED_SOUND_MARK) {
result = WIDE_KANA_KATAKANA_ZO;
is_pad = true;
} else {
result = WIDE_KANA_KATAKANA_SO;
is_pad = false;
}</v>
      </c>
      <c r="Q12" s="1" t="str">
        <f>"Pair::create("""&amp;濁音・半濁音[[#This Row],[表示(全)]]&amp;""", """&amp;濁音・半濁音[[#This Row],[表示(半)]]&amp;"""),"</f>
        <v>Pair::create("ゾ", "ｿﾞ"),</v>
      </c>
      <c r="S12" s="1"/>
    </row>
    <row r="13" spans="2:19" ht="18.75" customHeight="1" x14ac:dyDescent="0.4">
      <c r="B13" s="5" t="s">
        <v>533</v>
      </c>
      <c r="C13" s="5" t="str">
        <f t="shared" si="0"/>
        <v>ダ</v>
      </c>
      <c r="D13" s="7" t="str">
        <f>VLOOKUP(濁音・半濁音[[#This Row],[Code(全)]],定義一覧[],9,FALSE)</f>
        <v>WIDE_KANA_KATAKANA_DA</v>
      </c>
      <c r="E13" s="6" t="s">
        <v>664</v>
      </c>
      <c r="F13" s="6" t="str">
        <f>DEC2HEX(_xlfn.UNICODE(濁音・半濁音[[#This Row],[表示1]]))</f>
        <v>FF80</v>
      </c>
      <c r="G13" s="6" t="str">
        <f>LEFT(濁音・半濁音[[#This Row],[表示(半)]],1)</f>
        <v>ﾀ</v>
      </c>
      <c r="H13" s="6" t="str">
        <f>DEC2HEX(_xlfn.UNICODE(濁音・半濁音[[#This Row],[表示2]]))</f>
        <v>FF9E</v>
      </c>
      <c r="I13" s="6" t="str">
        <f>RIGHT(濁音・半濁音[[#This Row],[表示(半)]],1)</f>
        <v>ﾞ</v>
      </c>
      <c r="J13" s="1" t="str">
        <f>DEC2HEX(_xlfn.UNICODE(濁音・半濁音[[#This Row],[表示3]]))</f>
        <v>30BF</v>
      </c>
      <c r="K13" s="1" t="str">
        <f>DBCS(濁音・半濁音[[#This Row],[表示1]])</f>
        <v>タ</v>
      </c>
      <c r="L13" s="8" t="str">
        <f>VLOOKUP(濁音・半濁音[[#This Row],[表示1]],半角・全角[[表示(半)]:[変数名（半）]],2,FALSE)</f>
        <v>WIDE_KANA_KATAKANA_TA</v>
      </c>
      <c r="M13" s="8" t="str">
        <f>VLOOKUP(濁音・半濁音[[#This Row],[表示1]],半角・全角[[表示(半)]:[変数名（半）]],3,FALSE)</f>
        <v>NARROW_KANA_KATAKANA_TA</v>
      </c>
      <c r="N13" s="8" t="str">
        <f>VLOOKUP(濁音・半濁音[[#This Row],[表示2]],半角・全角[[表示(半)]:[変数名（半）]],3,FALSE)</f>
        <v>NARROW_JIS_SYMBOL_KATAKANA_VOICED_SOUND_MARK</v>
      </c>
      <c r="O13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WIDE_KANA_KATAKANA_DA =&gt; {
first = NARROW_KANA_KATAKANA_TA;
second = NARROW_JIS_SYMBOL_KATAKANA_VOICED_SOUND_MARK;
}</v>
      </c>
      <c r="P13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NARROW_KANA_KATAKANA_TA =&gt; if next.is_match(NARROW_JIS_SYMBOL_KATAKANA_VOICED_SOUND_MARK) {
result = WIDE_KANA_KATAKANA_DA;
is_pad = true;
} else {
result = WIDE_KANA_KATAKANA_TA;
is_pad = false;
}</v>
      </c>
      <c r="Q13" s="1" t="str">
        <f>"Pair::create("""&amp;濁音・半濁音[[#This Row],[表示(全)]]&amp;""", """&amp;濁音・半濁音[[#This Row],[表示(半)]]&amp;"""),"</f>
        <v>Pair::create("ダ", "ﾀﾞ"),</v>
      </c>
      <c r="S13" s="1"/>
    </row>
    <row r="14" spans="2:19" ht="18.75" customHeight="1" x14ac:dyDescent="0.4">
      <c r="B14" s="5" t="s">
        <v>534</v>
      </c>
      <c r="C14" s="5" t="str">
        <f t="shared" si="0"/>
        <v>ヂ</v>
      </c>
      <c r="D14" s="7" t="str">
        <f>VLOOKUP(濁音・半濁音[[#This Row],[Code(全)]],定義一覧[],9,FALSE)</f>
        <v>WIDE_KANA_KATAKANA_DI</v>
      </c>
      <c r="E14" s="6" t="s">
        <v>665</v>
      </c>
      <c r="F14" s="6" t="str">
        <f>DEC2HEX(_xlfn.UNICODE(濁音・半濁音[[#This Row],[表示1]]))</f>
        <v>FF81</v>
      </c>
      <c r="G14" s="6" t="str">
        <f>LEFT(濁音・半濁音[[#This Row],[表示(半)]],1)</f>
        <v>ﾁ</v>
      </c>
      <c r="H14" s="6" t="str">
        <f>DEC2HEX(_xlfn.UNICODE(濁音・半濁音[[#This Row],[表示2]]))</f>
        <v>FF9E</v>
      </c>
      <c r="I14" s="6" t="str">
        <f>RIGHT(濁音・半濁音[[#This Row],[表示(半)]],1)</f>
        <v>ﾞ</v>
      </c>
      <c r="J14" s="1" t="str">
        <f>DEC2HEX(_xlfn.UNICODE(濁音・半濁音[[#This Row],[表示3]]))</f>
        <v>30C1</v>
      </c>
      <c r="K14" s="1" t="str">
        <f>DBCS(濁音・半濁音[[#This Row],[表示1]])</f>
        <v>チ</v>
      </c>
      <c r="L14" s="8" t="str">
        <f>VLOOKUP(濁音・半濁音[[#This Row],[表示1]],半角・全角[[表示(半)]:[変数名（半）]],2,FALSE)</f>
        <v>WIDE_KANA_KATAKANA_TI</v>
      </c>
      <c r="M14" s="8" t="str">
        <f>VLOOKUP(濁音・半濁音[[#This Row],[表示1]],半角・全角[[表示(半)]:[変数名（半）]],3,FALSE)</f>
        <v>NARROW_KANA_KATAKANA_TI</v>
      </c>
      <c r="N14" s="8" t="str">
        <f>VLOOKUP(濁音・半濁音[[#This Row],[表示2]],半角・全角[[表示(半)]:[変数名（半）]],3,FALSE)</f>
        <v>NARROW_JIS_SYMBOL_KATAKANA_VOICED_SOUND_MARK</v>
      </c>
      <c r="O14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WIDE_KANA_KATAKANA_DI =&gt; {
first = NARROW_KANA_KATAKANA_TI;
second = NARROW_JIS_SYMBOL_KATAKANA_VOICED_SOUND_MARK;
}</v>
      </c>
      <c r="P14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NARROW_KANA_KATAKANA_TI =&gt; if next.is_match(NARROW_JIS_SYMBOL_KATAKANA_VOICED_SOUND_MARK) {
result = WIDE_KANA_KATAKANA_DI;
is_pad = true;
} else {
result = WIDE_KANA_KATAKANA_TI;
is_pad = false;
}</v>
      </c>
      <c r="Q14" s="1" t="str">
        <f>"Pair::create("""&amp;濁音・半濁音[[#This Row],[表示(全)]]&amp;""", """&amp;濁音・半濁音[[#This Row],[表示(半)]]&amp;"""),"</f>
        <v>Pair::create("ヂ", "ﾁﾞ"),</v>
      </c>
      <c r="S14" s="1"/>
    </row>
    <row r="15" spans="2:19" ht="18.75" customHeight="1" x14ac:dyDescent="0.4">
      <c r="B15" s="5" t="s">
        <v>535</v>
      </c>
      <c r="C15" s="5" t="str">
        <f t="shared" si="0"/>
        <v>ヅ</v>
      </c>
      <c r="D15" s="7" t="str">
        <f>VLOOKUP(濁音・半濁音[[#This Row],[Code(全)]],定義一覧[],9,FALSE)</f>
        <v>WIDE_KANA_KATAKANA_DU</v>
      </c>
      <c r="E15" s="6" t="s">
        <v>666</v>
      </c>
      <c r="F15" s="6" t="str">
        <f>DEC2HEX(_xlfn.UNICODE(濁音・半濁音[[#This Row],[表示1]]))</f>
        <v>FF82</v>
      </c>
      <c r="G15" s="6" t="str">
        <f>LEFT(濁音・半濁音[[#This Row],[表示(半)]],1)</f>
        <v>ﾂ</v>
      </c>
      <c r="H15" s="6" t="str">
        <f>DEC2HEX(_xlfn.UNICODE(濁音・半濁音[[#This Row],[表示2]]))</f>
        <v>FF9E</v>
      </c>
      <c r="I15" s="6" t="str">
        <f>RIGHT(濁音・半濁音[[#This Row],[表示(半)]],1)</f>
        <v>ﾞ</v>
      </c>
      <c r="J15" s="1" t="str">
        <f>DEC2HEX(_xlfn.UNICODE(濁音・半濁音[[#This Row],[表示3]]))</f>
        <v>30C4</v>
      </c>
      <c r="K15" s="1" t="str">
        <f>DBCS(濁音・半濁音[[#This Row],[表示1]])</f>
        <v>ツ</v>
      </c>
      <c r="L15" s="8" t="str">
        <f>VLOOKUP(濁音・半濁音[[#This Row],[表示1]],半角・全角[[表示(半)]:[変数名（半）]],2,FALSE)</f>
        <v>WIDE_KANA_KATAKANA_TU</v>
      </c>
      <c r="M15" s="8" t="str">
        <f>VLOOKUP(濁音・半濁音[[#This Row],[表示1]],半角・全角[[表示(半)]:[変数名（半）]],3,FALSE)</f>
        <v>NARROW_KANA_KATAKANA_TU</v>
      </c>
      <c r="N15" s="8" t="str">
        <f>VLOOKUP(濁音・半濁音[[#This Row],[表示2]],半角・全角[[表示(半)]:[変数名（半）]],3,FALSE)</f>
        <v>NARROW_JIS_SYMBOL_KATAKANA_VOICED_SOUND_MARK</v>
      </c>
      <c r="O15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WIDE_KANA_KATAKANA_DU =&gt; {
first = NARROW_KANA_KATAKANA_TU;
second = NARROW_JIS_SYMBOL_KATAKANA_VOICED_SOUND_MARK;
}</v>
      </c>
      <c r="P15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NARROW_KANA_KATAKANA_TU =&gt; if next.is_match(NARROW_JIS_SYMBOL_KATAKANA_VOICED_SOUND_MARK) {
result = WIDE_KANA_KATAKANA_DU;
is_pad = true;
} else {
result = WIDE_KANA_KATAKANA_TU;
is_pad = false;
}</v>
      </c>
      <c r="Q15" s="1" t="str">
        <f>"Pair::create("""&amp;濁音・半濁音[[#This Row],[表示(全)]]&amp;""", """&amp;濁音・半濁音[[#This Row],[表示(半)]]&amp;"""),"</f>
        <v>Pair::create("ヅ", "ﾂﾞ"),</v>
      </c>
      <c r="S15" s="1"/>
    </row>
    <row r="16" spans="2:19" ht="18.75" customHeight="1" x14ac:dyDescent="0.4">
      <c r="B16" s="5" t="s">
        <v>536</v>
      </c>
      <c r="C16" s="5" t="str">
        <f t="shared" si="0"/>
        <v>デ</v>
      </c>
      <c r="D16" s="7" t="str">
        <f>VLOOKUP(濁音・半濁音[[#This Row],[Code(全)]],定義一覧[],9,FALSE)</f>
        <v>WIDE_KANA_KATAKANA_DE</v>
      </c>
      <c r="E16" s="6" t="s">
        <v>667</v>
      </c>
      <c r="F16" s="6" t="str">
        <f>DEC2HEX(_xlfn.UNICODE(濁音・半濁音[[#This Row],[表示1]]))</f>
        <v>FF83</v>
      </c>
      <c r="G16" s="6" t="str">
        <f>LEFT(濁音・半濁音[[#This Row],[表示(半)]],1)</f>
        <v>ﾃ</v>
      </c>
      <c r="H16" s="6" t="str">
        <f>DEC2HEX(_xlfn.UNICODE(濁音・半濁音[[#This Row],[表示2]]))</f>
        <v>FF9E</v>
      </c>
      <c r="I16" s="6" t="str">
        <f>RIGHT(濁音・半濁音[[#This Row],[表示(半)]],1)</f>
        <v>ﾞ</v>
      </c>
      <c r="J16" s="1" t="str">
        <f>DEC2HEX(_xlfn.UNICODE(濁音・半濁音[[#This Row],[表示3]]))</f>
        <v>30C6</v>
      </c>
      <c r="K16" s="1" t="str">
        <f>DBCS(濁音・半濁音[[#This Row],[表示1]])</f>
        <v>テ</v>
      </c>
      <c r="L16" s="8" t="str">
        <f>VLOOKUP(濁音・半濁音[[#This Row],[表示1]],半角・全角[[表示(半)]:[変数名（半）]],2,FALSE)</f>
        <v>WIDE_KANA_KATAKANA_TE</v>
      </c>
      <c r="M16" s="8" t="str">
        <f>VLOOKUP(濁音・半濁音[[#This Row],[表示1]],半角・全角[[表示(半)]:[変数名（半）]],3,FALSE)</f>
        <v>NARROW_KANA_KATAKANA_TE</v>
      </c>
      <c r="N16" s="8" t="str">
        <f>VLOOKUP(濁音・半濁音[[#This Row],[表示2]],半角・全角[[表示(半)]:[変数名（半）]],3,FALSE)</f>
        <v>NARROW_JIS_SYMBOL_KATAKANA_VOICED_SOUND_MARK</v>
      </c>
      <c r="O16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WIDE_KANA_KATAKANA_DE =&gt; {
first = NARROW_KANA_KATAKANA_TE;
second = NARROW_JIS_SYMBOL_KATAKANA_VOICED_SOUND_MARK;
}</v>
      </c>
      <c r="P16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NARROW_KANA_KATAKANA_TE =&gt; if next.is_match(NARROW_JIS_SYMBOL_KATAKANA_VOICED_SOUND_MARK) {
result = WIDE_KANA_KATAKANA_DE;
is_pad = true;
} else {
result = WIDE_KANA_KATAKANA_TE;
is_pad = false;
}</v>
      </c>
      <c r="Q16" s="1" t="str">
        <f>"Pair::create("""&amp;濁音・半濁音[[#This Row],[表示(全)]]&amp;""", """&amp;濁音・半濁音[[#This Row],[表示(半)]]&amp;"""),"</f>
        <v>Pair::create("デ", "ﾃﾞ"),</v>
      </c>
      <c r="S16" s="1"/>
    </row>
    <row r="17" spans="2:19" ht="18.75" customHeight="1" x14ac:dyDescent="0.4">
      <c r="B17" s="5" t="s">
        <v>537</v>
      </c>
      <c r="C17" s="5" t="str">
        <f t="shared" si="0"/>
        <v>ド</v>
      </c>
      <c r="D17" s="7" t="str">
        <f>VLOOKUP(濁音・半濁音[[#This Row],[Code(全)]],定義一覧[],9,FALSE)</f>
        <v>WIDE_KANA_KATAKANA_DO</v>
      </c>
      <c r="E17" s="6" t="s">
        <v>668</v>
      </c>
      <c r="F17" s="6" t="str">
        <f>DEC2HEX(_xlfn.UNICODE(濁音・半濁音[[#This Row],[表示1]]))</f>
        <v>FF84</v>
      </c>
      <c r="G17" s="6" t="str">
        <f>LEFT(濁音・半濁音[[#This Row],[表示(半)]],1)</f>
        <v>ﾄ</v>
      </c>
      <c r="H17" s="6" t="str">
        <f>DEC2HEX(_xlfn.UNICODE(濁音・半濁音[[#This Row],[表示2]]))</f>
        <v>FF9E</v>
      </c>
      <c r="I17" s="6" t="str">
        <f>RIGHT(濁音・半濁音[[#This Row],[表示(半)]],1)</f>
        <v>ﾞ</v>
      </c>
      <c r="J17" s="1" t="str">
        <f>DEC2HEX(_xlfn.UNICODE(濁音・半濁音[[#This Row],[表示3]]))</f>
        <v>30C8</v>
      </c>
      <c r="K17" s="1" t="str">
        <f>DBCS(濁音・半濁音[[#This Row],[表示1]])</f>
        <v>ト</v>
      </c>
      <c r="L17" s="8" t="str">
        <f>VLOOKUP(濁音・半濁音[[#This Row],[表示1]],半角・全角[[表示(半)]:[変数名（半）]],2,FALSE)</f>
        <v>WIDE_KANA_KATAKANA_TO</v>
      </c>
      <c r="M17" s="8" t="str">
        <f>VLOOKUP(濁音・半濁音[[#This Row],[表示1]],半角・全角[[表示(半)]:[変数名（半）]],3,FALSE)</f>
        <v>NARROW_KANA_KATAKANA_TO</v>
      </c>
      <c r="N17" s="8" t="str">
        <f>VLOOKUP(濁音・半濁音[[#This Row],[表示2]],半角・全角[[表示(半)]:[変数名（半）]],3,FALSE)</f>
        <v>NARROW_JIS_SYMBOL_KATAKANA_VOICED_SOUND_MARK</v>
      </c>
      <c r="O17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WIDE_KANA_KATAKANA_DO =&gt; {
first = NARROW_KANA_KATAKANA_TO;
second = NARROW_JIS_SYMBOL_KATAKANA_VOICED_SOUND_MARK;
}</v>
      </c>
      <c r="P17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NARROW_KANA_KATAKANA_TO =&gt; if next.is_match(NARROW_JIS_SYMBOL_KATAKANA_VOICED_SOUND_MARK) {
result = WIDE_KANA_KATAKANA_DO;
is_pad = true;
} else {
result = WIDE_KANA_KATAKANA_TO;
is_pad = false;
}</v>
      </c>
      <c r="Q17" s="1" t="str">
        <f>"Pair::create("""&amp;濁音・半濁音[[#This Row],[表示(全)]]&amp;""", """&amp;濁音・半濁音[[#This Row],[表示(半)]]&amp;"""),"</f>
        <v>Pair::create("ド", "ﾄﾞ"),</v>
      </c>
      <c r="S17" s="1"/>
    </row>
    <row r="18" spans="2:19" ht="18.75" customHeight="1" x14ac:dyDescent="0.4">
      <c r="B18" s="5" t="s">
        <v>538</v>
      </c>
      <c r="C18" s="5" t="str">
        <f t="shared" si="0"/>
        <v>バ</v>
      </c>
      <c r="D18" s="7" t="str">
        <f>VLOOKUP(濁音・半濁音[[#This Row],[Code(全)]],定義一覧[],9,FALSE)</f>
        <v>WIDE_KANA_KATAKANA_BA</v>
      </c>
      <c r="E18" s="6" t="s">
        <v>669</v>
      </c>
      <c r="F18" s="6" t="str">
        <f>DEC2HEX(_xlfn.UNICODE(濁音・半濁音[[#This Row],[表示1]]))</f>
        <v>FF8A</v>
      </c>
      <c r="G18" s="6" t="str">
        <f>LEFT(濁音・半濁音[[#This Row],[表示(半)]],1)</f>
        <v>ﾊ</v>
      </c>
      <c r="H18" s="6" t="str">
        <f>DEC2HEX(_xlfn.UNICODE(濁音・半濁音[[#This Row],[表示2]]))</f>
        <v>FF9E</v>
      </c>
      <c r="I18" s="6" t="str">
        <f>RIGHT(濁音・半濁音[[#This Row],[表示(半)]],1)</f>
        <v>ﾞ</v>
      </c>
      <c r="J18" s="1" t="str">
        <f>DEC2HEX(_xlfn.UNICODE(濁音・半濁音[[#This Row],[表示3]]))</f>
        <v>30CF</v>
      </c>
      <c r="K18" s="1" t="str">
        <f>DBCS(濁音・半濁音[[#This Row],[表示1]])</f>
        <v>ハ</v>
      </c>
      <c r="L18" s="8" t="str">
        <f>VLOOKUP(濁音・半濁音[[#This Row],[表示1]],半角・全角[[表示(半)]:[変数名（半）]],2,FALSE)</f>
        <v>WIDE_KANA_KATAKANA_HA</v>
      </c>
      <c r="M18" s="8" t="str">
        <f>VLOOKUP(濁音・半濁音[[#This Row],[表示1]],半角・全角[[表示(半)]:[変数名（半）]],3,FALSE)</f>
        <v>NARROW_KANA_KATAKANA_HA</v>
      </c>
      <c r="N18" s="8" t="str">
        <f>VLOOKUP(濁音・半濁音[[#This Row],[表示2]],半角・全角[[表示(半)]:[変数名（半）]],3,FALSE)</f>
        <v>NARROW_JIS_SYMBOL_KATAKANA_VOICED_SOUND_MARK</v>
      </c>
      <c r="O18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WIDE_KANA_KATAKANA_BA =&gt; {
first = NARROW_KANA_KATAKANA_HA;
second = NARROW_JIS_SYMBOL_KATAKANA_VOICED_SOUND_MARK;
}</v>
      </c>
      <c r="P18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NARROW_KANA_KATAKANA_HA =&gt; if next.is_match(NARROW_JIS_SYMBOL_KATAKANA_VOICED_SOUND_MARK) {
result = WIDE_KANA_KATAKANA_BA;
is_pad = true;
} else {
result = WIDE_KANA_KATAKANA_HA;
is_pad = false;
}</v>
      </c>
      <c r="Q18" s="1" t="str">
        <f>"Pair::create("""&amp;濁音・半濁音[[#This Row],[表示(全)]]&amp;""", """&amp;濁音・半濁音[[#This Row],[表示(半)]]&amp;"""),"</f>
        <v>Pair::create("バ", "ﾊﾞ"),</v>
      </c>
      <c r="S18" s="1"/>
    </row>
    <row r="19" spans="2:19" ht="18.75" customHeight="1" x14ac:dyDescent="0.4">
      <c r="B19" s="5" t="s">
        <v>539</v>
      </c>
      <c r="C19" s="5" t="str">
        <f t="shared" si="0"/>
        <v>パ</v>
      </c>
      <c r="D19" s="7" t="str">
        <f>VLOOKUP(濁音・半濁音[[#This Row],[Code(全)]],定義一覧[],9,FALSE)</f>
        <v>WIDE_KANA_KATAKANA_PA</v>
      </c>
      <c r="E19" s="6" t="s">
        <v>670</v>
      </c>
      <c r="F19" s="6" t="str">
        <f>DEC2HEX(_xlfn.UNICODE(濁音・半濁音[[#This Row],[表示1]]))</f>
        <v>FF8A</v>
      </c>
      <c r="G19" s="6" t="str">
        <f>LEFT(濁音・半濁音[[#This Row],[表示(半)]],1)</f>
        <v>ﾊ</v>
      </c>
      <c r="H19" s="6" t="str">
        <f>DEC2HEX(_xlfn.UNICODE(濁音・半濁音[[#This Row],[表示2]]))</f>
        <v>FF9F</v>
      </c>
      <c r="I19" s="6" t="str">
        <f>RIGHT(濁音・半濁音[[#This Row],[表示(半)]],1)</f>
        <v>ﾟ</v>
      </c>
      <c r="J19" s="1" t="str">
        <f>DEC2HEX(_xlfn.UNICODE(濁音・半濁音[[#This Row],[表示3]]))</f>
        <v>30CF</v>
      </c>
      <c r="K19" s="1" t="str">
        <f>DBCS(濁音・半濁音[[#This Row],[表示1]])</f>
        <v>ハ</v>
      </c>
      <c r="L19" s="8" t="str">
        <f>VLOOKUP(濁音・半濁音[[#This Row],[表示1]],半角・全角[[表示(半)]:[変数名（半）]],2,FALSE)</f>
        <v>WIDE_KANA_KATAKANA_HA</v>
      </c>
      <c r="M19" s="8" t="str">
        <f>VLOOKUP(濁音・半濁音[[#This Row],[表示1]],半角・全角[[表示(半)]:[変数名（半）]],3,FALSE)</f>
        <v>NARROW_KANA_KATAKANA_HA</v>
      </c>
      <c r="N19" s="8" t="str">
        <f>VLOOKUP(濁音・半濁音[[#This Row],[表示2]],半角・全角[[表示(半)]:[変数名（半）]],3,FALSE)</f>
        <v>NARROW_JIS_SYMBOL_KATAKANA_SEMI_VOICED_SOUND_MARK</v>
      </c>
      <c r="O19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WIDE_KANA_KATAKANA_PA =&gt; {
first = NARROW_KANA_KATAKANA_HA;
second = NARROW_JIS_SYMBOL_KATAKANA_SEMI_VOICED_SOUND_MARK;
}</v>
      </c>
      <c r="P19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NARROW_KANA_KATAKANA_HA =&gt; if next.is_match(NARROW_JIS_SYMBOL_KATAKANA_SEMI_VOICED_SOUND_MARK) {
result = WIDE_KANA_KATAKANA_PA;
is_pad = true;
} else {
result = WIDE_KANA_KATAKANA_HA;
is_pad = false;
}</v>
      </c>
      <c r="Q19" s="1" t="str">
        <f>"Pair::create("""&amp;濁音・半濁音[[#This Row],[表示(全)]]&amp;""", """&amp;濁音・半濁音[[#This Row],[表示(半)]]&amp;"""),"</f>
        <v>Pair::create("パ", "ﾊﾟ"),</v>
      </c>
      <c r="S19" s="1"/>
    </row>
    <row r="20" spans="2:19" ht="18.75" customHeight="1" x14ac:dyDescent="0.4">
      <c r="B20" s="5" t="s">
        <v>540</v>
      </c>
      <c r="C20" s="5" t="str">
        <f t="shared" si="0"/>
        <v>ビ</v>
      </c>
      <c r="D20" s="7" t="str">
        <f>VLOOKUP(濁音・半濁音[[#This Row],[Code(全)]],定義一覧[],9,FALSE)</f>
        <v>WIDE_KANA_KATAKANA_BI</v>
      </c>
      <c r="E20" s="6" t="s">
        <v>671</v>
      </c>
      <c r="F20" s="6" t="str">
        <f>DEC2HEX(_xlfn.UNICODE(濁音・半濁音[[#This Row],[表示1]]))</f>
        <v>FF8B</v>
      </c>
      <c r="G20" s="6" t="str">
        <f>LEFT(濁音・半濁音[[#This Row],[表示(半)]],1)</f>
        <v>ﾋ</v>
      </c>
      <c r="H20" s="6" t="str">
        <f>DEC2HEX(_xlfn.UNICODE(濁音・半濁音[[#This Row],[表示2]]))</f>
        <v>FF9E</v>
      </c>
      <c r="I20" s="6" t="str">
        <f>RIGHT(濁音・半濁音[[#This Row],[表示(半)]],1)</f>
        <v>ﾞ</v>
      </c>
      <c r="J20" s="1" t="str">
        <f>DEC2HEX(_xlfn.UNICODE(濁音・半濁音[[#This Row],[表示3]]))</f>
        <v>30D2</v>
      </c>
      <c r="K20" s="1" t="str">
        <f>DBCS(濁音・半濁音[[#This Row],[表示1]])</f>
        <v>ヒ</v>
      </c>
      <c r="L20" s="8" t="str">
        <f>VLOOKUP(濁音・半濁音[[#This Row],[表示1]],半角・全角[[表示(半)]:[変数名（半）]],2,FALSE)</f>
        <v>WIDE_KANA_KATAKANA_HI</v>
      </c>
      <c r="M20" s="8" t="str">
        <f>VLOOKUP(濁音・半濁音[[#This Row],[表示1]],半角・全角[[表示(半)]:[変数名（半）]],3,FALSE)</f>
        <v>NARROW_KANA_KATAKANA_HI</v>
      </c>
      <c r="N20" s="8" t="str">
        <f>VLOOKUP(濁音・半濁音[[#This Row],[表示2]],半角・全角[[表示(半)]:[変数名（半）]],3,FALSE)</f>
        <v>NARROW_JIS_SYMBOL_KATAKANA_VOICED_SOUND_MARK</v>
      </c>
      <c r="O20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WIDE_KANA_KATAKANA_BI =&gt; {
first = NARROW_KANA_KATAKANA_HI;
second = NARROW_JIS_SYMBOL_KATAKANA_VOICED_SOUND_MARK;
}</v>
      </c>
      <c r="P20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NARROW_KANA_KATAKANA_HI =&gt; if next.is_match(NARROW_JIS_SYMBOL_KATAKANA_VOICED_SOUND_MARK) {
result = WIDE_KANA_KATAKANA_BI;
is_pad = true;
} else {
result = WIDE_KANA_KATAKANA_HI;
is_pad = false;
}</v>
      </c>
      <c r="Q20" s="1" t="str">
        <f>"Pair::create("""&amp;濁音・半濁音[[#This Row],[表示(全)]]&amp;""", """&amp;濁音・半濁音[[#This Row],[表示(半)]]&amp;"""),"</f>
        <v>Pair::create("ビ", "ﾋﾞ"),</v>
      </c>
      <c r="S20" s="1"/>
    </row>
    <row r="21" spans="2:19" ht="18.75" customHeight="1" x14ac:dyDescent="0.4">
      <c r="B21" s="5" t="s">
        <v>541</v>
      </c>
      <c r="C21" s="5" t="str">
        <f t="shared" si="0"/>
        <v>ピ</v>
      </c>
      <c r="D21" s="7" t="str">
        <f>VLOOKUP(濁音・半濁音[[#This Row],[Code(全)]],定義一覧[],9,FALSE)</f>
        <v>WIDE_KANA_KATAKANA_PI</v>
      </c>
      <c r="E21" s="6" t="s">
        <v>672</v>
      </c>
      <c r="F21" s="6" t="str">
        <f>DEC2HEX(_xlfn.UNICODE(濁音・半濁音[[#This Row],[表示1]]))</f>
        <v>FF8B</v>
      </c>
      <c r="G21" s="6" t="str">
        <f>LEFT(濁音・半濁音[[#This Row],[表示(半)]],1)</f>
        <v>ﾋ</v>
      </c>
      <c r="H21" s="6" t="str">
        <f>DEC2HEX(_xlfn.UNICODE(濁音・半濁音[[#This Row],[表示2]]))</f>
        <v>FF9F</v>
      </c>
      <c r="I21" s="6" t="str">
        <f>RIGHT(濁音・半濁音[[#This Row],[表示(半)]],1)</f>
        <v>ﾟ</v>
      </c>
      <c r="J21" s="1" t="str">
        <f>DEC2HEX(_xlfn.UNICODE(濁音・半濁音[[#This Row],[表示3]]))</f>
        <v>30D2</v>
      </c>
      <c r="K21" s="1" t="str">
        <f>DBCS(濁音・半濁音[[#This Row],[表示1]])</f>
        <v>ヒ</v>
      </c>
      <c r="L21" s="8" t="str">
        <f>VLOOKUP(濁音・半濁音[[#This Row],[表示1]],半角・全角[[表示(半)]:[変数名（半）]],2,FALSE)</f>
        <v>WIDE_KANA_KATAKANA_HI</v>
      </c>
      <c r="M21" s="8" t="str">
        <f>VLOOKUP(濁音・半濁音[[#This Row],[表示1]],半角・全角[[表示(半)]:[変数名（半）]],3,FALSE)</f>
        <v>NARROW_KANA_KATAKANA_HI</v>
      </c>
      <c r="N21" s="8" t="str">
        <f>VLOOKUP(濁音・半濁音[[#This Row],[表示2]],半角・全角[[表示(半)]:[変数名（半）]],3,FALSE)</f>
        <v>NARROW_JIS_SYMBOL_KATAKANA_SEMI_VOICED_SOUND_MARK</v>
      </c>
      <c r="O21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WIDE_KANA_KATAKANA_PI =&gt; {
first = NARROW_KANA_KATAKANA_HI;
second = NARROW_JIS_SYMBOL_KATAKANA_SEMI_VOICED_SOUND_MARK;
}</v>
      </c>
      <c r="P21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NARROW_KANA_KATAKANA_HI =&gt; if next.is_match(NARROW_JIS_SYMBOL_KATAKANA_SEMI_VOICED_SOUND_MARK) {
result = WIDE_KANA_KATAKANA_PI;
is_pad = true;
} else {
result = WIDE_KANA_KATAKANA_HI;
is_pad = false;
}</v>
      </c>
      <c r="Q21" s="1" t="str">
        <f>"Pair::create("""&amp;濁音・半濁音[[#This Row],[表示(全)]]&amp;""", """&amp;濁音・半濁音[[#This Row],[表示(半)]]&amp;"""),"</f>
        <v>Pair::create("ピ", "ﾋﾟ"),</v>
      </c>
      <c r="S21" s="1"/>
    </row>
    <row r="22" spans="2:19" ht="18.75" customHeight="1" x14ac:dyDescent="0.4">
      <c r="B22" s="5" t="s">
        <v>542</v>
      </c>
      <c r="C22" s="5" t="str">
        <f t="shared" si="0"/>
        <v>ブ</v>
      </c>
      <c r="D22" s="7" t="str">
        <f>VLOOKUP(濁音・半濁音[[#This Row],[Code(全)]],定義一覧[],9,FALSE)</f>
        <v>WIDE_KANA_KATAKANA_BU</v>
      </c>
      <c r="E22" s="6" t="s">
        <v>673</v>
      </c>
      <c r="F22" s="6" t="str">
        <f>DEC2HEX(_xlfn.UNICODE(濁音・半濁音[[#This Row],[表示1]]))</f>
        <v>FF8C</v>
      </c>
      <c r="G22" s="6" t="str">
        <f>LEFT(濁音・半濁音[[#This Row],[表示(半)]],1)</f>
        <v>ﾌ</v>
      </c>
      <c r="H22" s="6" t="str">
        <f>DEC2HEX(_xlfn.UNICODE(濁音・半濁音[[#This Row],[表示2]]))</f>
        <v>FF9E</v>
      </c>
      <c r="I22" s="6" t="str">
        <f>RIGHT(濁音・半濁音[[#This Row],[表示(半)]],1)</f>
        <v>ﾞ</v>
      </c>
      <c r="J22" s="1" t="str">
        <f>DEC2HEX(_xlfn.UNICODE(濁音・半濁音[[#This Row],[表示3]]))</f>
        <v>30D5</v>
      </c>
      <c r="K22" s="1" t="str">
        <f>DBCS(濁音・半濁音[[#This Row],[表示1]])</f>
        <v>フ</v>
      </c>
      <c r="L22" s="8" t="str">
        <f>VLOOKUP(濁音・半濁音[[#This Row],[表示1]],半角・全角[[表示(半)]:[変数名（半）]],2,FALSE)</f>
        <v>WIDE_KANA_KATAKANA_HU</v>
      </c>
      <c r="M22" s="8" t="str">
        <f>VLOOKUP(濁音・半濁音[[#This Row],[表示1]],半角・全角[[表示(半)]:[変数名（半）]],3,FALSE)</f>
        <v>NARROW_KANA_KATAKANA_HU</v>
      </c>
      <c r="N22" s="8" t="str">
        <f>VLOOKUP(濁音・半濁音[[#This Row],[表示2]],半角・全角[[表示(半)]:[変数名（半）]],3,FALSE)</f>
        <v>NARROW_JIS_SYMBOL_KATAKANA_VOICED_SOUND_MARK</v>
      </c>
      <c r="O22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WIDE_KANA_KATAKANA_BU =&gt; {
first = NARROW_KANA_KATAKANA_HU;
second = NARROW_JIS_SYMBOL_KATAKANA_VOICED_SOUND_MARK;
}</v>
      </c>
      <c r="P22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NARROW_KANA_KATAKANA_HU =&gt; if next.is_match(NARROW_JIS_SYMBOL_KATAKANA_VOICED_SOUND_MARK) {
result = WIDE_KANA_KATAKANA_BU;
is_pad = true;
} else {
result = WIDE_KANA_KATAKANA_HU;
is_pad = false;
}</v>
      </c>
      <c r="Q22" s="1" t="str">
        <f>"Pair::create("""&amp;濁音・半濁音[[#This Row],[表示(全)]]&amp;""", """&amp;濁音・半濁音[[#This Row],[表示(半)]]&amp;"""),"</f>
        <v>Pair::create("ブ", "ﾌﾞ"),</v>
      </c>
      <c r="S22" s="1"/>
    </row>
    <row r="23" spans="2:19" ht="18.75" customHeight="1" x14ac:dyDescent="0.4">
      <c r="B23" s="5" t="s">
        <v>543</v>
      </c>
      <c r="C23" s="5" t="str">
        <f t="shared" si="0"/>
        <v>プ</v>
      </c>
      <c r="D23" s="7" t="str">
        <f>VLOOKUP(濁音・半濁音[[#This Row],[Code(全)]],定義一覧[],9,FALSE)</f>
        <v>WIDE_KANA_KATAKANA_PU</v>
      </c>
      <c r="E23" s="6" t="s">
        <v>674</v>
      </c>
      <c r="F23" s="6" t="str">
        <f>DEC2HEX(_xlfn.UNICODE(濁音・半濁音[[#This Row],[表示1]]))</f>
        <v>FF8C</v>
      </c>
      <c r="G23" s="6" t="str">
        <f>LEFT(濁音・半濁音[[#This Row],[表示(半)]],1)</f>
        <v>ﾌ</v>
      </c>
      <c r="H23" s="6" t="str">
        <f>DEC2HEX(_xlfn.UNICODE(濁音・半濁音[[#This Row],[表示2]]))</f>
        <v>FF9F</v>
      </c>
      <c r="I23" s="6" t="str">
        <f>RIGHT(濁音・半濁音[[#This Row],[表示(半)]],1)</f>
        <v>ﾟ</v>
      </c>
      <c r="J23" s="1" t="str">
        <f>DEC2HEX(_xlfn.UNICODE(濁音・半濁音[[#This Row],[表示3]]))</f>
        <v>30D5</v>
      </c>
      <c r="K23" s="1" t="str">
        <f>DBCS(濁音・半濁音[[#This Row],[表示1]])</f>
        <v>フ</v>
      </c>
      <c r="L23" s="8" t="str">
        <f>VLOOKUP(濁音・半濁音[[#This Row],[表示1]],半角・全角[[表示(半)]:[変数名（半）]],2,FALSE)</f>
        <v>WIDE_KANA_KATAKANA_HU</v>
      </c>
      <c r="M23" s="8" t="str">
        <f>VLOOKUP(濁音・半濁音[[#This Row],[表示1]],半角・全角[[表示(半)]:[変数名（半）]],3,FALSE)</f>
        <v>NARROW_KANA_KATAKANA_HU</v>
      </c>
      <c r="N23" s="8" t="str">
        <f>VLOOKUP(濁音・半濁音[[#This Row],[表示2]],半角・全角[[表示(半)]:[変数名（半）]],3,FALSE)</f>
        <v>NARROW_JIS_SYMBOL_KATAKANA_SEMI_VOICED_SOUND_MARK</v>
      </c>
      <c r="O23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WIDE_KANA_KATAKANA_PU =&gt; {
first = NARROW_KANA_KATAKANA_HU;
second = NARROW_JIS_SYMBOL_KATAKANA_SEMI_VOICED_SOUND_MARK;
}</v>
      </c>
      <c r="P23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NARROW_KANA_KATAKANA_HU =&gt; if next.is_match(NARROW_JIS_SYMBOL_KATAKANA_SEMI_VOICED_SOUND_MARK) {
result = WIDE_KANA_KATAKANA_PU;
is_pad = true;
} else {
result = WIDE_KANA_KATAKANA_HU;
is_pad = false;
}</v>
      </c>
      <c r="Q23" s="1" t="str">
        <f>"Pair::create("""&amp;濁音・半濁音[[#This Row],[表示(全)]]&amp;""", """&amp;濁音・半濁音[[#This Row],[表示(半)]]&amp;"""),"</f>
        <v>Pair::create("プ", "ﾌﾟ"),</v>
      </c>
      <c r="S23" s="1"/>
    </row>
    <row r="24" spans="2:19" ht="18.75" customHeight="1" x14ac:dyDescent="0.4">
      <c r="B24" s="5" t="s">
        <v>544</v>
      </c>
      <c r="C24" s="5" t="str">
        <f t="shared" si="0"/>
        <v>ベ</v>
      </c>
      <c r="D24" s="7" t="str">
        <f>VLOOKUP(濁音・半濁音[[#This Row],[Code(全)]],定義一覧[],9,FALSE)</f>
        <v>WIDE_KANA_KATAKANA_BE</v>
      </c>
      <c r="E24" s="6" t="s">
        <v>675</v>
      </c>
      <c r="F24" s="6" t="str">
        <f>DEC2HEX(_xlfn.UNICODE(濁音・半濁音[[#This Row],[表示1]]))</f>
        <v>FF8D</v>
      </c>
      <c r="G24" s="6" t="str">
        <f>LEFT(濁音・半濁音[[#This Row],[表示(半)]],1)</f>
        <v>ﾍ</v>
      </c>
      <c r="H24" s="6" t="str">
        <f>DEC2HEX(_xlfn.UNICODE(濁音・半濁音[[#This Row],[表示2]]))</f>
        <v>FF9E</v>
      </c>
      <c r="I24" s="6" t="str">
        <f>RIGHT(濁音・半濁音[[#This Row],[表示(半)]],1)</f>
        <v>ﾞ</v>
      </c>
      <c r="J24" s="1" t="str">
        <f>DEC2HEX(_xlfn.UNICODE(濁音・半濁音[[#This Row],[表示3]]))</f>
        <v>30D8</v>
      </c>
      <c r="K24" s="1" t="str">
        <f>DBCS(濁音・半濁音[[#This Row],[表示1]])</f>
        <v>ヘ</v>
      </c>
      <c r="L24" s="8" t="str">
        <f>VLOOKUP(濁音・半濁音[[#This Row],[表示1]],半角・全角[[表示(半)]:[変数名（半）]],2,FALSE)</f>
        <v>WIDE_KANA_KATAKANA_HE</v>
      </c>
      <c r="M24" s="8" t="str">
        <f>VLOOKUP(濁音・半濁音[[#This Row],[表示1]],半角・全角[[表示(半)]:[変数名（半）]],3,FALSE)</f>
        <v>NARROW_KANA_KATAKANA_HE</v>
      </c>
      <c r="N24" s="8" t="str">
        <f>VLOOKUP(濁音・半濁音[[#This Row],[表示2]],半角・全角[[表示(半)]:[変数名（半）]],3,FALSE)</f>
        <v>NARROW_JIS_SYMBOL_KATAKANA_VOICED_SOUND_MARK</v>
      </c>
      <c r="O24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WIDE_KANA_KATAKANA_BE =&gt; {
first = NARROW_KANA_KATAKANA_HE;
second = NARROW_JIS_SYMBOL_KATAKANA_VOICED_SOUND_MARK;
}</v>
      </c>
      <c r="P24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NARROW_KANA_KATAKANA_HE =&gt; if next.is_match(NARROW_JIS_SYMBOL_KATAKANA_VOICED_SOUND_MARK) {
result = WIDE_KANA_KATAKANA_BE;
is_pad = true;
} else {
result = WIDE_KANA_KATAKANA_HE;
is_pad = false;
}</v>
      </c>
      <c r="Q24" s="1" t="str">
        <f>"Pair::create("""&amp;濁音・半濁音[[#This Row],[表示(全)]]&amp;""", """&amp;濁音・半濁音[[#This Row],[表示(半)]]&amp;"""),"</f>
        <v>Pair::create("ベ", "ﾍﾞ"),</v>
      </c>
      <c r="S24" s="1"/>
    </row>
    <row r="25" spans="2:19" ht="18.75" customHeight="1" x14ac:dyDescent="0.4">
      <c r="B25" s="5" t="s">
        <v>545</v>
      </c>
      <c r="C25" s="5" t="str">
        <f t="shared" si="0"/>
        <v>ペ</v>
      </c>
      <c r="D25" s="7" t="str">
        <f>VLOOKUP(濁音・半濁音[[#This Row],[Code(全)]],定義一覧[],9,FALSE)</f>
        <v>WIDE_KANA_KATAKANA_PE</v>
      </c>
      <c r="E25" s="6" t="s">
        <v>676</v>
      </c>
      <c r="F25" s="6" t="str">
        <f>DEC2HEX(_xlfn.UNICODE(濁音・半濁音[[#This Row],[表示1]]))</f>
        <v>FF8D</v>
      </c>
      <c r="G25" s="6" t="str">
        <f>LEFT(濁音・半濁音[[#This Row],[表示(半)]],1)</f>
        <v>ﾍ</v>
      </c>
      <c r="H25" s="6" t="str">
        <f>DEC2HEX(_xlfn.UNICODE(濁音・半濁音[[#This Row],[表示2]]))</f>
        <v>FF9F</v>
      </c>
      <c r="I25" s="6" t="str">
        <f>RIGHT(濁音・半濁音[[#This Row],[表示(半)]],1)</f>
        <v>ﾟ</v>
      </c>
      <c r="J25" s="1" t="str">
        <f>DEC2HEX(_xlfn.UNICODE(濁音・半濁音[[#This Row],[表示3]]))</f>
        <v>30D8</v>
      </c>
      <c r="K25" s="1" t="str">
        <f>DBCS(濁音・半濁音[[#This Row],[表示1]])</f>
        <v>ヘ</v>
      </c>
      <c r="L25" s="8" t="str">
        <f>VLOOKUP(濁音・半濁音[[#This Row],[表示1]],半角・全角[[表示(半)]:[変数名（半）]],2,FALSE)</f>
        <v>WIDE_KANA_KATAKANA_HE</v>
      </c>
      <c r="M25" s="8" t="str">
        <f>VLOOKUP(濁音・半濁音[[#This Row],[表示1]],半角・全角[[表示(半)]:[変数名（半）]],3,FALSE)</f>
        <v>NARROW_KANA_KATAKANA_HE</v>
      </c>
      <c r="N25" s="8" t="str">
        <f>VLOOKUP(濁音・半濁音[[#This Row],[表示2]],半角・全角[[表示(半)]:[変数名（半）]],3,FALSE)</f>
        <v>NARROW_JIS_SYMBOL_KATAKANA_SEMI_VOICED_SOUND_MARK</v>
      </c>
      <c r="O25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WIDE_KANA_KATAKANA_PE =&gt; {
first = NARROW_KANA_KATAKANA_HE;
second = NARROW_JIS_SYMBOL_KATAKANA_SEMI_VOICED_SOUND_MARK;
}</v>
      </c>
      <c r="P25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NARROW_KANA_KATAKANA_HE =&gt; if next.is_match(NARROW_JIS_SYMBOL_KATAKANA_SEMI_VOICED_SOUND_MARK) {
result = WIDE_KANA_KATAKANA_PE;
is_pad = true;
} else {
result = WIDE_KANA_KATAKANA_HE;
is_pad = false;
}</v>
      </c>
      <c r="Q25" s="1" t="str">
        <f>"Pair::create("""&amp;濁音・半濁音[[#This Row],[表示(全)]]&amp;""", """&amp;濁音・半濁音[[#This Row],[表示(半)]]&amp;"""),"</f>
        <v>Pair::create("ペ", "ﾍﾟ"),</v>
      </c>
      <c r="S25" s="1"/>
    </row>
    <row r="26" spans="2:19" ht="18.75" customHeight="1" x14ac:dyDescent="0.4">
      <c r="B26" s="5" t="s">
        <v>546</v>
      </c>
      <c r="C26" s="5" t="str">
        <f t="shared" si="0"/>
        <v>ボ</v>
      </c>
      <c r="D26" s="7" t="str">
        <f>VLOOKUP(濁音・半濁音[[#This Row],[Code(全)]],定義一覧[],9,FALSE)</f>
        <v>WIDE_KANA_KATAKANA_BO</v>
      </c>
      <c r="E26" s="6" t="s">
        <v>677</v>
      </c>
      <c r="F26" s="6" t="str">
        <f>DEC2HEX(_xlfn.UNICODE(濁音・半濁音[[#This Row],[表示1]]))</f>
        <v>FF8E</v>
      </c>
      <c r="G26" s="6" t="str">
        <f>LEFT(濁音・半濁音[[#This Row],[表示(半)]],1)</f>
        <v>ﾎ</v>
      </c>
      <c r="H26" s="6" t="str">
        <f>DEC2HEX(_xlfn.UNICODE(濁音・半濁音[[#This Row],[表示2]]))</f>
        <v>FF9E</v>
      </c>
      <c r="I26" s="6" t="str">
        <f>RIGHT(濁音・半濁音[[#This Row],[表示(半)]],1)</f>
        <v>ﾞ</v>
      </c>
      <c r="J26" s="1" t="str">
        <f>DEC2HEX(_xlfn.UNICODE(濁音・半濁音[[#This Row],[表示3]]))</f>
        <v>30DB</v>
      </c>
      <c r="K26" s="1" t="str">
        <f>DBCS(濁音・半濁音[[#This Row],[表示1]])</f>
        <v>ホ</v>
      </c>
      <c r="L26" s="8" t="str">
        <f>VLOOKUP(濁音・半濁音[[#This Row],[表示1]],半角・全角[[表示(半)]:[変数名（半）]],2,FALSE)</f>
        <v>WIDE_KANA_KATAKANA_HO</v>
      </c>
      <c r="M26" s="8" t="str">
        <f>VLOOKUP(濁音・半濁音[[#This Row],[表示1]],半角・全角[[表示(半)]:[変数名（半）]],3,FALSE)</f>
        <v>NARROW_KANA_KATAKANA_HO</v>
      </c>
      <c r="N26" s="8" t="str">
        <f>VLOOKUP(濁音・半濁音[[#This Row],[表示2]],半角・全角[[表示(半)]:[変数名（半）]],3,FALSE)</f>
        <v>NARROW_JIS_SYMBOL_KATAKANA_VOICED_SOUND_MARK</v>
      </c>
      <c r="O26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WIDE_KANA_KATAKANA_BO =&gt; {
first = NARROW_KANA_KATAKANA_HO;
second = NARROW_JIS_SYMBOL_KATAKANA_VOICED_SOUND_MARK;
}</v>
      </c>
      <c r="P26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NARROW_KANA_KATAKANA_HO =&gt; if next.is_match(NARROW_JIS_SYMBOL_KATAKANA_VOICED_SOUND_MARK) {
result = WIDE_KANA_KATAKANA_BO;
is_pad = true;
} else {
result = WIDE_KANA_KATAKANA_HO;
is_pad = false;
}</v>
      </c>
      <c r="Q26" s="1" t="str">
        <f>"Pair::create("""&amp;濁音・半濁音[[#This Row],[表示(全)]]&amp;""", """&amp;濁音・半濁音[[#This Row],[表示(半)]]&amp;"""),"</f>
        <v>Pair::create("ボ", "ﾎﾞ"),</v>
      </c>
      <c r="S26" s="1"/>
    </row>
    <row r="27" spans="2:19" ht="18.75" customHeight="1" x14ac:dyDescent="0.4">
      <c r="B27" s="5" t="s">
        <v>547</v>
      </c>
      <c r="C27" s="5" t="str">
        <f t="shared" si="0"/>
        <v>ポ</v>
      </c>
      <c r="D27" s="7" t="str">
        <f>VLOOKUP(濁音・半濁音[[#This Row],[Code(全)]],定義一覧[],9,FALSE)</f>
        <v>WIDE_KANA_KATAKANA_PO</v>
      </c>
      <c r="E27" s="6" t="s">
        <v>678</v>
      </c>
      <c r="F27" s="6" t="str">
        <f>DEC2HEX(_xlfn.UNICODE(濁音・半濁音[[#This Row],[表示1]]))</f>
        <v>FF8E</v>
      </c>
      <c r="G27" s="6" t="str">
        <f>LEFT(濁音・半濁音[[#This Row],[表示(半)]],1)</f>
        <v>ﾎ</v>
      </c>
      <c r="H27" s="6" t="str">
        <f>DEC2HEX(_xlfn.UNICODE(濁音・半濁音[[#This Row],[表示2]]))</f>
        <v>FF9F</v>
      </c>
      <c r="I27" s="6" t="str">
        <f>RIGHT(濁音・半濁音[[#This Row],[表示(半)]],1)</f>
        <v>ﾟ</v>
      </c>
      <c r="J27" s="1" t="str">
        <f>DEC2HEX(_xlfn.UNICODE(濁音・半濁音[[#This Row],[表示3]]))</f>
        <v>30DB</v>
      </c>
      <c r="K27" s="1" t="str">
        <f>DBCS(濁音・半濁音[[#This Row],[表示1]])</f>
        <v>ホ</v>
      </c>
      <c r="L27" s="8" t="str">
        <f>VLOOKUP(濁音・半濁音[[#This Row],[表示1]],半角・全角[[表示(半)]:[変数名（半）]],2,FALSE)</f>
        <v>WIDE_KANA_KATAKANA_HO</v>
      </c>
      <c r="M27" s="8" t="str">
        <f>VLOOKUP(濁音・半濁音[[#This Row],[表示1]],半角・全角[[表示(半)]:[変数名（半）]],3,FALSE)</f>
        <v>NARROW_KANA_KATAKANA_HO</v>
      </c>
      <c r="N27" s="8" t="str">
        <f>VLOOKUP(濁音・半濁音[[#This Row],[表示2]],半角・全角[[表示(半)]:[変数名（半）]],3,FALSE)</f>
        <v>NARROW_JIS_SYMBOL_KATAKANA_SEMI_VOICED_SOUND_MARK</v>
      </c>
      <c r="O27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WIDE_KANA_KATAKANA_PO =&gt; {
first = NARROW_KANA_KATAKANA_HO;
second = NARROW_JIS_SYMBOL_KATAKANA_SEMI_VOICED_SOUND_MARK;
}</v>
      </c>
      <c r="P27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NARROW_KANA_KATAKANA_HO =&gt; if next.is_match(NARROW_JIS_SYMBOL_KATAKANA_SEMI_VOICED_SOUND_MARK) {
result = WIDE_KANA_KATAKANA_PO;
is_pad = true;
} else {
result = WIDE_KANA_KATAKANA_HO;
is_pad = false;
}</v>
      </c>
      <c r="Q27" s="1" t="str">
        <f>"Pair::create("""&amp;濁音・半濁音[[#This Row],[表示(全)]]&amp;""", """&amp;濁音・半濁音[[#This Row],[表示(半)]]&amp;"""),"</f>
        <v>Pair::create("ポ", "ﾎﾟ"),</v>
      </c>
      <c r="S27" s="1"/>
    </row>
    <row r="28" spans="2:19" ht="18.75" customHeight="1" x14ac:dyDescent="0.4">
      <c r="B28" s="5" t="s">
        <v>551</v>
      </c>
      <c r="C28" s="5" t="str">
        <f t="shared" si="0"/>
        <v>ヴ</v>
      </c>
      <c r="D28" s="7" t="str">
        <f>VLOOKUP(濁音・半濁音[[#This Row],[Code(全)]],定義一覧[],9,FALSE)</f>
        <v>WIDE_KANA_KATAKANA_VU</v>
      </c>
      <c r="E28" s="6" t="s">
        <v>0</v>
      </c>
      <c r="F28" s="6" t="str">
        <f>DEC2HEX(_xlfn.UNICODE(濁音・半濁音[[#This Row],[表示1]]))</f>
        <v>FF73</v>
      </c>
      <c r="G28" s="6" t="str">
        <f>LEFT(濁音・半濁音[[#This Row],[表示(半)]],1)</f>
        <v>ｳ</v>
      </c>
      <c r="H28" s="6" t="str">
        <f>DEC2HEX(_xlfn.UNICODE(濁音・半濁音[[#This Row],[表示2]]))</f>
        <v>FF9E</v>
      </c>
      <c r="I28" s="6" t="str">
        <f>RIGHT(濁音・半濁音[[#This Row],[表示(半)]],1)</f>
        <v>ﾞ</v>
      </c>
      <c r="J28" s="1" t="str">
        <f>DEC2HEX(_xlfn.UNICODE(濁音・半濁音[[#This Row],[表示3]]))</f>
        <v>30A6</v>
      </c>
      <c r="K28" s="1" t="str">
        <f>DBCS(濁音・半濁音[[#This Row],[表示1]])</f>
        <v>ウ</v>
      </c>
      <c r="L28" s="8" t="str">
        <f>VLOOKUP(濁音・半濁音[[#This Row],[表示1]],半角・全角[[表示(半)]:[変数名（半）]],2,FALSE)</f>
        <v>WIDE_KANA_KATAKANA_U</v>
      </c>
      <c r="M28" s="8" t="str">
        <f>VLOOKUP(濁音・半濁音[[#This Row],[表示1]],半角・全角[[表示(半)]:[変数名（半）]],3,FALSE)</f>
        <v>NARROW_KANA_KATAKANA_U</v>
      </c>
      <c r="N28" s="8" t="str">
        <f>VLOOKUP(濁音・半濁音[[#This Row],[表示2]],半角・全角[[表示(半)]:[変数名（半）]],3,FALSE)</f>
        <v>NARROW_JIS_SYMBOL_KATAKANA_VOICED_SOUND_MARK</v>
      </c>
      <c r="O28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WIDE_KANA_KATAKANA_VU =&gt; {
first = NARROW_KANA_KATAKANA_U;
second = NARROW_JIS_SYMBOL_KATAKANA_VOICED_SOUND_MARK;
}</v>
      </c>
      <c r="P28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NARROW_KANA_KATAKANA_U =&gt; if next.is_match(NARROW_JIS_SYMBOL_KATAKANA_VOICED_SOUND_MARK) {
result = WIDE_KANA_KATAKANA_VU;
is_pad = true;
} else {
result = WIDE_KANA_KATAKANA_U;
is_pad = false;
}</v>
      </c>
      <c r="Q28" s="1" t="str">
        <f>"Pair::create("""&amp;濁音・半濁音[[#This Row],[表示(全)]]&amp;""", """&amp;濁音・半濁音[[#This Row],[表示(半)]]&amp;"""),"</f>
        <v>Pair::create("ヴ", "ｳﾞ"),</v>
      </c>
      <c r="S28" s="1"/>
    </row>
    <row r="29" spans="2:19" ht="18.75" customHeight="1" x14ac:dyDescent="0.4">
      <c r="B29" s="5" t="s">
        <v>554</v>
      </c>
      <c r="C29" s="5" t="str">
        <f t="shared" si="0"/>
        <v>ヷ</v>
      </c>
      <c r="D29" s="7" t="str">
        <f>VLOOKUP(濁音・半濁音[[#This Row],[Code(全)]],定義一覧[],9,FALSE)</f>
        <v>WIDE_KANA_KATAKANA_VA</v>
      </c>
      <c r="E29" s="6" t="s">
        <v>679</v>
      </c>
      <c r="F29" s="6" t="str">
        <f>DEC2HEX(_xlfn.UNICODE(濁音・半濁音[[#This Row],[表示1]]))</f>
        <v>FF9C</v>
      </c>
      <c r="G29" s="6" t="str">
        <f>LEFT(濁音・半濁音[[#This Row],[表示(半)]],1)</f>
        <v>ﾜ</v>
      </c>
      <c r="H29" s="6" t="str">
        <f>DEC2HEX(_xlfn.UNICODE(濁音・半濁音[[#This Row],[表示2]]))</f>
        <v>FF9E</v>
      </c>
      <c r="I29" s="6" t="str">
        <f>RIGHT(濁音・半濁音[[#This Row],[表示(半)]],1)</f>
        <v>ﾞ</v>
      </c>
      <c r="J29" s="1" t="str">
        <f>DEC2HEX(_xlfn.UNICODE(濁音・半濁音[[#This Row],[表示3]]))</f>
        <v>30EF</v>
      </c>
      <c r="K29" s="1" t="str">
        <f>DBCS(濁音・半濁音[[#This Row],[表示1]])</f>
        <v>ワ</v>
      </c>
      <c r="L29" s="8" t="str">
        <f>VLOOKUP(濁音・半濁音[[#This Row],[表示1]],半角・全角[[表示(半)]:[変数名（半）]],2,FALSE)</f>
        <v>WIDE_KANA_KATAKANA_WA</v>
      </c>
      <c r="M29" s="8" t="str">
        <f>VLOOKUP(濁音・半濁音[[#This Row],[表示1]],半角・全角[[表示(半)]:[変数名（半）]],3,FALSE)</f>
        <v>NARROW_KANA_KATAKANA_WA</v>
      </c>
      <c r="N29" s="8" t="str">
        <f>VLOOKUP(濁音・半濁音[[#This Row],[表示2]],半角・全角[[表示(半)]:[変数名（半）]],3,FALSE)</f>
        <v>NARROW_JIS_SYMBOL_KATAKANA_VOICED_SOUND_MARK</v>
      </c>
      <c r="O29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WIDE_KANA_KATAKANA_VA =&gt; {
first = NARROW_KANA_KATAKANA_WA;
second = NARROW_JIS_SYMBOL_KATAKANA_VOICED_SOUND_MARK;
}</v>
      </c>
      <c r="P29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NARROW_KANA_KATAKANA_WA =&gt; if next.is_match(NARROW_JIS_SYMBOL_KATAKANA_VOICED_SOUND_MARK) {
result = WIDE_KANA_KATAKANA_VA;
is_pad = true;
} else {
result = WIDE_KANA_KATAKANA_WA;
is_pad = false;
}</v>
      </c>
      <c r="Q29" s="1" t="str">
        <f>"Pair::create("""&amp;濁音・半濁音[[#This Row],[表示(全)]]&amp;""", """&amp;濁音・半濁音[[#This Row],[表示(半)]]&amp;"""),"</f>
        <v>Pair::create("ヷ", "ﾜﾞ"),</v>
      </c>
      <c r="S29" s="1"/>
    </row>
    <row r="30" spans="2:19" ht="18.75" customHeight="1" x14ac:dyDescent="0.4">
      <c r="B30" s="5" t="s">
        <v>557</v>
      </c>
      <c r="C30" s="5" t="str">
        <f t="shared" si="0"/>
        <v>ヺ</v>
      </c>
      <c r="D30" s="7" t="str">
        <f>VLOOKUP(濁音・半濁音[[#This Row],[Code(全)]],定義一覧[],9,FALSE)</f>
        <v>WIDE_KANA_KATAKANA_VO</v>
      </c>
      <c r="E30" s="6" t="s">
        <v>680</v>
      </c>
      <c r="F30" s="6" t="str">
        <f>DEC2HEX(_xlfn.UNICODE(濁音・半濁音[[#This Row],[表示1]]))</f>
        <v>FF66</v>
      </c>
      <c r="G30" s="6" t="str">
        <f>LEFT(濁音・半濁音[[#This Row],[表示(半)]],1)</f>
        <v>ｦ</v>
      </c>
      <c r="H30" s="6" t="str">
        <f>DEC2HEX(_xlfn.UNICODE(濁音・半濁音[[#This Row],[表示2]]))</f>
        <v>FF9E</v>
      </c>
      <c r="I30" s="6" t="str">
        <f>RIGHT(濁音・半濁音[[#This Row],[表示(半)]],1)</f>
        <v>ﾞ</v>
      </c>
      <c r="J30" s="1" t="str">
        <f>DEC2HEX(_xlfn.UNICODE(濁音・半濁音[[#This Row],[表示3]]))</f>
        <v>30F2</v>
      </c>
      <c r="K30" s="1" t="str">
        <f>DBCS(濁音・半濁音[[#This Row],[表示1]])</f>
        <v>ヲ</v>
      </c>
      <c r="L30" s="8" t="str">
        <f>VLOOKUP(濁音・半濁音[[#This Row],[表示1]],半角・全角[[表示(半)]:[変数名（半）]],2,FALSE)</f>
        <v>WIDE_KANA_KATAKANA_WO</v>
      </c>
      <c r="M30" s="8" t="str">
        <f>VLOOKUP(濁音・半濁音[[#This Row],[表示1]],半角・全角[[表示(半)]:[変数名（半）]],3,FALSE)</f>
        <v>NARROW_KANA_KATAKANA_WO</v>
      </c>
      <c r="N30" s="8" t="str">
        <f>VLOOKUP(濁音・半濁音[[#This Row],[表示2]],半角・全角[[表示(半)]:[変数名（半）]],3,FALSE)</f>
        <v>NARROW_JIS_SYMBOL_KATAKANA_VOICED_SOUND_MARK</v>
      </c>
      <c r="O30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WIDE_KANA_KATAKANA_VO =&gt; {
first = NARROW_KANA_KATAKANA_WO;
second = NARROW_JIS_SYMBOL_KATAKANA_VOICED_SOUND_MARK;
}</v>
      </c>
      <c r="P30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NARROW_KANA_KATAKANA_WO =&gt; if next.is_match(NARROW_JIS_SYMBOL_KATAKANA_VOICED_SOUND_MARK) {
result = WIDE_KANA_KATAKANA_VO;
is_pad = true;
} else {
result = WIDE_KANA_KATAKANA_WO;
is_pad = false;
}</v>
      </c>
      <c r="Q30" s="1" t="str">
        <f>"Pair::create("""&amp;濁音・半濁音[[#This Row],[表示(全)]]&amp;""", """&amp;濁音・半濁音[[#This Row],[表示(半)]]&amp;"""),"</f>
        <v>Pair::create("ヺ", "ｦﾞ"),</v>
      </c>
      <c r="S30" s="1"/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このファイルについて</vt:lpstr>
      <vt:lpstr>定義一覧</vt:lpstr>
      <vt:lpstr>JIS X 0213非漢字一覧</vt:lpstr>
      <vt:lpstr>大文字・小文字</vt:lpstr>
      <vt:lpstr>ひらがな・カタカナ</vt:lpstr>
      <vt:lpstr>半角・全角（濁音・半濁音以外）</vt:lpstr>
      <vt:lpstr>半角・全角（濁音・半濁音）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ad</dc:creator>
  <cp:lastModifiedBy>min ad</cp:lastModifiedBy>
  <dcterms:created xsi:type="dcterms:W3CDTF">2019-01-10T13:27:53Z</dcterms:created>
  <dcterms:modified xsi:type="dcterms:W3CDTF">2019-03-23T05:02:31Z</dcterms:modified>
</cp:coreProperties>
</file>