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0" yWindow="390" windowWidth="26580" windowHeight="12630" activeTab="3"/>
  </bookViews>
  <sheets>
    <sheet name="Sheet1" sheetId="1" r:id="rId1"/>
    <sheet name="1.5倍" sheetId="2" r:id="rId2"/>
    <sheet name="2.0倍" sheetId="3" r:id="rId3"/>
    <sheet name="20221025調整後" sheetId="4" r:id="rId4"/>
  </sheets>
  <definedNames>
    <definedName name="_xlnm._FilterDatabase" localSheetId="1" hidden="1">'1.5倍'!$A$2:$E$30</definedName>
    <definedName name="_xlnm._FilterDatabase" localSheetId="2" hidden="1">'2.0倍'!$A$2:$E$30</definedName>
    <definedName name="_xlnm._FilterDatabase" localSheetId="3" hidden="1">'20221025調整後'!$A$2:$E$29</definedName>
    <definedName name="_xlnm._FilterDatabase" localSheetId="0" hidden="1">Sheet1!$A$2:$E$29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H4" i="4"/>
  <c r="E4" i="4"/>
  <c r="H3" i="4"/>
  <c r="E3" i="4"/>
  <c r="F13" i="2"/>
  <c r="F21" i="2"/>
  <c r="F19" i="2"/>
  <c r="E14" i="2"/>
  <c r="F30" i="3"/>
  <c r="F27" i="3"/>
  <c r="F21" i="3"/>
  <c r="F19" i="3"/>
  <c r="E14" i="3"/>
  <c r="E30" i="3" l="1"/>
  <c r="E29" i="3"/>
  <c r="E28" i="3"/>
  <c r="E27" i="3"/>
  <c r="E26" i="3"/>
  <c r="F26" i="3" s="1"/>
  <c r="E25" i="3"/>
  <c r="E24" i="3"/>
  <c r="E23" i="3"/>
  <c r="F23" i="3" s="1"/>
  <c r="E22" i="3"/>
  <c r="E20" i="3"/>
  <c r="E19" i="3"/>
  <c r="E21" i="3"/>
  <c r="E18" i="3"/>
  <c r="F18" i="3" s="1"/>
  <c r="E17" i="3"/>
  <c r="E16" i="3"/>
  <c r="E15" i="3"/>
  <c r="E13" i="3"/>
  <c r="F13" i="3" s="1"/>
  <c r="E12" i="3"/>
  <c r="E11" i="3"/>
  <c r="E10" i="3"/>
  <c r="E9" i="3"/>
  <c r="E8" i="3"/>
  <c r="E7" i="3"/>
  <c r="E6" i="3"/>
  <c r="E5" i="3"/>
  <c r="F5" i="3" s="1"/>
  <c r="E4" i="3"/>
  <c r="H3" i="3"/>
  <c r="E3" i="3"/>
  <c r="E30" i="2"/>
  <c r="E29" i="2"/>
  <c r="F29" i="2" s="1"/>
  <c r="E28" i="2"/>
  <c r="E27" i="2"/>
  <c r="E26" i="2"/>
  <c r="F26" i="2" s="1"/>
  <c r="E25" i="2"/>
  <c r="E24" i="2"/>
  <c r="E23" i="2"/>
  <c r="F23" i="2" s="1"/>
  <c r="E22" i="2"/>
  <c r="E20" i="2"/>
  <c r="E19" i="2"/>
  <c r="E21" i="2"/>
  <c r="E18" i="2"/>
  <c r="F18" i="2" s="1"/>
  <c r="E17" i="2"/>
  <c r="E16" i="2"/>
  <c r="E15" i="2"/>
  <c r="E13" i="2"/>
  <c r="E12" i="2"/>
  <c r="E11" i="2"/>
  <c r="F11" i="2" s="1"/>
  <c r="E10" i="2"/>
  <c r="E9" i="2"/>
  <c r="E8" i="2"/>
  <c r="E7" i="2"/>
  <c r="E6" i="2"/>
  <c r="F6" i="2" s="1"/>
  <c r="E5" i="2"/>
  <c r="F5" i="2" s="1"/>
  <c r="H4" i="2"/>
  <c r="E4" i="2"/>
  <c r="H3" i="2"/>
  <c r="E3" i="2"/>
  <c r="F24" i="2" l="1"/>
  <c r="F27" i="2"/>
  <c r="F15" i="2"/>
  <c r="F8" i="2"/>
  <c r="F24" i="3"/>
  <c r="F15" i="3"/>
  <c r="F11" i="3"/>
  <c r="F8" i="3"/>
  <c r="F6" i="3"/>
  <c r="H4" i="3"/>
  <c r="H4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</calcChain>
</file>

<file path=xl/sharedStrings.xml><?xml version="1.0" encoding="utf-8"?>
<sst xmlns="http://schemas.openxmlformats.org/spreadsheetml/2006/main" count="142" uniqueCount="13">
  <si>
    <t>煎餅</t>
    <rPh sb="0" eb="2">
      <t>センベイ</t>
    </rPh>
    <phoneticPr fontId="1"/>
  </si>
  <si>
    <t>玄米</t>
    <rPh sb="0" eb="2">
      <t>ゲンマイ</t>
    </rPh>
    <phoneticPr fontId="1"/>
  </si>
  <si>
    <t>白米</t>
    <rPh sb="0" eb="2">
      <t>ハクマイ</t>
    </rPh>
    <phoneticPr fontId="1"/>
  </si>
  <si>
    <t>玄米換算</t>
    <rPh sb="0" eb="2">
      <t>ゲンマイ</t>
    </rPh>
    <rPh sb="2" eb="4">
      <t>カンサン</t>
    </rPh>
    <phoneticPr fontId="1"/>
  </si>
  <si>
    <t>米味噌</t>
    <rPh sb="0" eb="3">
      <t>コメミソ</t>
    </rPh>
    <phoneticPr fontId="1"/>
  </si>
  <si>
    <t>日本酒</t>
    <rPh sb="0" eb="3">
      <t>ニホンシュ</t>
    </rPh>
    <phoneticPr fontId="1"/>
  </si>
  <si>
    <t>純米酢</t>
    <rPh sb="0" eb="2">
      <t>ジュンマイ</t>
    </rPh>
    <rPh sb="2" eb="3">
      <t>ス</t>
    </rPh>
    <phoneticPr fontId="1"/>
  </si>
  <si>
    <t>その他</t>
    <rPh sb="2" eb="3">
      <t>タ</t>
    </rPh>
    <phoneticPr fontId="1"/>
  </si>
  <si>
    <t>使用時期</t>
    <rPh sb="0" eb="4">
      <t>シヨウジキ</t>
    </rPh>
    <phoneticPr fontId="1"/>
  </si>
  <si>
    <t>商品</t>
    <rPh sb="0" eb="2">
      <t>ショウヒン</t>
    </rPh>
    <phoneticPr fontId="1"/>
  </si>
  <si>
    <t>2022年9月～2022年11月の必要量</t>
    <rPh sb="4" eb="5">
      <t>ネン</t>
    </rPh>
    <rPh sb="6" eb="7">
      <t>ガツ</t>
    </rPh>
    <rPh sb="12" eb="13">
      <t>ネン</t>
    </rPh>
    <rPh sb="14" eb="16">
      <t>ガツ</t>
    </rPh>
    <rPh sb="17" eb="20">
      <t>ヒツヨウリョウ</t>
    </rPh>
    <phoneticPr fontId="1"/>
  </si>
  <si>
    <t>2022年12月～2023年11月の必要量</t>
    <rPh sb="4" eb="5">
      <t>ネン</t>
    </rPh>
    <rPh sb="7" eb="8">
      <t>ガツ</t>
    </rPh>
    <rPh sb="13" eb="14">
      <t>ネン</t>
    </rPh>
    <rPh sb="15" eb="17">
      <t>ガツ</t>
    </rPh>
    <rPh sb="18" eb="21">
      <t>ヒツヨウリョウ</t>
    </rPh>
    <phoneticPr fontId="1"/>
  </si>
  <si>
    <t>PB原料使用米の必要量</t>
    <rPh sb="2" eb="4">
      <t>ゲンリョウ</t>
    </rPh>
    <rPh sb="4" eb="6">
      <t>シヨウ</t>
    </rPh>
    <rPh sb="6" eb="7">
      <t>コメ</t>
    </rPh>
    <rPh sb="8" eb="11">
      <t>ヒツヨウリョウ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</si>
</sst>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?,???\ &quot;kg&quot;"/>
  </numFmts>
  <fonts count="2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55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workbookViewId="0">
      <selection activeCell="B7" sqref="B7"/>
    </sheetView>
  </sheetViews>
  <sheetFormatPr defaultRowHeight="15.75" x14ac:dyDescent="0.25"/>
  <cols>
    <col min="1" max="1" width="11" bestFit="1" customWidth="1"/>
    <col min="2" max="2" width="13.33203125" customWidth="1"/>
    <col min="7" max="7" width="30" bestFit="1" customWidth="1"/>
  </cols>
  <sheetData>
    <row r="1" spans="1:8" x14ac:dyDescent="0.25">
      <c r="A1" t="s">
        <v>12</v>
      </c>
    </row>
    <row r="2" spans="1:8" x14ac:dyDescent="0.25">
      <c r="A2" s="3" t="s">
        <v>8</v>
      </c>
      <c r="B2" s="3" t="s">
        <v>9</v>
      </c>
      <c r="C2" s="3" t="s">
        <v>1</v>
      </c>
      <c r="D2" s="3" t="s">
        <v>2</v>
      </c>
      <c r="E2" s="3" t="s">
        <v>3</v>
      </c>
    </row>
    <row r="3" spans="1:8" x14ac:dyDescent="0.25">
      <c r="A3" s="1">
        <v>44805</v>
      </c>
      <c r="B3" s="2" t="s">
        <v>0</v>
      </c>
      <c r="C3" s="4"/>
      <c r="D3" s="4">
        <v>120</v>
      </c>
      <c r="E3" s="4">
        <f>IF(C3="",ROUND(D3/0.9,0),C3)</f>
        <v>133</v>
      </c>
      <c r="G3" s="2" t="s">
        <v>10</v>
      </c>
      <c r="H3" s="4">
        <f>SUMIF(A:A,"&lt;=2022/11/30",E:E)</f>
        <v>2100</v>
      </c>
    </row>
    <row r="4" spans="1:8" x14ac:dyDescent="0.25">
      <c r="A4" s="1">
        <v>44805</v>
      </c>
      <c r="B4" s="2" t="s">
        <v>7</v>
      </c>
      <c r="C4" s="4">
        <v>398</v>
      </c>
      <c r="D4" s="4"/>
      <c r="E4" s="4">
        <f t="shared" ref="E4:E29" si="0">IF(C4="",ROUND(D4/0.9,0),C4)</f>
        <v>398</v>
      </c>
      <c r="G4" s="2" t="s">
        <v>11</v>
      </c>
      <c r="H4" s="4">
        <f>SUMIF(A:A,"&gt;2022/11/30",E:E)</f>
        <v>9698</v>
      </c>
    </row>
    <row r="5" spans="1:8" x14ac:dyDescent="0.25">
      <c r="A5" s="1">
        <v>44835</v>
      </c>
      <c r="B5" s="2" t="s">
        <v>7</v>
      </c>
      <c r="C5" s="4">
        <v>553</v>
      </c>
      <c r="D5" s="4"/>
      <c r="E5" s="4">
        <f t="shared" si="0"/>
        <v>553</v>
      </c>
    </row>
    <row r="6" spans="1:8" x14ac:dyDescent="0.25">
      <c r="A6" s="1">
        <v>44866</v>
      </c>
      <c r="B6" s="2" t="s">
        <v>4</v>
      </c>
      <c r="C6" s="4">
        <v>720</v>
      </c>
      <c r="D6" s="4"/>
      <c r="E6" s="4">
        <f t="shared" si="0"/>
        <v>720</v>
      </c>
      <c r="F6">
        <v>1016</v>
      </c>
    </row>
    <row r="7" spans="1:8" x14ac:dyDescent="0.25">
      <c r="A7" s="1">
        <v>44866</v>
      </c>
      <c r="B7" s="2" t="s">
        <v>7</v>
      </c>
      <c r="C7" s="4">
        <v>296</v>
      </c>
      <c r="D7" s="4"/>
      <c r="E7" s="4">
        <f t="shared" si="0"/>
        <v>296</v>
      </c>
    </row>
    <row r="8" spans="1:8" x14ac:dyDescent="0.25">
      <c r="A8" s="1">
        <v>44896</v>
      </c>
      <c r="B8" s="2" t="s">
        <v>5</v>
      </c>
      <c r="C8" s="4"/>
      <c r="D8" s="4">
        <v>630</v>
      </c>
      <c r="E8" s="4">
        <f t="shared" si="0"/>
        <v>700</v>
      </c>
      <c r="F8">
        <v>1636</v>
      </c>
    </row>
    <row r="9" spans="1:8" x14ac:dyDescent="0.25">
      <c r="A9" s="1">
        <v>44896</v>
      </c>
      <c r="B9" s="2" t="s">
        <v>7</v>
      </c>
      <c r="C9" s="4">
        <v>672</v>
      </c>
      <c r="D9" s="4"/>
      <c r="E9" s="4">
        <f t="shared" si="0"/>
        <v>672</v>
      </c>
    </row>
    <row r="10" spans="1:8" x14ac:dyDescent="0.25">
      <c r="A10" s="1">
        <v>44896</v>
      </c>
      <c r="B10" s="2" t="s">
        <v>7</v>
      </c>
      <c r="C10" s="4"/>
      <c r="D10" s="4">
        <v>238</v>
      </c>
      <c r="E10" s="4">
        <f t="shared" si="0"/>
        <v>264</v>
      </c>
    </row>
    <row r="11" spans="1:8" x14ac:dyDescent="0.25">
      <c r="A11" s="1">
        <v>44927</v>
      </c>
      <c r="B11" s="2" t="s">
        <v>5</v>
      </c>
      <c r="C11" s="4"/>
      <c r="D11" s="4">
        <v>630</v>
      </c>
      <c r="E11" s="4">
        <f t="shared" si="0"/>
        <v>700</v>
      </c>
      <c r="F11">
        <v>1164</v>
      </c>
    </row>
    <row r="12" spans="1:8" x14ac:dyDescent="0.25">
      <c r="A12" s="1">
        <v>44927</v>
      </c>
      <c r="B12" s="2" t="s">
        <v>7</v>
      </c>
      <c r="C12" s="4">
        <v>464</v>
      </c>
      <c r="D12" s="4"/>
      <c r="E12" s="4">
        <f t="shared" si="0"/>
        <v>464</v>
      </c>
    </row>
    <row r="13" spans="1:8" x14ac:dyDescent="0.25">
      <c r="A13" s="1">
        <v>44958</v>
      </c>
      <c r="B13" s="2" t="s">
        <v>7</v>
      </c>
      <c r="C13" s="4">
        <v>632</v>
      </c>
      <c r="D13" s="4"/>
      <c r="E13" s="4">
        <f t="shared" si="0"/>
        <v>632</v>
      </c>
      <c r="F13">
        <v>632</v>
      </c>
    </row>
    <row r="14" spans="1:8" x14ac:dyDescent="0.25">
      <c r="A14" s="1">
        <v>44986</v>
      </c>
      <c r="B14" s="2" t="s">
        <v>6</v>
      </c>
      <c r="C14" s="4"/>
      <c r="D14" s="4">
        <v>360</v>
      </c>
      <c r="E14" s="4">
        <f t="shared" si="0"/>
        <v>400</v>
      </c>
      <c r="F14">
        <v>796</v>
      </c>
    </row>
    <row r="15" spans="1:8" x14ac:dyDescent="0.25">
      <c r="A15" s="1">
        <v>44986</v>
      </c>
      <c r="B15" s="2" t="s">
        <v>7</v>
      </c>
      <c r="C15" s="4">
        <v>132</v>
      </c>
      <c r="D15" s="4"/>
      <c r="E15" s="4">
        <f t="shared" si="0"/>
        <v>132</v>
      </c>
    </row>
    <row r="16" spans="1:8" x14ac:dyDescent="0.25">
      <c r="A16" s="1">
        <v>44986</v>
      </c>
      <c r="B16" s="2" t="s">
        <v>7</v>
      </c>
      <c r="C16" s="4"/>
      <c r="D16" s="4">
        <v>238</v>
      </c>
      <c r="E16" s="4">
        <f t="shared" si="0"/>
        <v>264</v>
      </c>
    </row>
    <row r="17" spans="1:6" x14ac:dyDescent="0.25">
      <c r="A17" s="1">
        <v>45017</v>
      </c>
      <c r="B17" s="2" t="s">
        <v>7</v>
      </c>
      <c r="C17" s="4">
        <v>572</v>
      </c>
      <c r="D17" s="4"/>
      <c r="E17" s="4">
        <f t="shared" si="0"/>
        <v>572</v>
      </c>
      <c r="F17">
        <v>572</v>
      </c>
    </row>
    <row r="18" spans="1:6" x14ac:dyDescent="0.25">
      <c r="A18" s="1">
        <v>45047</v>
      </c>
      <c r="B18" s="2" t="s">
        <v>4</v>
      </c>
      <c r="C18" s="4">
        <v>720</v>
      </c>
      <c r="D18" s="4"/>
      <c r="E18" s="4">
        <f t="shared" si="0"/>
        <v>720</v>
      </c>
      <c r="F18">
        <v>1194</v>
      </c>
    </row>
    <row r="19" spans="1:6" x14ac:dyDescent="0.25">
      <c r="A19" s="1">
        <v>45047</v>
      </c>
      <c r="B19" s="2" t="s">
        <v>7</v>
      </c>
      <c r="C19" s="4">
        <v>210</v>
      </c>
      <c r="D19" s="4"/>
      <c r="E19" s="4">
        <f t="shared" si="0"/>
        <v>210</v>
      </c>
    </row>
    <row r="20" spans="1:6" x14ac:dyDescent="0.25">
      <c r="A20" s="1">
        <v>45047</v>
      </c>
      <c r="B20" s="2" t="s">
        <v>7</v>
      </c>
      <c r="C20" s="4"/>
      <c r="D20" s="4">
        <v>238</v>
      </c>
      <c r="E20" s="4">
        <f t="shared" si="0"/>
        <v>264</v>
      </c>
    </row>
    <row r="21" spans="1:6" x14ac:dyDescent="0.25">
      <c r="A21" s="1">
        <v>45078</v>
      </c>
      <c r="B21" s="2" t="s">
        <v>7</v>
      </c>
      <c r="C21" s="4">
        <v>320</v>
      </c>
      <c r="D21" s="4"/>
      <c r="E21" s="4">
        <f t="shared" si="0"/>
        <v>320</v>
      </c>
      <c r="F21">
        <v>320</v>
      </c>
    </row>
    <row r="22" spans="1:6" x14ac:dyDescent="0.25">
      <c r="A22" s="1">
        <v>45108</v>
      </c>
      <c r="B22" s="2" t="s">
        <v>7</v>
      </c>
      <c r="C22" s="4">
        <v>480</v>
      </c>
      <c r="D22" s="4"/>
      <c r="E22" s="4">
        <f t="shared" si="0"/>
        <v>480</v>
      </c>
      <c r="F22">
        <v>480</v>
      </c>
    </row>
    <row r="23" spans="1:6" x14ac:dyDescent="0.25">
      <c r="A23" s="1">
        <v>45139</v>
      </c>
      <c r="B23" s="2" t="s">
        <v>7</v>
      </c>
      <c r="C23" s="4">
        <v>344</v>
      </c>
      <c r="D23" s="4"/>
      <c r="E23" s="4">
        <f t="shared" si="0"/>
        <v>344</v>
      </c>
      <c r="F23">
        <v>608</v>
      </c>
    </row>
    <row r="24" spans="1:6" x14ac:dyDescent="0.25">
      <c r="A24" s="1">
        <v>45139</v>
      </c>
      <c r="B24" s="2" t="s">
        <v>7</v>
      </c>
      <c r="C24" s="4"/>
      <c r="D24" s="4">
        <v>238</v>
      </c>
      <c r="E24" s="4">
        <f t="shared" si="0"/>
        <v>264</v>
      </c>
    </row>
    <row r="25" spans="1:6" x14ac:dyDescent="0.25">
      <c r="A25" s="1">
        <v>45170</v>
      </c>
      <c r="B25" s="2" t="s">
        <v>7</v>
      </c>
      <c r="C25" s="4">
        <v>512</v>
      </c>
      <c r="D25" s="4"/>
      <c r="E25" s="4">
        <f t="shared" si="0"/>
        <v>512</v>
      </c>
      <c r="F25">
        <v>512</v>
      </c>
    </row>
    <row r="26" spans="1:6" x14ac:dyDescent="0.25">
      <c r="A26" s="1">
        <v>45200</v>
      </c>
      <c r="B26" s="2" t="s">
        <v>7</v>
      </c>
      <c r="C26" s="4">
        <v>168</v>
      </c>
      <c r="D26" s="4"/>
      <c r="E26" s="4">
        <f t="shared" si="0"/>
        <v>168</v>
      </c>
      <c r="F26">
        <v>432</v>
      </c>
    </row>
    <row r="27" spans="1:6" x14ac:dyDescent="0.25">
      <c r="A27" s="1">
        <v>45200</v>
      </c>
      <c r="B27" s="2" t="s">
        <v>7</v>
      </c>
      <c r="C27" s="4"/>
      <c r="D27" s="4">
        <v>238</v>
      </c>
      <c r="E27" s="4">
        <f t="shared" si="0"/>
        <v>264</v>
      </c>
    </row>
    <row r="28" spans="1:6" x14ac:dyDescent="0.25">
      <c r="A28" s="1">
        <v>45231</v>
      </c>
      <c r="B28" s="2" t="s">
        <v>4</v>
      </c>
      <c r="C28" s="4">
        <v>720</v>
      </c>
      <c r="D28" s="4"/>
      <c r="E28" s="4">
        <f t="shared" si="0"/>
        <v>720</v>
      </c>
      <c r="F28">
        <v>1352</v>
      </c>
    </row>
    <row r="29" spans="1:6" x14ac:dyDescent="0.25">
      <c r="A29" s="1">
        <v>45231</v>
      </c>
      <c r="B29" s="2" t="s">
        <v>7</v>
      </c>
      <c r="C29" s="4">
        <v>632</v>
      </c>
      <c r="D29" s="4"/>
      <c r="E29" s="4">
        <f t="shared" si="0"/>
        <v>632</v>
      </c>
    </row>
  </sheetData>
  <autoFilter ref="A2:E29">
    <sortState ref="A3:E29">
      <sortCondition ref="A2:A29"/>
    </sortState>
  </autoFilter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0"/>
  <sheetViews>
    <sheetView workbookViewId="0">
      <selection activeCell="F7" sqref="F7"/>
    </sheetView>
  </sheetViews>
  <sheetFormatPr defaultRowHeight="15.75" x14ac:dyDescent="0.25"/>
  <cols>
    <col min="1" max="1" width="11" bestFit="1" customWidth="1"/>
    <col min="2" max="2" width="13.33203125" customWidth="1"/>
    <col min="7" max="7" width="30" bestFit="1" customWidth="1"/>
  </cols>
  <sheetData>
    <row r="1" spans="1:8" x14ac:dyDescent="0.25">
      <c r="A1" t="s">
        <v>12</v>
      </c>
    </row>
    <row r="2" spans="1:8" x14ac:dyDescent="0.25">
      <c r="A2" s="3" t="s">
        <v>8</v>
      </c>
      <c r="B2" s="3" t="s">
        <v>9</v>
      </c>
      <c r="C2" s="3" t="s">
        <v>1</v>
      </c>
      <c r="D2" s="3" t="s">
        <v>2</v>
      </c>
      <c r="E2" s="3" t="s">
        <v>3</v>
      </c>
    </row>
    <row r="3" spans="1:8" x14ac:dyDescent="0.25">
      <c r="A3" s="1">
        <v>44805</v>
      </c>
      <c r="B3" s="2" t="s">
        <v>0</v>
      </c>
      <c r="C3" s="4"/>
      <c r="D3" s="4">
        <v>120</v>
      </c>
      <c r="E3" s="4">
        <f>IF(C3="",ROUND(D3/0.9,0),C3)</f>
        <v>133</v>
      </c>
      <c r="G3" s="2" t="s">
        <v>10</v>
      </c>
      <c r="H3" s="4">
        <f>SUMIF(A:A,"&lt;=2022/11/30",E:E)</f>
        <v>2326</v>
      </c>
    </row>
    <row r="4" spans="1:8" x14ac:dyDescent="0.25">
      <c r="A4" s="1">
        <v>44805</v>
      </c>
      <c r="B4" s="2" t="s">
        <v>7</v>
      </c>
      <c r="C4" s="4">
        <v>398</v>
      </c>
      <c r="D4" s="4"/>
      <c r="E4" s="4">
        <f t="shared" ref="E4:E30" si="0">IF(C4="",ROUND(D4/0.9,0),C4)</f>
        <v>398</v>
      </c>
      <c r="G4" s="2" t="s">
        <v>11</v>
      </c>
      <c r="H4" s="4">
        <f>SUMIF(A:A,"&gt;2022/11/30",E:E)</f>
        <v>13023</v>
      </c>
    </row>
    <row r="5" spans="1:8" x14ac:dyDescent="0.25">
      <c r="A5" s="1">
        <v>44835</v>
      </c>
      <c r="B5" s="2" t="s">
        <v>7</v>
      </c>
      <c r="C5" s="4">
        <v>930</v>
      </c>
      <c r="D5" s="4"/>
      <c r="E5" s="4">
        <f t="shared" si="0"/>
        <v>930</v>
      </c>
      <c r="F5" s="5">
        <f>E5</f>
        <v>930</v>
      </c>
    </row>
    <row r="6" spans="1:8" x14ac:dyDescent="0.25">
      <c r="A6" s="1">
        <v>44866</v>
      </c>
      <c r="B6" s="2" t="s">
        <v>4</v>
      </c>
      <c r="C6" s="4">
        <v>720</v>
      </c>
      <c r="D6" s="4"/>
      <c r="E6" s="4">
        <f t="shared" si="0"/>
        <v>720</v>
      </c>
      <c r="F6" s="5">
        <f>E6+E7</f>
        <v>865</v>
      </c>
    </row>
    <row r="7" spans="1:8" x14ac:dyDescent="0.25">
      <c r="A7" s="1">
        <v>44866</v>
      </c>
      <c r="B7" s="2" t="s">
        <v>7</v>
      </c>
      <c r="C7" s="4">
        <v>145</v>
      </c>
      <c r="D7" s="4"/>
      <c r="E7" s="4">
        <f t="shared" si="0"/>
        <v>145</v>
      </c>
    </row>
    <row r="8" spans="1:8" x14ac:dyDescent="0.25">
      <c r="A8" s="1">
        <v>44896</v>
      </c>
      <c r="B8" s="2" t="s">
        <v>5</v>
      </c>
      <c r="C8" s="4"/>
      <c r="D8" s="4">
        <v>630</v>
      </c>
      <c r="E8" s="4">
        <f t="shared" si="0"/>
        <v>700</v>
      </c>
      <c r="F8" s="5">
        <f>E8+E9+E10</f>
        <v>1547</v>
      </c>
    </row>
    <row r="9" spans="1:8" x14ac:dyDescent="0.25">
      <c r="A9" s="1">
        <v>44896</v>
      </c>
      <c r="B9" s="2" t="s">
        <v>7</v>
      </c>
      <c r="C9" s="4">
        <v>300</v>
      </c>
      <c r="D9" s="4"/>
      <c r="E9" s="4">
        <f t="shared" si="0"/>
        <v>300</v>
      </c>
    </row>
    <row r="10" spans="1:8" x14ac:dyDescent="0.25">
      <c r="A10" s="1">
        <v>44896</v>
      </c>
      <c r="B10" s="2" t="s">
        <v>7</v>
      </c>
      <c r="C10" s="4"/>
      <c r="D10" s="4">
        <v>492</v>
      </c>
      <c r="E10" s="4">
        <f t="shared" si="0"/>
        <v>547</v>
      </c>
    </row>
    <row r="11" spans="1:8" x14ac:dyDescent="0.25">
      <c r="A11" s="1">
        <v>44927</v>
      </c>
      <c r="B11" s="2" t="s">
        <v>5</v>
      </c>
      <c r="C11" s="4"/>
      <c r="D11" s="4">
        <v>630</v>
      </c>
      <c r="E11" s="4">
        <f t="shared" si="0"/>
        <v>700</v>
      </c>
      <c r="F11" s="5">
        <f>E11+E12</f>
        <v>1553</v>
      </c>
    </row>
    <row r="12" spans="1:8" x14ac:dyDescent="0.25">
      <c r="A12" s="1">
        <v>44927</v>
      </c>
      <c r="B12" s="2" t="s">
        <v>7</v>
      </c>
      <c r="C12" s="4">
        <v>853</v>
      </c>
      <c r="D12" s="4"/>
      <c r="E12" s="4">
        <f t="shared" si="0"/>
        <v>853</v>
      </c>
    </row>
    <row r="13" spans="1:8" x14ac:dyDescent="0.25">
      <c r="A13" s="1">
        <v>44958</v>
      </c>
      <c r="B13" s="2" t="s">
        <v>7</v>
      </c>
      <c r="C13" s="4">
        <v>440</v>
      </c>
      <c r="D13" s="4">
        <v>72</v>
      </c>
      <c r="E13" s="4">
        <f t="shared" si="0"/>
        <v>440</v>
      </c>
      <c r="F13" s="5">
        <f>E13+E14</f>
        <v>1160</v>
      </c>
    </row>
    <row r="14" spans="1:8" x14ac:dyDescent="0.25">
      <c r="A14" s="1">
        <v>44958</v>
      </c>
      <c r="B14" s="2" t="s">
        <v>4</v>
      </c>
      <c r="C14" s="4">
        <v>720</v>
      </c>
      <c r="D14" s="4"/>
      <c r="E14" s="4">
        <f t="shared" si="0"/>
        <v>720</v>
      </c>
      <c r="F14" s="5"/>
    </row>
    <row r="15" spans="1:8" x14ac:dyDescent="0.25">
      <c r="A15" s="1">
        <v>44986</v>
      </c>
      <c r="B15" s="2" t="s">
        <v>6</v>
      </c>
      <c r="C15" s="4"/>
      <c r="D15" s="4">
        <v>360</v>
      </c>
      <c r="E15" s="4">
        <f t="shared" si="0"/>
        <v>400</v>
      </c>
      <c r="F15" s="5">
        <f>E15+E16+E17</f>
        <v>1022</v>
      </c>
    </row>
    <row r="16" spans="1:8" x14ac:dyDescent="0.25">
      <c r="A16" s="1">
        <v>44986</v>
      </c>
      <c r="B16" s="2" t="s">
        <v>7</v>
      </c>
      <c r="C16" s="4">
        <v>289</v>
      </c>
      <c r="D16" s="4"/>
      <c r="E16" s="4">
        <f t="shared" si="0"/>
        <v>289</v>
      </c>
    </row>
    <row r="17" spans="1:6" x14ac:dyDescent="0.25">
      <c r="A17" s="1">
        <v>44986</v>
      </c>
      <c r="B17" s="2" t="s">
        <v>7</v>
      </c>
      <c r="C17" s="4"/>
      <c r="D17" s="4">
        <v>300</v>
      </c>
      <c r="E17" s="4">
        <f t="shared" si="0"/>
        <v>333</v>
      </c>
    </row>
    <row r="18" spans="1:6" x14ac:dyDescent="0.25">
      <c r="A18" s="1">
        <v>45017</v>
      </c>
      <c r="B18" s="2" t="s">
        <v>7</v>
      </c>
      <c r="C18" s="4">
        <v>538</v>
      </c>
      <c r="D18" s="4">
        <v>300</v>
      </c>
      <c r="E18" s="4">
        <f t="shared" si="0"/>
        <v>538</v>
      </c>
      <c r="F18" s="5">
        <f>E18</f>
        <v>538</v>
      </c>
    </row>
    <row r="19" spans="1:6" x14ac:dyDescent="0.25">
      <c r="A19" s="1">
        <v>45047</v>
      </c>
      <c r="B19" s="2" t="s">
        <v>7</v>
      </c>
      <c r="C19" s="4">
        <v>653</v>
      </c>
      <c r="D19" s="4">
        <v>72</v>
      </c>
      <c r="E19" s="4">
        <f t="shared" si="0"/>
        <v>653</v>
      </c>
      <c r="F19" s="5">
        <f>SUM(E19:E20)</f>
        <v>653</v>
      </c>
    </row>
    <row r="20" spans="1:6" x14ac:dyDescent="0.25">
      <c r="A20" s="1">
        <v>45047</v>
      </c>
      <c r="B20" s="2" t="s">
        <v>7</v>
      </c>
      <c r="C20" s="4"/>
      <c r="D20" s="4"/>
      <c r="E20" s="4">
        <f t="shared" si="0"/>
        <v>0</v>
      </c>
    </row>
    <row r="21" spans="1:6" x14ac:dyDescent="0.25">
      <c r="A21" s="1">
        <v>45078</v>
      </c>
      <c r="B21" s="2" t="s">
        <v>4</v>
      </c>
      <c r="C21" s="4">
        <v>720</v>
      </c>
      <c r="D21" s="4"/>
      <c r="E21" s="4">
        <f>IF(C21="",ROUND(D21/0.9,0),C21)</f>
        <v>720</v>
      </c>
      <c r="F21" s="5">
        <f>SUM(E21:E22)</f>
        <v>1639</v>
      </c>
    </row>
    <row r="22" spans="1:6" x14ac:dyDescent="0.25">
      <c r="A22" s="1">
        <v>45078</v>
      </c>
      <c r="B22" s="2" t="s">
        <v>7</v>
      </c>
      <c r="C22" s="4">
        <v>919</v>
      </c>
      <c r="D22" s="4">
        <v>300</v>
      </c>
      <c r="E22" s="4">
        <f t="shared" si="0"/>
        <v>919</v>
      </c>
      <c r="F22" s="5"/>
    </row>
    <row r="23" spans="1:6" x14ac:dyDescent="0.25">
      <c r="A23" s="1">
        <v>45108</v>
      </c>
      <c r="B23" s="2" t="s">
        <v>7</v>
      </c>
      <c r="C23" s="4">
        <v>486</v>
      </c>
      <c r="D23" s="4">
        <v>72</v>
      </c>
      <c r="E23" s="4">
        <f t="shared" si="0"/>
        <v>486</v>
      </c>
      <c r="F23" s="5">
        <f>E23</f>
        <v>486</v>
      </c>
    </row>
    <row r="24" spans="1:6" x14ac:dyDescent="0.25">
      <c r="A24" s="1">
        <v>45139</v>
      </c>
      <c r="B24" s="2" t="s">
        <v>7</v>
      </c>
      <c r="C24" s="4">
        <v>435</v>
      </c>
      <c r="D24" s="4"/>
      <c r="E24" s="4">
        <f t="shared" si="0"/>
        <v>435</v>
      </c>
      <c r="F24" s="5">
        <f>E24+E25</f>
        <v>768</v>
      </c>
    </row>
    <row r="25" spans="1:6" x14ac:dyDescent="0.25">
      <c r="A25" s="1">
        <v>45139</v>
      </c>
      <c r="B25" s="2" t="s">
        <v>7</v>
      </c>
      <c r="C25" s="4"/>
      <c r="D25" s="4">
        <v>300</v>
      </c>
      <c r="E25" s="4">
        <f t="shared" si="0"/>
        <v>333</v>
      </c>
    </row>
    <row r="26" spans="1:6" x14ac:dyDescent="0.25">
      <c r="A26" s="1">
        <v>45170</v>
      </c>
      <c r="B26" s="2" t="s">
        <v>7</v>
      </c>
      <c r="C26" s="4">
        <v>1730</v>
      </c>
      <c r="D26" s="4">
        <v>192</v>
      </c>
      <c r="E26" s="4">
        <f t="shared" si="0"/>
        <v>1730</v>
      </c>
      <c r="F26" s="5">
        <f>E26</f>
        <v>1730</v>
      </c>
    </row>
    <row r="27" spans="1:6" x14ac:dyDescent="0.25">
      <c r="A27" s="1">
        <v>45200</v>
      </c>
      <c r="B27" s="2" t="s">
        <v>7</v>
      </c>
      <c r="C27" s="4">
        <v>563</v>
      </c>
      <c r="D27" s="4"/>
      <c r="E27" s="4">
        <f t="shared" si="0"/>
        <v>563</v>
      </c>
      <c r="F27" s="5">
        <f>E27+E28</f>
        <v>696</v>
      </c>
    </row>
    <row r="28" spans="1:6" x14ac:dyDescent="0.25">
      <c r="A28" s="1">
        <v>45200</v>
      </c>
      <c r="B28" s="2" t="s">
        <v>7</v>
      </c>
      <c r="C28" s="4"/>
      <c r="D28" s="4">
        <v>120</v>
      </c>
      <c r="E28" s="4">
        <f t="shared" si="0"/>
        <v>133</v>
      </c>
    </row>
    <row r="29" spans="1:6" x14ac:dyDescent="0.25">
      <c r="A29" s="1">
        <v>45231</v>
      </c>
      <c r="B29" s="2" t="s">
        <v>4</v>
      </c>
      <c r="C29" s="4">
        <v>720</v>
      </c>
      <c r="D29" s="4"/>
      <c r="E29" s="4">
        <f t="shared" si="0"/>
        <v>720</v>
      </c>
      <c r="F29" s="5">
        <f>E29+E30</f>
        <v>1231</v>
      </c>
    </row>
    <row r="30" spans="1:6" x14ac:dyDescent="0.25">
      <c r="A30" s="1">
        <v>45231</v>
      </c>
      <c r="B30" s="2" t="s">
        <v>7</v>
      </c>
      <c r="C30" s="4">
        <v>511</v>
      </c>
      <c r="D30" s="4">
        <v>492</v>
      </c>
      <c r="E30" s="4">
        <f t="shared" si="0"/>
        <v>511</v>
      </c>
    </row>
  </sheetData>
  <autoFilter ref="A2:E30">
    <sortState ref="A3:E30">
      <sortCondition ref="A2:A30"/>
    </sortState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0"/>
  <sheetViews>
    <sheetView workbookViewId="0">
      <selection activeCell="F21" sqref="F21"/>
    </sheetView>
  </sheetViews>
  <sheetFormatPr defaultRowHeight="15.75" x14ac:dyDescent="0.25"/>
  <cols>
    <col min="1" max="1" width="11" bestFit="1" customWidth="1"/>
    <col min="2" max="2" width="13.33203125" customWidth="1"/>
    <col min="7" max="7" width="30" bestFit="1" customWidth="1"/>
  </cols>
  <sheetData>
    <row r="1" spans="1:8" x14ac:dyDescent="0.25">
      <c r="A1" t="s">
        <v>12</v>
      </c>
    </row>
    <row r="2" spans="1:8" x14ac:dyDescent="0.25">
      <c r="A2" s="3" t="s">
        <v>8</v>
      </c>
      <c r="B2" s="3" t="s">
        <v>9</v>
      </c>
      <c r="C2" s="3" t="s">
        <v>1</v>
      </c>
      <c r="D2" s="3" t="s">
        <v>2</v>
      </c>
      <c r="E2" s="3" t="s">
        <v>3</v>
      </c>
    </row>
    <row r="3" spans="1:8" x14ac:dyDescent="0.25">
      <c r="A3" s="1">
        <v>44805</v>
      </c>
      <c r="B3" s="2" t="s">
        <v>0</v>
      </c>
      <c r="C3" s="4"/>
      <c r="D3" s="4">
        <v>120</v>
      </c>
      <c r="E3" s="4">
        <f>IF(C3="",ROUND(D3/0.9,0),C3)</f>
        <v>133</v>
      </c>
      <c r="G3" s="2" t="s">
        <v>10</v>
      </c>
      <c r="H3" s="4">
        <f>SUMIF(A:A,"&lt;=2022/11/30",E:E)</f>
        <v>2326</v>
      </c>
    </row>
    <row r="4" spans="1:8" x14ac:dyDescent="0.25">
      <c r="A4" s="1">
        <v>44805</v>
      </c>
      <c r="B4" s="2" t="s">
        <v>7</v>
      </c>
      <c r="C4" s="4">
        <v>398</v>
      </c>
      <c r="D4" s="4"/>
      <c r="E4" s="4">
        <f t="shared" ref="E4:E30" si="0">IF(C4="",ROUND(D4/0.9,0),C4)</f>
        <v>398</v>
      </c>
      <c r="G4" s="2" t="s">
        <v>11</v>
      </c>
      <c r="H4" s="4">
        <f>SUMIF(A:A,"&gt;2022/11/30",E:E)</f>
        <v>15177</v>
      </c>
    </row>
    <row r="5" spans="1:8" x14ac:dyDescent="0.25">
      <c r="A5" s="1">
        <v>44835</v>
      </c>
      <c r="B5" s="2" t="s">
        <v>7</v>
      </c>
      <c r="C5" s="4">
        <v>930</v>
      </c>
      <c r="D5" s="4"/>
      <c r="E5" s="4">
        <f t="shared" si="0"/>
        <v>930</v>
      </c>
      <c r="F5" s="5">
        <f>E5</f>
        <v>930</v>
      </c>
    </row>
    <row r="6" spans="1:8" x14ac:dyDescent="0.25">
      <c r="A6" s="1">
        <v>44866</v>
      </c>
      <c r="B6" s="2" t="s">
        <v>4</v>
      </c>
      <c r="C6" s="4">
        <v>720</v>
      </c>
      <c r="D6" s="4"/>
      <c r="E6" s="4">
        <f t="shared" si="0"/>
        <v>720</v>
      </c>
      <c r="F6" s="5">
        <f>E6+E7</f>
        <v>865</v>
      </c>
    </row>
    <row r="7" spans="1:8" x14ac:dyDescent="0.25">
      <c r="A7" s="1">
        <v>44866</v>
      </c>
      <c r="B7" s="2" t="s">
        <v>7</v>
      </c>
      <c r="C7" s="4">
        <v>145</v>
      </c>
      <c r="D7" s="4"/>
      <c r="E7" s="4">
        <f t="shared" si="0"/>
        <v>145</v>
      </c>
    </row>
    <row r="8" spans="1:8" x14ac:dyDescent="0.25">
      <c r="A8" s="1">
        <v>44896</v>
      </c>
      <c r="B8" s="2" t="s">
        <v>5</v>
      </c>
      <c r="C8" s="4"/>
      <c r="D8" s="4">
        <v>630</v>
      </c>
      <c r="E8" s="4">
        <f t="shared" si="0"/>
        <v>700</v>
      </c>
      <c r="F8" s="5">
        <f>E8+E9+E10</f>
        <v>1813</v>
      </c>
    </row>
    <row r="9" spans="1:8" x14ac:dyDescent="0.25">
      <c r="A9" s="1">
        <v>44896</v>
      </c>
      <c r="B9" s="2" t="s">
        <v>7</v>
      </c>
      <c r="C9" s="4">
        <v>566</v>
      </c>
      <c r="D9" s="4"/>
      <c r="E9" s="4">
        <f t="shared" si="0"/>
        <v>566</v>
      </c>
    </row>
    <row r="10" spans="1:8" x14ac:dyDescent="0.25">
      <c r="A10" s="1">
        <v>44896</v>
      </c>
      <c r="B10" s="2" t="s">
        <v>7</v>
      </c>
      <c r="C10" s="4"/>
      <c r="D10" s="4">
        <v>492</v>
      </c>
      <c r="E10" s="4">
        <f t="shared" si="0"/>
        <v>547</v>
      </c>
    </row>
    <row r="11" spans="1:8" x14ac:dyDescent="0.25">
      <c r="A11" s="1">
        <v>44927</v>
      </c>
      <c r="B11" s="2" t="s">
        <v>5</v>
      </c>
      <c r="C11" s="4"/>
      <c r="D11" s="4">
        <v>630</v>
      </c>
      <c r="E11" s="4">
        <f t="shared" si="0"/>
        <v>700</v>
      </c>
      <c r="F11" s="5">
        <f>E11+E12</f>
        <v>1312</v>
      </c>
    </row>
    <row r="12" spans="1:8" x14ac:dyDescent="0.25">
      <c r="A12" s="1">
        <v>44927</v>
      </c>
      <c r="B12" s="2" t="s">
        <v>7</v>
      </c>
      <c r="C12" s="4">
        <v>612</v>
      </c>
      <c r="D12" s="4"/>
      <c r="E12" s="4">
        <f t="shared" si="0"/>
        <v>612</v>
      </c>
    </row>
    <row r="13" spans="1:8" x14ac:dyDescent="0.25">
      <c r="A13" s="1">
        <v>44958</v>
      </c>
      <c r="B13" s="2" t="s">
        <v>7</v>
      </c>
      <c r="C13" s="4">
        <v>590</v>
      </c>
      <c r="D13" s="4">
        <v>72</v>
      </c>
      <c r="E13" s="4">
        <f t="shared" si="0"/>
        <v>590</v>
      </c>
      <c r="F13" s="5">
        <f>E13+E14</f>
        <v>1310</v>
      </c>
    </row>
    <row r="14" spans="1:8" x14ac:dyDescent="0.25">
      <c r="A14" s="1">
        <v>44958</v>
      </c>
      <c r="B14" s="2" t="s">
        <v>4</v>
      </c>
      <c r="C14" s="4">
        <v>720</v>
      </c>
      <c r="D14" s="4"/>
      <c r="E14" s="4">
        <f t="shared" ref="E14" si="1">IF(C14="",ROUND(D14/0.9,0),C14)</f>
        <v>720</v>
      </c>
      <c r="F14" s="5"/>
    </row>
    <row r="15" spans="1:8" x14ac:dyDescent="0.25">
      <c r="A15" s="1">
        <v>44986</v>
      </c>
      <c r="B15" s="2" t="s">
        <v>6</v>
      </c>
      <c r="C15" s="4"/>
      <c r="D15" s="4">
        <v>360</v>
      </c>
      <c r="E15" s="4">
        <f t="shared" si="0"/>
        <v>400</v>
      </c>
      <c r="F15" s="5">
        <f>E15+E16+E17</f>
        <v>1262</v>
      </c>
    </row>
    <row r="16" spans="1:8" x14ac:dyDescent="0.25">
      <c r="A16" s="1">
        <v>44986</v>
      </c>
      <c r="B16" s="2" t="s">
        <v>7</v>
      </c>
      <c r="C16" s="4">
        <v>195</v>
      </c>
      <c r="D16" s="4"/>
      <c r="E16" s="4">
        <f t="shared" si="0"/>
        <v>195</v>
      </c>
    </row>
    <row r="17" spans="1:6" x14ac:dyDescent="0.25">
      <c r="A17" s="1">
        <v>44986</v>
      </c>
      <c r="B17" s="2" t="s">
        <v>7</v>
      </c>
      <c r="C17" s="4"/>
      <c r="D17" s="4">
        <v>600</v>
      </c>
      <c r="E17" s="4">
        <f t="shared" si="0"/>
        <v>667</v>
      </c>
    </row>
    <row r="18" spans="1:6" x14ac:dyDescent="0.25">
      <c r="A18" s="1">
        <v>45017</v>
      </c>
      <c r="B18" s="2" t="s">
        <v>7</v>
      </c>
      <c r="C18" s="4">
        <v>1102</v>
      </c>
      <c r="D18" s="4">
        <v>0</v>
      </c>
      <c r="E18" s="4">
        <f t="shared" si="0"/>
        <v>1102</v>
      </c>
      <c r="F18" s="5">
        <f>E18</f>
        <v>1102</v>
      </c>
    </row>
    <row r="19" spans="1:6" x14ac:dyDescent="0.25">
      <c r="A19" s="1">
        <v>45047</v>
      </c>
      <c r="B19" s="2" t="s">
        <v>7</v>
      </c>
      <c r="C19" s="4">
        <v>384</v>
      </c>
      <c r="D19" s="4"/>
      <c r="E19" s="4">
        <f t="shared" si="0"/>
        <v>384</v>
      </c>
      <c r="F19" s="5">
        <f>E19+E20</f>
        <v>544</v>
      </c>
    </row>
    <row r="20" spans="1:6" x14ac:dyDescent="0.25">
      <c r="A20" s="1">
        <v>45047</v>
      </c>
      <c r="B20" s="2" t="s">
        <v>7</v>
      </c>
      <c r="C20" s="4"/>
      <c r="D20" s="4">
        <v>144</v>
      </c>
      <c r="E20" s="4">
        <f t="shared" si="0"/>
        <v>160</v>
      </c>
    </row>
    <row r="21" spans="1:6" x14ac:dyDescent="0.25">
      <c r="A21" s="1">
        <v>45078</v>
      </c>
      <c r="B21" s="2" t="s">
        <v>4</v>
      </c>
      <c r="C21" s="4">
        <v>720</v>
      </c>
      <c r="D21" s="4"/>
      <c r="E21" s="4">
        <f>IF(C21="",ROUND(D21/0.9,0),C21)</f>
        <v>720</v>
      </c>
      <c r="F21" s="5">
        <f>E21+E22</f>
        <v>2137</v>
      </c>
    </row>
    <row r="22" spans="1:6" x14ac:dyDescent="0.25">
      <c r="A22" s="1">
        <v>45078</v>
      </c>
      <c r="B22" s="2" t="s">
        <v>7</v>
      </c>
      <c r="C22" s="4">
        <v>1417</v>
      </c>
      <c r="D22" s="4">
        <v>0</v>
      </c>
      <c r="E22" s="4">
        <f t="shared" si="0"/>
        <v>1417</v>
      </c>
      <c r="F22" s="5"/>
    </row>
    <row r="23" spans="1:6" x14ac:dyDescent="0.25">
      <c r="A23" s="1">
        <v>45108</v>
      </c>
      <c r="B23" s="2" t="s">
        <v>7</v>
      </c>
      <c r="C23" s="4">
        <v>572</v>
      </c>
      <c r="D23" s="4">
        <v>745</v>
      </c>
      <c r="E23" s="4">
        <f t="shared" si="0"/>
        <v>572</v>
      </c>
      <c r="F23" s="5">
        <f>E23</f>
        <v>572</v>
      </c>
    </row>
    <row r="24" spans="1:6" x14ac:dyDescent="0.25">
      <c r="A24" s="1">
        <v>45139</v>
      </c>
      <c r="B24" s="2" t="s">
        <v>7</v>
      </c>
      <c r="C24" s="4">
        <v>792</v>
      </c>
      <c r="D24" s="4"/>
      <c r="E24" s="4">
        <f t="shared" si="0"/>
        <v>792</v>
      </c>
      <c r="F24" s="5">
        <f>E24+E25</f>
        <v>792</v>
      </c>
    </row>
    <row r="25" spans="1:6" x14ac:dyDescent="0.25">
      <c r="A25" s="1">
        <v>45139</v>
      </c>
      <c r="B25" s="2" t="s">
        <v>7</v>
      </c>
      <c r="C25" s="4"/>
      <c r="D25" s="4">
        <v>0</v>
      </c>
      <c r="E25" s="4">
        <f t="shared" si="0"/>
        <v>0</v>
      </c>
    </row>
    <row r="26" spans="1:6" x14ac:dyDescent="0.25">
      <c r="A26" s="1">
        <v>45170</v>
      </c>
      <c r="B26" s="2" t="s">
        <v>7</v>
      </c>
      <c r="C26" s="4">
        <v>1460</v>
      </c>
      <c r="D26" s="4">
        <v>120</v>
      </c>
      <c r="E26" s="4">
        <f t="shared" si="0"/>
        <v>1460</v>
      </c>
      <c r="F26" s="5">
        <f>E26</f>
        <v>1460</v>
      </c>
    </row>
    <row r="27" spans="1:6" x14ac:dyDescent="0.25">
      <c r="A27" s="1">
        <v>45200</v>
      </c>
      <c r="B27" s="2" t="s">
        <v>7</v>
      </c>
      <c r="C27" s="4">
        <v>1155</v>
      </c>
      <c r="D27" s="4"/>
      <c r="E27" s="4">
        <f t="shared" si="0"/>
        <v>1155</v>
      </c>
      <c r="F27" s="5">
        <f>E27+E28+E29</f>
        <v>2168</v>
      </c>
    </row>
    <row r="28" spans="1:6" x14ac:dyDescent="0.25">
      <c r="A28" s="1">
        <v>45200</v>
      </c>
      <c r="B28" s="2" t="s">
        <v>7</v>
      </c>
      <c r="C28" s="4"/>
      <c r="D28" s="4">
        <v>264</v>
      </c>
      <c r="E28" s="4">
        <f t="shared" si="0"/>
        <v>293</v>
      </c>
    </row>
    <row r="29" spans="1:6" x14ac:dyDescent="0.25">
      <c r="A29" s="1">
        <v>45200</v>
      </c>
      <c r="B29" s="2" t="s">
        <v>4</v>
      </c>
      <c r="C29" s="4">
        <v>720</v>
      </c>
      <c r="D29" s="4"/>
      <c r="E29" s="4">
        <f t="shared" si="0"/>
        <v>720</v>
      </c>
      <c r="F29" s="5"/>
    </row>
    <row r="30" spans="1:6" x14ac:dyDescent="0.25">
      <c r="A30" s="1">
        <v>45231</v>
      </c>
      <c r="B30" s="2" t="s">
        <v>7</v>
      </c>
      <c r="C30" s="4">
        <v>705</v>
      </c>
      <c r="D30" s="4">
        <v>720</v>
      </c>
      <c r="E30" s="4">
        <f t="shared" si="0"/>
        <v>705</v>
      </c>
      <c r="F30" s="5">
        <f>E30</f>
        <v>705</v>
      </c>
    </row>
  </sheetData>
  <autoFilter ref="A2:E30">
    <sortState ref="A3:E30">
      <sortCondition ref="A2:A30"/>
    </sortState>
  </autoFilter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9"/>
  <sheetViews>
    <sheetView tabSelected="1" workbookViewId="0">
      <selection activeCell="G12" sqref="G12"/>
    </sheetView>
  </sheetViews>
  <sheetFormatPr defaultRowHeight="15.75" x14ac:dyDescent="0.25"/>
  <cols>
    <col min="1" max="1" width="11" bestFit="1" customWidth="1"/>
    <col min="2" max="2" width="13.33203125" customWidth="1"/>
    <col min="7" max="7" width="30" bestFit="1" customWidth="1"/>
  </cols>
  <sheetData>
    <row r="1" spans="1:9" x14ac:dyDescent="0.25">
      <c r="A1" t="s">
        <v>12</v>
      </c>
    </row>
    <row r="2" spans="1:9" x14ac:dyDescent="0.25">
      <c r="A2" s="3" t="s">
        <v>8</v>
      </c>
      <c r="B2" s="3" t="s">
        <v>9</v>
      </c>
      <c r="C2" s="3" t="s">
        <v>1</v>
      </c>
      <c r="D2" s="3" t="s">
        <v>2</v>
      </c>
      <c r="E2" s="3" t="s">
        <v>3</v>
      </c>
    </row>
    <row r="3" spans="1:9" x14ac:dyDescent="0.25">
      <c r="A3" s="1">
        <v>44805</v>
      </c>
      <c r="B3" s="2" t="s">
        <v>0</v>
      </c>
      <c r="C3" s="4"/>
      <c r="D3" s="4">
        <v>120</v>
      </c>
      <c r="E3" s="4">
        <f>IF(C3="",ROUND(D3/0.9,0),C3)</f>
        <v>133</v>
      </c>
      <c r="G3" s="2" t="s">
        <v>10</v>
      </c>
      <c r="H3" s="4">
        <f>SUMIF(A:A,"&lt;=2022/11/30",E:E)</f>
        <v>2128</v>
      </c>
    </row>
    <row r="4" spans="1:9" x14ac:dyDescent="0.25">
      <c r="A4" s="1">
        <v>44805</v>
      </c>
      <c r="B4" s="2" t="s">
        <v>7</v>
      </c>
      <c r="C4" s="4">
        <v>398</v>
      </c>
      <c r="D4" s="4"/>
      <c r="E4" s="4">
        <f t="shared" ref="E4:E29" si="0">IF(C4="",ROUND(D4/0.9,0),C4)</f>
        <v>398</v>
      </c>
      <c r="G4" s="2" t="s">
        <v>11</v>
      </c>
      <c r="H4" s="4">
        <f>SUMIF(A:A,"&gt;2022/11/30",E:E)</f>
        <v>8335</v>
      </c>
    </row>
    <row r="5" spans="1:9" x14ac:dyDescent="0.25">
      <c r="A5" s="1">
        <v>44835</v>
      </c>
      <c r="B5" s="2" t="s">
        <v>7</v>
      </c>
      <c r="C5" s="4">
        <v>553</v>
      </c>
      <c r="D5" s="4">
        <v>302</v>
      </c>
      <c r="E5" s="4">
        <f t="shared" si="0"/>
        <v>553</v>
      </c>
      <c r="I5">
        <f>H4/2</f>
        <v>4167.5</v>
      </c>
    </row>
    <row r="6" spans="1:9" x14ac:dyDescent="0.25">
      <c r="A6" s="1">
        <v>44866</v>
      </c>
      <c r="B6" s="2" t="s">
        <v>4</v>
      </c>
      <c r="C6" s="4">
        <v>720</v>
      </c>
      <c r="D6" s="4"/>
      <c r="E6" s="4">
        <f t="shared" si="0"/>
        <v>720</v>
      </c>
      <c r="F6">
        <v>1016</v>
      </c>
    </row>
    <row r="7" spans="1:9" x14ac:dyDescent="0.25">
      <c r="A7" s="1">
        <v>44866</v>
      </c>
      <c r="B7" s="2" t="s">
        <v>7</v>
      </c>
      <c r="C7" s="4">
        <v>324</v>
      </c>
      <c r="D7" s="4"/>
      <c r="E7" s="4">
        <f t="shared" si="0"/>
        <v>324</v>
      </c>
    </row>
    <row r="8" spans="1:9" x14ac:dyDescent="0.25">
      <c r="A8" s="1">
        <v>44896</v>
      </c>
      <c r="B8" s="2" t="s">
        <v>5</v>
      </c>
      <c r="C8" s="4"/>
      <c r="D8" s="4">
        <v>630</v>
      </c>
      <c r="E8" s="4">
        <f t="shared" si="0"/>
        <v>700</v>
      </c>
      <c r="F8">
        <v>1636</v>
      </c>
    </row>
    <row r="9" spans="1:9" x14ac:dyDescent="0.25">
      <c r="A9" s="1">
        <v>44896</v>
      </c>
      <c r="B9" s="2" t="s">
        <v>7</v>
      </c>
      <c r="C9" s="4">
        <v>518</v>
      </c>
      <c r="D9" s="4"/>
      <c r="E9" s="4">
        <f t="shared" si="0"/>
        <v>518</v>
      </c>
    </row>
    <row r="10" spans="1:9" x14ac:dyDescent="0.25">
      <c r="A10" s="1">
        <v>44896</v>
      </c>
      <c r="B10" s="2" t="s">
        <v>7</v>
      </c>
      <c r="C10" s="4"/>
      <c r="D10" s="4"/>
      <c r="E10" s="4">
        <f t="shared" si="0"/>
        <v>0</v>
      </c>
    </row>
    <row r="11" spans="1:9" x14ac:dyDescent="0.25">
      <c r="A11" s="1">
        <v>44927</v>
      </c>
      <c r="B11" s="2" t="s">
        <v>5</v>
      </c>
      <c r="C11" s="4"/>
      <c r="D11" s="4">
        <v>630</v>
      </c>
      <c r="E11" s="4">
        <f t="shared" si="0"/>
        <v>700</v>
      </c>
      <c r="F11">
        <v>1164</v>
      </c>
    </row>
    <row r="12" spans="1:9" x14ac:dyDescent="0.25">
      <c r="A12" s="1">
        <v>44927</v>
      </c>
      <c r="B12" s="2" t="s">
        <v>7</v>
      </c>
      <c r="C12" s="4">
        <v>403</v>
      </c>
      <c r="D12" s="4">
        <v>302</v>
      </c>
      <c r="E12" s="4">
        <f t="shared" si="0"/>
        <v>403</v>
      </c>
    </row>
    <row r="13" spans="1:9" x14ac:dyDescent="0.25">
      <c r="A13" s="1">
        <v>44958</v>
      </c>
      <c r="B13" s="2" t="s">
        <v>7</v>
      </c>
      <c r="C13" s="4">
        <v>524</v>
      </c>
      <c r="D13" s="4"/>
      <c r="E13" s="4">
        <f t="shared" si="0"/>
        <v>524</v>
      </c>
      <c r="F13">
        <v>632</v>
      </c>
    </row>
    <row r="14" spans="1:9" x14ac:dyDescent="0.25">
      <c r="A14" s="1">
        <v>44986</v>
      </c>
      <c r="B14" s="2" t="s">
        <v>6</v>
      </c>
      <c r="C14" s="4"/>
      <c r="D14" s="4">
        <v>360</v>
      </c>
      <c r="E14" s="4">
        <f t="shared" si="0"/>
        <v>400</v>
      </c>
      <c r="F14">
        <v>796</v>
      </c>
    </row>
    <row r="15" spans="1:9" x14ac:dyDescent="0.25">
      <c r="A15" s="1">
        <v>44986</v>
      </c>
      <c r="B15" s="2" t="s">
        <v>7</v>
      </c>
      <c r="C15" s="4">
        <v>360</v>
      </c>
      <c r="D15" s="4"/>
      <c r="E15" s="4">
        <f t="shared" si="0"/>
        <v>360</v>
      </c>
    </row>
    <row r="16" spans="1:9" x14ac:dyDescent="0.25">
      <c r="A16" s="1">
        <v>44986</v>
      </c>
      <c r="B16" s="2" t="s">
        <v>7</v>
      </c>
      <c r="C16" s="4"/>
      <c r="D16" s="4"/>
      <c r="E16" s="4">
        <f t="shared" si="0"/>
        <v>0</v>
      </c>
    </row>
    <row r="17" spans="1:6" x14ac:dyDescent="0.25">
      <c r="A17" s="1">
        <v>45017</v>
      </c>
      <c r="B17" s="2" t="s">
        <v>7</v>
      </c>
      <c r="C17" s="4">
        <v>266</v>
      </c>
      <c r="D17" s="4">
        <v>302</v>
      </c>
      <c r="E17" s="4">
        <f t="shared" si="0"/>
        <v>266</v>
      </c>
      <c r="F17">
        <v>572</v>
      </c>
    </row>
    <row r="18" spans="1:6" x14ac:dyDescent="0.25">
      <c r="A18" s="1">
        <v>45047</v>
      </c>
      <c r="B18" s="2" t="s">
        <v>4</v>
      </c>
      <c r="C18" s="4">
        <v>720</v>
      </c>
      <c r="D18" s="4"/>
      <c r="E18" s="4">
        <f t="shared" si="0"/>
        <v>720</v>
      </c>
      <c r="F18">
        <v>1194</v>
      </c>
    </row>
    <row r="19" spans="1:6" x14ac:dyDescent="0.25">
      <c r="A19" s="1">
        <v>45047</v>
      </c>
      <c r="B19" s="2" t="s">
        <v>7</v>
      </c>
      <c r="C19" s="4">
        <v>300</v>
      </c>
      <c r="D19" s="4"/>
      <c r="E19" s="4">
        <f t="shared" si="0"/>
        <v>300</v>
      </c>
    </row>
    <row r="20" spans="1:6" x14ac:dyDescent="0.25">
      <c r="A20" s="1">
        <v>45047</v>
      </c>
      <c r="B20" s="2" t="s">
        <v>7</v>
      </c>
      <c r="C20" s="4"/>
      <c r="D20" s="4"/>
      <c r="E20" s="4">
        <f t="shared" si="0"/>
        <v>0</v>
      </c>
    </row>
    <row r="21" spans="1:6" x14ac:dyDescent="0.25">
      <c r="A21" s="1">
        <v>45078</v>
      </c>
      <c r="B21" s="2" t="s">
        <v>7</v>
      </c>
      <c r="C21" s="4">
        <v>596</v>
      </c>
      <c r="D21" s="4"/>
      <c r="E21" s="4">
        <f t="shared" si="0"/>
        <v>596</v>
      </c>
      <c r="F21">
        <v>320</v>
      </c>
    </row>
    <row r="22" spans="1:6" x14ac:dyDescent="0.25">
      <c r="A22" s="1">
        <v>45108</v>
      </c>
      <c r="B22" s="2" t="s">
        <v>7</v>
      </c>
      <c r="C22" s="4">
        <v>156</v>
      </c>
      <c r="D22" s="4"/>
      <c r="E22" s="4">
        <f t="shared" si="0"/>
        <v>156</v>
      </c>
      <c r="F22">
        <v>480</v>
      </c>
    </row>
    <row r="23" spans="1:6" x14ac:dyDescent="0.25">
      <c r="A23" s="1">
        <v>45139</v>
      </c>
      <c r="B23" s="2" t="s">
        <v>7</v>
      </c>
      <c r="C23" s="4">
        <v>632</v>
      </c>
      <c r="D23" s="4"/>
      <c r="E23" s="4">
        <f t="shared" si="0"/>
        <v>632</v>
      </c>
      <c r="F23">
        <v>608</v>
      </c>
    </row>
    <row r="24" spans="1:6" x14ac:dyDescent="0.25">
      <c r="A24" s="1">
        <v>45139</v>
      </c>
      <c r="B24" s="2" t="s">
        <v>7</v>
      </c>
      <c r="C24" s="4"/>
      <c r="D24" s="4"/>
      <c r="E24" s="4">
        <f t="shared" si="0"/>
        <v>0</v>
      </c>
    </row>
    <row r="25" spans="1:6" x14ac:dyDescent="0.25">
      <c r="A25" s="1">
        <v>45170</v>
      </c>
      <c r="B25" s="2" t="s">
        <v>7</v>
      </c>
      <c r="C25" s="4">
        <v>204</v>
      </c>
      <c r="D25" s="4"/>
      <c r="E25" s="4">
        <f t="shared" si="0"/>
        <v>204</v>
      </c>
      <c r="F25">
        <v>512</v>
      </c>
    </row>
    <row r="26" spans="1:6" x14ac:dyDescent="0.25">
      <c r="A26" s="1">
        <v>45200</v>
      </c>
      <c r="B26" s="2" t="s">
        <v>7</v>
      </c>
      <c r="C26" s="4">
        <v>548</v>
      </c>
      <c r="D26" s="4"/>
      <c r="E26" s="4">
        <f t="shared" si="0"/>
        <v>548</v>
      </c>
      <c r="F26">
        <v>432</v>
      </c>
    </row>
    <row r="27" spans="1:6" x14ac:dyDescent="0.25">
      <c r="A27" s="1">
        <v>45200</v>
      </c>
      <c r="B27" s="2" t="s">
        <v>7</v>
      </c>
      <c r="C27" s="4"/>
      <c r="D27" s="4">
        <v>302</v>
      </c>
      <c r="E27" s="4">
        <f t="shared" si="0"/>
        <v>336</v>
      </c>
    </row>
    <row r="28" spans="1:6" x14ac:dyDescent="0.25">
      <c r="A28" s="1">
        <v>45231</v>
      </c>
      <c r="B28" s="2" t="s">
        <v>4</v>
      </c>
      <c r="C28" s="4">
        <v>720</v>
      </c>
      <c r="D28" s="4"/>
      <c r="E28" s="4">
        <f t="shared" si="0"/>
        <v>720</v>
      </c>
      <c r="F28">
        <v>1352</v>
      </c>
    </row>
    <row r="29" spans="1:6" x14ac:dyDescent="0.25">
      <c r="A29" s="1">
        <v>45231</v>
      </c>
      <c r="B29" s="2" t="s">
        <v>7</v>
      </c>
      <c r="C29" s="4">
        <v>252</v>
      </c>
      <c r="D29" s="4"/>
      <c r="E29" s="4">
        <f t="shared" si="0"/>
        <v>252</v>
      </c>
    </row>
  </sheetData>
  <autoFilter ref="A2:E29">
    <sortState ref="A3:E29">
      <sortCondition ref="A2:A29"/>
    </sortState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1.5倍</vt:lpstr>
      <vt:lpstr>2.0倍</vt:lpstr>
      <vt:lpstr>20221025調整後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横山守</dc:creator>
  <cp:lastModifiedBy>USER</cp:lastModifiedBy>
  <dcterms:created xsi:type="dcterms:W3CDTF">2022-09-22T05:02:00Z</dcterms:created>
  <dcterms:modified xsi:type="dcterms:W3CDTF">2022-11-29T03:44:00Z</dcterms:modified>
</cp:coreProperties>
</file>