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4FF22480-F229-4A5E-8328-A994EBB7C37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B15" i="1"/>
  <c r="B14" i="1"/>
  <c r="F16" i="1" l="1"/>
  <c r="F17" i="1" s="1"/>
  <c r="F18" i="1" s="1"/>
  <c r="B16" i="1"/>
  <c r="B17" i="1" s="1"/>
  <c r="B18" i="1" s="1"/>
</calcChain>
</file>

<file path=xl/sharedStrings.xml><?xml version="1.0" encoding="utf-8"?>
<sst xmlns="http://schemas.openxmlformats.org/spreadsheetml/2006/main" count="77" uniqueCount="53">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</sst>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L6" sqref="L6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8" t="s">
        <v>1</v>
      </c>
      <c r="B2" s="8"/>
      <c r="C2" s="8"/>
      <c r="E2" s="8" t="s">
        <v>2</v>
      </c>
      <c r="F2" s="8"/>
      <c r="G2" s="8"/>
    </row>
    <row r="3" spans="1:7" x14ac:dyDescent="0.25">
      <c r="A3" s="3" t="s">
        <v>4</v>
      </c>
    </row>
    <row r="4" spans="1:7" x14ac:dyDescent="0.25">
      <c r="A4" s="3" t="s">
        <v>5</v>
      </c>
      <c r="B4" s="2" t="s">
        <v>52</v>
      </c>
    </row>
    <row r="5" spans="1:7" x14ac:dyDescent="0.25">
      <c r="A5" s="8" t="s">
        <v>3</v>
      </c>
      <c r="B5" s="8"/>
      <c r="C5" s="8"/>
    </row>
    <row r="6" spans="1:7" x14ac:dyDescent="0.25">
      <c r="A6" s="3" t="s">
        <v>6</v>
      </c>
      <c r="B6" s="2" t="s">
        <v>40</v>
      </c>
    </row>
    <row r="7" spans="1:7" x14ac:dyDescent="0.25">
      <c r="A7" s="3" t="s">
        <v>7</v>
      </c>
      <c r="B7" s="2" t="s">
        <v>29</v>
      </c>
    </row>
    <row r="8" spans="1:7" x14ac:dyDescent="0.25">
      <c r="A8" s="8" t="s">
        <v>8</v>
      </c>
      <c r="B8" s="8"/>
      <c r="C8" s="8"/>
      <c r="E8" s="8" t="s">
        <v>20</v>
      </c>
      <c r="F8" s="8"/>
      <c r="G8" s="8"/>
    </row>
    <row r="9" spans="1:7" x14ac:dyDescent="0.25">
      <c r="A9" s="3"/>
    </row>
    <row r="10" spans="1:7" x14ac:dyDescent="0.25">
      <c r="A10" s="8" t="s">
        <v>9</v>
      </c>
      <c r="B10" s="8"/>
      <c r="C10" s="8"/>
      <c r="E10" s="8" t="s">
        <v>21</v>
      </c>
      <c r="F10" s="8"/>
      <c r="G10" s="8"/>
    </row>
    <row r="11" spans="1:7" x14ac:dyDescent="0.25">
      <c r="A11" s="3" t="s">
        <v>10</v>
      </c>
      <c r="B11" s="2">
        <v>2</v>
      </c>
      <c r="C11" s="4" t="s">
        <v>13</v>
      </c>
      <c r="E11" s="3" t="s">
        <v>22</v>
      </c>
      <c r="F11" s="2">
        <v>4</v>
      </c>
      <c r="G11" s="4" t="s">
        <v>13</v>
      </c>
    </row>
    <row r="12" spans="1:7" x14ac:dyDescent="0.25">
      <c r="A12" s="3"/>
      <c r="E12" s="3" t="s">
        <v>23</v>
      </c>
      <c r="F12" s="2">
        <v>3</v>
      </c>
      <c r="G12" s="4" t="s">
        <v>13</v>
      </c>
    </row>
    <row r="13" spans="1:7" x14ac:dyDescent="0.25">
      <c r="A13" s="8" t="s">
        <v>11</v>
      </c>
      <c r="B13" s="8"/>
      <c r="C13" s="8"/>
      <c r="E13" s="8" t="s">
        <v>11</v>
      </c>
      <c r="F13" s="8"/>
      <c r="G13" s="8"/>
    </row>
    <row r="14" spans="1:7" x14ac:dyDescent="0.25">
      <c r="A14" s="3" t="s">
        <v>16</v>
      </c>
      <c r="B14" s="2">
        <f>IF(_xlfn.XLOOKUP($B$6, Soil!$A$3:$A$16, Soil!$B$3:$B$16)="X", "Not Suitable", _xlfn.XLOOKUP($B$6, Soil!$A$3:$A$16, Soil!$B$3:$B$16)/1000)</f>
        <v>0.6</v>
      </c>
      <c r="C14" s="4" t="s">
        <v>14</v>
      </c>
      <c r="E14" s="3" t="s">
        <v>16</v>
      </c>
      <c r="F14" s="2">
        <f>IF(_xlfn.XLOOKUP($B$6, Soil!$A$3:$A$16, Soil!$B$3:$B$16)="X", "Not Suitable", _xlfn.XLOOKUP($B$6, Soil!$A$3:$A$16, Soil!$B$3:$B$16)/1000)</f>
        <v>0.6</v>
      </c>
      <c r="G14" s="4" t="s">
        <v>14</v>
      </c>
    </row>
    <row r="15" spans="1:7" x14ac:dyDescent="0.25">
      <c r="A15" s="3" t="s">
        <v>17</v>
      </c>
      <c r="B15" s="2">
        <f>IFERROR( IF(_xlfn.XLOOKUP($B$6, Soil!$A$3:$A$16, Soil!$C$3:$C$16)="X", "Not Suitable", (_xlfn.XLOOKUP($B$6, Soil!$A$3:$A$16, Soil!$C$3:$C$16)/1000)*(1+_xlfn.XLOOKUP($B$7, Climate!$A$3:$A$7, Climate!$B$3:$B$7))), "")</f>
        <v>0.57499999999999996</v>
      </c>
      <c r="C15" s="4" t="s">
        <v>14</v>
      </c>
      <c r="E15" s="3" t="s">
        <v>17</v>
      </c>
      <c r="F15" s="2">
        <f>IFERROR( IF(_xlfn.XLOOKUP($B$6, Soil!$A$3:$A$16, Soil!$C$3:$C$16)="X", "Not Suitable", (_xlfn.XLOOKUP($B$6, Soil!$A$3:$A$16, Soil!$C$3:$C$16)/1000)*(1+_xlfn.XLOOKUP($B$7, Climate!$A$3:$A$7, Climate!$B$3:$B$7))), "")</f>
        <v>0.57499999999999996</v>
      </c>
      <c r="G15" s="4" t="s">
        <v>14</v>
      </c>
    </row>
    <row r="16" spans="1:7" x14ac:dyDescent="0.25">
      <c r="A16" s="3" t="s">
        <v>18</v>
      </c>
      <c r="B16" s="2">
        <f>IFERROR(IF(OR(B14="Not Suitable", B15="Not Suitable"), "Not Suitable", B11+B14-0.1), "")</f>
        <v>2.5</v>
      </c>
      <c r="C16" s="4" t="s">
        <v>14</v>
      </c>
      <c r="E16" s="3" t="s">
        <v>18</v>
      </c>
      <c r="F16" s="2">
        <f>IFERROR(IF(OR(F14="Not Suitable", F15="Not Suitable"), "Not Suitable", 2*(F11+F12)-0.4), "")</f>
        <v>13.6</v>
      </c>
      <c r="G16" s="4" t="s">
        <v>14</v>
      </c>
    </row>
    <row r="17" spans="1:7" x14ac:dyDescent="0.25">
      <c r="A17" s="3" t="s">
        <v>19</v>
      </c>
      <c r="B17" s="2">
        <f>IFERROR(IF(OR(B14="Not Suitable", B15="Not Suitable"), "Not Suitable", ROUNDUP(B14*B15*B16, 1)), "")</f>
        <v>0.9</v>
      </c>
      <c r="C17" s="4" t="s">
        <v>15</v>
      </c>
      <c r="E17" s="3" t="s">
        <v>19</v>
      </c>
      <c r="F17" s="2">
        <f>IFERROR(IF(OR(F14="Not Suitable", F15="Not Suitable"), "Not Suitable", ROUNDUP(F14*F15*F16, 1)), "")</f>
        <v>4.6999999999999993</v>
      </c>
      <c r="G17" s="4" t="s">
        <v>15</v>
      </c>
    </row>
    <row r="18" spans="1:7" x14ac:dyDescent="0.25">
      <c r="A18" s="3" t="s">
        <v>12</v>
      </c>
      <c r="B18" s="6">
        <f>IFERROR(IF(OR(B14="Not Suitable", B15="Not Suitable"), "Not Suitable", ROUND(B17*124.3654, 0)), "")</f>
        <v>112</v>
      </c>
      <c r="E18" s="3" t="s">
        <v>12</v>
      </c>
      <c r="F18" s="6">
        <f>IFERROR(IF(OR(F14="Not Suitable", F15="Not Suitable"), "Not Suitable", ROUND(F17*124.3654, 0)), "")</f>
        <v>585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conditionalFormatting sqref="A8:C18">
    <cfRule type="expression" dxfId="1" priority="1">
      <formula>OR($B$4="Y", $B$4="y")</formula>
    </cfRule>
  </conditionalFormatting>
  <conditionalFormatting sqref="E8:G18">
    <cfRule type="expression" dxfId="0" priority="3">
      <formula>OR($B$3="Y", $B$3="y")</formula>
    </cfRule>
  </conditionalFormatting>
  <dataValidations count="1">
    <dataValidation type="list" allowBlank="1" showDropDown="1" showInputMessage="1" showErrorMessage="1" error="Invalid value. Either leave it empty or enter Y or y for Yes" prompt="Y/y for Yes or leave this empty" sqref="B3:B4" xr:uid="{CC7B9EFF-945B-48FA-B3A0-BB36EEEAB5BD}">
      <formula1>"Y,y"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0BB10-7692-47D7-9F1D-EF2C0F165EA3}">
          <x14:formula1>
            <xm:f>Soil!$A$3:$A$16</xm:f>
          </x14:formula1>
          <xm:sqref>B6</xm:sqref>
        </x14:dataValidation>
        <x14:dataValidation type="list" allowBlank="1" showInputMessage="1" showErrorMessage="1" xr:uid="{53720F72-53FF-4EE9-863F-EAEF8B71B35D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24</v>
      </c>
    </row>
    <row r="2" spans="1:2" x14ac:dyDescent="0.25">
      <c r="A2" t="s">
        <v>25</v>
      </c>
      <c r="B2" t="s">
        <v>26</v>
      </c>
    </row>
    <row r="3" spans="1:2" x14ac:dyDescent="0.25">
      <c r="A3" t="s">
        <v>27</v>
      </c>
      <c r="B3" s="5">
        <v>0</v>
      </c>
    </row>
    <row r="4" spans="1:2" x14ac:dyDescent="0.25">
      <c r="A4" t="s">
        <v>28</v>
      </c>
      <c r="B4" s="5">
        <v>0.1</v>
      </c>
    </row>
    <row r="5" spans="1:2" x14ac:dyDescent="0.25">
      <c r="A5" t="s">
        <v>29</v>
      </c>
      <c r="B5" s="5">
        <v>0.15</v>
      </c>
    </row>
    <row r="6" spans="1:2" x14ac:dyDescent="0.25">
      <c r="A6" t="s">
        <v>30</v>
      </c>
      <c r="B6" s="5">
        <v>0.2</v>
      </c>
    </row>
    <row r="7" spans="1:2" x14ac:dyDescent="0.25">
      <c r="A7" t="s">
        <v>31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G10" sqref="G10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B2" t="s">
        <v>35</v>
      </c>
      <c r="C2" t="s">
        <v>35</v>
      </c>
    </row>
    <row r="3" spans="1:3" x14ac:dyDescent="0.25">
      <c r="A3" t="s">
        <v>36</v>
      </c>
      <c r="B3">
        <v>650</v>
      </c>
      <c r="C3">
        <v>800</v>
      </c>
    </row>
    <row r="4" spans="1:3" x14ac:dyDescent="0.25">
      <c r="A4" t="s">
        <v>37</v>
      </c>
      <c r="B4">
        <v>600</v>
      </c>
      <c r="C4">
        <v>600</v>
      </c>
    </row>
    <row r="5" spans="1:3" x14ac:dyDescent="0.25">
      <c r="A5" t="s">
        <v>38</v>
      </c>
      <c r="B5">
        <v>650</v>
      </c>
      <c r="C5">
        <v>800</v>
      </c>
    </row>
    <row r="6" spans="1:3" x14ac:dyDescent="0.25">
      <c r="A6" t="s">
        <v>39</v>
      </c>
      <c r="B6">
        <v>600</v>
      </c>
      <c r="C6">
        <v>500</v>
      </c>
    </row>
    <row r="7" spans="1:3" x14ac:dyDescent="0.25">
      <c r="A7" t="s">
        <v>40</v>
      </c>
      <c r="B7">
        <v>600</v>
      </c>
      <c r="C7">
        <v>500</v>
      </c>
    </row>
    <row r="8" spans="1:3" x14ac:dyDescent="0.25">
      <c r="A8" t="s">
        <v>41</v>
      </c>
      <c r="B8">
        <v>600</v>
      </c>
      <c r="C8">
        <v>500</v>
      </c>
    </row>
    <row r="9" spans="1:3" x14ac:dyDescent="0.25">
      <c r="A9" t="s">
        <v>42</v>
      </c>
      <c r="B9">
        <v>600</v>
      </c>
      <c r="C9">
        <v>500</v>
      </c>
    </row>
    <row r="10" spans="1:3" x14ac:dyDescent="0.25">
      <c r="A10" t="s">
        <v>43</v>
      </c>
      <c r="B10">
        <v>450</v>
      </c>
      <c r="C10">
        <v>700</v>
      </c>
    </row>
    <row r="11" spans="1:3" x14ac:dyDescent="0.25">
      <c r="A11" t="s">
        <v>44</v>
      </c>
      <c r="B11" t="s">
        <v>45</v>
      </c>
      <c r="C11" t="s">
        <v>45</v>
      </c>
    </row>
    <row r="12" spans="1:3" x14ac:dyDescent="0.25">
      <c r="A12" t="s">
        <v>46</v>
      </c>
      <c r="B12">
        <v>750</v>
      </c>
      <c r="C12">
        <v>1000</v>
      </c>
    </row>
    <row r="13" spans="1:3" x14ac:dyDescent="0.25">
      <c r="A13" t="s">
        <v>47</v>
      </c>
      <c r="B13">
        <v>800</v>
      </c>
      <c r="C13">
        <v>3000</v>
      </c>
    </row>
    <row r="14" spans="1:3" x14ac:dyDescent="0.25">
      <c r="A14" t="s">
        <v>48</v>
      </c>
      <c r="B14" t="s">
        <v>45</v>
      </c>
      <c r="C14" t="s">
        <v>45</v>
      </c>
    </row>
    <row r="15" spans="1:3" x14ac:dyDescent="0.25">
      <c r="A15" t="s">
        <v>49</v>
      </c>
      <c r="B15" t="s">
        <v>45</v>
      </c>
      <c r="C15" t="s">
        <v>45</v>
      </c>
    </row>
    <row r="16" spans="1:3" x14ac:dyDescent="0.25">
      <c r="A16" t="s">
        <v>50</v>
      </c>
      <c r="B16" t="s">
        <v>45</v>
      </c>
      <c r="C16" t="s">
        <v>45</v>
      </c>
    </row>
    <row r="18" spans="1:1" x14ac:dyDescent="0.25">
      <c r="A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2024-09-26T11:49:00Z</dcterms:modified>
</cp:coreProperties>
</file>