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ulazione-TAN-TAE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<sst xmlns="http://schemas.openxmlformats.org/spreadsheetml/2006/main" count="36" uniqueCount="36">
  <si>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CALCOLO DELLA RATA DI UN PRESTITO, DEL TAEG ED ELABORAZIONE DEL PIANO DI AMMORTAMENTO</t>
  </si>
  <si>
    <t xml:space="preserve">DATI PRINCIPALI</t>
  </si>
  <si>
    <t xml:space="preserve">RATE</t>
  </si>
  <si>
    <t xml:space="preserve">TAN
TASSO ANNUO NOMINALE</t>
  </si>
  <si>
    <t xml:space="preserve">C – Prestito</t>
  </si>
  <si>
    <t xml:space="preserve">Durata del prestito
(in anni)</t>
  </si>
  <si>
    <t xml:space="preserve">Tipo di rata</t>
  </si>
  <si>
    <t xml:space="preserve">Cadenza delle rate</t>
  </si>
  <si>
    <t xml:space="preserve">k: Frequenza annuale delle rate</t>
  </si>
  <si>
    <t xml:space="preserve">n – Numero di rate totali</t>
  </si>
  <si>
    <t xml:space="preserve">Trimestrale</t>
  </si>
  <si>
    <t xml:space="preserve">SPESE</t>
  </si>
  <si>
    <t xml:space="preserve">Spese Istruttoria </t>
  </si>
  <si>
    <t xml:space="preserve">Imposte di bollo </t>
  </si>
  <si>
    <t xml:space="preserve">Costi Assicurativi </t>
  </si>
  <si>
    <t xml:space="preserve">Z – TOTALE SPESE</t>
  </si>
  <si>
    <t xml:space="preserve">Capitale prestato effettivo</t>
  </si>
  <si>
    <t xml:space="preserve">z - Spese di incasso per ciascuna rata</t>
  </si>
  <si>
    <t xml:space="preserve">RISULTATI</t>
  </si>
  <si>
    <t xml:space="preserve">i – Tasso di interesse su ogni singola rata</t>
  </si>
  <si>
    <t xml:space="preserve">r – Rata</t>
  </si>
  <si>
    <t xml:space="preserve">TASSO DI INTERESSE ANNUALE</t>
  </si>
  <si>
    <t xml:space="preserve">TAEG – TASSO ANNUO EFFETTIVO GLOBALE</t>
  </si>
  <si>
    <t xml:space="preserve">PIANO DI AMMORTAMENTO</t>
  </si>
  <si>
    <t xml:space="preserve">Numero rata</t>
  </si>
  <si>
    <t xml:space="preserve">Rata</t>
  </si>
  <si>
    <t xml:space="preserve">Quota Interessi</t>
  </si>
  <si>
    <t xml:space="preserve">Quota Capitale</t>
  </si>
  <si>
    <t xml:space="preserve">Debito Residuo</t>
  </si>
  <si>
    <t xml:space="preserve">Totale interessi</t>
  </si>
  <si>
    <t xml:space="preserve">Totale capitale</t>
  </si>
  <si>
    <t xml:space="preserve">Montante</t>
  </si>
  <si>
    <t xml:space="preserve">Powered by</t>
  </si>
  <si>
    <t xml:space="preserve">Nicola Scardina  - Web Developer Freelance</t>
  </si>
  <si>
    <t xml:space="preserve">WWW.NICOLASCARDINA.IT</t>
  </si>
  <si>
    <t xml:space="preserve">E-mail info@nicolascardina.it; Tel. 3701136894</t>
  </si>
</sst>
</file>

<file path=xl/styles.xml><?xml version="1.0" encoding="utf-8"?>
<styleSheet xmlns="http://schemas.openxmlformats.org/spreadsheetml/2006/main">
  <numFmts count="7">
    <numFmt numFmtId="164" formatCode="[$-409]General"/>
    <numFmt numFmtId="165" formatCode="[$€-410]\ #,##0.00;\-[$€-410]\ #,##0.00"/>
    <numFmt numFmtId="166" formatCode="0.0%"/>
    <numFmt numFmtId="167" formatCode="[$€-410]\ #,##0.00;[RED]\-[$€-410]\ #,##0.00"/>
    <numFmt numFmtId="168" formatCode="General"/>
    <numFmt numFmtId="169" formatCode="[$€-410]\ #,##0.00;[RED]\-[$€-410]\ #,##0.00"/>
    <numFmt numFmtId="170" formatCode="[$-409]0.00%"/>
  </numFmts>
  <fonts count="29">
    <font>
      <sz val="10"/>
      <color rgb="FF6633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</font>
    <font>
      <sz val="10"/>
      <color rgb="FF000000"/>
      <name val="Lohit Devanagari"/>
      <family val="2"/>
    </font>
    <font>
      <sz val="10"/>
      <color rgb="FFCC0000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996600"/>
      <name val="Lohit Devanagari"/>
      <family val="2"/>
    </font>
    <font>
      <sz val="10"/>
      <color rgb="FF333333"/>
      <name val="Lohit Devanagari"/>
      <family val="2"/>
    </font>
    <font>
      <sz val="10"/>
      <name val="Lohit Devanagari"/>
      <family val="2"/>
    </font>
    <font>
      <b val="true"/>
      <sz val="10"/>
      <color rgb="FF003333"/>
      <name val="Arial"/>
      <family val="2"/>
    </font>
    <font>
      <sz val="10"/>
      <color rgb="FF330000"/>
      <name val="Arial"/>
      <family val="2"/>
    </font>
    <font>
      <sz val="10"/>
      <color rgb="FF003300"/>
      <name val="Arial"/>
      <family val="2"/>
    </font>
    <font>
      <sz val="10"/>
      <color rgb="FF000033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b val="true"/>
      <i val="true"/>
      <sz val="10"/>
      <color rgb="FF663300"/>
      <name val="Arial"/>
      <family val="2"/>
    </font>
    <font>
      <b val="true"/>
      <sz val="10"/>
      <name val="Arial"/>
      <family val="2"/>
    </font>
    <font>
      <sz val="10"/>
      <color rgb="FFFFFFFF"/>
      <name val="Arial"/>
      <family val="2"/>
    </font>
    <font>
      <b val="true"/>
      <sz val="10"/>
      <color rgb="FFFFFF00"/>
      <name val="Arial"/>
      <family val="2"/>
    </font>
    <font>
      <b val="true"/>
      <sz val="10"/>
      <color rgb="FF663300"/>
      <name val="Arial"/>
      <family val="2"/>
    </font>
    <font>
      <b val="true"/>
      <sz val="10"/>
      <color rgb="FFFFFFFF"/>
      <name val="Arial"/>
      <family val="2"/>
    </font>
    <font>
      <b val="true"/>
      <i val="true"/>
      <sz val="10"/>
      <name val="Times New Roman"/>
      <family val="1"/>
    </font>
    <font>
      <b val="true"/>
      <sz val="10"/>
      <name val="Times New Roman"/>
      <family val="1"/>
    </font>
    <font>
      <i val="true"/>
      <sz val="10"/>
      <color rgb="FF6633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000000"/>
        <bgColor rgb="FF000033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CCCC99"/>
        <bgColor rgb="FFDDDDDD"/>
      </patternFill>
    </fill>
    <fill>
      <patternFill patternType="solid">
        <fgColor rgb="FF66CCCC"/>
        <bgColor rgb="FF99CCFF"/>
      </patternFill>
    </fill>
    <fill>
      <patternFill patternType="solid">
        <fgColor rgb="FFFF8000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FF4000"/>
        <bgColor rgb="FFFF8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6666"/>
      </left>
      <right style="hair">
        <color rgb="FF006666"/>
      </right>
      <top style="hair">
        <color rgb="FF006666"/>
      </top>
      <bottom style="hair">
        <color rgb="FF00666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5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2" borderId="0" applyFont="true" applyBorder="false" applyAlignment="false" applyProtection="false"/>
    <xf numFmtId="164" fontId="6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7" fillId="2" borderId="0" applyFont="true" applyBorder="false" applyAlignment="false" applyProtection="false"/>
    <xf numFmtId="164" fontId="8" fillId="8" borderId="0" applyFont="true" applyBorder="false" applyAlignment="false" applyProtection="false"/>
    <xf numFmtId="164" fontId="5" fillId="2" borderId="0" applyFont="true" applyBorder="false" applyAlignment="false" applyProtection="false"/>
    <xf numFmtId="164" fontId="5" fillId="2" borderId="0" applyFont="true" applyBorder="false" applyAlignment="false" applyProtection="false"/>
    <xf numFmtId="164" fontId="5" fillId="2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2" borderId="1" applyFont="true" applyBorder="true" applyAlignment="false" applyProtection="false"/>
    <xf numFmtId="164" fontId="12" fillId="2" borderId="0" applyFont="true" applyBorder="false" applyAlignment="false" applyProtection="false"/>
    <xf numFmtId="164" fontId="12" fillId="2" borderId="0" applyFont="true" applyBorder="false" applyAlignment="false" applyProtection="false"/>
    <xf numFmtId="164" fontId="6" fillId="2" borderId="0" applyFont="true" applyBorder="false" applyAlignment="false" applyProtection="false"/>
    <xf numFmtId="165" fontId="13" fillId="9" borderId="2" applyFont="true" applyBorder="true" applyAlignment="false" applyProtection="false"/>
    <xf numFmtId="164" fontId="14" fillId="10" borderId="0" applyFont="true" applyBorder="false" applyAlignment="false" applyProtection="false"/>
    <xf numFmtId="164" fontId="15" fillId="8" borderId="0" applyFont="true" applyBorder="false" applyAlignment="false" applyProtection="false"/>
    <xf numFmtId="164" fontId="16" fillId="0" borderId="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8" borderId="3" applyFont="true" applyBorder="true" applyAlignment="false" applyProtection="false"/>
    <xf numFmtId="164" fontId="15" fillId="8" borderId="4" applyFont="true" applyBorder="true" applyAlignment="false" applyProtection="false"/>
    <xf numFmtId="164" fontId="15" fillId="8" borderId="5" applyFont="true" applyBorder="true" applyAlignment="false" applyProtection="false"/>
    <xf numFmtId="164" fontId="15" fillId="8" borderId="6" applyFont="true" applyBorder="true" applyAlignment="false" applyProtection="false"/>
    <xf numFmtId="164" fontId="15" fillId="8" borderId="7" applyFont="true" applyBorder="true" applyAlignment="false" applyProtection="false"/>
    <xf numFmtId="164" fontId="15" fillId="8" borderId="8" applyFont="true" applyBorder="true" applyAlignment="false" applyProtection="false"/>
    <xf numFmtId="164" fontId="15" fillId="8" borderId="9" applyFont="true" applyBorder="true" applyAlignment="false" applyProtection="false"/>
    <xf numFmtId="164" fontId="15" fillId="8" borderId="10" applyFont="true" applyBorder="true" applyAlignment="false" applyProtection="false"/>
    <xf numFmtId="164" fontId="17" fillId="11" borderId="11" applyFont="true" applyBorder="true" applyAlignment="true" applyProtection="false">
      <alignment horizontal="center" vertical="bottom" textRotation="0" wrapText="true" indent="0" shrinkToFit="false"/>
    </xf>
  </cellStyleXfs>
  <cellXfs count="33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8" fillId="1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0" fillId="13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7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1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1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8" fontId="0" fillId="13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8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2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25" fillId="1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2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25" fillId="1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1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1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3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Hyperlink 1" xfId="31"/>
    <cellStyle name="Neutral 1" xfId="32"/>
    <cellStyle name="Note 1" xfId="33"/>
    <cellStyle name="Status 1" xfId="34"/>
    <cellStyle name="Text 1" xfId="35"/>
    <cellStyle name="Warning 1" xfId="36"/>
    <cellStyle name="Risultato2" xfId="37"/>
    <cellStyle name="Background" xfId="38"/>
    <cellStyle name="Card" xfId="39"/>
    <cellStyle name="Input" xfId="40"/>
    <cellStyle name="Card TL" xfId="41"/>
    <cellStyle name="Card T" xfId="42"/>
    <cellStyle name="Card TR" xfId="43"/>
    <cellStyle name="Card L" xfId="44"/>
    <cellStyle name="Card R" xfId="45"/>
    <cellStyle name="Card B" xfId="46"/>
    <cellStyle name="Card BL" xfId="47"/>
    <cellStyle name="Card BR" xfId="48"/>
    <cellStyle name="Column Header" xfId="4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330000"/>
      <rgbColor rgb="FF006600"/>
      <rgbColor rgb="FF000080"/>
      <rgbColor rgb="FF996600"/>
      <rgbColor rgb="FF800080"/>
      <rgbColor rgb="FF006666"/>
      <rgbColor rgb="FFCC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33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66CCCC"/>
      <rgbColor rgb="FF99CC00"/>
      <rgbColor rgb="FFFFCC00"/>
      <rgbColor rgb="FFFF8000"/>
      <rgbColor rgb="FFFF4000"/>
      <rgbColor rgb="FF666699"/>
      <rgbColor rgb="FF969696"/>
      <rgbColor rgb="FF003333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23040</xdr:colOff>
      <xdr:row>16</xdr:row>
      <xdr:rowOff>365040</xdr:rowOff>
    </xdr:from>
    <xdr:to>
      <xdr:col>4</xdr:col>
      <xdr:colOff>440280</xdr:colOff>
      <xdr:row>18</xdr:row>
      <xdr:rowOff>26640</xdr:rowOff>
    </xdr:to>
    <xdr:pic>
      <xdr:nvPicPr>
        <xdr:cNvPr id="0" name="Immagine 3" descr=""/>
        <xdr:cNvPicPr/>
      </xdr:nvPicPr>
      <xdr:blipFill>
        <a:blip r:embed="rId1"/>
        <a:stretch/>
      </xdr:blipFill>
      <xdr:spPr>
        <a:xfrm>
          <a:off x="3485520" y="3479760"/>
          <a:ext cx="1381320" cy="41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37800</xdr:colOff>
      <xdr:row>38</xdr:row>
      <xdr:rowOff>128160</xdr:rowOff>
    </xdr:from>
    <xdr:to>
      <xdr:col>2</xdr:col>
      <xdr:colOff>937800</xdr:colOff>
      <xdr:row>43</xdr:row>
      <xdr:rowOff>145440</xdr:rowOff>
    </xdr:to>
    <xdr:pic>
      <xdr:nvPicPr>
        <xdr:cNvPr id="1" name="Immagine 1" descr=""/>
        <xdr:cNvPicPr/>
      </xdr:nvPicPr>
      <xdr:blipFill>
        <a:blip r:embed="rId2"/>
        <a:stretch/>
      </xdr:blipFill>
      <xdr:spPr>
        <a:xfrm>
          <a:off x="1997280" y="8187120"/>
          <a:ext cx="900000" cy="950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icolascardina.i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4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6" activeCellId="0" sqref="E6"/>
    </sheetView>
  </sheetViews>
  <sheetFormatPr defaultColWidth="11.5" defaultRowHeight="14.65" zeroHeight="false" outlineLevelRow="0" outlineLevelCol="0"/>
  <cols>
    <col collapsed="false" customWidth="true" hidden="false" outlineLevel="0" max="1" min="1" style="1" width="2.84"/>
    <col collapsed="false" customWidth="true" hidden="false" outlineLevel="0" max="2" min="2" style="1" width="24.93"/>
    <col collapsed="false" customWidth="true" hidden="false" outlineLevel="0" max="3" min="3" style="1" width="21.3"/>
    <col collapsed="false" customWidth="true" hidden="false" outlineLevel="0" max="4" min="4" style="1" width="13.66"/>
    <col collapsed="false" customWidth="true" hidden="false" outlineLevel="0" max="5" min="5" style="1" width="12.73"/>
    <col collapsed="false" customWidth="true" hidden="false" outlineLevel="0" max="6" min="6" style="1" width="15.09"/>
    <col collapsed="false" customWidth="true" hidden="false" outlineLevel="0" max="7" min="7" style="1" width="13.38"/>
    <col collapsed="false" customWidth="true" hidden="false" outlineLevel="0" max="8" min="8" style="1" width="13.82"/>
    <col collapsed="false" customWidth="true" hidden="false" outlineLevel="0" max="9" min="9" style="1" width="11.4"/>
    <col collapsed="false" customWidth="true" hidden="false" outlineLevel="0" max="10" min="10" style="1" width="10.07"/>
    <col collapsed="false" customWidth="false" hidden="false" outlineLevel="0" max="16" min="11" style="1" width="11.48"/>
    <col collapsed="false" customWidth="true" hidden="false" outlineLevel="0" max="17" min="17" style="1" width="15.91"/>
    <col collapsed="false" customWidth="false" hidden="false" outlineLevel="0" max="1024" min="18" style="1" width="11.48"/>
  </cols>
  <sheetData>
    <row r="1" customFormat="false" ht="12.8" hidden="false" customHeight="true" outlineLevel="0" collapsed="false"/>
    <row r="2" customFormat="false" ht="12.8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7.45" hidden="false" customHeight="true" outlineLevel="0" collapsed="false"/>
    <row r="4" customFormat="false" ht="14.65" hidden="false" customHeight="true" outlineLevel="0" collapsed="false">
      <c r="B4" s="3" t="s">
        <v>1</v>
      </c>
      <c r="C4" s="3"/>
      <c r="D4" s="3"/>
      <c r="E4" s="3"/>
      <c r="F4" s="4"/>
      <c r="G4" s="5" t="s">
        <v>2</v>
      </c>
      <c r="H4" s="5"/>
      <c r="I4" s="5"/>
      <c r="J4" s="4"/>
      <c r="K4" s="4"/>
      <c r="L4" s="4"/>
      <c r="M4" s="4"/>
    </row>
    <row r="5" customFormat="false" ht="38.45" hidden="false" customHeight="true" outlineLevel="0" collapsed="false">
      <c r="B5" s="6" t="s">
        <v>3</v>
      </c>
      <c r="C5" s="6" t="s">
        <v>4</v>
      </c>
      <c r="D5" s="6" t="s">
        <v>5</v>
      </c>
      <c r="E5" s="6" t="s">
        <v>6</v>
      </c>
      <c r="F5" s="4"/>
      <c r="G5" s="7" t="s">
        <v>7</v>
      </c>
      <c r="H5" s="7" t="s">
        <v>8</v>
      </c>
      <c r="I5" s="8" t="s">
        <v>9</v>
      </c>
      <c r="J5" s="4"/>
      <c r="K5" s="4"/>
      <c r="L5" s="4"/>
      <c r="M5" s="4"/>
    </row>
    <row r="6" customFormat="false" ht="14.65" hidden="false" customHeight="false" outlineLevel="0" collapsed="false">
      <c r="B6" s="9" t="n">
        <v>0.012</v>
      </c>
      <c r="C6" s="10" t="n">
        <v>5000</v>
      </c>
      <c r="D6" s="11" t="n">
        <v>2</v>
      </c>
      <c r="E6" s="12" t="s">
        <v>10</v>
      </c>
      <c r="F6" s="4"/>
      <c r="G6" s="13" t="n">
        <f aca="false">IF(E6="Mensile",1,IF(E6="Bimensile",2,IF(E6="Trimestrale",3,IF(E6="Quadrimestrale",4,IF(E6="Semestrale",6,IF(E6="Annuale",12))))))</f>
        <v>3</v>
      </c>
      <c r="H6" s="14" t="n">
        <f aca="false">12/G6</f>
        <v>4</v>
      </c>
      <c r="I6" s="14" t="n">
        <f aca="false">H6*D6</f>
        <v>8</v>
      </c>
      <c r="J6" s="4"/>
      <c r="K6" s="4"/>
      <c r="L6" s="4"/>
      <c r="M6" s="4"/>
    </row>
    <row r="7" customFormat="false" ht="8.6" hidden="false" customHeight="true" outlineLevel="0" collapsed="false">
      <c r="B7" s="15"/>
      <c r="C7" s="15"/>
      <c r="D7" s="15"/>
      <c r="E7" s="4"/>
      <c r="F7" s="4"/>
      <c r="G7" s="4"/>
      <c r="H7" s="4"/>
      <c r="I7" s="4"/>
      <c r="J7" s="4"/>
      <c r="K7" s="4"/>
      <c r="L7" s="4"/>
      <c r="M7" s="4"/>
    </row>
    <row r="8" customFormat="false" ht="14.65" hidden="false" customHeight="true" outlineLevel="0" collapsed="false">
      <c r="B8" s="3" t="s">
        <v>11</v>
      </c>
      <c r="C8" s="3"/>
      <c r="D8" s="15"/>
      <c r="E8" s="4"/>
      <c r="F8" s="4"/>
      <c r="G8" s="4"/>
      <c r="H8" s="4"/>
      <c r="I8" s="4"/>
      <c r="J8" s="4"/>
      <c r="K8" s="4"/>
      <c r="L8" s="4"/>
      <c r="M8" s="4"/>
    </row>
    <row r="9" customFormat="false" ht="14.65" hidden="false" customHeight="false" outlineLevel="0" collapsed="false">
      <c r="B9" s="16" t="s">
        <v>12</v>
      </c>
      <c r="C9" s="10" t="n">
        <v>50</v>
      </c>
      <c r="D9" s="15"/>
      <c r="E9" s="4"/>
      <c r="F9" s="4"/>
      <c r="G9" s="4"/>
      <c r="H9" s="4"/>
      <c r="I9" s="4"/>
      <c r="J9" s="4"/>
      <c r="K9" s="4"/>
      <c r="L9" s="4"/>
      <c r="M9" s="4"/>
    </row>
    <row r="10" customFormat="false" ht="14.65" hidden="false" customHeight="false" outlineLevel="0" collapsed="false">
      <c r="B10" s="16" t="s">
        <v>13</v>
      </c>
      <c r="C10" s="10" t="n">
        <v>12.5</v>
      </c>
      <c r="D10" s="15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4.65" hidden="false" customHeight="false" outlineLevel="0" collapsed="false">
      <c r="B11" s="16" t="s">
        <v>14</v>
      </c>
      <c r="C11" s="10" t="n">
        <v>0</v>
      </c>
      <c r="D11" s="15"/>
      <c r="E11" s="4"/>
      <c r="F11" s="4"/>
      <c r="G11" s="4"/>
      <c r="H11" s="4"/>
      <c r="I11" s="4"/>
      <c r="J11" s="4"/>
      <c r="K11" s="4"/>
      <c r="L11" s="4"/>
      <c r="M11" s="4"/>
    </row>
    <row r="12" customFormat="false" ht="14.65" hidden="false" customHeight="false" outlineLevel="0" collapsed="false">
      <c r="B12" s="8" t="s">
        <v>15</v>
      </c>
      <c r="C12" s="17" t="n">
        <f aca="false">SUM(C9:C11)</f>
        <v>62.5</v>
      </c>
      <c r="D12" s="15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14.65" hidden="false" customHeight="false" outlineLevel="0" collapsed="false">
      <c r="B13" s="8" t="s">
        <v>16</v>
      </c>
      <c r="C13" s="17" t="n">
        <f aca="false">C6-C12</f>
        <v>4937.5</v>
      </c>
      <c r="D13" s="15"/>
      <c r="E13" s="4"/>
      <c r="F13" s="18"/>
      <c r="G13" s="4"/>
      <c r="H13" s="4"/>
      <c r="I13" s="4"/>
      <c r="J13" s="4"/>
      <c r="K13" s="4"/>
      <c r="L13" s="4"/>
      <c r="M13" s="4"/>
    </row>
    <row r="14" customFormat="false" ht="23.85" hidden="false" customHeight="false" outlineLevel="0" collapsed="false">
      <c r="B14" s="16" t="s">
        <v>17</v>
      </c>
      <c r="C14" s="10" t="n">
        <v>1</v>
      </c>
      <c r="D14" s="15"/>
      <c r="E14" s="4"/>
      <c r="F14" s="4"/>
      <c r="G14" s="4"/>
      <c r="H14" s="4"/>
      <c r="I14" s="4"/>
      <c r="J14" s="4"/>
      <c r="K14" s="4"/>
      <c r="L14" s="4"/>
      <c r="M14" s="4"/>
    </row>
    <row r="15" customFormat="false" ht="9.45" hidden="false" customHeight="true" outlineLevel="0" collapsed="false">
      <c r="B15" s="4"/>
      <c r="C15" s="4"/>
      <c r="D15" s="15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4.65" hidden="false" customHeight="true" outlineLevel="0" collapsed="false">
      <c r="B16" s="3" t="s">
        <v>18</v>
      </c>
      <c r="C16" s="3"/>
      <c r="D16" s="15"/>
      <c r="E16" s="4"/>
      <c r="F16" s="4"/>
      <c r="G16" s="4"/>
      <c r="H16" s="4"/>
      <c r="I16" s="4"/>
      <c r="J16" s="4"/>
      <c r="K16" s="4"/>
      <c r="L16" s="4"/>
      <c r="M16" s="4"/>
    </row>
    <row r="17" customFormat="false" ht="29.85" hidden="false" customHeight="true" outlineLevel="0" collapsed="false">
      <c r="B17" s="8" t="s">
        <v>19</v>
      </c>
      <c r="C17" s="19" t="n">
        <f aca="false">B6/H6</f>
        <v>0.003</v>
      </c>
      <c r="D17" s="15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29.85" hidden="false" customHeight="true" outlineLevel="0" collapsed="false">
      <c r="B18" s="20" t="s">
        <v>20</v>
      </c>
      <c r="C18" s="21" t="n">
        <f aca="false">(C6*(1+C17)^I6)*C17/(((1+C17)^I6)-1)</f>
        <v>633.466986754906</v>
      </c>
      <c r="D18" s="15"/>
      <c r="E18" s="4"/>
      <c r="F18" s="4"/>
      <c r="G18" s="4"/>
      <c r="H18" s="4"/>
      <c r="I18" s="4"/>
      <c r="J18" s="4"/>
      <c r="K18" s="4"/>
      <c r="L18" s="4"/>
      <c r="M18" s="4"/>
    </row>
    <row r="19" customFormat="false" ht="29.85" hidden="false" customHeight="true" outlineLevel="0" collapsed="false">
      <c r="B19" s="20" t="s">
        <v>21</v>
      </c>
      <c r="C19" s="22" t="n">
        <f aca="false">RATE(I6,-C18-C14,C13)</f>
        <v>0.0061772085550499</v>
      </c>
      <c r="D19" s="15"/>
      <c r="E19" s="4"/>
      <c r="F19" s="4"/>
      <c r="G19" s="4"/>
      <c r="H19" s="4"/>
      <c r="I19" s="4"/>
      <c r="J19" s="4"/>
      <c r="K19" s="4"/>
      <c r="L19" s="4"/>
      <c r="M19" s="4"/>
    </row>
    <row r="20" customFormat="false" ht="25.35" hidden="false" customHeight="false" outlineLevel="0" collapsed="false">
      <c r="B20" s="20" t="s">
        <v>22</v>
      </c>
      <c r="C20" s="23" t="n">
        <f aca="false">((1+C19)^H6)-1</f>
        <v>0.0249387259467833</v>
      </c>
      <c r="D20" s="15"/>
      <c r="E20" s="4"/>
      <c r="F20" s="4"/>
      <c r="G20" s="4"/>
      <c r="H20" s="4"/>
      <c r="I20" s="4"/>
      <c r="J20" s="4"/>
      <c r="K20" s="4"/>
      <c r="L20" s="4"/>
      <c r="M20" s="4"/>
    </row>
    <row r="21" customFormat="false" ht="14.65" hidden="false" customHeight="false" outlineLevel="0" collapsed="false">
      <c r="B21" s="24"/>
      <c r="C21" s="25"/>
      <c r="D21" s="15"/>
      <c r="E21" s="4"/>
      <c r="F21" s="4"/>
      <c r="G21" s="4"/>
      <c r="H21" s="4"/>
      <c r="I21" s="4"/>
      <c r="J21" s="4"/>
      <c r="K21" s="4"/>
      <c r="L21" s="4"/>
      <c r="M21" s="4"/>
    </row>
    <row r="23" customFormat="false" ht="14.65" hidden="false" customHeight="true" outlineLevel="0" collapsed="false">
      <c r="B23" s="26" t="s">
        <v>23</v>
      </c>
      <c r="C23" s="26"/>
      <c r="D23" s="26"/>
      <c r="E23" s="26"/>
      <c r="F23" s="26"/>
    </row>
    <row r="24" customFormat="false" ht="14.65" hidden="false" customHeight="false" outlineLevel="0" collapsed="false">
      <c r="B24" s="27" t="s">
        <v>24</v>
      </c>
      <c r="C24" s="27" t="s">
        <v>25</v>
      </c>
      <c r="D24" s="27" t="s">
        <v>26</v>
      </c>
      <c r="E24" s="27" t="s">
        <v>27</v>
      </c>
      <c r="F24" s="27" t="s">
        <v>28</v>
      </c>
    </row>
    <row r="25" customFormat="false" ht="14.65" hidden="false" customHeight="false" outlineLevel="0" collapsed="false">
      <c r="B25" s="28" t="n">
        <v>1</v>
      </c>
      <c r="C25" s="29" t="n">
        <f aca="false">$C$18</f>
        <v>633.466986754906</v>
      </c>
      <c r="D25" s="29" t="n">
        <f aca="false">C6*$C$17</f>
        <v>15</v>
      </c>
      <c r="E25" s="29" t="n">
        <f aca="false">C25-D25</f>
        <v>618.466986754906</v>
      </c>
      <c r="F25" s="29" t="n">
        <f aca="false">C6-E25</f>
        <v>4381.5330132451</v>
      </c>
    </row>
    <row r="26" customFormat="false" ht="14.65" hidden="false" customHeight="false" outlineLevel="0" collapsed="false">
      <c r="B26" s="28" t="n">
        <v>2</v>
      </c>
      <c r="C26" s="29" t="n">
        <f aca="false">$C$18</f>
        <v>633.466986754906</v>
      </c>
      <c r="D26" s="29" t="n">
        <f aca="false">$C$17*F25</f>
        <v>13.1445990397353</v>
      </c>
      <c r="E26" s="29" t="n">
        <f aca="false">C26-D26</f>
        <v>620.322387715171</v>
      </c>
      <c r="F26" s="29" t="n">
        <f aca="false">F25-E26</f>
        <v>3761.21062552993</v>
      </c>
    </row>
    <row r="27" customFormat="false" ht="14.65" hidden="false" customHeight="false" outlineLevel="0" collapsed="false">
      <c r="B27" s="28" t="n">
        <v>3</v>
      </c>
      <c r="C27" s="29" t="n">
        <f aca="false">$C$18</f>
        <v>633.466986754906</v>
      </c>
      <c r="D27" s="29" t="n">
        <f aca="false">$C$17*F26</f>
        <v>11.2836318765898</v>
      </c>
      <c r="E27" s="29" t="n">
        <f aca="false">C27-D27</f>
        <v>622.183354878316</v>
      </c>
      <c r="F27" s="29" t="n">
        <f aca="false">F26-E27</f>
        <v>3139.02727065161</v>
      </c>
    </row>
    <row r="28" customFormat="false" ht="14.65" hidden="false" customHeight="false" outlineLevel="0" collapsed="false">
      <c r="B28" s="28" t="n">
        <v>4</v>
      </c>
      <c r="C28" s="29" t="n">
        <f aca="false">$C$18</f>
        <v>633.466986754906</v>
      </c>
      <c r="D28" s="29" t="n">
        <f aca="false">$C$17*F27</f>
        <v>9.41708181195484</v>
      </c>
      <c r="E28" s="29" t="n">
        <f aca="false">C28-D28</f>
        <v>624.049904942951</v>
      </c>
      <c r="F28" s="29" t="n">
        <f aca="false">F27-E28</f>
        <v>2514.97736570866</v>
      </c>
    </row>
    <row r="29" customFormat="false" ht="14.65" hidden="false" customHeight="false" outlineLevel="0" collapsed="false">
      <c r="B29" s="28" t="n">
        <v>5</v>
      </c>
      <c r="C29" s="29" t="n">
        <f aca="false">$C$18</f>
        <v>633.466986754906</v>
      </c>
      <c r="D29" s="29" t="n">
        <f aca="false">$C$17*F28</f>
        <v>7.54493209712599</v>
      </c>
      <c r="E29" s="29" t="n">
        <f aca="false">C29-D29</f>
        <v>625.92205465778</v>
      </c>
      <c r="F29" s="29" t="n">
        <f aca="false">F28-E29</f>
        <v>1889.05531105088</v>
      </c>
    </row>
    <row r="30" customFormat="false" ht="14.65" hidden="false" customHeight="false" outlineLevel="0" collapsed="false">
      <c r="B30" s="28" t="n">
        <v>6</v>
      </c>
      <c r="C30" s="29" t="n">
        <f aca="false">$C$18</f>
        <v>633.466986754906</v>
      </c>
      <c r="D30" s="29" t="n">
        <f aca="false">$C$17*F29</f>
        <v>5.66716593315265</v>
      </c>
      <c r="E30" s="29" t="n">
        <f aca="false">C30-D30</f>
        <v>627.799820821753</v>
      </c>
      <c r="F30" s="29" t="n">
        <f aca="false">F29-E30</f>
        <v>1261.25549022913</v>
      </c>
    </row>
    <row r="31" customFormat="false" ht="14.65" hidden="false" customHeight="false" outlineLevel="0" collapsed="false">
      <c r="B31" s="28" t="n">
        <v>7</v>
      </c>
      <c r="C31" s="29" t="n">
        <f aca="false">$C$18</f>
        <v>633.466986754906</v>
      </c>
      <c r="D31" s="29" t="n">
        <f aca="false">$C$17*F30</f>
        <v>3.78376647068739</v>
      </c>
      <c r="E31" s="29" t="n">
        <f aca="false">C31-D31</f>
        <v>629.683220284219</v>
      </c>
      <c r="F31" s="29" t="n">
        <f aca="false">F30-E31</f>
        <v>631.572269944911</v>
      </c>
    </row>
    <row r="32" customFormat="false" ht="14.65" hidden="false" customHeight="false" outlineLevel="0" collapsed="false">
      <c r="B32" s="28" t="n">
        <v>8</v>
      </c>
      <c r="C32" s="29" t="n">
        <f aca="false">$C$18</f>
        <v>633.466986754906</v>
      </c>
      <c r="D32" s="29" t="n">
        <f aca="false">$C$17*F31</f>
        <v>1.89471680983473</v>
      </c>
      <c r="E32" s="29" t="n">
        <f aca="false">C32-D32</f>
        <v>631.572269945071</v>
      </c>
      <c r="F32" s="29" t="n">
        <f aca="false">F31-E32</f>
        <v>-1.6041212803E-010</v>
      </c>
    </row>
    <row r="34" customFormat="false" ht="25.35" hidden="false" customHeight="false" outlineLevel="0" collapsed="false">
      <c r="D34" s="30" t="s">
        <v>29</v>
      </c>
      <c r="E34" s="30" t="s">
        <v>30</v>
      </c>
      <c r="F34" s="30" t="s">
        <v>31</v>
      </c>
    </row>
    <row r="35" customFormat="false" ht="14.65" hidden="false" customHeight="false" outlineLevel="0" collapsed="false">
      <c r="D35" s="29" t="n">
        <f aca="false">SUM(D25:D32)</f>
        <v>67.7358940390807</v>
      </c>
      <c r="E35" s="29" t="n">
        <f aca="false">SUM(E25:E32)</f>
        <v>5000.00000000017</v>
      </c>
      <c r="F35" s="29" t="n">
        <f aca="false">SUM(D35:E35)</f>
        <v>5067.73589403925</v>
      </c>
    </row>
    <row r="38" customFormat="false" ht="14.65" hidden="false" customHeight="true" outlineLevel="0" collapsed="false">
      <c r="B38" s="31" t="s">
        <v>32</v>
      </c>
      <c r="C38" s="31"/>
      <c r="D38" s="31"/>
      <c r="E38" s="31"/>
      <c r="F38" s="31"/>
    </row>
    <row r="40" customFormat="false" ht="14.9" hidden="false" customHeight="true" outlineLevel="0" collapsed="false">
      <c r="D40" s="31" t="s">
        <v>33</v>
      </c>
      <c r="E40" s="31"/>
      <c r="F40" s="31"/>
    </row>
    <row r="42" customFormat="false" ht="14.65" hidden="false" customHeight="true" outlineLevel="0" collapsed="false">
      <c r="D42" s="31" t="s">
        <v>34</v>
      </c>
      <c r="E42" s="31"/>
      <c r="F42" s="31"/>
    </row>
    <row r="44" customFormat="false" ht="14.65" hidden="false" customHeight="true" outlineLevel="0" collapsed="false">
      <c r="D44" s="32" t="s">
        <v>35</v>
      </c>
      <c r="E44" s="32"/>
      <c r="F44" s="32"/>
    </row>
  </sheetData>
  <mergeCells count="10">
    <mergeCell ref="B2:I2"/>
    <mergeCell ref="B4:E4"/>
    <mergeCell ref="G4:I4"/>
    <mergeCell ref="B8:C8"/>
    <mergeCell ref="B16:C16"/>
    <mergeCell ref="B23:F23"/>
    <mergeCell ref="B38:F38"/>
    <mergeCell ref="D40:F40"/>
    <mergeCell ref="D42:F42"/>
    <mergeCell ref="D44:F44"/>
  </mergeCells>
  <dataValidations count="1">
    <dataValidation allowBlank="false" errorStyle="stop" operator="equal" showDropDown="false" showErrorMessage="true" showInputMessage="false" sqref="E6 C18 C20" type="list">
      <formula1>"Mensile,Bimensile,Trimestrale,Quadrimestrale,Semestrale,Annuale"</formula1>
      <formula2>0</formula2>
    </dataValidation>
  </dataValidations>
  <hyperlinks>
    <hyperlink ref="D42" r:id="rId1" display="WWW.NICOLASCARDINA.I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81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&amp;C&amp;Kffffff&amp;A</oddHeader>
    <oddFooter>&amp;C&amp;K000000Seite &amp;Kffffff&amp;P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2023-03-17T14:53:09Z</dcterms:created>
  <dc:creator/>
  <dc:description/>
  <dc:language>it-IT</dc:language>
  <cp:lastModifiedBy>Nicola Scardina</cp:lastModifiedBy>
  <dcterms:modified xsi:type="dcterms:W3CDTF">2024-08-27T01:25:54Z</dcterms:modified>
  <cp:revision>60</cp:revision>
  <dc:subject/>
  <dc:title/>
</cp:coreProperties>
</file>