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_OUTPUT_16PIN_DIP_V1_2_LC_BOM" sheetId="1" state="visible" r:id="rId2"/>
    <sheet name="Costi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<sst xmlns="http://schemas.openxmlformats.org/spreadsheetml/2006/main" count="141" uniqueCount="73">
  <si>
    <t xml:space="preserve">S.No</t>
  </si>
  <si>
    <t xml:space="preserve">Manufacturing Part No</t>
  </si>
  <si>
    <t xml:space="preserve">Designator</t>
  </si>
  <si>
    <t xml:space="preserve">Quantity</t>
  </si>
  <si>
    <t xml:space="preserve">Description(VALUE)</t>
  </si>
  <si>
    <t xml:space="preserve">Package(CASE)</t>
  </si>
  <si>
    <t xml:space="preserve">Top/Bottom</t>
  </si>
  <si>
    <t xml:space="preserve">Points (No. of Pins)</t>
  </si>
  <si>
    <t xml:space="preserve">Solder Points</t>
  </si>
  <si>
    <t xml:space="preserve">Total Req for 3</t>
  </si>
  <si>
    <t xml:space="preserve">Header pins</t>
  </si>
  <si>
    <t xml:space="preserve">Cost</t>
  </si>
  <si>
    <t xml:space="preserve">Cosst*Qty</t>
  </si>
  <si>
    <t xml:space="preserve">From</t>
  </si>
  <si>
    <t xml:space="preserve">Comments</t>
  </si>
  <si>
    <t xml:space="preserve">  </t>
  </si>
  <si>
    <t xml:space="preserve">D1, D2, D3, D4, D5, D6, D7, D8, D32, D31, D30, D29, D28, D27, D26, D25,  </t>
  </si>
  <si>
    <t xml:space="preserve">RED </t>
  </si>
  <si>
    <t xml:space="preserve">LED_SMD:LED_0603_1608Metric </t>
  </si>
  <si>
    <t xml:space="preserve"> TOP </t>
  </si>
  <si>
    <t xml:space="preserve">Sunrom</t>
  </si>
  <si>
    <t xml:space="preserve">Light emitting diode</t>
  </si>
  <si>
    <t xml:space="preserve"> </t>
  </si>
  <si>
    <t xml:space="preserve">D10, D11, D12, D13, D14, D15, D16, D9, D24, D23, D22, D21, D20, D19, D18, D17,  </t>
  </si>
  <si>
    <t xml:space="preserve">BLUE </t>
  </si>
  <si>
    <t xml:space="preserve">J2, J4, J17, J19,  </t>
  </si>
  <si>
    <t xml:space="preserve">Conn_01x08 </t>
  </si>
  <si>
    <t xml:space="preserve">Connector_PinSocket_2.54mm:PinSocket_1x08_P2.54mm_Vertical </t>
  </si>
  <si>
    <t xml:space="preserve">Generic connector, single row, 01x08, script generated (kicad-library-utils/schlib/autogen/connector/)</t>
  </si>
  <si>
    <t xml:space="preserve">J5, J3,  </t>
  </si>
  <si>
    <t xml:space="preserve">Conn_01x01 </t>
  </si>
  <si>
    <t xml:space="preserve">Connector_PinHeader_2.54mm:PinHeader_1x01_P2.54mm_Vertical </t>
  </si>
  <si>
    <t xml:space="preserve">Generic connector, single row, 01x01, script generated (kicad-library-utils/schlib/autogen/connector/)</t>
  </si>
  <si>
    <t xml:space="preserve">J7, J35, J1, J6, J8, J21,  </t>
  </si>
  <si>
    <t xml:space="preserve">Connector_PinHeader_2.54mm:PinHeader_1x08_P2.54mm_Vertical </t>
  </si>
  <si>
    <t xml:space="preserve">J20, J18, J25, J26,  </t>
  </si>
  <si>
    <t xml:space="preserve">Conn_01x02 </t>
  </si>
  <si>
    <t xml:space="preserve">Connector_PinHeader_2.54mm:PinHeader_1x02_P2.54mm_Vertical </t>
  </si>
  <si>
    <t xml:space="preserve">Generic connector, single row, 01x02, script generated (kicad-library-utils/schlib/autogen/connector/)</t>
  </si>
  <si>
    <t xml:space="preserve">J24,  </t>
  </si>
  <si>
    <t xml:space="preserve">IC_SOCKET_8x2</t>
  </si>
  <si>
    <t xml:space="preserve">Package_DIP:DIP-16_W7.62mm </t>
  </si>
  <si>
    <t xml:space="preserve">Generic connector, double row, 02x08, counter clockwise pin numbering scheme (similar to DIP packge numbering), script generated (kicad-library-utils/schlib/autogen/connector/)</t>
  </si>
  <si>
    <t xml:space="preserve">J27, J28, J29, J30, J31, J32, J33, J34, J9, J10, J11, J12, J13, J14, J15, J16, J22, J23,  </t>
  </si>
  <si>
    <t xml:space="preserve">Conn_01x03 </t>
  </si>
  <si>
    <t xml:space="preserve">Connector_PinHeader_2.54mm:PinHeader_1x03_P2.54mm_Vertical </t>
  </si>
  <si>
    <t xml:space="preserve">Generic connector, single row, 01x03, script generated (kicad-library-utils/schlib/autogen/connector/)</t>
  </si>
  <si>
    <t xml:space="preserve">J36, J37,  </t>
  </si>
  <si>
    <t xml:space="preserve">Conn_01x05 </t>
  </si>
  <si>
    <t xml:space="preserve">Connector_PinHeader_2.54mm:PinHeader_1x05_P2.54mm_Vertical </t>
  </si>
  <si>
    <t xml:space="preserve">Generic connector, single row, 01x05, script generated (kicad-library-utils/schlib/autogen/connector/)</t>
  </si>
  <si>
    <t xml:space="preserve">R25, R26, R27, R28, R29, R30, R31, R32, R16, R15, R14, R13, R12, R11, R10, R9, R8, R7, R6, R5, R4, R3, R2, R1, R33, R34, R35, R36, R37, R38, R39, R40,  </t>
  </si>
  <si>
    <t xml:space="preserve">150E</t>
  </si>
  <si>
    <t xml:space="preserve">Resistor_SMD:R_1206_3216Metric </t>
  </si>
  <si>
    <t xml:space="preserve">ComKey</t>
  </si>
  <si>
    <t xml:space="preserve">Resistor, US symbol</t>
  </si>
  <si>
    <t xml:space="preserve">R41, R42, R43, R44, R45, R46, R47, R48, R17, R18, R19, R20, R21, R22, R23, R24,  </t>
  </si>
  <si>
    <t xml:space="preserve">10K </t>
  </si>
  <si>
    <t xml:space="preserve">RV1, RV2,  </t>
  </si>
  <si>
    <t xml:space="preserve">20K </t>
  </si>
  <si>
    <t xml:space="preserve">Potentiometer_THT:Potentiometer_Bourns_3339P_Vertical </t>
  </si>
  <si>
    <t xml:space="preserve">Trim-potentiometer, US symbol</t>
  </si>
  <si>
    <t xml:space="preserve">SW2, SW1,  </t>
  </si>
  <si>
    <t xml:space="preserve">SW_DIP_x08 </t>
  </si>
  <si>
    <t xml:space="preserve">8x DIP Switch, Single Pole Single Throw (SPST) switch, small symbol</t>
  </si>
  <si>
    <t xml:space="preserve">Sr. No.</t>
  </si>
  <si>
    <t xml:space="preserve">MOQ</t>
  </si>
  <si>
    <t xml:space="preserve">PCB</t>
  </si>
  <si>
    <t xml:space="preserve">PCBA</t>
  </si>
  <si>
    <t xml:space="preserve">PCB/unit</t>
  </si>
  <si>
    <t xml:space="preserve">PCBA/unit</t>
  </si>
  <si>
    <t xml:space="preserve">Component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</si>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</sst>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I19" activeCellId="0" sqref="I19"/>
    </sheetView>
  </sheetViews>
  <sheetFormatPr defaultRowHeight="12.8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19.63"/>
    <col collapsed="false" customWidth="true" hidden="false" outlineLevel="0" max="3" min="3" style="0" width="131.07"/>
    <col collapsed="false" customWidth="true" hidden="false" outlineLevel="0" max="4" min="4" style="0" width="8.38"/>
    <col collapsed="false" customWidth="true" hidden="false" outlineLevel="0" max="5" min="5" style="0" width="28.52"/>
    <col collapsed="false" customWidth="true" hidden="false" outlineLevel="0" max="6" min="6" style="0" width="56.59"/>
    <col collapsed="false" customWidth="true" hidden="false" outlineLevel="0" max="7" min="7" style="0" width="10.88"/>
    <col collapsed="false" customWidth="true" hidden="false" outlineLevel="0" max="8" min="8" style="0" width="17.4"/>
    <col collapsed="false" customWidth="true" hidden="false" outlineLevel="0" max="10" min="9" style="0" width="15"/>
    <col collapsed="false" customWidth="true" hidden="false" outlineLevel="0" max="14" min="11" style="0" width="11.39"/>
    <col collapsed="false" customWidth="true" hidden="false" outlineLevel="0" max="15" min="15" style="0" width="144.67"/>
    <col collapsed="false" customWidth="true" hidden="false" outlineLevel="0" max="17" min="16" style="0" width="2.12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n">
        <v>1</v>
      </c>
      <c r="B2" s="0" t="s">
        <v>15</v>
      </c>
      <c r="C2" s="0" t="s">
        <v>16</v>
      </c>
      <c r="D2" s="1" t="n">
        <v>16</v>
      </c>
      <c r="E2" s="0" t="s">
        <v>17</v>
      </c>
      <c r="F2" s="0" t="s">
        <v>18</v>
      </c>
      <c r="G2" s="0" t="s">
        <v>19</v>
      </c>
      <c r="H2" s="0" t="n">
        <v>2</v>
      </c>
      <c r="I2" s="0" t="n">
        <f aca="false">H2*D2</f>
        <v>32</v>
      </c>
      <c r="J2" s="0" t="n">
        <f aca="false">D2*3</f>
        <v>48</v>
      </c>
      <c r="L2" s="0" t="n">
        <v>0.68</v>
      </c>
      <c r="M2" s="0" t="n">
        <f aca="false">L2*D2</f>
        <v>10.88</v>
      </c>
      <c r="N2" s="2" t="s">
        <v>20</v>
      </c>
      <c r="O2" s="0" t="s">
        <v>21</v>
      </c>
      <c r="P2" s="0" t="s">
        <v>22</v>
      </c>
      <c r="Q2" s="0" t="s">
        <v>22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23</v>
      </c>
      <c r="D3" s="1" t="n">
        <v>16</v>
      </c>
      <c r="E3" s="0" t="s">
        <v>24</v>
      </c>
      <c r="F3" s="0" t="s">
        <v>18</v>
      </c>
      <c r="G3" s="0" t="s">
        <v>19</v>
      </c>
      <c r="H3" s="0" t="n">
        <v>2</v>
      </c>
      <c r="I3" s="0" t="n">
        <f aca="false">H3*D3</f>
        <v>32</v>
      </c>
      <c r="J3" s="0" t="n">
        <f aca="false">D3*3</f>
        <v>48</v>
      </c>
      <c r="L3" s="0" t="n">
        <v>1.14</v>
      </c>
      <c r="M3" s="0" t="n">
        <f aca="false">L3*D3</f>
        <v>18.24</v>
      </c>
      <c r="N3" s="2" t="s">
        <v>20</v>
      </c>
      <c r="O3" s="0" t="s">
        <v>21</v>
      </c>
      <c r="P3" s="0" t="s">
        <v>22</v>
      </c>
      <c r="Q3" s="0" t="s">
        <v>22</v>
      </c>
    </row>
    <row r="4" customFormat="false" ht="12.8" hidden="false" customHeight="false" outlineLevel="0" collapsed="false">
      <c r="A4" s="0" t="n">
        <v>3</v>
      </c>
      <c r="B4" s="0" t="s">
        <v>15</v>
      </c>
      <c r="C4" s="0" t="s">
        <v>25</v>
      </c>
      <c r="D4" s="1" t="n">
        <v>4</v>
      </c>
      <c r="E4" s="0" t="s">
        <v>26</v>
      </c>
      <c r="F4" s="0" t="s">
        <v>27</v>
      </c>
      <c r="G4" s="0" t="s">
        <v>19</v>
      </c>
      <c r="H4" s="0" t="n">
        <v>8</v>
      </c>
      <c r="I4" s="0" t="n">
        <f aca="false">H4*D4</f>
        <v>32</v>
      </c>
      <c r="J4" s="0" t="n">
        <f aca="false">D4*3</f>
        <v>12</v>
      </c>
      <c r="K4" s="0" t="n">
        <f aca="false">J4*H4</f>
        <v>96</v>
      </c>
      <c r="L4" s="0" t="n">
        <v>6</v>
      </c>
      <c r="M4" s="0" t="n">
        <f aca="false">L4*D4</f>
        <v>24</v>
      </c>
      <c r="N4" s="2" t="s">
        <v>20</v>
      </c>
      <c r="O4" s="0" t="s">
        <v>28</v>
      </c>
      <c r="P4" s="0" t="s">
        <v>22</v>
      </c>
      <c r="Q4" s="0" t="s">
        <v>22</v>
      </c>
    </row>
    <row r="5" customFormat="false" ht="12.8" hidden="false" customHeight="false" outlineLevel="0" collapsed="false">
      <c r="A5" s="0" t="n">
        <v>4</v>
      </c>
      <c r="B5" s="0" t="s">
        <v>15</v>
      </c>
      <c r="C5" s="0" t="s">
        <v>29</v>
      </c>
      <c r="D5" s="1" t="n">
        <v>2</v>
      </c>
      <c r="E5" s="0" t="s">
        <v>30</v>
      </c>
      <c r="F5" s="0" t="s">
        <v>31</v>
      </c>
      <c r="G5" s="0" t="s">
        <v>19</v>
      </c>
      <c r="H5" s="0" t="n">
        <v>1</v>
      </c>
      <c r="I5" s="0" t="n">
        <f aca="false">H5*D5</f>
        <v>2</v>
      </c>
      <c r="J5" s="0" t="n">
        <f aca="false">D5*3</f>
        <v>6</v>
      </c>
      <c r="K5" s="0" t="n">
        <f aca="false">J5*H5</f>
        <v>6</v>
      </c>
      <c r="L5" s="0" t="n">
        <v>0.175</v>
      </c>
      <c r="M5" s="0" t="n">
        <f aca="false">L5*D5</f>
        <v>0.35</v>
      </c>
      <c r="N5" s="2" t="s">
        <v>20</v>
      </c>
      <c r="O5" s="0" t="s">
        <v>32</v>
      </c>
      <c r="P5" s="0" t="s">
        <v>22</v>
      </c>
      <c r="Q5" s="0" t="s">
        <v>22</v>
      </c>
    </row>
    <row r="6" customFormat="false" ht="12.8" hidden="false" customHeight="false" outlineLevel="0" collapsed="false">
      <c r="A6" s="0" t="n">
        <v>5</v>
      </c>
      <c r="B6" s="0" t="s">
        <v>15</v>
      </c>
      <c r="C6" s="0" t="s">
        <v>33</v>
      </c>
      <c r="D6" s="1" t="n">
        <v>6</v>
      </c>
      <c r="E6" s="0" t="s">
        <v>26</v>
      </c>
      <c r="F6" s="0" t="s">
        <v>34</v>
      </c>
      <c r="G6" s="0" t="s">
        <v>19</v>
      </c>
      <c r="H6" s="0" t="n">
        <v>8</v>
      </c>
      <c r="I6" s="0" t="n">
        <f aca="false">H6*D6</f>
        <v>48</v>
      </c>
      <c r="J6" s="0" t="n">
        <f aca="false">D6*3</f>
        <v>18</v>
      </c>
      <c r="K6" s="0" t="n">
        <f aca="false">J6*H6</f>
        <v>144</v>
      </c>
      <c r="L6" s="0" t="n">
        <v>1.4</v>
      </c>
      <c r="M6" s="0" t="n">
        <f aca="false">L6*D6</f>
        <v>8.4</v>
      </c>
      <c r="N6" s="2" t="s">
        <v>20</v>
      </c>
      <c r="O6" s="0" t="s">
        <v>28</v>
      </c>
      <c r="P6" s="0" t="s">
        <v>22</v>
      </c>
      <c r="Q6" s="0" t="s">
        <v>22</v>
      </c>
    </row>
    <row r="7" customFormat="false" ht="12.8" hidden="false" customHeight="false" outlineLevel="0" collapsed="false">
      <c r="A7" s="0" t="n">
        <v>6</v>
      </c>
      <c r="B7" s="0" t="s">
        <v>15</v>
      </c>
      <c r="C7" s="0" t="s">
        <v>35</v>
      </c>
      <c r="D7" s="1" t="n">
        <v>4</v>
      </c>
      <c r="E7" s="0" t="s">
        <v>36</v>
      </c>
      <c r="F7" s="0" t="s">
        <v>37</v>
      </c>
      <c r="G7" s="0" t="s">
        <v>19</v>
      </c>
      <c r="H7" s="0" t="n">
        <v>2</v>
      </c>
      <c r="I7" s="0" t="n">
        <f aca="false">H7*D7</f>
        <v>8</v>
      </c>
      <c r="J7" s="0" t="n">
        <f aca="false">D7*3</f>
        <v>12</v>
      </c>
      <c r="K7" s="0" t="n">
        <f aca="false">J7*H7</f>
        <v>24</v>
      </c>
      <c r="L7" s="0" t="n">
        <v>0.35</v>
      </c>
      <c r="M7" s="0" t="n">
        <f aca="false">L7*D7</f>
        <v>1.4</v>
      </c>
      <c r="N7" s="2" t="s">
        <v>20</v>
      </c>
      <c r="O7" s="0" t="s">
        <v>38</v>
      </c>
      <c r="P7" s="0" t="s">
        <v>22</v>
      </c>
      <c r="Q7" s="0" t="s">
        <v>22</v>
      </c>
    </row>
    <row r="8" customFormat="false" ht="12.8" hidden="false" customHeight="false" outlineLevel="0" collapsed="false">
      <c r="A8" s="0" t="n">
        <v>7</v>
      </c>
      <c r="B8" s="0" t="s">
        <v>15</v>
      </c>
      <c r="C8" s="0" t="s">
        <v>39</v>
      </c>
      <c r="D8" s="1" t="n">
        <v>1</v>
      </c>
      <c r="E8" s="0" t="s">
        <v>40</v>
      </c>
      <c r="F8" s="0" t="s">
        <v>41</v>
      </c>
      <c r="G8" s="0" t="s">
        <v>19</v>
      </c>
      <c r="H8" s="0" t="n">
        <v>16</v>
      </c>
      <c r="I8" s="0" t="n">
        <f aca="false">H8*D8</f>
        <v>16</v>
      </c>
      <c r="J8" s="0" t="n">
        <f aca="false">D8*3</f>
        <v>3</v>
      </c>
      <c r="L8" s="0" t="n">
        <v>2.85</v>
      </c>
      <c r="M8" s="0" t="n">
        <f aca="false">L8*D8</f>
        <v>2.85</v>
      </c>
      <c r="N8" s="2" t="s">
        <v>20</v>
      </c>
      <c r="O8" s="0" t="s">
        <v>42</v>
      </c>
      <c r="P8" s="0" t="s">
        <v>22</v>
      </c>
      <c r="Q8" s="0" t="s">
        <v>22</v>
      </c>
    </row>
    <row r="9" customFormat="false" ht="12.8" hidden="false" customHeight="false" outlineLevel="0" collapsed="false">
      <c r="A9" s="0" t="n">
        <v>8</v>
      </c>
      <c r="B9" s="0" t="s">
        <v>15</v>
      </c>
      <c r="C9" s="0" t="s">
        <v>43</v>
      </c>
      <c r="D9" s="1" t="n">
        <v>18</v>
      </c>
      <c r="E9" s="0" t="s">
        <v>44</v>
      </c>
      <c r="F9" s="0" t="s">
        <v>45</v>
      </c>
      <c r="G9" s="0" t="s">
        <v>19</v>
      </c>
      <c r="H9" s="0" t="n">
        <v>3</v>
      </c>
      <c r="I9" s="0" t="n">
        <f aca="false">H9*D9</f>
        <v>54</v>
      </c>
      <c r="J9" s="0" t="n">
        <f aca="false">D9*3</f>
        <v>54</v>
      </c>
      <c r="K9" s="0" t="n">
        <f aca="false">J9*H9</f>
        <v>162</v>
      </c>
      <c r="L9" s="0" t="n">
        <v>0.525</v>
      </c>
      <c r="M9" s="0" t="n">
        <f aca="false">L9*D9</f>
        <v>9.45</v>
      </c>
      <c r="N9" s="2" t="s">
        <v>20</v>
      </c>
      <c r="O9" s="0" t="s">
        <v>46</v>
      </c>
      <c r="P9" s="0" t="s">
        <v>22</v>
      </c>
      <c r="Q9" s="0" t="s">
        <v>22</v>
      </c>
    </row>
    <row r="10" customFormat="false" ht="12.8" hidden="false" customHeight="false" outlineLevel="0" collapsed="false">
      <c r="A10" s="0" t="n">
        <v>9</v>
      </c>
      <c r="B10" s="0" t="s">
        <v>15</v>
      </c>
      <c r="C10" s="0" t="s">
        <v>47</v>
      </c>
      <c r="D10" s="1" t="n">
        <v>2</v>
      </c>
      <c r="E10" s="0" t="s">
        <v>48</v>
      </c>
      <c r="F10" s="0" t="s">
        <v>49</v>
      </c>
      <c r="G10" s="0" t="s">
        <v>19</v>
      </c>
      <c r="H10" s="0" t="n">
        <v>5</v>
      </c>
      <c r="I10" s="0" t="n">
        <f aca="false">H10*D10</f>
        <v>10</v>
      </c>
      <c r="J10" s="0" t="n">
        <f aca="false">D10*3</f>
        <v>6</v>
      </c>
      <c r="K10" s="0" t="n">
        <f aca="false">J10*H10</f>
        <v>30</v>
      </c>
      <c r="L10" s="0" t="n">
        <v>0.875</v>
      </c>
      <c r="M10" s="0" t="n">
        <f aca="false">L10*D10</f>
        <v>1.75</v>
      </c>
      <c r="N10" s="2" t="s">
        <v>20</v>
      </c>
      <c r="O10" s="0" t="s">
        <v>50</v>
      </c>
      <c r="P10" s="0" t="s">
        <v>22</v>
      </c>
      <c r="Q10" s="0" t="s">
        <v>22</v>
      </c>
    </row>
    <row r="11" customFormat="false" ht="12.8" hidden="false" customHeight="false" outlineLevel="0" collapsed="false">
      <c r="A11" s="0" t="n">
        <v>10</v>
      </c>
      <c r="B11" s="0" t="s">
        <v>15</v>
      </c>
      <c r="C11" s="0" t="s">
        <v>51</v>
      </c>
      <c r="D11" s="1" t="n">
        <v>32</v>
      </c>
      <c r="E11" s="0" t="s">
        <v>52</v>
      </c>
      <c r="F11" s="0" t="s">
        <v>53</v>
      </c>
      <c r="G11" s="0" t="s">
        <v>19</v>
      </c>
      <c r="H11" s="0" t="n">
        <v>2</v>
      </c>
      <c r="I11" s="0" t="n">
        <f aca="false">H11*D11</f>
        <v>64</v>
      </c>
      <c r="J11" s="0" t="n">
        <f aca="false">D11*3</f>
        <v>96</v>
      </c>
      <c r="L11" s="0" t="n">
        <v>0.25</v>
      </c>
      <c r="M11" s="0" t="n">
        <f aca="false">L11*D11</f>
        <v>8</v>
      </c>
      <c r="N11" s="2" t="s">
        <v>54</v>
      </c>
      <c r="O11" s="0" t="s">
        <v>55</v>
      </c>
      <c r="P11" s="0" t="s">
        <v>22</v>
      </c>
      <c r="Q11" s="0" t="s">
        <v>22</v>
      </c>
    </row>
    <row r="12" customFormat="false" ht="12.8" hidden="false" customHeight="false" outlineLevel="0" collapsed="false">
      <c r="A12" s="0" t="n">
        <v>11</v>
      </c>
      <c r="B12" s="0" t="s">
        <v>15</v>
      </c>
      <c r="C12" s="0" t="s">
        <v>56</v>
      </c>
      <c r="D12" s="1" t="n">
        <v>16</v>
      </c>
      <c r="E12" s="0" t="s">
        <v>57</v>
      </c>
      <c r="F12" s="0" t="s">
        <v>53</v>
      </c>
      <c r="G12" s="0" t="s">
        <v>19</v>
      </c>
      <c r="H12" s="0" t="n">
        <v>2</v>
      </c>
      <c r="I12" s="0" t="n">
        <f aca="false">H12*D12</f>
        <v>32</v>
      </c>
      <c r="J12" s="0" t="n">
        <f aca="false">D12*3</f>
        <v>48</v>
      </c>
      <c r="L12" s="0" t="n">
        <v>0.25</v>
      </c>
      <c r="M12" s="0" t="n">
        <f aca="false">L12*D12</f>
        <v>4</v>
      </c>
      <c r="N12" s="2" t="s">
        <v>54</v>
      </c>
      <c r="O12" s="0" t="s">
        <v>55</v>
      </c>
      <c r="P12" s="0" t="s">
        <v>22</v>
      </c>
      <c r="Q12" s="0" t="s">
        <v>22</v>
      </c>
    </row>
    <row r="13" customFormat="false" ht="12.8" hidden="false" customHeight="false" outlineLevel="0" collapsed="false">
      <c r="A13" s="0" t="n">
        <v>12</v>
      </c>
      <c r="B13" s="0" t="s">
        <v>15</v>
      </c>
      <c r="C13" s="0" t="s">
        <v>58</v>
      </c>
      <c r="D13" s="1" t="n">
        <v>2</v>
      </c>
      <c r="E13" s="0" t="s">
        <v>59</v>
      </c>
      <c r="F13" s="0" t="s">
        <v>60</v>
      </c>
      <c r="G13" s="0" t="s">
        <v>19</v>
      </c>
      <c r="H13" s="0" t="n">
        <v>3</v>
      </c>
      <c r="I13" s="0" t="n">
        <f aca="false">H13*D13</f>
        <v>6</v>
      </c>
      <c r="J13" s="0" t="n">
        <f aca="false">D13*3</f>
        <v>6</v>
      </c>
      <c r="L13" s="0" t="n">
        <v>11.4</v>
      </c>
      <c r="M13" s="0" t="n">
        <f aca="false">L13*D13</f>
        <v>22.8</v>
      </c>
      <c r="N13" s="2" t="s">
        <v>20</v>
      </c>
      <c r="O13" s="0" t="s">
        <v>61</v>
      </c>
      <c r="P13" s="0" t="s">
        <v>22</v>
      </c>
      <c r="Q13" s="0" t="s">
        <v>22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">
        <v>62</v>
      </c>
      <c r="D14" s="1" t="n">
        <v>2</v>
      </c>
      <c r="E14" s="0" t="s">
        <v>63</v>
      </c>
      <c r="F14" s="0" t="s">
        <v>41</v>
      </c>
      <c r="G14" s="0" t="s">
        <v>19</v>
      </c>
      <c r="H14" s="0" t="n">
        <v>16</v>
      </c>
      <c r="I14" s="0" t="n">
        <f aca="false">H14*D14</f>
        <v>32</v>
      </c>
      <c r="J14" s="0" t="n">
        <f aca="false">D14*3</f>
        <v>6</v>
      </c>
      <c r="L14" s="0" t="n">
        <v>18</v>
      </c>
      <c r="M14" s="0" t="n">
        <f aca="false">L14*D14</f>
        <v>36</v>
      </c>
      <c r="N14" s="2" t="s">
        <v>20</v>
      </c>
      <c r="O14" s="0" t="s">
        <v>64</v>
      </c>
      <c r="P14" s="0" t="s">
        <v>22</v>
      </c>
      <c r="Q14" s="0" t="s">
        <v>22</v>
      </c>
    </row>
    <row r="16" customFormat="false" ht="12.8" hidden="false" customHeight="false" outlineLevel="0" collapsed="false">
      <c r="K16" s="0" t="n">
        <f aca="false">SUM(K5:K15)</f>
        <v>366</v>
      </c>
      <c r="M16" s="0" t="n">
        <f aca="false">SUM(M2:M15)</f>
        <v>148.12</v>
      </c>
    </row>
    <row r="18" customFormat="false" ht="12.8" hidden="false" customHeight="false" outlineLevel="0" collapsed="false">
      <c r="I18" s="0" t="n">
        <f aca="false">SUM(I2:I17)</f>
        <v>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false" hidden="false" outlineLevel="0" max="5" min="5" style="3" width="11.5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65</v>
      </c>
      <c r="B1" s="0" t="s">
        <v>66</v>
      </c>
      <c r="C1" s="0" t="s">
        <v>67</v>
      </c>
      <c r="D1" s="0" t="s">
        <v>68</v>
      </c>
      <c r="E1" s="3" t="s">
        <v>69</v>
      </c>
      <c r="F1" s="0" t="s">
        <v>70</v>
      </c>
      <c r="G1" s="0" t="s">
        <v>11</v>
      </c>
      <c r="H1" s="0" t="s">
        <v>71</v>
      </c>
      <c r="I1" s="0" t="s">
        <v>72</v>
      </c>
    </row>
    <row r="2" customFormat="false" ht="12.8" hidden="false" customHeight="false" outlineLevel="0" collapsed="false">
      <c r="B2" s="0" t="n">
        <v>3</v>
      </c>
      <c r="C2" s="0" t="n">
        <v>1394</v>
      </c>
      <c r="D2" s="4" t="n">
        <v>2275</v>
      </c>
      <c r="E2" s="3" t="n">
        <f aca="false">C2/B2</f>
        <v>464.666666666667</v>
      </c>
      <c r="F2" s="3" t="n">
        <f aca="false">D2/B2</f>
        <v>758.333333333333</v>
      </c>
      <c r="G2" s="0" t="n">
        <f aca="false">E2+F2</f>
        <v>1223</v>
      </c>
      <c r="H2" s="0" t="n">
        <f aca="false">INPUT_OUTPUT_16PIN_DIP_V1_2_LC_BOM!M16</f>
        <v>148.12</v>
      </c>
      <c r="I2" s="0" t="n">
        <f aca="false">G2+H2</f>
        <v>1371.12</v>
      </c>
    </row>
    <row r="3" customFormat="false" ht="12.8" hidden="false" customHeight="false" outlineLevel="0" collapsed="false">
      <c r="B3" s="0" t="n">
        <v>500</v>
      </c>
      <c r="C3" s="0" t="n">
        <v>27025</v>
      </c>
      <c r="D3" s="0" t="n">
        <v>149053</v>
      </c>
      <c r="E3" s="3" t="n">
        <f aca="false">C3/B3</f>
        <v>54.05</v>
      </c>
      <c r="F3" s="3" t="n">
        <f aca="false">D3/B3</f>
        <v>298.106</v>
      </c>
      <c r="G3" s="0" t="n">
        <f aca="false">E3+F3</f>
        <v>352.156</v>
      </c>
      <c r="H3" s="0" t="n">
        <v>100</v>
      </c>
      <c r="I3" s="0" t="n">
        <f aca="false">G3+H3</f>
        <v>452.156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2019-06-26T08:33:59Z</dcterms:modified>
  <cp:revision>13</cp:revision>
  <dc:subject/>
  <dc:title/>
</cp:coreProperties>
</file>