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45 tuljava v magnetnem polju\"/>
    </mc:Choice>
  </mc:AlternateContent>
  <xr:revisionPtr revIDLastSave="0" documentId="13_ncr:1_{82BC9A98-A045-43CB-A941-2A2CAB125FE8}" xr6:coauthVersionLast="47" xr6:coauthVersionMax="47" xr10:uidLastSave="{00000000-0000-0000-0000-000000000000}"/>
  <bookViews>
    <workbookView xWindow="-93" yWindow="-93" windowWidth="20186" windowHeight="1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J7" i="1"/>
  <c r="H16" i="1"/>
  <c r="H7" i="1"/>
  <c r="F18" i="1"/>
  <c r="F22" i="1"/>
  <c r="F19" i="1"/>
  <c r="F20" i="1"/>
  <c r="F21" i="1"/>
  <c r="I15" i="1"/>
  <c r="H15" i="1"/>
  <c r="J15" i="1" s="1"/>
  <c r="D2" i="1"/>
  <c r="I2" i="1" s="1"/>
  <c r="D1" i="1"/>
  <c r="I1" i="1"/>
  <c r="H6" i="1"/>
  <c r="I6" i="1" s="1"/>
  <c r="J6" i="1" s="1"/>
  <c r="F8" i="1"/>
  <c r="F9" i="1"/>
  <c r="F11" i="1"/>
  <c r="F12" i="1"/>
  <c r="F13" i="1"/>
  <c r="F6" i="1"/>
  <c r="G2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6" i="1"/>
  <c r="B2" i="1"/>
  <c r="A7" i="1"/>
  <c r="A8" i="1" s="1"/>
  <c r="A9" i="1" s="1"/>
  <c r="A10" i="1" s="1"/>
  <c r="A11" i="1" s="1"/>
  <c r="A12" i="1" s="1"/>
  <c r="A13" i="1" s="1"/>
  <c r="A16" i="1"/>
  <c r="A17" i="1" s="1"/>
  <c r="A18" i="1" s="1"/>
  <c r="A19" i="1" s="1"/>
  <c r="A20" i="1" s="1"/>
  <c r="A21" i="1" s="1"/>
  <c r="A22" i="1" s="1"/>
  <c r="I7" i="1" l="1"/>
  <c r="H2" i="1"/>
</calcChain>
</file>

<file path=xl/sharedStrings.xml><?xml version="1.0" encoding="utf-8"?>
<sst xmlns="http://schemas.openxmlformats.org/spreadsheetml/2006/main" count="17" uniqueCount="15">
  <si>
    <t>Ih[A]</t>
  </si>
  <si>
    <t>I[A]</t>
  </si>
  <si>
    <t>F[mN]</t>
  </si>
  <si>
    <t>i</t>
  </si>
  <si>
    <t>--------------</t>
  </si>
  <si>
    <t>N</t>
  </si>
  <si>
    <t>F[N]</t>
  </si>
  <si>
    <t>S[cm**2]</t>
  </si>
  <si>
    <t>l[cm]</t>
  </si>
  <si>
    <t>r[cm]</t>
  </si>
  <si>
    <t>k</t>
  </si>
  <si>
    <t>F/I</t>
  </si>
  <si>
    <t>q0</t>
  </si>
  <si>
    <t>Rh[cm]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</si>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</sst>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0.105</c:v>
                </c:pt>
                <c:pt idx="1">
                  <c:v>0.27400000000000002</c:v>
                </c:pt>
                <c:pt idx="2">
                  <c:v>0.42799999999999999</c:v>
                </c:pt>
                <c:pt idx="3">
                  <c:v>0.65900000000000003</c:v>
                </c:pt>
                <c:pt idx="4">
                  <c:v>1.032</c:v>
                </c:pt>
                <c:pt idx="5">
                  <c:v>1.542</c:v>
                </c:pt>
                <c:pt idx="6">
                  <c:v>2.1880000000000002</c:v>
                </c:pt>
                <c:pt idx="7">
                  <c:v>3.1080000000000001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3.5E-4</c:v>
                </c:pt>
                <c:pt idx="4">
                  <c:v>7.1999999999999994E-4</c:v>
                </c:pt>
                <c:pt idx="5">
                  <c:v>8.4999999999999995E-4</c:v>
                </c:pt>
                <c:pt idx="6">
                  <c:v>1.3799999999999999E-3</c:v>
                </c:pt>
                <c:pt idx="7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9-4DD8-8610-2086E6CA579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58195280"/>
        <c:axId val="1058196528"/>
      </c:scatterChart>
      <c:valAx>
        <c:axId val="10581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Ih</a:t>
                </a:r>
                <a:r>
                  <a:rPr lang="en-US" baseline="0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96528"/>
        <c:crosses val="autoZero"/>
        <c:crossBetween val="midCat"/>
      </c:valAx>
      <c:valAx>
        <c:axId val="10581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Sheet1!$C$15:$C$22</c:f>
              <c:numCache>
                <c:formatCode>General</c:formatCode>
                <c:ptCount val="8"/>
                <c:pt idx="0">
                  <c:v>0.37</c:v>
                </c:pt>
                <c:pt idx="1">
                  <c:v>0.72</c:v>
                </c:pt>
                <c:pt idx="2">
                  <c:v>0.92</c:v>
                </c:pt>
                <c:pt idx="3">
                  <c:v>1.28</c:v>
                </c:pt>
                <c:pt idx="4">
                  <c:v>1.65</c:v>
                </c:pt>
                <c:pt idx="5">
                  <c:v>1.89</c:v>
                </c:pt>
                <c:pt idx="6">
                  <c:v>2.35</c:v>
                </c:pt>
                <c:pt idx="7">
                  <c:v>2.96</c:v>
                </c:pt>
              </c:numCache>
            </c:numRef>
          </c:xVal>
          <c:yVal>
            <c:numRef>
              <c:f>Sheet1!$E$16:$E$22</c:f>
              <c:numCache>
                <c:formatCode>General</c:formatCode>
                <c:ptCount val="7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1.2999999999999999E-3</c:v>
                </c:pt>
                <c:pt idx="6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76B-9258-CDA9AC55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95280"/>
        <c:axId val="1058196528"/>
      </c:scatterChart>
      <c:valAx>
        <c:axId val="10581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96528"/>
        <c:crosses val="autoZero"/>
        <c:crossBetween val="midCat"/>
      </c:valAx>
      <c:valAx>
        <c:axId val="10581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21167</xdr:colOff>
      <xdr:row>6</xdr:row>
      <xdr:rowOff>59264</xdr:rowOff>
    </xdr:from>
    <xdr:to>
      <xdr:col>17</xdr:col>
      <xdr:colOff>88900</xdr:colOff>
      <xdr:row>21</xdr:row>
      <xdr:rowOff>71964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568CA-6CDA-075F-9F9E-492077FE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67733</xdr:colOff>
      <xdr:row>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0E6D0-8BC1-49D4-A75B-0D424AF7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I17" sqref="I17"/>
    </sheetView>
  </sheetViews>
  <sheetFormatPr defaultRowHeight="14.35" x14ac:dyDescent="0.5"/>
  <cols>
    <col min="8" max="9" width="11.64453125" bestFit="1" customWidth="1"/>
  </cols>
  <sheetData>
    <row r="1" spans="1:10" x14ac:dyDescent="0.5">
      <c r="A1" t="s">
        <v>8</v>
      </c>
      <c r="B1">
        <v>13.5</v>
      </c>
      <c r="C1">
        <v>0.2</v>
      </c>
      <c r="D1">
        <f>C1/B1</f>
        <v>1.4814814814814815E-2</v>
      </c>
      <c r="F1" t="s">
        <v>13</v>
      </c>
      <c r="G1">
        <v>20</v>
      </c>
      <c r="H1">
        <v>0.1</v>
      </c>
      <c r="I1">
        <f>H1/G1</f>
        <v>5.0000000000000001E-3</v>
      </c>
    </row>
    <row r="2" spans="1:10" x14ac:dyDescent="0.5">
      <c r="A2" t="s">
        <v>9</v>
      </c>
      <c r="B2">
        <f>13/2</f>
        <v>6.5</v>
      </c>
      <c r="C2">
        <v>0.1</v>
      </c>
      <c r="D2">
        <f>C2/B2</f>
        <v>1.5384615384615385E-2</v>
      </c>
      <c r="F2" t="s">
        <v>7</v>
      </c>
      <c r="G2">
        <f>B2*B2*PI()</f>
        <v>132.73228961416876</v>
      </c>
      <c r="H2">
        <f>I2*G2</f>
        <v>4.0840704496667311</v>
      </c>
      <c r="I2">
        <f>D2*2</f>
        <v>3.0769230769230771E-2</v>
      </c>
    </row>
    <row r="3" spans="1:10" x14ac:dyDescent="0.5">
      <c r="A3" t="s">
        <v>5</v>
      </c>
      <c r="B3">
        <v>3</v>
      </c>
      <c r="F3" t="s">
        <v>14</v>
      </c>
      <c r="G3">
        <v>154</v>
      </c>
    </row>
    <row r="5" spans="1:10" x14ac:dyDescent="0.5">
      <c r="A5" t="s">
        <v>3</v>
      </c>
      <c r="B5" t="s">
        <v>0</v>
      </c>
      <c r="C5" t="s">
        <v>1</v>
      </c>
      <c r="D5" t="s">
        <v>2</v>
      </c>
      <c r="E5" t="s">
        <v>6</v>
      </c>
      <c r="F5" t="s">
        <v>11</v>
      </c>
    </row>
    <row r="6" spans="1:10" x14ac:dyDescent="0.5">
      <c r="A6">
        <v>1</v>
      </c>
      <c r="B6">
        <v>0.105</v>
      </c>
      <c r="C6">
        <v>3.1040000000000001</v>
      </c>
      <c r="D6">
        <v>0</v>
      </c>
      <c r="E6">
        <f>D6/1000</f>
        <v>0</v>
      </c>
      <c r="F6">
        <f>E6/B6</f>
        <v>0</v>
      </c>
      <c r="G6" t="s">
        <v>10</v>
      </c>
      <c r="H6">
        <f>AVERAGE(F7:F13)</f>
        <v>5.6155114638924944E-4</v>
      </c>
      <c r="I6">
        <f>MAX(H6-MIN(F7:F13),MAX(F7:F13)-H6)</f>
        <v>9.4261426763081197E-5</v>
      </c>
      <c r="J6">
        <f>I6/H6</f>
        <v>0.16785902293883337</v>
      </c>
    </row>
    <row r="7" spans="1:10" x14ac:dyDescent="0.5">
      <c r="A7">
        <f>A6+1</f>
        <v>2</v>
      </c>
      <c r="B7">
        <v>0.27400000000000002</v>
      </c>
      <c r="C7">
        <v>3.1040000000000001</v>
      </c>
      <c r="D7">
        <v>0.1</v>
      </c>
      <c r="E7">
        <f t="shared" ref="E7:E22" si="0">D7/1000</f>
        <v>1E-4</v>
      </c>
      <c r="G7" t="s">
        <v>12</v>
      </c>
      <c r="H7">
        <f>H6*G1*B1*(4/5)^(-3/2)/(B3*G2*G3*C6)</f>
        <v>1.1132118680275146E-6</v>
      </c>
      <c r="I7">
        <f>J7*H7</f>
        <v>2.4317341636801647E-7</v>
      </c>
      <c r="J7">
        <f>J6+I1+D1+I2</f>
        <v>0.21844306852287895</v>
      </c>
    </row>
    <row r="8" spans="1:10" x14ac:dyDescent="0.5">
      <c r="A8">
        <f t="shared" ref="A8:A16" si="1">A7+1</f>
        <v>3</v>
      </c>
      <c r="B8">
        <v>0.42799999999999999</v>
      </c>
      <c r="C8">
        <v>3.1040000000000001</v>
      </c>
      <c r="D8">
        <v>0.2</v>
      </c>
      <c r="E8">
        <f t="shared" si="0"/>
        <v>2.0000000000000001E-4</v>
      </c>
      <c r="F8">
        <f t="shared" ref="F7:F13" si="2">E8/B8</f>
        <v>4.6728971962616824E-4</v>
      </c>
    </row>
    <row r="9" spans="1:10" x14ac:dyDescent="0.5">
      <c r="A9">
        <f t="shared" si="1"/>
        <v>4</v>
      </c>
      <c r="B9">
        <v>0.65900000000000003</v>
      </c>
      <c r="C9">
        <v>3.1040000000000001</v>
      </c>
      <c r="D9">
        <v>0.35</v>
      </c>
      <c r="E9">
        <f t="shared" si="0"/>
        <v>3.5E-4</v>
      </c>
      <c r="F9">
        <f t="shared" si="2"/>
        <v>5.3110773899848248E-4</v>
      </c>
    </row>
    <row r="10" spans="1:10" x14ac:dyDescent="0.5">
      <c r="A10">
        <f t="shared" si="1"/>
        <v>5</v>
      </c>
      <c r="B10">
        <v>1.032</v>
      </c>
      <c r="C10">
        <v>3.1040000000000001</v>
      </c>
      <c r="D10">
        <v>0.72</v>
      </c>
      <c r="E10">
        <f t="shared" si="0"/>
        <v>7.1999999999999994E-4</v>
      </c>
    </row>
    <row r="11" spans="1:10" x14ac:dyDescent="0.5">
      <c r="A11">
        <f t="shared" si="1"/>
        <v>6</v>
      </c>
      <c r="B11">
        <v>1.542</v>
      </c>
      <c r="C11">
        <v>3.1040000000000001</v>
      </c>
      <c r="D11">
        <v>0.85</v>
      </c>
      <c r="E11">
        <f t="shared" si="0"/>
        <v>8.4999999999999995E-4</v>
      </c>
      <c r="F11">
        <f t="shared" si="2"/>
        <v>5.5123216601815823E-4</v>
      </c>
    </row>
    <row r="12" spans="1:10" x14ac:dyDescent="0.5">
      <c r="A12">
        <f>A11+1</f>
        <v>7</v>
      </c>
      <c r="B12">
        <v>2.1880000000000002</v>
      </c>
      <c r="C12">
        <v>3.1040000000000001</v>
      </c>
      <c r="D12">
        <v>1.38</v>
      </c>
      <c r="E12">
        <f t="shared" si="0"/>
        <v>1.3799999999999999E-3</v>
      </c>
      <c r="F12">
        <f t="shared" si="2"/>
        <v>6.3071297989031067E-4</v>
      </c>
    </row>
    <row r="13" spans="1:10" x14ac:dyDescent="0.5">
      <c r="A13">
        <f t="shared" ref="A13:A18" si="3">A12+1</f>
        <v>8</v>
      </c>
      <c r="B13">
        <v>3.1080000000000001</v>
      </c>
      <c r="C13">
        <v>3.1040000000000001</v>
      </c>
      <c r="D13">
        <v>1.95</v>
      </c>
      <c r="E13">
        <f t="shared" si="0"/>
        <v>1.9499999999999999E-3</v>
      </c>
      <c r="F13">
        <f t="shared" si="2"/>
        <v>6.2741312741312742E-4</v>
      </c>
    </row>
    <row r="14" spans="1:10" x14ac:dyDescent="0.5">
      <c r="A14" s="1" t="s">
        <v>4</v>
      </c>
    </row>
    <row r="15" spans="1:10" x14ac:dyDescent="0.5">
      <c r="A15">
        <v>1</v>
      </c>
      <c r="B15">
        <v>3.008</v>
      </c>
      <c r="C15">
        <v>0.37</v>
      </c>
      <c r="D15">
        <v>0</v>
      </c>
      <c r="E15">
        <f t="shared" si="0"/>
        <v>0</v>
      </c>
      <c r="G15" t="s">
        <v>10</v>
      </c>
      <c r="H15">
        <f>AVERAGE(F16:F22)</f>
        <v>5.2204296552700797E-4</v>
      </c>
      <c r="I15">
        <f>MAX(H6-MIN(F7:F13),MAX(F7:F13)-H6)</f>
        <v>9.4261426763081197E-5</v>
      </c>
      <c r="J15">
        <f>I15/H15</f>
        <v>0.18056258390135241</v>
      </c>
    </row>
    <row r="16" spans="1:10" x14ac:dyDescent="0.5">
      <c r="A16">
        <f>A15+1</f>
        <v>2</v>
      </c>
      <c r="B16">
        <v>3.008</v>
      </c>
      <c r="C16">
        <v>0.72</v>
      </c>
      <c r="D16">
        <v>0.2</v>
      </c>
      <c r="E16">
        <f t="shared" si="0"/>
        <v>2.0000000000000001E-4</v>
      </c>
      <c r="G16" t="s">
        <v>12</v>
      </c>
      <c r="H16">
        <f>H15*G1*B1*(4/5)^(-3/2)/(B3*G2*G3*B15)</f>
        <v>1.0679197989283566E-6</v>
      </c>
      <c r="I16">
        <f>J16*H16</f>
        <v>2.4684606208301354E-7</v>
      </c>
      <c r="J16">
        <f>J15+I1+D1+I2</f>
        <v>0.23114662948539799</v>
      </c>
    </row>
    <row r="17" spans="1:6" x14ac:dyDescent="0.5">
      <c r="A17">
        <f t="shared" ref="A17:A22" si="4">A16+1</f>
        <v>3</v>
      </c>
      <c r="B17">
        <v>3.008</v>
      </c>
      <c r="C17">
        <v>0.92</v>
      </c>
      <c r="D17">
        <v>0.4</v>
      </c>
      <c r="E17">
        <f t="shared" si="0"/>
        <v>4.0000000000000002E-4</v>
      </c>
    </row>
    <row r="18" spans="1:6" x14ac:dyDescent="0.5">
      <c r="A18">
        <f t="shared" si="4"/>
        <v>4</v>
      </c>
      <c r="B18">
        <v>3.008</v>
      </c>
      <c r="C18">
        <v>1.28</v>
      </c>
      <c r="D18">
        <v>0.6</v>
      </c>
      <c r="E18">
        <f t="shared" si="0"/>
        <v>5.9999999999999995E-4</v>
      </c>
      <c r="F18">
        <f t="shared" ref="F17:F22" si="5">E18/C18</f>
        <v>4.6874999999999993E-4</v>
      </c>
    </row>
    <row r="19" spans="1:6" x14ac:dyDescent="0.5">
      <c r="A19">
        <f t="shared" si="4"/>
        <v>5</v>
      </c>
      <c r="B19">
        <v>3.008</v>
      </c>
      <c r="C19">
        <v>1.65</v>
      </c>
      <c r="D19">
        <v>0.8</v>
      </c>
      <c r="E19">
        <f t="shared" si="0"/>
        <v>8.0000000000000004E-4</v>
      </c>
      <c r="F19">
        <f t="shared" si="5"/>
        <v>4.8484848484848489E-4</v>
      </c>
    </row>
    <row r="20" spans="1:6" x14ac:dyDescent="0.5">
      <c r="A20">
        <f t="shared" si="4"/>
        <v>6</v>
      </c>
      <c r="B20">
        <v>3.008</v>
      </c>
      <c r="C20">
        <v>1.89</v>
      </c>
      <c r="D20">
        <v>1</v>
      </c>
      <c r="E20">
        <f t="shared" si="0"/>
        <v>1E-3</v>
      </c>
      <c r="F20">
        <f t="shared" si="5"/>
        <v>5.2910052910052914E-4</v>
      </c>
    </row>
    <row r="21" spans="1:6" x14ac:dyDescent="0.5">
      <c r="A21">
        <f>A20+1</f>
        <v>7</v>
      </c>
      <c r="B21">
        <v>3.008</v>
      </c>
      <c r="C21">
        <v>2.35</v>
      </c>
      <c r="D21">
        <v>1.3</v>
      </c>
      <c r="E21">
        <f t="shared" si="0"/>
        <v>1.2999999999999999E-3</v>
      </c>
      <c r="F21">
        <f t="shared" si="5"/>
        <v>5.5319148936170206E-4</v>
      </c>
    </row>
    <row r="22" spans="1:6" x14ac:dyDescent="0.5">
      <c r="A22">
        <f t="shared" ref="A22" si="6">A21+1</f>
        <v>8</v>
      </c>
      <c r="B22">
        <v>3.008</v>
      </c>
      <c r="C22">
        <v>2.96</v>
      </c>
      <c r="D22">
        <v>1.7</v>
      </c>
      <c r="E22">
        <f t="shared" si="0"/>
        <v>1.6999999999999999E-3</v>
      </c>
      <c r="F22">
        <f t="shared" si="5"/>
        <v>5.7432432432432431E-4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2022-05-18T01:42:38Z</dcterms:modified>
</cp:coreProperties>
</file>