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47 sila med ploščama kondenzatorja\"/>
    </mc:Choice>
  </mc:AlternateContent>
  <xr:revisionPtr revIDLastSave="0" documentId="13_ncr:1_{6F451291-2440-4231-8440-2C9353003EB2}" xr6:coauthVersionLast="47" xr6:coauthVersionMax="47" xr10:uidLastSave="{00000000-0000-0000-0000-000000000000}"/>
  <bookViews>
    <workbookView xWindow="733" yWindow="733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C22" i="1"/>
  <c r="F7" i="1"/>
  <c r="F8" i="1"/>
  <c r="G8" i="1" s="1"/>
  <c r="F9" i="1"/>
  <c r="G9" i="1" s="1"/>
  <c r="F10" i="1"/>
  <c r="G10" i="1" s="1"/>
  <c r="F11" i="1"/>
  <c r="F12" i="1"/>
  <c r="G12" i="1" s="1"/>
  <c r="F13" i="1"/>
  <c r="F14" i="1"/>
  <c r="G14" i="1" s="1"/>
  <c r="F15" i="1"/>
  <c r="F6" i="1"/>
  <c r="G6" i="1" s="1"/>
  <c r="G7" i="1"/>
  <c r="G15" i="1"/>
  <c r="G13" i="1"/>
  <c r="C18" i="1"/>
  <c r="C24" i="1"/>
  <c r="D20" i="1"/>
  <c r="G11" i="1"/>
  <c r="D22" i="1" l="1"/>
  <c r="H7" i="1"/>
  <c r="H8" i="1"/>
  <c r="H9" i="1"/>
  <c r="H10" i="1"/>
  <c r="H11" i="1"/>
  <c r="H12" i="1"/>
  <c r="H13" i="1"/>
  <c r="H14" i="1"/>
  <c r="H15" i="1"/>
  <c r="C26" i="1"/>
  <c r="C25" i="1"/>
  <c r="E19" i="1"/>
  <c r="E17" i="1"/>
  <c r="E18" i="1" s="1"/>
  <c r="E20" i="1"/>
  <c r="A8" i="1"/>
  <c r="A9" i="1" s="1"/>
  <c r="A10" i="1" s="1"/>
  <c r="A11" i="1" s="1"/>
  <c r="A12" i="1" s="1"/>
  <c r="A13" i="1" s="1"/>
  <c r="A14" i="1" s="1"/>
  <c r="A15" i="1" s="1"/>
  <c r="A7" i="1"/>
  <c r="E22" i="1" l="1"/>
  <c r="D18" i="1"/>
</calcChain>
</file>

<file path=xl/sharedStrings.xml><?xml version="1.0" encoding="utf-8"?>
<sst xmlns="http://schemas.openxmlformats.org/spreadsheetml/2006/main" count="13" uniqueCount="12">
  <si>
    <t>masa [mg]</t>
  </si>
  <si>
    <t>i</t>
  </si>
  <si>
    <t>U*U</t>
  </si>
  <si>
    <t>U[V]</t>
  </si>
  <si>
    <t>F</t>
  </si>
  <si>
    <t>k</t>
  </si>
  <si>
    <t>d[cm]</t>
  </si>
  <si>
    <t>S[cm**2]</t>
  </si>
  <si>
    <t>e0</t>
  </si>
  <si>
    <t>r</t>
  </si>
  <si>
    <t>c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</si>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</sst>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Sheet1!$G$6:$G$15</c:f>
              <c:numCache>
                <c:formatCode>General</c:formatCode>
                <c:ptCount val="10"/>
                <c:pt idx="0">
                  <c:v>291240.11111111095</c:v>
                </c:pt>
                <c:pt idx="1">
                  <c:v>717408.99999999977</c:v>
                </c:pt>
                <c:pt idx="2">
                  <c:v>1150613.777777778</c:v>
                </c:pt>
                <c:pt idx="3">
                  <c:v>1521111.1111111115</c:v>
                </c:pt>
                <c:pt idx="4">
                  <c:v>1840544.4444444447</c:v>
                </c:pt>
                <c:pt idx="5">
                  <c:v>2208196</c:v>
                </c:pt>
                <c:pt idx="6">
                  <c:v>2471184</c:v>
                </c:pt>
                <c:pt idx="7">
                  <c:v>2869636.0000000009</c:v>
                </c:pt>
                <c:pt idx="8">
                  <c:v>3348900</c:v>
                </c:pt>
                <c:pt idx="9">
                  <c:v>4018688.444444445</c:v>
                </c:pt>
              </c:numCache>
            </c:numRef>
          </c:xVal>
          <c:yVal>
            <c:numRef>
              <c:f>Sheet1!$H$6:$H$15</c:f>
              <c:numCache>
                <c:formatCode>General</c:formatCode>
                <c:ptCount val="10"/>
                <c:pt idx="0">
                  <c:v>1.9620000000000002E-3</c:v>
                </c:pt>
                <c:pt idx="1">
                  <c:v>3.9240000000000004E-3</c:v>
                </c:pt>
                <c:pt idx="2">
                  <c:v>5.8859999999999997E-3</c:v>
                </c:pt>
                <c:pt idx="3">
                  <c:v>7.8480000000000008E-3</c:v>
                </c:pt>
                <c:pt idx="4">
                  <c:v>9.810000000000001E-3</c:v>
                </c:pt>
                <c:pt idx="5">
                  <c:v>1.1771999999999999E-2</c:v>
                </c:pt>
                <c:pt idx="6">
                  <c:v>1.3734E-2</c:v>
                </c:pt>
                <c:pt idx="7">
                  <c:v>1.5696000000000002E-2</c:v>
                </c:pt>
                <c:pt idx="8">
                  <c:v>1.7658E-2</c:v>
                </c:pt>
                <c:pt idx="9">
                  <c:v>1.9620000000000002E-2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F-4079-AF88-E6F2732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3183"/>
        <c:axId val="1967661439"/>
      </c:scatterChart>
      <c:valAx>
        <c:axId val="20329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²[V²]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61439"/>
        <c:crosses val="autoZero"/>
        <c:crossBetween val="midCat"/>
      </c:valAx>
      <c:valAx>
        <c:axId val="19676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5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328083</xdr:colOff>
      <xdr:row>16</xdr:row>
      <xdr:rowOff>88899</xdr:rowOff>
    </xdr:from>
    <xdr:to>
      <xdr:col>13</xdr:col>
      <xdr:colOff>395816</xdr:colOff>
      <xdr:row>31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72982-BF9D-51A7-B5A1-A24076BEE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26"/>
  <sheetViews>
    <sheetView tabSelected="1" topLeftCell="E4" workbookViewId="0">
      <selection activeCell="F28" sqref="F28:F29"/>
    </sheetView>
  </sheetViews>
  <sheetFormatPr defaultRowHeight="14.35" x14ac:dyDescent="0.5"/>
  <cols>
    <col min="3" max="3" width="11.64453125" bestFit="1" customWidth="1"/>
    <col min="4" max="4" width="10.64453125" bestFit="1" customWidth="1"/>
    <col min="6" max="6" width="10.29296875" customWidth="1"/>
    <col min="7" max="7" width="10.64453125" bestFit="1" customWidth="1"/>
  </cols>
  <sheetData>
    <row r="5" spans="1:8" ht="14.7" thickBot="1" x14ac:dyDescent="0.55000000000000004">
      <c r="A5" t="s">
        <v>1</v>
      </c>
      <c r="B5" s="1" t="s">
        <v>0</v>
      </c>
      <c r="F5" t="s">
        <v>3</v>
      </c>
      <c r="G5" t="s">
        <v>2</v>
      </c>
      <c r="H5" t="s">
        <v>4</v>
      </c>
    </row>
    <row r="6" spans="1:8" x14ac:dyDescent="0.5">
      <c r="A6">
        <v>1</v>
      </c>
      <c r="B6" s="2">
        <v>200</v>
      </c>
      <c r="C6" s="3">
        <v>4.8899999999999997</v>
      </c>
      <c r="D6" s="3">
        <v>5.65</v>
      </c>
      <c r="E6" s="3">
        <v>5.65</v>
      </c>
      <c r="F6" s="4">
        <f>AVERAGE(C6:E6)*100</f>
        <v>539.66666666666652</v>
      </c>
      <c r="G6">
        <f>F6*F6</f>
        <v>291240.11111111095</v>
      </c>
      <c r="H6">
        <f>B6/1000*9.81/1000</f>
        <v>1.9620000000000002E-3</v>
      </c>
    </row>
    <row r="7" spans="1:8" x14ac:dyDescent="0.5">
      <c r="A7">
        <f>A6+1</f>
        <v>2</v>
      </c>
      <c r="B7" s="2">
        <v>400</v>
      </c>
      <c r="C7" s="3">
        <v>8.35</v>
      </c>
      <c r="D7" s="3">
        <v>8.66</v>
      </c>
      <c r="E7" s="3">
        <v>8.4</v>
      </c>
      <c r="F7" s="4">
        <f t="shared" ref="F7:F15" si="0">AVERAGE(C7:E7)*100</f>
        <v>846.99999999999989</v>
      </c>
      <c r="G7">
        <f t="shared" ref="G7:G15" si="1">F7*F7</f>
        <v>717408.99999999977</v>
      </c>
      <c r="H7">
        <f t="shared" ref="H7:H15" si="2">B7/1000*9.81/1000</f>
        <v>3.9240000000000004E-3</v>
      </c>
    </row>
    <row r="8" spans="1:8" x14ac:dyDescent="0.5">
      <c r="A8">
        <f t="shared" ref="A8:A15" si="3">A7+1</f>
        <v>3</v>
      </c>
      <c r="B8" s="2">
        <v>600</v>
      </c>
      <c r="C8" s="3">
        <v>10.32</v>
      </c>
      <c r="D8" s="3">
        <v>11.06</v>
      </c>
      <c r="E8" s="3">
        <v>10.8</v>
      </c>
      <c r="F8" s="4">
        <f t="shared" si="0"/>
        <v>1072.6666666666667</v>
      </c>
      <c r="G8">
        <f t="shared" si="1"/>
        <v>1150613.777777778</v>
      </c>
      <c r="H8">
        <f t="shared" si="2"/>
        <v>5.8859999999999997E-3</v>
      </c>
    </row>
    <row r="9" spans="1:8" x14ac:dyDescent="0.5">
      <c r="A9">
        <f t="shared" si="3"/>
        <v>4</v>
      </c>
      <c r="B9" s="2">
        <v>800</v>
      </c>
      <c r="C9" s="3">
        <v>11.9</v>
      </c>
      <c r="D9" s="3">
        <v>12.5</v>
      </c>
      <c r="E9" s="3">
        <v>12.6</v>
      </c>
      <c r="F9" s="4">
        <f t="shared" si="0"/>
        <v>1233.3333333333335</v>
      </c>
      <c r="G9">
        <f t="shared" si="1"/>
        <v>1521111.1111111115</v>
      </c>
      <c r="H9">
        <f t="shared" si="2"/>
        <v>7.8480000000000008E-3</v>
      </c>
    </row>
    <row r="10" spans="1:8" x14ac:dyDescent="0.5">
      <c r="A10">
        <f t="shared" si="3"/>
        <v>5</v>
      </c>
      <c r="B10" s="2">
        <v>1000</v>
      </c>
      <c r="C10" s="3">
        <v>13.5</v>
      </c>
      <c r="D10" s="3">
        <v>14</v>
      </c>
      <c r="E10" s="3">
        <v>13.2</v>
      </c>
      <c r="F10" s="4">
        <f t="shared" si="0"/>
        <v>1356.6666666666667</v>
      </c>
      <c r="G10">
        <f t="shared" si="1"/>
        <v>1840544.4444444447</v>
      </c>
      <c r="H10">
        <f t="shared" si="2"/>
        <v>9.810000000000001E-3</v>
      </c>
    </row>
    <row r="11" spans="1:8" x14ac:dyDescent="0.5">
      <c r="A11">
        <f t="shared" si="3"/>
        <v>6</v>
      </c>
      <c r="B11" s="2">
        <v>1200</v>
      </c>
      <c r="C11" s="3">
        <v>14.9</v>
      </c>
      <c r="D11" s="3">
        <v>15.2</v>
      </c>
      <c r="E11" s="3">
        <v>14.48</v>
      </c>
      <c r="F11" s="4">
        <f t="shared" si="0"/>
        <v>1486</v>
      </c>
      <c r="G11">
        <f t="shared" si="1"/>
        <v>2208196</v>
      </c>
      <c r="H11">
        <f t="shared" si="2"/>
        <v>1.1771999999999999E-2</v>
      </c>
    </row>
    <row r="12" spans="1:8" x14ac:dyDescent="0.5">
      <c r="A12">
        <f t="shared" si="3"/>
        <v>7</v>
      </c>
      <c r="B12" s="2">
        <v>1400</v>
      </c>
      <c r="C12" s="3">
        <v>15.84</v>
      </c>
      <c r="D12" s="3">
        <v>15.42</v>
      </c>
      <c r="E12" s="3">
        <v>15.9</v>
      </c>
      <c r="F12" s="4">
        <f t="shared" si="0"/>
        <v>1572</v>
      </c>
      <c r="G12">
        <f t="shared" si="1"/>
        <v>2471184</v>
      </c>
      <c r="H12">
        <f t="shared" si="2"/>
        <v>1.3734E-2</v>
      </c>
    </row>
    <row r="13" spans="1:8" x14ac:dyDescent="0.5">
      <c r="A13">
        <f t="shared" si="3"/>
        <v>8</v>
      </c>
      <c r="B13" s="2">
        <v>1600</v>
      </c>
      <c r="C13" s="3">
        <v>16.52</v>
      </c>
      <c r="D13" s="3">
        <v>17.2</v>
      </c>
      <c r="E13" s="3">
        <v>17.100000000000001</v>
      </c>
      <c r="F13" s="4">
        <f t="shared" si="0"/>
        <v>1694.0000000000002</v>
      </c>
      <c r="G13">
        <f t="shared" si="1"/>
        <v>2869636.0000000009</v>
      </c>
      <c r="H13">
        <f t="shared" si="2"/>
        <v>1.5696000000000002E-2</v>
      </c>
    </row>
    <row r="14" spans="1:8" x14ac:dyDescent="0.5">
      <c r="A14">
        <f t="shared" si="3"/>
        <v>9</v>
      </c>
      <c r="B14" s="2">
        <v>1800</v>
      </c>
      <c r="C14" s="3">
        <v>18</v>
      </c>
      <c r="D14" s="3">
        <v>18.3</v>
      </c>
      <c r="E14" s="3">
        <v>18.600000000000001</v>
      </c>
      <c r="F14" s="4">
        <f t="shared" si="0"/>
        <v>1830</v>
      </c>
      <c r="G14">
        <f t="shared" si="1"/>
        <v>3348900</v>
      </c>
      <c r="H14">
        <f t="shared" si="2"/>
        <v>1.7658E-2</v>
      </c>
    </row>
    <row r="15" spans="1:8" x14ac:dyDescent="0.5">
      <c r="A15">
        <f t="shared" si="3"/>
        <v>10</v>
      </c>
      <c r="B15" s="2">
        <v>2000</v>
      </c>
      <c r="C15" s="3">
        <v>20.02</v>
      </c>
      <c r="D15" s="3">
        <v>20.02</v>
      </c>
      <c r="E15" s="3">
        <v>20.100000000000001</v>
      </c>
      <c r="F15" s="4">
        <f t="shared" si="0"/>
        <v>2004.6666666666667</v>
      </c>
      <c r="G15">
        <f t="shared" si="1"/>
        <v>4018688.444444445</v>
      </c>
      <c r="H15">
        <f t="shared" si="2"/>
        <v>1.9620000000000002E-2</v>
      </c>
    </row>
    <row r="17" spans="2:5" x14ac:dyDescent="0.5">
      <c r="B17" t="s">
        <v>9</v>
      </c>
      <c r="C17" s="5">
        <v>9.5</v>
      </c>
      <c r="D17" s="5">
        <v>0.1</v>
      </c>
      <c r="E17">
        <f>D17/C17</f>
        <v>1.0526315789473684E-2</v>
      </c>
    </row>
    <row r="18" spans="2:5" x14ac:dyDescent="0.5">
      <c r="B18" t="s">
        <v>7</v>
      </c>
      <c r="C18">
        <f>C17*C17*PI()</f>
        <v>283.5287369864788</v>
      </c>
      <c r="D18">
        <f>E18*C18</f>
        <v>5.969026041820606</v>
      </c>
      <c r="E18">
        <f>E17*2</f>
        <v>2.1052631578947368E-2</v>
      </c>
    </row>
    <row r="19" spans="2:5" x14ac:dyDescent="0.5">
      <c r="B19" t="s">
        <v>6</v>
      </c>
      <c r="C19">
        <v>0.51</v>
      </c>
      <c r="D19">
        <v>0.01</v>
      </c>
      <c r="E19">
        <f>D19/C19</f>
        <v>1.9607843137254902E-2</v>
      </c>
    </row>
    <row r="20" spans="2:5" x14ac:dyDescent="0.5">
      <c r="B20" t="s">
        <v>5</v>
      </c>
      <c r="C20" s="6">
        <v>5.0000000000000001E-9</v>
      </c>
      <c r="D20" s="6">
        <f>E20*C20</f>
        <v>4.4500000000000098E-11</v>
      </c>
      <c r="E20">
        <f>1-0.9911</f>
        <v>8.900000000000019E-3</v>
      </c>
    </row>
    <row r="22" spans="2:5" x14ac:dyDescent="0.5">
      <c r="B22" t="s">
        <v>8</v>
      </c>
      <c r="C22" s="6">
        <f>C20*2*C19*C19/C18</f>
        <v>9.1736732849201064E-12</v>
      </c>
      <c r="D22" s="6">
        <f>C22*E22</f>
        <v>6.3452754965512266E-13</v>
      </c>
      <c r="E22">
        <f>E20+E19*2+E18</f>
        <v>6.9168317853457187E-2</v>
      </c>
    </row>
    <row r="24" spans="2:5" x14ac:dyDescent="0.5">
      <c r="B24" t="s">
        <v>10</v>
      </c>
      <c r="C24">
        <f>2.998*100000000</f>
        <v>299800000</v>
      </c>
    </row>
    <row r="25" spans="2:5" x14ac:dyDescent="0.5">
      <c r="B25" t="s">
        <v>11</v>
      </c>
      <c r="C25">
        <f>4*PI()*0.0000001</f>
        <v>1.2566370614359173E-6</v>
      </c>
    </row>
    <row r="26" spans="2:5" x14ac:dyDescent="0.5">
      <c r="B26" t="s">
        <v>8</v>
      </c>
      <c r="C26">
        <f>1/(C24*C24*C25)</f>
        <v>8.8537423376700401E-12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2022-05-17T23:32:40Z</dcterms:modified>
</cp:coreProperties>
</file>