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20 proznostni-modul\"/>
    </mc:Choice>
  </mc:AlternateContent>
  <xr:revisionPtr revIDLastSave="0" documentId="13_ncr:1_{1CB8726C-7FBC-4CDB-9601-D58C8F11AFE9}" xr6:coauthVersionLast="47" xr6:coauthVersionMax="47" xr10:uidLastSave="{00000000-0000-0000-0000-000000000000}"/>
  <bookViews>
    <workbookView xWindow="-93" yWindow="-93" windowWidth="20186" windowHeight="13520" tabRatio="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0" i="1"/>
  <c r="I53" i="1"/>
  <c r="I54" i="1" s="1"/>
  <c r="I55" i="1" s="1"/>
  <c r="I56" i="1" s="1"/>
  <c r="I57" i="1" s="1"/>
  <c r="F54" i="1"/>
  <c r="F53" i="1"/>
  <c r="A60" i="1"/>
  <c r="A61" i="1"/>
  <c r="A55" i="1"/>
  <c r="A56" i="1" s="1"/>
  <c r="A57" i="1" s="1"/>
  <c r="A58" i="1" s="1"/>
  <c r="A59" i="1" s="1"/>
  <c r="A54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30" i="1"/>
  <c r="F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J29" i="1"/>
  <c r="F55" i="1" l="1"/>
  <c r="F56" i="1" s="1"/>
  <c r="F57" i="1" s="1"/>
  <c r="F58" i="1" s="1"/>
  <c r="F59" i="1" s="1"/>
  <c r="F60" i="1" s="1"/>
  <c r="F61" i="1" s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6" i="1"/>
  <c r="F5" i="1"/>
  <c r="J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6" i="1"/>
  <c r="K5" i="1"/>
  <c r="K2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0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G29" i="1" l="1"/>
</calcChain>
</file>

<file path=xl/sharedStrings.xml><?xml version="1.0" encoding="utf-8"?>
<sst xmlns="http://schemas.openxmlformats.org/spreadsheetml/2006/main" count="21" uniqueCount="18">
  <si>
    <t>baker</t>
  </si>
  <si>
    <t>m[g]</t>
  </si>
  <si>
    <t>x[cm] +-0.01</t>
  </si>
  <si>
    <t>jeklo</t>
  </si>
  <si>
    <t>-</t>
  </si>
  <si>
    <t>s</t>
  </si>
  <si>
    <t>l0[cm]</t>
  </si>
  <si>
    <t>r[cm]</t>
  </si>
  <si>
    <t>delta l[cm]</t>
  </si>
  <si>
    <t>∆l/l</t>
  </si>
  <si>
    <t>F/S[N/cm]</t>
  </si>
  <si>
    <t>∆m</t>
  </si>
  <si>
    <t>baker trganje</t>
  </si>
  <si>
    <t>i</t>
  </si>
  <si>
    <t>m</t>
  </si>
  <si>
    <t>skupna m</t>
  </si>
  <si>
    <t>E bakra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</si>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</sst>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1914845968487"/>
          <c:y val="2.8380764847519939E-2"/>
          <c:w val="0.82455545006566899"/>
          <c:h val="0.84068773582907896"/>
        </c:manualLayout>
      </c:layout>
      <c:scatterChart>
        <c:scatterStyle val="smoothMarker"/>
        <c:varyColors val="0"/>
        <c:ser>
          <c:idx val="0"/>
          <c:order val="0"/>
          <c:tx>
            <c:v>dodajanje</c:v>
          </c:tx>
          <c:spPr>
            <a:ln w="9525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Sheet1!$E$6:$E$16</c:f>
              <c:numCache>
                <c:formatCode>General</c:formatCode>
                <c:ptCount val="11"/>
                <c:pt idx="0">
                  <c:v>4.8661800486616968E-5</c:v>
                </c:pt>
                <c:pt idx="1">
                  <c:v>1.9464720194647218E-4</c:v>
                </c:pt>
                <c:pt idx="2">
                  <c:v>3.8929440389294436E-4</c:v>
                </c:pt>
                <c:pt idx="3">
                  <c:v>4.8661800486617834E-4</c:v>
                </c:pt>
                <c:pt idx="4">
                  <c:v>5.8394160583941221E-4</c:v>
                </c:pt>
                <c:pt idx="5">
                  <c:v>7.2992700729926753E-4</c:v>
                </c:pt>
                <c:pt idx="6">
                  <c:v>9.2457420924573971E-4</c:v>
                </c:pt>
                <c:pt idx="7">
                  <c:v>1.021897810218978E-3</c:v>
                </c:pt>
                <c:pt idx="8">
                  <c:v>1.1678832116788287E-3</c:v>
                </c:pt>
                <c:pt idx="9">
                  <c:v>1.3625304136253009E-3</c:v>
                </c:pt>
                <c:pt idx="10">
                  <c:v>1.6058394160583945E-3</c:v>
                </c:pt>
              </c:numCache>
            </c:numRef>
          </c:xVal>
          <c:yVal>
            <c:numRef>
              <c:f>Sheet1!$G$6:$G$16</c:f>
              <c:numCache>
                <c:formatCode>General</c:formatCode>
                <c:ptCount val="11"/>
                <c:pt idx="0">
                  <c:v>256253.66669189159</c:v>
                </c:pt>
                <c:pt idx="1">
                  <c:v>357992.44936942199</c:v>
                </c:pt>
                <c:pt idx="2">
                  <c:v>459782.21359770279</c:v>
                </c:pt>
                <c:pt idx="3">
                  <c:v>561561.78151583346</c:v>
                </c:pt>
                <c:pt idx="4">
                  <c:v>663453.5088456152</c:v>
                </c:pt>
                <c:pt idx="5">
                  <c:v>765324.84355509677</c:v>
                </c:pt>
                <c:pt idx="6">
                  <c:v>867185.98195442802</c:v>
                </c:pt>
                <c:pt idx="7">
                  <c:v>969118.49452481023</c:v>
                </c:pt>
                <c:pt idx="8">
                  <c:v>1071112.1849560926</c:v>
                </c:pt>
                <c:pt idx="9">
                  <c:v>1173003.9122858741</c:v>
                </c:pt>
                <c:pt idx="10">
                  <c:v>1274936.4248562565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3-4D49-A873-77D8E15925FA}"/>
            </c:ext>
          </c:extLst>
        </c:ser>
        <c:ser>
          <c:idx val="1"/>
          <c:order val="1"/>
          <c:tx>
            <c:v>odjemanje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705508227853688E-2"/>
                  <c:y val="0.15566546041083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Sheet1!$E$17:$E$26</c:f>
              <c:numCache>
                <c:formatCode>General</c:formatCode>
                <c:ptCount val="10"/>
                <c:pt idx="0">
                  <c:v>1.5085158150851563E-3</c:v>
                </c:pt>
                <c:pt idx="1">
                  <c:v>1.4598540145985392E-3</c:v>
                </c:pt>
                <c:pt idx="2">
                  <c:v>1.3625304136253009E-3</c:v>
                </c:pt>
                <c:pt idx="3">
                  <c:v>1.2165450121654502E-3</c:v>
                </c:pt>
                <c:pt idx="4">
                  <c:v>1.021897810218978E-3</c:v>
                </c:pt>
                <c:pt idx="5">
                  <c:v>9.2457420924573971E-4</c:v>
                </c:pt>
                <c:pt idx="6">
                  <c:v>7.7858880778588449E-4</c:v>
                </c:pt>
                <c:pt idx="7">
                  <c:v>6.326034063260335E-4</c:v>
                </c:pt>
                <c:pt idx="8">
                  <c:v>4.8661800486617834E-4</c:v>
                </c:pt>
                <c:pt idx="9">
                  <c:v>3.8929440389294436E-4</c:v>
                </c:pt>
              </c:numCache>
            </c:numRef>
          </c:xVal>
          <c:yVal>
            <c:numRef>
              <c:f>Sheet1!$G$17:$G$26</c:f>
              <c:numCache>
                <c:formatCode>General</c:formatCode>
                <c:ptCount val="10"/>
                <c:pt idx="0">
                  <c:v>1173003.9122858741</c:v>
                </c:pt>
                <c:pt idx="1">
                  <c:v>1071112.1849560926</c:v>
                </c:pt>
                <c:pt idx="2">
                  <c:v>969118.49452481023</c:v>
                </c:pt>
                <c:pt idx="3">
                  <c:v>867185.98195442802</c:v>
                </c:pt>
                <c:pt idx="4">
                  <c:v>765324.84355509677</c:v>
                </c:pt>
                <c:pt idx="5">
                  <c:v>663453.5088456152</c:v>
                </c:pt>
                <c:pt idx="6">
                  <c:v>561561.78151583346</c:v>
                </c:pt>
                <c:pt idx="7">
                  <c:v>459782.21359770279</c:v>
                </c:pt>
                <c:pt idx="8">
                  <c:v>357992.44936942199</c:v>
                </c:pt>
                <c:pt idx="9">
                  <c:v>256253.66669189165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3-4D49-A873-77D8E159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34736"/>
        <c:axId val="991035152"/>
      </c:scatterChart>
      <c:valAx>
        <c:axId val="991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∆l/l</a:t>
                </a:r>
              </a:p>
            </c:rich>
          </c:tx>
          <c:layout>
            <c:manualLayout>
              <c:xMode val="edge"/>
              <c:yMode val="edge"/>
              <c:x val="0.69517145044086948"/>
              <c:y val="0.92477210831904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35152"/>
        <c:crosses val="autoZero"/>
        <c:crossBetween val="midCat"/>
      </c:valAx>
      <c:valAx>
        <c:axId val="9910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F/S[N/</a:t>
                </a:r>
                <a:r>
                  <a:rPr lang="en-US" baseline="0"/>
                  <a:t>cm</a:t>
                </a:r>
                <a:r>
                  <a:rPr lang="en-US" baseline="30000"/>
                  <a:t>2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2936945168543347"/>
          <c:y val="0.92092755933177028"/>
          <c:w val="0.33671047091809764"/>
          <c:h val="6.3920920997650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77401143488484"/>
          <c:y val="3.1771061512047838E-2"/>
          <c:w val="0.84763546816886104"/>
          <c:h val="0.82815108637736068"/>
        </c:manualLayout>
      </c:layout>
      <c:scatterChart>
        <c:scatterStyle val="smoothMarker"/>
        <c:varyColors val="0"/>
        <c:ser>
          <c:idx val="0"/>
          <c:order val="0"/>
          <c:tx>
            <c:v>dodajanje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Sheet1!$E$30:$E$37</c:f>
              <c:numCache>
                <c:formatCode>General</c:formatCode>
                <c:ptCount val="8"/>
                <c:pt idx="0">
                  <c:v>2.400384061449866E-4</c:v>
                </c:pt>
                <c:pt idx="1">
                  <c:v>7.2011521843495124E-4</c:v>
                </c:pt>
                <c:pt idx="2">
                  <c:v>1.4402304368699025E-3</c:v>
                </c:pt>
                <c:pt idx="3">
                  <c:v>1.9203072491598672E-3</c:v>
                </c:pt>
                <c:pt idx="4">
                  <c:v>2.5924147863658226E-3</c:v>
                </c:pt>
                <c:pt idx="5">
                  <c:v>3.120499279884783E-3</c:v>
                </c:pt>
                <c:pt idx="6">
                  <c:v>3.8406144983197344E-3</c:v>
                </c:pt>
                <c:pt idx="7">
                  <c:v>6.0009601536245797E-3</c:v>
                </c:pt>
              </c:numCache>
            </c:numRef>
          </c:xVal>
          <c:yVal>
            <c:numRef>
              <c:f>Sheet1!$F$30:$F$37</c:f>
              <c:numCache>
                <c:formatCode>General</c:formatCode>
                <c:ptCount val="8"/>
                <c:pt idx="0">
                  <c:v>1167.31</c:v>
                </c:pt>
                <c:pt idx="1">
                  <c:v>1730.23</c:v>
                </c:pt>
                <c:pt idx="2">
                  <c:v>2292.89</c:v>
                </c:pt>
                <c:pt idx="3">
                  <c:v>2856.6</c:v>
                </c:pt>
                <c:pt idx="4">
                  <c:v>3419.2799999999997</c:v>
                </c:pt>
                <c:pt idx="5">
                  <c:v>3983.7999999999997</c:v>
                </c:pt>
                <c:pt idx="6">
                  <c:v>4546.24</c:v>
                </c:pt>
                <c:pt idx="7">
                  <c:v>5110.24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F8-41B1-8309-F5F50FE0D33D}"/>
            </c:ext>
          </c:extLst>
        </c:ser>
        <c:ser>
          <c:idx val="1"/>
          <c:order val="1"/>
          <c:tx>
            <c:v>odjemanje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168398916669678E-2"/>
                  <c:y val="0.22233349120833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Sheet1!$E$38:$E$44</c:f>
              <c:numCache>
                <c:formatCode>General</c:formatCode>
                <c:ptCount val="7"/>
                <c:pt idx="0">
                  <c:v>6.0009601536245797E-3</c:v>
                </c:pt>
                <c:pt idx="1">
                  <c:v>5.2808449351896287E-3</c:v>
                </c:pt>
                <c:pt idx="2">
                  <c:v>4.8007681228996639E-3</c:v>
                </c:pt>
                <c:pt idx="3">
                  <c:v>4.3206913106096992E-3</c:v>
                </c:pt>
                <c:pt idx="4">
                  <c:v>3.9846375420067208E-3</c:v>
                </c:pt>
                <c:pt idx="5">
                  <c:v>3.4565530484877609E-3</c:v>
                </c:pt>
                <c:pt idx="6">
                  <c:v>3.0244839174267918E-3</c:v>
                </c:pt>
              </c:numCache>
            </c:numRef>
          </c:xVal>
          <c:yVal>
            <c:numRef>
              <c:f>Sheet1!$F$38:$F$44</c:f>
              <c:numCache>
                <c:formatCode>General</c:formatCode>
                <c:ptCount val="7"/>
                <c:pt idx="0">
                  <c:v>4445.68</c:v>
                </c:pt>
                <c:pt idx="1">
                  <c:v>3883.2700000000004</c:v>
                </c:pt>
                <c:pt idx="2">
                  <c:v>3319.5600000000004</c:v>
                </c:pt>
                <c:pt idx="3">
                  <c:v>2756.9000000000005</c:v>
                </c:pt>
                <c:pt idx="4">
                  <c:v>2194.0400000000004</c:v>
                </c:pt>
                <c:pt idx="5">
                  <c:v>1631.4300000000003</c:v>
                </c:pt>
                <c:pt idx="6">
                  <c:v>1069.6800000000003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F8-41B1-8309-F5F50FE0D33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58696384"/>
        <c:axId val="1258704704"/>
      </c:scatterChart>
      <c:valAx>
        <c:axId val="12586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∆l/l</a:t>
                </a:r>
              </a:p>
            </c:rich>
          </c:tx>
          <c:layout>
            <c:manualLayout>
              <c:xMode val="edge"/>
              <c:yMode val="edge"/>
              <c:x val="0.6799924570617637"/>
              <c:y val="0.91810076372032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4704"/>
        <c:crosses val="autoZero"/>
        <c:crossBetween val="midCat"/>
      </c:valAx>
      <c:valAx>
        <c:axId val="1258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F/S[N/cm</a:t>
                </a:r>
                <a:r>
                  <a:rPr lang="en-US" sz="900" b="1" i="0" baseline="30000">
                    <a:effectLst/>
                  </a:rPr>
                  <a:t>2</a:t>
                </a:r>
                <a:r>
                  <a:rPr lang="en-US" sz="900" b="1" i="0" baseline="0">
                    <a:effectLst/>
                  </a:rPr>
                  <a:t>]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8509465843524728"/>
          <c:y val="0.91530104789532885"/>
          <c:w val="0.37417011739751677"/>
          <c:h val="6.34402936475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6</xdr:row>
      <xdr:rowOff>173567</xdr:rowOff>
    </xdr:from>
    <xdr:to>
      <xdr:col>17</xdr:col>
      <xdr:colOff>156633</xdr:colOff>
      <xdr:row>25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32814-DEFC-4CD5-831E-0629DCE81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</xdr:colOff>
      <xdr:row>27</xdr:row>
      <xdr:rowOff>84667</xdr:rowOff>
    </xdr:from>
    <xdr:to>
      <xdr:col>15</xdr:col>
      <xdr:colOff>516465</xdr:colOff>
      <xdr:row>46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615BB-A751-4297-B42D-B9A0CB375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61"/>
  <sheetViews>
    <sheetView tabSelected="1" topLeftCell="I6" workbookViewId="0">
      <selection activeCell="T19" sqref="T19"/>
    </sheetView>
  </sheetViews>
  <sheetFormatPr defaultRowHeight="14.35" x14ac:dyDescent="0.5"/>
  <cols>
    <col min="3" max="3" width="10.41015625" customWidth="1"/>
    <col min="5" max="5" width="11.64453125" bestFit="1" customWidth="1"/>
    <col min="6" max="6" width="9.76171875" bestFit="1" customWidth="1"/>
    <col min="7" max="7" width="11.64453125" bestFit="1" customWidth="1"/>
    <col min="10" max="10" width="9.76171875" bestFit="1" customWidth="1"/>
  </cols>
  <sheetData>
    <row r="4" spans="1:11" x14ac:dyDescent="0.5">
      <c r="A4" t="s">
        <v>0</v>
      </c>
      <c r="B4" t="s">
        <v>1</v>
      </c>
      <c r="C4" t="s">
        <v>2</v>
      </c>
      <c r="D4" t="s">
        <v>8</v>
      </c>
      <c r="E4" s="1" t="s">
        <v>9</v>
      </c>
      <c r="F4" s="1" t="s">
        <v>11</v>
      </c>
      <c r="G4" s="1" t="s">
        <v>10</v>
      </c>
      <c r="I4" t="s">
        <v>6</v>
      </c>
      <c r="J4" t="s">
        <v>7</v>
      </c>
      <c r="K4" t="s">
        <v>5</v>
      </c>
    </row>
    <row r="5" spans="1:11" x14ac:dyDescent="0.5">
      <c r="A5">
        <v>0</v>
      </c>
      <c r="B5">
        <v>151.57</v>
      </c>
      <c r="C5">
        <v>4.9000000000000004</v>
      </c>
      <c r="D5">
        <v>0</v>
      </c>
      <c r="F5">
        <f>B5</f>
        <v>151.57</v>
      </c>
      <c r="I5">
        <v>205.5</v>
      </c>
      <c r="J5">
        <f>35*(POWER(10,-6))*100/2</f>
        <v>1.7499999999999998E-3</v>
      </c>
      <c r="K5">
        <f>PI()*J5*J5</f>
        <v>9.6211275016187396E-6</v>
      </c>
    </row>
    <row r="6" spans="1:11" x14ac:dyDescent="0.5">
      <c r="A6">
        <f>A5+1</f>
        <v>1</v>
      </c>
      <c r="B6">
        <v>99.75</v>
      </c>
      <c r="C6">
        <v>4.91</v>
      </c>
      <c r="D6">
        <f>C6-C5</f>
        <v>9.9999999999997868E-3</v>
      </c>
      <c r="E6">
        <f>(C6-C$5)/I$5</f>
        <v>4.8661800486616968E-5</v>
      </c>
      <c r="F6">
        <f>F5+B6</f>
        <v>251.32</v>
      </c>
      <c r="G6">
        <f>F6/1000*9.81/K$5</f>
        <v>256253.66669189159</v>
      </c>
    </row>
    <row r="7" spans="1:11" x14ac:dyDescent="0.5">
      <c r="A7">
        <f t="shared" ref="A7:A40" si="0">A6+1</f>
        <v>2</v>
      </c>
      <c r="B7">
        <v>99.78</v>
      </c>
      <c r="C7">
        <v>4.9400000000000004</v>
      </c>
      <c r="D7">
        <f t="shared" ref="D7:D26" si="1">C7-C6</f>
        <v>3.0000000000000249E-2</v>
      </c>
      <c r="E7">
        <f t="shared" ref="E7:E26" si="2">(C7-C$5)/I$5</f>
        <v>1.9464720194647218E-4</v>
      </c>
      <c r="F7">
        <f t="shared" ref="F7:F26" si="3">F6+B7</f>
        <v>351.1</v>
      </c>
      <c r="G7">
        <f t="shared" ref="G7:G26" si="4">F7/1000*9.81/K$5</f>
        <v>357992.44936942199</v>
      </c>
    </row>
    <row r="8" spans="1:11" x14ac:dyDescent="0.5">
      <c r="A8">
        <f t="shared" si="0"/>
        <v>3</v>
      </c>
      <c r="B8">
        <v>99.83</v>
      </c>
      <c r="C8">
        <v>4.9800000000000004</v>
      </c>
      <c r="D8">
        <f t="shared" si="1"/>
        <v>4.0000000000000036E-2</v>
      </c>
      <c r="E8">
        <f t="shared" si="2"/>
        <v>3.8929440389294436E-4</v>
      </c>
      <c r="F8">
        <f t="shared" si="3"/>
        <v>450.93</v>
      </c>
      <c r="G8">
        <f t="shared" si="4"/>
        <v>459782.21359770279</v>
      </c>
    </row>
    <row r="9" spans="1:11" x14ac:dyDescent="0.5">
      <c r="A9">
        <f t="shared" si="0"/>
        <v>4</v>
      </c>
      <c r="B9">
        <v>99.82</v>
      </c>
      <c r="C9">
        <v>5</v>
      </c>
      <c r="D9">
        <f t="shared" si="1"/>
        <v>1.9999999999999574E-2</v>
      </c>
      <c r="E9">
        <f t="shared" si="2"/>
        <v>4.8661800486617834E-4</v>
      </c>
      <c r="F9">
        <f t="shared" si="3"/>
        <v>550.75</v>
      </c>
      <c r="G9">
        <f t="shared" si="4"/>
        <v>561561.78151583346</v>
      </c>
    </row>
    <row r="10" spans="1:11" x14ac:dyDescent="0.5">
      <c r="A10">
        <f t="shared" si="0"/>
        <v>5</v>
      </c>
      <c r="B10">
        <v>99.93</v>
      </c>
      <c r="C10">
        <v>5.0199999999999996</v>
      </c>
      <c r="D10">
        <f t="shared" si="1"/>
        <v>1.9999999999999574E-2</v>
      </c>
      <c r="E10">
        <f t="shared" si="2"/>
        <v>5.8394160583941221E-4</v>
      </c>
      <c r="F10">
        <f t="shared" si="3"/>
        <v>650.68000000000006</v>
      </c>
      <c r="G10">
        <f t="shared" si="4"/>
        <v>663453.5088456152</v>
      </c>
    </row>
    <row r="11" spans="1:11" x14ac:dyDescent="0.5">
      <c r="A11">
        <f t="shared" si="0"/>
        <v>6</v>
      </c>
      <c r="B11">
        <v>99.91</v>
      </c>
      <c r="C11">
        <v>5.05</v>
      </c>
      <c r="D11">
        <f t="shared" si="1"/>
        <v>3.0000000000000249E-2</v>
      </c>
      <c r="E11">
        <f t="shared" si="2"/>
        <v>7.2992700729926753E-4</v>
      </c>
      <c r="F11">
        <f t="shared" si="3"/>
        <v>750.59</v>
      </c>
      <c r="G11">
        <f t="shared" si="4"/>
        <v>765324.84355509677</v>
      </c>
    </row>
    <row r="12" spans="1:11" x14ac:dyDescent="0.5">
      <c r="A12">
        <f t="shared" si="0"/>
        <v>7</v>
      </c>
      <c r="B12">
        <v>99.9</v>
      </c>
      <c r="C12">
        <v>5.09</v>
      </c>
      <c r="D12">
        <f t="shared" si="1"/>
        <v>4.0000000000000036E-2</v>
      </c>
      <c r="E12">
        <f t="shared" si="2"/>
        <v>9.2457420924573971E-4</v>
      </c>
      <c r="F12">
        <f t="shared" si="3"/>
        <v>850.49</v>
      </c>
      <c r="G12">
        <f t="shared" si="4"/>
        <v>867185.98195442802</v>
      </c>
    </row>
    <row r="13" spans="1:11" x14ac:dyDescent="0.5">
      <c r="A13">
        <f t="shared" si="0"/>
        <v>8</v>
      </c>
      <c r="B13">
        <v>99.97</v>
      </c>
      <c r="C13">
        <v>5.1100000000000003</v>
      </c>
      <c r="D13">
        <f t="shared" si="1"/>
        <v>2.0000000000000462E-2</v>
      </c>
      <c r="E13">
        <f t="shared" si="2"/>
        <v>1.021897810218978E-3</v>
      </c>
      <c r="F13">
        <f t="shared" si="3"/>
        <v>950.46</v>
      </c>
      <c r="G13">
        <f t="shared" si="4"/>
        <v>969118.49452481023</v>
      </c>
    </row>
    <row r="14" spans="1:11" x14ac:dyDescent="0.5">
      <c r="A14">
        <f t="shared" si="0"/>
        <v>9</v>
      </c>
      <c r="B14">
        <v>100.03</v>
      </c>
      <c r="C14">
        <v>5.14</v>
      </c>
      <c r="D14">
        <f t="shared" si="1"/>
        <v>2.9999999999999361E-2</v>
      </c>
      <c r="E14">
        <f t="shared" si="2"/>
        <v>1.1678832116788287E-3</v>
      </c>
      <c r="F14">
        <f t="shared" si="3"/>
        <v>1050.49</v>
      </c>
      <c r="G14">
        <f t="shared" si="4"/>
        <v>1071112.1849560926</v>
      </c>
    </row>
    <row r="15" spans="1:11" x14ac:dyDescent="0.5">
      <c r="A15">
        <f t="shared" si="0"/>
        <v>10</v>
      </c>
      <c r="B15">
        <v>99.93</v>
      </c>
      <c r="C15">
        <v>5.18</v>
      </c>
      <c r="D15">
        <f t="shared" si="1"/>
        <v>4.0000000000000036E-2</v>
      </c>
      <c r="E15">
        <f t="shared" si="2"/>
        <v>1.3625304136253009E-3</v>
      </c>
      <c r="F15">
        <f t="shared" si="3"/>
        <v>1150.42</v>
      </c>
      <c r="G15">
        <f t="shared" si="4"/>
        <v>1173003.9122858741</v>
      </c>
    </row>
    <row r="16" spans="1:11" x14ac:dyDescent="0.5">
      <c r="A16">
        <f t="shared" si="0"/>
        <v>11</v>
      </c>
      <c r="B16">
        <v>99.97</v>
      </c>
      <c r="C16">
        <v>5.23</v>
      </c>
      <c r="D16">
        <f t="shared" si="1"/>
        <v>5.0000000000000711E-2</v>
      </c>
      <c r="E16">
        <f t="shared" si="2"/>
        <v>1.6058394160583945E-3</v>
      </c>
      <c r="F16">
        <f t="shared" si="3"/>
        <v>1250.3900000000001</v>
      </c>
      <c r="G16">
        <f t="shared" si="4"/>
        <v>1274936.4248562565</v>
      </c>
    </row>
    <row r="17" spans="1:11" x14ac:dyDescent="0.5">
      <c r="A17">
        <f t="shared" ref="A17:A26" si="5">A16+1</f>
        <v>12</v>
      </c>
      <c r="B17">
        <v>-99.97</v>
      </c>
      <c r="C17">
        <v>5.21</v>
      </c>
      <c r="D17">
        <f t="shared" si="1"/>
        <v>-2.0000000000000462E-2</v>
      </c>
      <c r="E17">
        <f t="shared" si="2"/>
        <v>1.5085158150851563E-3</v>
      </c>
      <c r="F17">
        <f t="shared" si="3"/>
        <v>1150.42</v>
      </c>
      <c r="G17">
        <f t="shared" si="4"/>
        <v>1173003.9122858741</v>
      </c>
    </row>
    <row r="18" spans="1:11" x14ac:dyDescent="0.5">
      <c r="A18">
        <f t="shared" si="5"/>
        <v>13</v>
      </c>
      <c r="B18">
        <v>-99.93</v>
      </c>
      <c r="C18">
        <v>5.2</v>
      </c>
      <c r="D18">
        <f t="shared" si="1"/>
        <v>-9.9999999999997868E-3</v>
      </c>
      <c r="E18">
        <f t="shared" si="2"/>
        <v>1.4598540145985392E-3</v>
      </c>
      <c r="F18">
        <f t="shared" si="3"/>
        <v>1050.49</v>
      </c>
      <c r="G18">
        <f t="shared" si="4"/>
        <v>1071112.1849560926</v>
      </c>
    </row>
    <row r="19" spans="1:11" x14ac:dyDescent="0.5">
      <c r="A19">
        <f t="shared" si="5"/>
        <v>14</v>
      </c>
      <c r="B19">
        <v>-100.03</v>
      </c>
      <c r="C19">
        <v>5.18</v>
      </c>
      <c r="D19">
        <f t="shared" si="1"/>
        <v>-2.0000000000000462E-2</v>
      </c>
      <c r="E19">
        <f t="shared" si="2"/>
        <v>1.3625304136253009E-3</v>
      </c>
      <c r="F19">
        <f t="shared" si="3"/>
        <v>950.46</v>
      </c>
      <c r="G19">
        <f t="shared" si="4"/>
        <v>969118.49452481023</v>
      </c>
    </row>
    <row r="20" spans="1:11" x14ac:dyDescent="0.5">
      <c r="A20">
        <f t="shared" si="5"/>
        <v>15</v>
      </c>
      <c r="B20">
        <v>-99.97</v>
      </c>
      <c r="C20">
        <v>5.15</v>
      </c>
      <c r="D20">
        <f t="shared" si="1"/>
        <v>-2.9999999999999361E-2</v>
      </c>
      <c r="E20">
        <f t="shared" si="2"/>
        <v>1.2165450121654502E-3</v>
      </c>
      <c r="F20">
        <f t="shared" si="3"/>
        <v>850.49</v>
      </c>
      <c r="G20">
        <f t="shared" si="4"/>
        <v>867185.98195442802</v>
      </c>
    </row>
    <row r="21" spans="1:11" x14ac:dyDescent="0.5">
      <c r="A21">
        <f t="shared" si="5"/>
        <v>16</v>
      </c>
      <c r="B21">
        <v>-99.9</v>
      </c>
      <c r="C21">
        <v>5.1100000000000003</v>
      </c>
      <c r="D21">
        <f t="shared" si="1"/>
        <v>-4.0000000000000036E-2</v>
      </c>
      <c r="E21">
        <f t="shared" si="2"/>
        <v>1.021897810218978E-3</v>
      </c>
      <c r="F21">
        <f t="shared" si="3"/>
        <v>750.59</v>
      </c>
      <c r="G21">
        <f t="shared" si="4"/>
        <v>765324.84355509677</v>
      </c>
    </row>
    <row r="22" spans="1:11" x14ac:dyDescent="0.5">
      <c r="A22">
        <f t="shared" si="5"/>
        <v>17</v>
      </c>
      <c r="B22">
        <v>-99.91</v>
      </c>
      <c r="C22">
        <v>5.09</v>
      </c>
      <c r="D22">
        <f t="shared" si="1"/>
        <v>-2.0000000000000462E-2</v>
      </c>
      <c r="E22">
        <f t="shared" si="2"/>
        <v>9.2457420924573971E-4</v>
      </c>
      <c r="F22">
        <f t="shared" si="3"/>
        <v>650.68000000000006</v>
      </c>
      <c r="G22">
        <f t="shared" si="4"/>
        <v>663453.5088456152</v>
      </c>
    </row>
    <row r="23" spans="1:11" x14ac:dyDescent="0.5">
      <c r="A23">
        <f t="shared" si="5"/>
        <v>18</v>
      </c>
      <c r="B23">
        <v>-99.93</v>
      </c>
      <c r="C23">
        <v>5.0599999999999996</v>
      </c>
      <c r="D23">
        <f t="shared" si="1"/>
        <v>-3.0000000000000249E-2</v>
      </c>
      <c r="E23">
        <f t="shared" si="2"/>
        <v>7.7858880778588449E-4</v>
      </c>
      <c r="F23">
        <f t="shared" si="3"/>
        <v>550.75</v>
      </c>
      <c r="G23">
        <f t="shared" si="4"/>
        <v>561561.78151583346</v>
      </c>
    </row>
    <row r="24" spans="1:11" x14ac:dyDescent="0.5">
      <c r="A24">
        <f t="shared" si="5"/>
        <v>19</v>
      </c>
      <c r="B24">
        <v>-99.82</v>
      </c>
      <c r="C24">
        <v>5.03</v>
      </c>
      <c r="D24">
        <f t="shared" si="1"/>
        <v>-2.9999999999999361E-2</v>
      </c>
      <c r="E24">
        <f t="shared" si="2"/>
        <v>6.326034063260335E-4</v>
      </c>
      <c r="F24">
        <f t="shared" si="3"/>
        <v>450.93</v>
      </c>
      <c r="G24">
        <f t="shared" si="4"/>
        <v>459782.21359770279</v>
      </c>
    </row>
    <row r="25" spans="1:11" x14ac:dyDescent="0.5">
      <c r="A25">
        <f t="shared" si="5"/>
        <v>20</v>
      </c>
      <c r="B25">
        <v>-99.83</v>
      </c>
      <c r="C25">
        <v>5</v>
      </c>
      <c r="D25">
        <f t="shared" si="1"/>
        <v>-3.0000000000000249E-2</v>
      </c>
      <c r="E25">
        <f t="shared" si="2"/>
        <v>4.8661800486617834E-4</v>
      </c>
      <c r="F25">
        <f t="shared" si="3"/>
        <v>351.1</v>
      </c>
      <c r="G25">
        <f t="shared" si="4"/>
        <v>357992.44936942199</v>
      </c>
    </row>
    <row r="26" spans="1:11" x14ac:dyDescent="0.5">
      <c r="A26">
        <f t="shared" si="5"/>
        <v>21</v>
      </c>
      <c r="B26">
        <v>-99.78</v>
      </c>
      <c r="C26">
        <v>4.9800000000000004</v>
      </c>
      <c r="D26">
        <f t="shared" si="1"/>
        <v>-1.9999999999999574E-2</v>
      </c>
      <c r="E26">
        <f t="shared" si="2"/>
        <v>3.8929440389294436E-4</v>
      </c>
      <c r="F26">
        <f t="shared" si="3"/>
        <v>251.32000000000002</v>
      </c>
      <c r="G26">
        <f t="shared" si="4"/>
        <v>256253.66669189165</v>
      </c>
    </row>
    <row r="28" spans="1:11" x14ac:dyDescent="0.5">
      <c r="A28" t="s">
        <v>3</v>
      </c>
    </row>
    <row r="29" spans="1:11" x14ac:dyDescent="0.5">
      <c r="A29">
        <v>1</v>
      </c>
      <c r="B29">
        <v>605.57000000000005</v>
      </c>
      <c r="C29">
        <v>12.85</v>
      </c>
      <c r="D29">
        <v>0</v>
      </c>
      <c r="F29">
        <f>B29</f>
        <v>605.57000000000005</v>
      </c>
      <c r="G29" t="e">
        <f t="shared" ref="G29:G45" si="6">ABS(E29/100*$J$29/(D29*$K$29))</f>
        <v>#DIV/0!</v>
      </c>
      <c r="I29">
        <v>208.3</v>
      </c>
      <c r="J29">
        <f>30*POWER(10,-6)/2</f>
        <v>1.4999999999999999E-5</v>
      </c>
      <c r="K29">
        <f>PI()*J29*J29</f>
        <v>7.0685834705770333E-10</v>
      </c>
    </row>
    <row r="30" spans="1:11" x14ac:dyDescent="0.5">
      <c r="A30">
        <f>A29+1</f>
        <v>2</v>
      </c>
      <c r="B30">
        <v>561.74</v>
      </c>
      <c r="C30">
        <v>12.9</v>
      </c>
      <c r="D30">
        <f>C30-C29</f>
        <v>5.0000000000000711E-2</v>
      </c>
      <c r="E30">
        <f>(C30-C$29)/I$29</f>
        <v>2.400384061449866E-4</v>
      </c>
      <c r="F30">
        <f>F29+B30</f>
        <v>1167.31</v>
      </c>
      <c r="G30">
        <f>F6/1000*9.81/K$29</f>
        <v>3487897129.9729686</v>
      </c>
    </row>
    <row r="31" spans="1:11" x14ac:dyDescent="0.5">
      <c r="A31">
        <f t="shared" si="0"/>
        <v>3</v>
      </c>
      <c r="B31">
        <v>562.91999999999996</v>
      </c>
      <c r="C31">
        <v>13</v>
      </c>
      <c r="D31">
        <f t="shared" ref="D31:D45" si="7">C31-C30</f>
        <v>9.9999999999999645E-2</v>
      </c>
      <c r="E31">
        <f t="shared" ref="E31:E45" si="8">(C31-C$29)/I$29</f>
        <v>7.2011521843495124E-4</v>
      </c>
      <c r="F31">
        <f t="shared" ref="F31:F45" si="9">F30+B31</f>
        <v>1730.23</v>
      </c>
      <c r="G31">
        <f t="shared" ref="G31:G45" si="10">F7/1000*9.81/K$29</f>
        <v>4872675005.3060217</v>
      </c>
    </row>
    <row r="32" spans="1:11" x14ac:dyDescent="0.5">
      <c r="A32">
        <f t="shared" si="0"/>
        <v>4</v>
      </c>
      <c r="B32">
        <v>562.66</v>
      </c>
      <c r="C32">
        <v>13.15</v>
      </c>
      <c r="D32">
        <f t="shared" si="7"/>
        <v>0.15000000000000036</v>
      </c>
      <c r="E32">
        <f t="shared" si="8"/>
        <v>1.4402304368699025E-3</v>
      </c>
      <c r="F32">
        <f t="shared" si="9"/>
        <v>2292.89</v>
      </c>
      <c r="G32">
        <f t="shared" si="10"/>
        <v>6258146796.1909552</v>
      </c>
    </row>
    <row r="33" spans="1:7" x14ac:dyDescent="0.5">
      <c r="A33">
        <f t="shared" si="0"/>
        <v>5</v>
      </c>
      <c r="B33">
        <v>563.71</v>
      </c>
      <c r="C33">
        <v>13.25</v>
      </c>
      <c r="D33">
        <f t="shared" si="7"/>
        <v>9.9999999999999645E-2</v>
      </c>
      <c r="E33">
        <f t="shared" si="8"/>
        <v>1.9203072491598672E-3</v>
      </c>
      <c r="F33">
        <f t="shared" si="9"/>
        <v>2856.6</v>
      </c>
      <c r="G33">
        <f t="shared" si="10"/>
        <v>7643479803.9655113</v>
      </c>
    </row>
    <row r="34" spans="1:7" x14ac:dyDescent="0.5">
      <c r="A34">
        <f t="shared" si="0"/>
        <v>6</v>
      </c>
      <c r="B34">
        <v>562.67999999999995</v>
      </c>
      <c r="C34">
        <v>13.39</v>
      </c>
      <c r="D34">
        <f t="shared" si="7"/>
        <v>0.14000000000000057</v>
      </c>
      <c r="E34">
        <f t="shared" si="8"/>
        <v>2.5924147863658226E-3</v>
      </c>
      <c r="F34">
        <f t="shared" si="9"/>
        <v>3419.2799999999997</v>
      </c>
      <c r="G34">
        <f t="shared" si="10"/>
        <v>9030339425.9542065</v>
      </c>
    </row>
    <row r="35" spans="1:7" x14ac:dyDescent="0.5">
      <c r="A35">
        <f t="shared" si="0"/>
        <v>7</v>
      </c>
      <c r="B35">
        <v>564.52</v>
      </c>
      <c r="C35">
        <v>13.5</v>
      </c>
      <c r="D35">
        <f t="shared" si="7"/>
        <v>0.10999999999999943</v>
      </c>
      <c r="E35">
        <f t="shared" si="8"/>
        <v>3.120499279884783E-3</v>
      </c>
      <c r="F35">
        <f t="shared" si="9"/>
        <v>3983.7999999999997</v>
      </c>
      <c r="G35">
        <f t="shared" si="10"/>
        <v>10416921481.722149</v>
      </c>
    </row>
    <row r="36" spans="1:7" x14ac:dyDescent="0.5">
      <c r="A36">
        <f t="shared" si="0"/>
        <v>8</v>
      </c>
      <c r="B36">
        <v>562.44000000000005</v>
      </c>
      <c r="C36">
        <v>13.65</v>
      </c>
      <c r="D36">
        <f t="shared" si="7"/>
        <v>0.15000000000000036</v>
      </c>
      <c r="E36">
        <f t="shared" si="8"/>
        <v>3.8406144983197344E-3</v>
      </c>
      <c r="F36">
        <f t="shared" si="9"/>
        <v>4546.24</v>
      </c>
      <c r="G36">
        <f t="shared" si="10"/>
        <v>11803364754.379715</v>
      </c>
    </row>
    <row r="37" spans="1:7" x14ac:dyDescent="0.5">
      <c r="A37">
        <f t="shared" si="0"/>
        <v>9</v>
      </c>
      <c r="B37">
        <v>564</v>
      </c>
      <c r="C37">
        <v>14.1</v>
      </c>
      <c r="D37">
        <f t="shared" si="7"/>
        <v>0.44999999999999929</v>
      </c>
      <c r="E37">
        <f t="shared" si="8"/>
        <v>6.0009601536245797E-3</v>
      </c>
      <c r="F37">
        <f t="shared" si="9"/>
        <v>5110.24</v>
      </c>
      <c r="G37">
        <f t="shared" si="10"/>
        <v>13190779508.809917</v>
      </c>
    </row>
    <row r="38" spans="1:7" x14ac:dyDescent="0.5">
      <c r="A38">
        <f t="shared" si="0"/>
        <v>10</v>
      </c>
      <c r="B38">
        <v>-664.56</v>
      </c>
      <c r="C38">
        <v>14.1</v>
      </c>
      <c r="D38">
        <f t="shared" si="7"/>
        <v>0</v>
      </c>
      <c r="E38">
        <f t="shared" si="8"/>
        <v>6.0009601536245797E-3</v>
      </c>
      <c r="F38">
        <f t="shared" si="9"/>
        <v>4445.68</v>
      </c>
      <c r="G38">
        <f t="shared" si="10"/>
        <v>14579026961.90237</v>
      </c>
    </row>
    <row r="39" spans="1:7" x14ac:dyDescent="0.5">
      <c r="A39">
        <f t="shared" si="0"/>
        <v>11</v>
      </c>
      <c r="B39">
        <v>-562.41</v>
      </c>
      <c r="C39">
        <v>13.95</v>
      </c>
      <c r="D39">
        <f t="shared" si="7"/>
        <v>-0.15000000000000036</v>
      </c>
      <c r="E39">
        <f t="shared" si="8"/>
        <v>5.2808449351896287E-3</v>
      </c>
      <c r="F39">
        <f t="shared" si="9"/>
        <v>3883.2700000000004</v>
      </c>
      <c r="G39">
        <f t="shared" si="10"/>
        <v>15965886583.891066</v>
      </c>
    </row>
    <row r="40" spans="1:7" x14ac:dyDescent="0.5">
      <c r="A40">
        <f t="shared" si="0"/>
        <v>12</v>
      </c>
      <c r="B40">
        <v>-563.71</v>
      </c>
      <c r="C40">
        <v>13.85</v>
      </c>
      <c r="D40">
        <f t="shared" si="7"/>
        <v>-9.9999999999999645E-2</v>
      </c>
      <c r="E40">
        <f t="shared" si="8"/>
        <v>4.8007681228996639E-3</v>
      </c>
      <c r="F40">
        <f t="shared" si="9"/>
        <v>3319.5600000000004</v>
      </c>
      <c r="G40">
        <f t="shared" si="10"/>
        <v>17353301338.321266</v>
      </c>
    </row>
    <row r="41" spans="1:7" x14ac:dyDescent="0.5">
      <c r="A41">
        <f>A40+1</f>
        <v>13</v>
      </c>
      <c r="B41">
        <v>-562.66</v>
      </c>
      <c r="C41">
        <v>13.75</v>
      </c>
      <c r="D41">
        <f t="shared" si="7"/>
        <v>-9.9999999999999645E-2</v>
      </c>
      <c r="E41">
        <f t="shared" si="8"/>
        <v>4.3206913106096992E-3</v>
      </c>
      <c r="F41">
        <f t="shared" si="9"/>
        <v>2756.9000000000005</v>
      </c>
      <c r="G41">
        <f t="shared" si="10"/>
        <v>15965886583.891066</v>
      </c>
    </row>
    <row r="42" spans="1:7" x14ac:dyDescent="0.5">
      <c r="A42">
        <f>A41+1</f>
        <v>14</v>
      </c>
      <c r="B42">
        <v>-562.86</v>
      </c>
      <c r="C42">
        <v>13.68</v>
      </c>
      <c r="D42">
        <f t="shared" si="7"/>
        <v>-7.0000000000000284E-2</v>
      </c>
      <c r="E42">
        <f t="shared" si="8"/>
        <v>3.9846375420067208E-3</v>
      </c>
      <c r="F42">
        <f t="shared" si="9"/>
        <v>2194.0400000000004</v>
      </c>
      <c r="G42">
        <f t="shared" si="10"/>
        <v>14579026961.90237</v>
      </c>
    </row>
    <row r="43" spans="1:7" x14ac:dyDescent="0.5">
      <c r="A43">
        <f>A42+1</f>
        <v>15</v>
      </c>
      <c r="B43">
        <v>-562.61</v>
      </c>
      <c r="C43">
        <v>13.57</v>
      </c>
      <c r="D43">
        <f t="shared" si="7"/>
        <v>-0.10999999999999943</v>
      </c>
      <c r="E43">
        <f t="shared" si="8"/>
        <v>3.4565530484877609E-3</v>
      </c>
      <c r="F43">
        <f t="shared" si="9"/>
        <v>1631.4300000000003</v>
      </c>
      <c r="G43">
        <f t="shared" si="10"/>
        <v>13190779508.809917</v>
      </c>
    </row>
    <row r="44" spans="1:7" x14ac:dyDescent="0.5">
      <c r="A44">
        <f>A43+1</f>
        <v>16</v>
      </c>
      <c r="B44">
        <v>-561.75</v>
      </c>
      <c r="C44">
        <v>13.48</v>
      </c>
      <c r="D44">
        <f t="shared" si="7"/>
        <v>-8.9999999999999858E-2</v>
      </c>
      <c r="E44">
        <f t="shared" si="8"/>
        <v>3.0244839174267918E-3</v>
      </c>
      <c r="F44">
        <f t="shared" si="9"/>
        <v>1069.6800000000003</v>
      </c>
      <c r="G44">
        <f t="shared" si="10"/>
        <v>11803364754.379715</v>
      </c>
    </row>
    <row r="45" spans="1:7" x14ac:dyDescent="0.5">
      <c r="A45">
        <f>A44+1</f>
        <v>17</v>
      </c>
      <c r="B45" t="s">
        <v>4</v>
      </c>
      <c r="C45">
        <v>13.4</v>
      </c>
      <c r="D45">
        <f t="shared" si="7"/>
        <v>-8.0000000000000071E-2</v>
      </c>
      <c r="E45">
        <f t="shared" si="8"/>
        <v>2.6404224675948182E-3</v>
      </c>
      <c r="F45" t="e">
        <f t="shared" si="9"/>
        <v>#VALUE!</v>
      </c>
      <c r="G45">
        <f t="shared" si="10"/>
        <v>10416921481.722149</v>
      </c>
    </row>
    <row r="49" spans="1:9" x14ac:dyDescent="0.5">
      <c r="C49" t="s">
        <v>16</v>
      </c>
    </row>
    <row r="50" spans="1:9" x14ac:dyDescent="0.5">
      <c r="A50" t="s">
        <v>12</v>
      </c>
      <c r="C50">
        <f>700000000</f>
        <v>700000000</v>
      </c>
    </row>
    <row r="52" spans="1:9" x14ac:dyDescent="0.5">
      <c r="A52" t="s">
        <v>13</v>
      </c>
      <c r="B52" t="s">
        <v>14</v>
      </c>
      <c r="C52" t="s">
        <v>17</v>
      </c>
      <c r="E52" t="s">
        <v>14</v>
      </c>
      <c r="F52" t="s">
        <v>15</v>
      </c>
      <c r="H52" t="s">
        <v>14</v>
      </c>
      <c r="I52" t="s">
        <v>15</v>
      </c>
    </row>
    <row r="53" spans="1:9" x14ac:dyDescent="0.5">
      <c r="A53">
        <v>1</v>
      </c>
      <c r="B53">
        <v>39.08</v>
      </c>
      <c r="C53">
        <f>B53/1000*9.81</f>
        <v>0.38337479999999996</v>
      </c>
      <c r="E53">
        <v>39.08</v>
      </c>
      <c r="F53">
        <f>E53</f>
        <v>39.08</v>
      </c>
      <c r="H53">
        <v>39.08</v>
      </c>
      <c r="I53">
        <f>H53</f>
        <v>39.08</v>
      </c>
    </row>
    <row r="54" spans="1:9" x14ac:dyDescent="0.5">
      <c r="A54">
        <f>A53+1</f>
        <v>2</v>
      </c>
      <c r="B54">
        <v>49.95</v>
      </c>
      <c r="C54">
        <f>C53+B54/1000*9.81</f>
        <v>0.8733843</v>
      </c>
      <c r="E54">
        <v>49.96</v>
      </c>
      <c r="F54">
        <f>F53+E54</f>
        <v>89.039999999999992</v>
      </c>
      <c r="H54">
        <v>49.99</v>
      </c>
      <c r="I54">
        <f>I53+H54</f>
        <v>89.07</v>
      </c>
    </row>
    <row r="55" spans="1:9" x14ac:dyDescent="0.5">
      <c r="A55">
        <f t="shared" ref="A55:A61" si="11">A54+1</f>
        <v>3</v>
      </c>
      <c r="B55">
        <v>100.16</v>
      </c>
      <c r="C55">
        <f>C54+B55/1000*9.81</f>
        <v>1.8559539</v>
      </c>
      <c r="E55">
        <v>24.24</v>
      </c>
      <c r="F55">
        <f>F54+E55</f>
        <v>113.27999999999999</v>
      </c>
      <c r="H55">
        <v>109.22</v>
      </c>
      <c r="I55">
        <f t="shared" ref="I55:I57" si="12">I54+H55</f>
        <v>198.29</v>
      </c>
    </row>
    <row r="56" spans="1:9" x14ac:dyDescent="0.5">
      <c r="A56">
        <f t="shared" si="11"/>
        <v>4</v>
      </c>
      <c r="E56">
        <v>29.63</v>
      </c>
      <c r="F56">
        <f t="shared" ref="F56:F61" si="13">F55+E56</f>
        <v>142.91</v>
      </c>
      <c r="H56">
        <v>29.6</v>
      </c>
      <c r="I56">
        <f t="shared" si="12"/>
        <v>227.89</v>
      </c>
    </row>
    <row r="57" spans="1:9" x14ac:dyDescent="0.5">
      <c r="A57">
        <f t="shared" si="11"/>
        <v>5</v>
      </c>
      <c r="E57">
        <v>19.11</v>
      </c>
      <c r="F57">
        <f t="shared" si="13"/>
        <v>162.01999999999998</v>
      </c>
      <c r="H57">
        <v>29.4</v>
      </c>
      <c r="I57">
        <f t="shared" si="12"/>
        <v>257.28999999999996</v>
      </c>
    </row>
    <row r="58" spans="1:9" x14ac:dyDescent="0.5">
      <c r="A58">
        <f t="shared" si="11"/>
        <v>6</v>
      </c>
      <c r="E58">
        <v>19.21</v>
      </c>
      <c r="F58">
        <f t="shared" si="13"/>
        <v>181.23</v>
      </c>
    </row>
    <row r="59" spans="1:9" x14ac:dyDescent="0.5">
      <c r="A59">
        <f t="shared" si="11"/>
        <v>7</v>
      </c>
      <c r="E59">
        <v>19.32</v>
      </c>
      <c r="F59">
        <f t="shared" si="13"/>
        <v>200.54999999999998</v>
      </c>
    </row>
    <row r="60" spans="1:9" x14ac:dyDescent="0.5">
      <c r="A60">
        <f>A59+1</f>
        <v>8</v>
      </c>
      <c r="E60">
        <v>19.02</v>
      </c>
      <c r="F60">
        <f t="shared" si="13"/>
        <v>219.57</v>
      </c>
    </row>
    <row r="61" spans="1:9" x14ac:dyDescent="0.5">
      <c r="A61">
        <f t="shared" si="11"/>
        <v>9</v>
      </c>
      <c r="E61">
        <v>29.36</v>
      </c>
      <c r="F61">
        <f t="shared" si="13"/>
        <v>248.93</v>
      </c>
    </row>
  </sheetData>
  <sortState xmlns:xlrd2="http://schemas.microsoft.com/office/spreadsheetml/2017/richdata2" ref="A17:B26">
    <sortCondition descending="1" ref="A17:A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2021-12-26T00:50:23Z</dcterms:modified>
</cp:coreProperties>
</file>