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22 viskoznost\"/>
    </mc:Choice>
  </mc:AlternateContent>
  <xr:revisionPtr revIDLastSave="0" documentId="13_ncr:1_{05222795-46F4-4766-83BC-4DA58D4B1A6B}" xr6:coauthVersionLast="47" xr6:coauthVersionMax="47" xr10:uidLastSave="{00000000-0000-0000-0000-000000000000}"/>
  <bookViews>
    <workbookView xWindow="5000" yWindow="3613" windowWidth="15000" windowHeight="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C54" i="1"/>
  <c r="D54" i="1"/>
  <c r="D7" i="1"/>
  <c r="C7" i="1" s="1"/>
  <c r="B7" i="1"/>
  <c r="D5" i="1"/>
  <c r="D6" i="1"/>
  <c r="C6" i="1"/>
  <c r="B6" i="1"/>
  <c r="C5" i="1"/>
  <c r="B5" i="1"/>
  <c r="E53" i="1"/>
  <c r="D53" i="1"/>
  <c r="C53" i="1"/>
  <c r="B53" i="1"/>
  <c r="A51" i="1"/>
  <c r="A52" i="1" s="1"/>
  <c r="A50" i="1"/>
  <c r="D47" i="1"/>
  <c r="D42" i="1"/>
  <c r="C42" i="1"/>
  <c r="B43" i="1" s="1"/>
  <c r="B42" i="1"/>
  <c r="A39" i="1"/>
  <c r="A40" i="1" s="1"/>
  <c r="A41" i="1" s="1"/>
  <c r="D36" i="1"/>
  <c r="B32" i="1"/>
  <c r="B21" i="1"/>
  <c r="B33" i="1"/>
  <c r="D32" i="1"/>
  <c r="D21" i="1"/>
  <c r="E21" i="1" s="1"/>
  <c r="C32" i="1"/>
  <c r="A30" i="1"/>
  <c r="A31" i="1" s="1"/>
  <c r="A29" i="1"/>
  <c r="D26" i="1"/>
  <c r="B22" i="1"/>
  <c r="C21" i="1"/>
  <c r="D3" i="1"/>
  <c r="D2" i="1"/>
  <c r="D15" i="1"/>
  <c r="D12" i="1"/>
  <c r="A18" i="1"/>
  <c r="A19" i="1" s="1"/>
  <c r="A20" i="1" s="1"/>
  <c r="B12" i="1"/>
  <c r="C12" i="1" s="1"/>
  <c r="C3" i="1"/>
  <c r="B3" i="1"/>
  <c r="C2" i="1"/>
  <c r="B2" i="1"/>
  <c r="E42" i="1" l="1"/>
  <c r="D43" i="1" s="1"/>
  <c r="C43" i="1" s="1"/>
  <c r="E32" i="1"/>
  <c r="D33" i="1" s="1"/>
  <c r="C33" i="1" s="1"/>
  <c r="D22" i="1"/>
  <c r="C22" i="1" s="1"/>
  <c r="E12" i="1"/>
</calcChain>
</file>

<file path=xl/sharedStrings.xml><?xml version="1.0" encoding="utf-8"?>
<sst xmlns="http://schemas.openxmlformats.org/spreadsheetml/2006/main" count="37" uniqueCount="21">
  <si>
    <t>dusenje</t>
  </si>
  <si>
    <t>N -zobniki</t>
  </si>
  <si>
    <t>r[m]</t>
  </si>
  <si>
    <t>h[m]</t>
  </si>
  <si>
    <t>abs</t>
  </si>
  <si>
    <t>rel</t>
  </si>
  <si>
    <t>vrednost</t>
  </si>
  <si>
    <t>a[rad/s/s]*N</t>
  </si>
  <si>
    <t>izven tek.</t>
  </si>
  <si>
    <t>m[g]</t>
  </si>
  <si>
    <t>i</t>
  </si>
  <si>
    <t>&gt; ni potrebno</t>
  </si>
  <si>
    <t>alfa[rad/s/s]</t>
  </si>
  <si>
    <t>J[g*m*m]</t>
  </si>
  <si>
    <t>v tekocini</t>
  </si>
  <si>
    <t>w</t>
  </si>
  <si>
    <t>w*8</t>
  </si>
  <si>
    <t>k</t>
  </si>
  <si>
    <t>R1[m]</t>
  </si>
  <si>
    <t>R2[m]</t>
  </si>
  <si>
    <t>vizkoznost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</si>
</sst>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28" workbookViewId="0">
      <selection activeCell="G31" sqref="G31"/>
    </sheetView>
  </sheetViews>
  <sheetFormatPr defaultRowHeight="14.35" x14ac:dyDescent="0.5"/>
  <cols>
    <col min="2" max="2" width="11.41015625" customWidth="1"/>
    <col min="3" max="3" width="10.41015625" customWidth="1"/>
  </cols>
  <sheetData>
    <row r="1" spans="1:5" x14ac:dyDescent="0.5">
      <c r="C1" t="s">
        <v>4</v>
      </c>
      <c r="D1" t="s">
        <v>5</v>
      </c>
    </row>
    <row r="2" spans="1:5" x14ac:dyDescent="0.5">
      <c r="A2" t="s">
        <v>2</v>
      </c>
      <c r="B2">
        <f>5.41/100/2</f>
        <v>2.7050000000000001E-2</v>
      </c>
      <c r="C2">
        <f>0.05/100</f>
        <v>5.0000000000000001E-4</v>
      </c>
      <c r="D2">
        <f>C2/B2</f>
        <v>1.8484288354898334E-2</v>
      </c>
    </row>
    <row r="3" spans="1:5" x14ac:dyDescent="0.5">
      <c r="A3" t="s">
        <v>3</v>
      </c>
      <c r="B3">
        <f>1.31/100</f>
        <v>1.3100000000000001E-2</v>
      </c>
      <c r="C3">
        <f>0.01/100</f>
        <v>1E-4</v>
      </c>
      <c r="D3">
        <f>C3/B3</f>
        <v>7.6335877862595417E-3</v>
      </c>
    </row>
    <row r="4" spans="1:5" x14ac:dyDescent="0.5">
      <c r="A4" t="s">
        <v>1</v>
      </c>
      <c r="B4">
        <v>12</v>
      </c>
    </row>
    <row r="5" spans="1:5" x14ac:dyDescent="0.5">
      <c r="A5" t="s">
        <v>18</v>
      </c>
      <c r="B5">
        <f>60/1000</f>
        <v>0.06</v>
      </c>
      <c r="C5">
        <f>0.1/1000</f>
        <v>1E-4</v>
      </c>
      <c r="D5">
        <f>C5/B5</f>
        <v>1.6666666666666668E-3</v>
      </c>
    </row>
    <row r="6" spans="1:5" x14ac:dyDescent="0.5">
      <c r="A6" t="s">
        <v>19</v>
      </c>
      <c r="B6">
        <f>69.4/1000</f>
        <v>6.9400000000000003E-2</v>
      </c>
      <c r="C6">
        <f>0.1/1000</f>
        <v>1E-4</v>
      </c>
      <c r="D6">
        <f>C6/B6</f>
        <v>1.440922190201729E-3</v>
      </c>
    </row>
    <row r="7" spans="1:5" x14ac:dyDescent="0.5">
      <c r="A7" t="s">
        <v>17</v>
      </c>
      <c r="B7">
        <f>4*PI()*B6*B6*B5*B5/(B6*B6-B5*B5)*B3</f>
        <v>2.3466075920416398E-3</v>
      </c>
      <c r="C7">
        <f>D7*B7</f>
        <v>5.4374493076109861E-5</v>
      </c>
      <c r="D7">
        <f>D6*5+D5*5+D3</f>
        <v>2.3171532070601519E-2</v>
      </c>
    </row>
    <row r="9" spans="1:5" x14ac:dyDescent="0.5">
      <c r="A9" t="s">
        <v>0</v>
      </c>
      <c r="B9" t="s">
        <v>7</v>
      </c>
      <c r="C9" t="s">
        <v>12</v>
      </c>
      <c r="D9" t="s">
        <v>11</v>
      </c>
    </row>
    <row r="10" spans="1:5" x14ac:dyDescent="0.5">
      <c r="A10">
        <v>1</v>
      </c>
      <c r="B10">
        <v>1.367</v>
      </c>
    </row>
    <row r="11" spans="1:5" x14ac:dyDescent="0.5">
      <c r="A11">
        <v>2</v>
      </c>
      <c r="B11">
        <v>1.3660000000000001</v>
      </c>
    </row>
    <row r="12" spans="1:5" x14ac:dyDescent="0.5">
      <c r="A12" t="s">
        <v>6</v>
      </c>
      <c r="B12">
        <f>AVERAGE(B10:B11)</f>
        <v>1.3665</v>
      </c>
      <c r="C12">
        <f>B12/B4</f>
        <v>0.113875</v>
      </c>
      <c r="D12">
        <f>0.02/B$4</f>
        <v>1.6666666666666668E-3</v>
      </c>
      <c r="E12">
        <f>D12/C12</f>
        <v>1.4635931211123308E-2</v>
      </c>
    </row>
    <row r="14" spans="1:5" x14ac:dyDescent="0.5">
      <c r="A14" t="s">
        <v>8</v>
      </c>
    </row>
    <row r="15" spans="1:5" x14ac:dyDescent="0.5">
      <c r="A15" t="s">
        <v>9</v>
      </c>
      <c r="B15">
        <v>10</v>
      </c>
      <c r="C15">
        <v>0.01</v>
      </c>
      <c r="D15">
        <f>C15/B15</f>
        <v>1E-3</v>
      </c>
    </row>
    <row r="16" spans="1:5" x14ac:dyDescent="0.5">
      <c r="A16" t="s">
        <v>10</v>
      </c>
      <c r="B16" t="s">
        <v>7</v>
      </c>
      <c r="C16" t="s">
        <v>12</v>
      </c>
    </row>
    <row r="17" spans="1:5" x14ac:dyDescent="0.5">
      <c r="A17">
        <v>1</v>
      </c>
      <c r="B17">
        <v>3.827</v>
      </c>
    </row>
    <row r="18" spans="1:5" x14ac:dyDescent="0.5">
      <c r="A18">
        <f>1+A17</f>
        <v>2</v>
      </c>
      <c r="B18">
        <v>3.8039999999999998</v>
      </c>
    </row>
    <row r="19" spans="1:5" x14ac:dyDescent="0.5">
      <c r="A19">
        <f t="shared" ref="A19:A20" si="0">1+A18</f>
        <v>3</v>
      </c>
      <c r="B19">
        <v>3.8340000000000001</v>
      </c>
    </row>
    <row r="20" spans="1:5" x14ac:dyDescent="0.5">
      <c r="A20">
        <f t="shared" si="0"/>
        <v>4</v>
      </c>
      <c r="B20">
        <v>3.593</v>
      </c>
    </row>
    <row r="21" spans="1:5" x14ac:dyDescent="0.5">
      <c r="B21">
        <f>AVERAGE(B17:B20)</f>
        <v>3.7645</v>
      </c>
      <c r="C21">
        <f>AVERAGE(B17:B20)/B$4</f>
        <v>0.31370833333333331</v>
      </c>
      <c r="D21">
        <f>0.2/B$4</f>
        <v>1.6666666666666666E-2</v>
      </c>
      <c r="E21">
        <f>D21/C21</f>
        <v>5.3127905432328336E-2</v>
      </c>
    </row>
    <row r="22" spans="1:5" x14ac:dyDescent="0.5">
      <c r="A22" t="s">
        <v>13</v>
      </c>
      <c r="B22">
        <f>B15*(9.81-C21*B$2)*B$2/C21</f>
        <v>8.4515115046852181</v>
      </c>
      <c r="C22">
        <f>D22*B22</f>
        <v>1.147209010201182</v>
      </c>
      <c r="D22">
        <f>D15+E21+0.01+E21+D2</f>
        <v>0.13574009921955499</v>
      </c>
    </row>
    <row r="26" spans="1:5" x14ac:dyDescent="0.5">
      <c r="A26" t="s">
        <v>9</v>
      </c>
      <c r="B26">
        <v>19.399999999999999</v>
      </c>
      <c r="C26">
        <v>0.01</v>
      </c>
      <c r="D26">
        <f>C26/B26</f>
        <v>5.1546391752577321E-4</v>
      </c>
    </row>
    <row r="27" spans="1:5" x14ac:dyDescent="0.5">
      <c r="A27" t="s">
        <v>10</v>
      </c>
      <c r="B27" t="s">
        <v>7</v>
      </c>
      <c r="C27" t="s">
        <v>12</v>
      </c>
    </row>
    <row r="28" spans="1:5" x14ac:dyDescent="0.5">
      <c r="A28">
        <v>1</v>
      </c>
      <c r="B28">
        <v>8.4060000000000006</v>
      </c>
    </row>
    <row r="29" spans="1:5" x14ac:dyDescent="0.5">
      <c r="A29">
        <f>1+A28</f>
        <v>2</v>
      </c>
      <c r="B29">
        <v>8.2409999999999997</v>
      </c>
    </row>
    <row r="30" spans="1:5" x14ac:dyDescent="0.5">
      <c r="A30">
        <f t="shared" ref="A30:A31" si="1">1+A29</f>
        <v>3</v>
      </c>
      <c r="B30">
        <v>8.3320000000000007</v>
      </c>
    </row>
    <row r="31" spans="1:5" x14ac:dyDescent="0.5">
      <c r="A31">
        <f t="shared" si="1"/>
        <v>4</v>
      </c>
      <c r="B31">
        <v>8.34</v>
      </c>
    </row>
    <row r="32" spans="1:5" x14ac:dyDescent="0.5">
      <c r="B32">
        <f>AVERAGE(B28:B31)</f>
        <v>8.3297500000000007</v>
      </c>
      <c r="C32">
        <f>AVERAGE(B28:B31)/B$4</f>
        <v>0.69414583333333335</v>
      </c>
      <c r="D32">
        <f>0.2/B$4</f>
        <v>1.6666666666666666E-2</v>
      </c>
      <c r="E32">
        <f>D32/C32</f>
        <v>2.4010324439508988E-2</v>
      </c>
    </row>
    <row r="33" spans="1:5" x14ac:dyDescent="0.5">
      <c r="A33" t="s">
        <v>13</v>
      </c>
      <c r="B33">
        <f>B26*(9.81-C32*B$2)*B$2/C32</f>
        <v>7.4021049084728991</v>
      </c>
      <c r="C33">
        <f>D33*B33</f>
        <v>0.43329044785421977</v>
      </c>
      <c r="D33">
        <f>D26+E32+0.01+E32+D13</f>
        <v>5.8536112796543749E-2</v>
      </c>
    </row>
    <row r="36" spans="1:5" x14ac:dyDescent="0.5">
      <c r="A36" t="s">
        <v>9</v>
      </c>
      <c r="B36">
        <v>49.91</v>
      </c>
      <c r="C36">
        <v>0.01</v>
      </c>
      <c r="D36">
        <f>C36/B36</f>
        <v>2.0036064916850334E-4</v>
      </c>
    </row>
    <row r="37" spans="1:5" x14ac:dyDescent="0.5">
      <c r="A37" t="s">
        <v>10</v>
      </c>
      <c r="B37" t="s">
        <v>7</v>
      </c>
      <c r="C37" t="s">
        <v>12</v>
      </c>
    </row>
    <row r="38" spans="1:5" x14ac:dyDescent="0.5">
      <c r="A38">
        <v>1</v>
      </c>
      <c r="B38">
        <v>22.02</v>
      </c>
    </row>
    <row r="39" spans="1:5" x14ac:dyDescent="0.5">
      <c r="A39">
        <f>1+A38</f>
        <v>2</v>
      </c>
      <c r="B39">
        <v>22.16</v>
      </c>
    </row>
    <row r="40" spans="1:5" x14ac:dyDescent="0.5">
      <c r="A40">
        <f t="shared" ref="A40:A41" si="2">1+A39</f>
        <v>3</v>
      </c>
    </row>
    <row r="41" spans="1:5" x14ac:dyDescent="0.5">
      <c r="A41">
        <f t="shared" si="2"/>
        <v>4</v>
      </c>
      <c r="B41">
        <v>22.14</v>
      </c>
    </row>
    <row r="42" spans="1:5" x14ac:dyDescent="0.5">
      <c r="B42">
        <f>AVERAGE(B38:B41)</f>
        <v>22.106666666666666</v>
      </c>
      <c r="C42">
        <f>AVERAGE(B38:B41)/B$4</f>
        <v>1.8422222222222222</v>
      </c>
      <c r="D42">
        <f>0.2/B$4</f>
        <v>1.6666666666666666E-2</v>
      </c>
      <c r="E42">
        <f>D42/C42</f>
        <v>9.0470446320868522E-3</v>
      </c>
    </row>
    <row r="43" spans="1:5" x14ac:dyDescent="0.5">
      <c r="A43" t="s">
        <v>13</v>
      </c>
      <c r="B43">
        <f>B36*(9.81-C42*B$2)*B$2/C42</f>
        <v>7.1527016567533472</v>
      </c>
      <c r="C43">
        <f>D43*B43</f>
        <v>0.20238175877208742</v>
      </c>
      <c r="D43">
        <f>D36+E42+0.01+E42+D23</f>
        <v>2.8294449913342207E-2</v>
      </c>
    </row>
    <row r="46" spans="1:5" x14ac:dyDescent="0.5">
      <c r="A46" t="s">
        <v>14</v>
      </c>
      <c r="C46" t="s">
        <v>4</v>
      </c>
      <c r="D46" t="s">
        <v>5</v>
      </c>
    </row>
    <row r="47" spans="1:5" x14ac:dyDescent="0.5">
      <c r="A47" t="s">
        <v>9</v>
      </c>
      <c r="B47">
        <v>30.2</v>
      </c>
      <c r="C47">
        <v>0.01</v>
      </c>
      <c r="D47">
        <f>C47/B47</f>
        <v>3.3112582781456954E-4</v>
      </c>
    </row>
    <row r="48" spans="1:5" x14ac:dyDescent="0.5">
      <c r="A48" t="s">
        <v>10</v>
      </c>
      <c r="B48" t="s">
        <v>16</v>
      </c>
      <c r="C48" t="s">
        <v>15</v>
      </c>
    </row>
    <row r="49" spans="1:5" x14ac:dyDescent="0.5">
      <c r="A49">
        <v>1</v>
      </c>
      <c r="B49">
        <v>11.31</v>
      </c>
    </row>
    <row r="50" spans="1:5" x14ac:dyDescent="0.5">
      <c r="A50">
        <f>A49+1</f>
        <v>2</v>
      </c>
      <c r="B50">
        <v>11.22</v>
      </c>
    </row>
    <row r="51" spans="1:5" x14ac:dyDescent="0.5">
      <c r="A51">
        <f t="shared" ref="A51:A52" si="3">A50+1</f>
        <v>3</v>
      </c>
      <c r="B51">
        <v>11.17</v>
      </c>
    </row>
    <row r="52" spans="1:5" x14ac:dyDescent="0.5">
      <c r="A52">
        <f t="shared" si="3"/>
        <v>4</v>
      </c>
      <c r="B52">
        <v>11.22</v>
      </c>
    </row>
    <row r="53" spans="1:5" x14ac:dyDescent="0.5">
      <c r="B53">
        <f>AVERAGE(B49:B52)</f>
        <v>11.23</v>
      </c>
      <c r="C53">
        <f>B53/B$4</f>
        <v>0.93583333333333341</v>
      </c>
      <c r="D53">
        <f>0.2/B$4</f>
        <v>1.6666666666666666E-2</v>
      </c>
      <c r="E53">
        <f>D53/C53</f>
        <v>1.7809439002671415E-2</v>
      </c>
    </row>
    <row r="54" spans="1:5" x14ac:dyDescent="0.5">
      <c r="A54" t="s">
        <v>20</v>
      </c>
      <c r="B54">
        <f>B47*9.81*B2/(C53*B7)</f>
        <v>3649.2552218559281</v>
      </c>
      <c r="C54">
        <f>D54*B54</f>
        <v>254.70482336207445</v>
      </c>
      <c r="D54">
        <f>D7+E53+0.01+D2+D47</f>
        <v>6.9796385255985846E-2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2022-01-10T17:45:06Z</dcterms:modified>
</cp:coreProperties>
</file>