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rchW\Desktop\faks\fizikalni-praktikum\10-13 tezni-bernoullijeva\"/>
    </mc:Choice>
  </mc:AlternateContent>
  <xr:revisionPtr revIDLastSave="0" documentId="13_ncr:1_{5F2BE93C-C6CA-4DCE-9770-100DED91007B}" xr6:coauthVersionLast="47" xr6:coauthVersionMax="47" xr10:uidLastSave="{00000000-0000-0000-0000-000000000000}"/>
  <bookViews>
    <workbookView xWindow="-93" yWindow="-93" windowWidth="20186" windowHeight="13520" xr2:uid="{00000000-000D-0000-FFFF-FFFF00000000}"/>
  </bookViews>
  <sheets>
    <sheet name="Sheet1" sheetId="1" r:id="rId1"/>
  </sheets>
  <definedNames>
    <definedName name="_xlchart.v1.0" hidden="1">Sheet1!$K$34</definedName>
    <definedName name="_xlchart.v1.1" hidden="1">Sheet1!$K$34</definedName>
    <definedName name="_xlchart.v1.2" hidden="1">Sheet1!$M$3:$M$12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L6" i="1" s="1"/>
  <c r="L7" i="1" s="1"/>
  <c r="L8" i="1" s="1"/>
  <c r="L9" i="1" s="1"/>
  <c r="L10" i="1" s="1"/>
  <c r="L11" i="1" s="1"/>
  <c r="L12" i="1" s="1"/>
  <c r="L4" i="1"/>
  <c r="L3" i="1"/>
  <c r="G64" i="1"/>
  <c r="G62" i="1"/>
  <c r="I65" i="1"/>
  <c r="H65" i="1"/>
  <c r="H64" i="1"/>
  <c r="G65" i="1"/>
  <c r="I64" i="1"/>
  <c r="I59" i="1" s="1"/>
  <c r="H59" i="1" s="1"/>
  <c r="H3" i="1"/>
  <c r="G59" i="1" s="1"/>
  <c r="H4" i="1"/>
  <c r="H5" i="1"/>
  <c r="H6" i="1"/>
  <c r="H7" i="1"/>
  <c r="H50" i="1"/>
  <c r="H51" i="1"/>
  <c r="H52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G57" i="1"/>
  <c r="G56" i="1"/>
  <c r="G55" i="1"/>
  <c r="G54" i="1"/>
  <c r="C1" i="1"/>
  <c r="I53" i="1"/>
  <c r="H53" i="1"/>
  <c r="G53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</calcChain>
</file>

<file path=xl/sharedStrings.xml><?xml version="1.0" encoding="utf-8"?>
<sst xmlns="http://schemas.openxmlformats.org/spreadsheetml/2006/main" count="22" uniqueCount="21">
  <si>
    <t>i</t>
  </si>
  <si>
    <t>sorted</t>
  </si>
  <si>
    <t>x</t>
  </si>
  <si>
    <t>r0</t>
  </si>
  <si>
    <t>r1</t>
  </si>
  <si>
    <t>min</t>
  </si>
  <si>
    <t>max</t>
  </si>
  <si>
    <t>delta</t>
  </si>
  <si>
    <t>vel int</t>
  </si>
  <si>
    <t>g</t>
  </si>
  <si>
    <t>koren</t>
  </si>
  <si>
    <t>stevec</t>
  </si>
  <si>
    <t>imenovalec</t>
  </si>
  <si>
    <t>ABS</t>
  </si>
  <si>
    <t>DEJANSKO\</t>
  </si>
  <si>
    <t>REL</t>
  </si>
  <si>
    <t>NPAKA</t>
  </si>
  <si>
    <t>T' - POVPRECNA INTERVALA</t>
  </si>
  <si>
    <t>teoreticne</t>
  </si>
  <si>
    <t>interval</t>
  </si>
  <si>
    <t>dejanske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</si>
</sst>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dejasnke vrednosti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Sheet1!$L$3:$L$12</c:f>
              <c:numCache>
                <c:formatCode>General</c:formatCode>
                <c:ptCount val="10"/>
                <c:pt idx="0">
                  <c:v>0.103834</c:v>
                </c:pt>
                <c:pt idx="1">
                  <c:v>0.1038862</c:v>
                </c:pt>
                <c:pt idx="2">
                  <c:v>0.1039384</c:v>
                </c:pt>
                <c:pt idx="3">
                  <c:v>0.1039906</c:v>
                </c:pt>
                <c:pt idx="4">
                  <c:v>0.1040428</c:v>
                </c:pt>
                <c:pt idx="5">
                  <c:v>0.10409500000000001</c:v>
                </c:pt>
                <c:pt idx="6">
                  <c:v>0.10414720000000001</c:v>
                </c:pt>
                <c:pt idx="7">
                  <c:v>0.10419940000000001</c:v>
                </c:pt>
                <c:pt idx="8">
                  <c:v>0.10425160000000001</c:v>
                </c:pt>
                <c:pt idx="9">
                  <c:v>0.10430380000000002</c:v>
                </c:pt>
              </c:numCache>
            </c:numRef>
          </c:cat>
          <c:val>
            <c:numRef>
              <c:f>Sheet1!$M$3:$M$12</c:f>
              <c:numCache>
                <c:formatCode>General</c:formatCode>
                <c:ptCount val="10"/>
                <c:pt idx="0">
                  <c:v>1</c:v>
                </c:pt>
                <c:pt idx="1">
                  <c:v>9</c:v>
                </c:pt>
                <c:pt idx="2">
                  <c:v>7</c:v>
                </c:pt>
                <c:pt idx="3">
                  <c:v>6</c:v>
                </c:pt>
                <c:pt idx="4">
                  <c:v>8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1-4AA5-A8C2-54E019674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1539232"/>
        <c:axId val="1901537984"/>
      </c:barChart>
      <c:lineChart>
        <c:grouping val="standard"/>
        <c:varyColors val="0"/>
        <c:ser>
          <c:idx val="1"/>
          <c:order val="1"/>
          <c:tx>
            <c:v>teoreticne vrednosti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Sheet1!$L$3:$L$12</c:f>
              <c:numCache>
                <c:formatCode>General</c:formatCode>
                <c:ptCount val="10"/>
                <c:pt idx="0">
                  <c:v>0.103834</c:v>
                </c:pt>
                <c:pt idx="1">
                  <c:v>0.1038862</c:v>
                </c:pt>
                <c:pt idx="2">
                  <c:v>0.1039384</c:v>
                </c:pt>
                <c:pt idx="3">
                  <c:v>0.1039906</c:v>
                </c:pt>
                <c:pt idx="4">
                  <c:v>0.1040428</c:v>
                </c:pt>
                <c:pt idx="5">
                  <c:v>0.10409500000000001</c:v>
                </c:pt>
                <c:pt idx="6">
                  <c:v>0.10414720000000001</c:v>
                </c:pt>
                <c:pt idx="7">
                  <c:v>0.10419940000000001</c:v>
                </c:pt>
                <c:pt idx="8">
                  <c:v>0.10425160000000001</c:v>
                </c:pt>
                <c:pt idx="9">
                  <c:v>0.10430380000000002</c:v>
                </c:pt>
              </c:numCache>
            </c:numRef>
          </c:cat>
          <c:val>
            <c:numRef>
              <c:f>Sheet1!$N$3:$N$12</c:f>
              <c:numCache>
                <c:formatCode>General</c:formatCode>
                <c:ptCount val="10"/>
                <c:pt idx="0">
                  <c:v>0.21498663182476899</c:v>
                </c:pt>
                <c:pt idx="1">
                  <c:v>1.0171194217974999</c:v>
                </c:pt>
                <c:pt idx="2">
                  <c:v>4.2876955788961002</c:v>
                </c:pt>
                <c:pt idx="3">
                  <c:v>9.5213173875279704</c:v>
                </c:pt>
                <c:pt idx="4">
                  <c:v>16.0453668620465</c:v>
                </c:pt>
                <c:pt idx="5">
                  <c:v>17.3944347713479</c:v>
                </c:pt>
                <c:pt idx="6">
                  <c:v>13.283731891689801</c:v>
                </c:pt>
                <c:pt idx="7">
                  <c:v>5.8490113762043796</c:v>
                </c:pt>
                <c:pt idx="8">
                  <c:v>0.99772473330512601</c:v>
                </c:pt>
                <c:pt idx="9">
                  <c:v>1.14008274499675E-2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201-4AA5-A8C2-54E019674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1539232"/>
        <c:axId val="1901537984"/>
      </c:lineChart>
      <c:catAx>
        <c:axId val="190153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537984"/>
        <c:crosses val="autoZero"/>
        <c:auto val="1"/>
        <c:lblAlgn val="ctr"/>
        <c:lblOffset val="100"/>
        <c:noMultiLvlLbl val="0"/>
      </c:catAx>
      <c:valAx>
        <c:axId val="190153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53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557212</xdr:colOff>
      <xdr:row>14</xdr:row>
      <xdr:rowOff>95250</xdr:rowOff>
    </xdr:from>
    <xdr:to>
      <xdr:col>17</xdr:col>
      <xdr:colOff>252412</xdr:colOff>
      <xdr:row>28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E93263-DCF0-4622-9D66-45DA893F7C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6"/>
  <sheetViews>
    <sheetView tabSelected="1" topLeftCell="J7" workbookViewId="0">
      <selection activeCell="S29" sqref="S29"/>
    </sheetView>
  </sheetViews>
  <sheetFormatPr defaultRowHeight="14.35" x14ac:dyDescent="0.5"/>
  <cols>
    <col min="7" max="7" width="17" customWidth="1"/>
  </cols>
  <sheetData>
    <row r="1" spans="1:14" x14ac:dyDescent="0.5">
      <c r="A1" t="s">
        <v>3</v>
      </c>
      <c r="B1">
        <v>0.188</v>
      </c>
      <c r="C1">
        <f>0.0005</f>
        <v>5.0000000000000001E-4</v>
      </c>
      <c r="F1" t="s">
        <v>4</v>
      </c>
      <c r="G1">
        <v>0.23300000000000001</v>
      </c>
      <c r="H1">
        <v>5.0000000000000001E-4</v>
      </c>
    </row>
    <row r="2" spans="1:14" x14ac:dyDescent="0.5">
      <c r="A2" t="s">
        <v>0</v>
      </c>
      <c r="F2" t="s">
        <v>0</v>
      </c>
      <c r="G2" t="s">
        <v>1</v>
      </c>
      <c r="I2" t="s">
        <v>17</v>
      </c>
      <c r="L2" t="s">
        <v>19</v>
      </c>
      <c r="M2" t="s">
        <v>20</v>
      </c>
      <c r="N2" t="s">
        <v>18</v>
      </c>
    </row>
    <row r="3" spans="1:14" x14ac:dyDescent="0.5">
      <c r="A3">
        <v>1</v>
      </c>
      <c r="B3">
        <v>0.103975</v>
      </c>
      <c r="F3">
        <v>1</v>
      </c>
      <c r="G3">
        <v>0.103834</v>
      </c>
      <c r="H3">
        <f>2/(G3*G3)*(G$1+B$1*2-2*SQRT(B$1*B$1+B$1*G$1))</f>
        <v>8.595263186482498</v>
      </c>
      <c r="L3">
        <f>G54</f>
        <v>0.103834</v>
      </c>
      <c r="M3">
        <v>1</v>
      </c>
      <c r="N3">
        <v>0.21498663182476899</v>
      </c>
    </row>
    <row r="4" spans="1:14" x14ac:dyDescent="0.5">
      <c r="A4">
        <f t="shared" ref="A4:A35" si="0">A3+1</f>
        <v>2</v>
      </c>
      <c r="B4">
        <v>0.10413699999999999</v>
      </c>
      <c r="F4">
        <f t="shared" ref="F4:F35" si="1">F3+1</f>
        <v>2</v>
      </c>
      <c r="G4">
        <v>0.103889</v>
      </c>
      <c r="H4">
        <f t="shared" ref="H4:H52" si="2">2/(G4*G4)*(G$1+B$1*2-2*SQRT(B$1*B$1+B$1*G$1))</f>
        <v>8.5861647383605497</v>
      </c>
      <c r="L4">
        <f>L3+G$57</f>
        <v>0.1038862</v>
      </c>
      <c r="M4">
        <v>9</v>
      </c>
      <c r="N4">
        <v>1.0171194217974999</v>
      </c>
    </row>
    <row r="5" spans="1:14" x14ac:dyDescent="0.5">
      <c r="A5">
        <f t="shared" si="0"/>
        <v>3</v>
      </c>
      <c r="B5">
        <v>0.103977</v>
      </c>
      <c r="F5">
        <f t="shared" si="1"/>
        <v>3</v>
      </c>
      <c r="G5">
        <v>0.10390199999999999</v>
      </c>
      <c r="H5">
        <f t="shared" si="2"/>
        <v>8.5840163069779045</v>
      </c>
      <c r="L5">
        <f t="shared" ref="L5:L12" si="3">L4+G$57</f>
        <v>0.1039384</v>
      </c>
      <c r="M5">
        <v>7</v>
      </c>
      <c r="N5">
        <v>4.2876955788961002</v>
      </c>
    </row>
    <row r="6" spans="1:14" x14ac:dyDescent="0.5">
      <c r="A6">
        <f t="shared" si="0"/>
        <v>4</v>
      </c>
      <c r="B6">
        <v>0.103909</v>
      </c>
      <c r="F6">
        <f t="shared" si="1"/>
        <v>4</v>
      </c>
      <c r="G6">
        <v>0.103909</v>
      </c>
      <c r="H6">
        <f t="shared" si="2"/>
        <v>8.5828597932941673</v>
      </c>
      <c r="L6">
        <f t="shared" si="3"/>
        <v>0.1039906</v>
      </c>
      <c r="M6">
        <v>6</v>
      </c>
      <c r="N6">
        <v>9.5213173875279704</v>
      </c>
    </row>
    <row r="7" spans="1:14" x14ac:dyDescent="0.5">
      <c r="A7">
        <f t="shared" si="0"/>
        <v>5</v>
      </c>
      <c r="B7">
        <v>0.104057</v>
      </c>
      <c r="F7">
        <f t="shared" si="1"/>
        <v>5</v>
      </c>
      <c r="G7">
        <v>0.10391300000000001</v>
      </c>
      <c r="H7">
        <f t="shared" si="2"/>
        <v>8.5821990332660558</v>
      </c>
      <c r="L7">
        <f t="shared" si="3"/>
        <v>0.1040428</v>
      </c>
      <c r="M7">
        <v>8</v>
      </c>
      <c r="N7">
        <v>16.0453668620465</v>
      </c>
    </row>
    <row r="8" spans="1:14" x14ac:dyDescent="0.5">
      <c r="A8">
        <f t="shared" si="0"/>
        <v>6</v>
      </c>
      <c r="B8">
        <v>0.10392</v>
      </c>
      <c r="F8">
        <f t="shared" si="1"/>
        <v>6</v>
      </c>
      <c r="G8">
        <v>0.103918</v>
      </c>
      <c r="H8">
        <f t="shared" si="2"/>
        <v>8.581373190527783</v>
      </c>
      <c r="L8">
        <f t="shared" si="3"/>
        <v>0.10409500000000001</v>
      </c>
      <c r="M8">
        <v>5</v>
      </c>
      <c r="N8">
        <v>17.3944347713479</v>
      </c>
    </row>
    <row r="9" spans="1:14" x14ac:dyDescent="0.5">
      <c r="A9">
        <f t="shared" si="0"/>
        <v>7</v>
      </c>
      <c r="B9">
        <v>0.104153</v>
      </c>
      <c r="F9">
        <f t="shared" si="1"/>
        <v>7</v>
      </c>
      <c r="G9">
        <v>0.10392</v>
      </c>
      <c r="H9">
        <f t="shared" si="2"/>
        <v>8.5810428868090067</v>
      </c>
      <c r="L9">
        <f t="shared" si="3"/>
        <v>0.10414720000000001</v>
      </c>
      <c r="M9">
        <v>5</v>
      </c>
      <c r="N9">
        <v>13.283731891689801</v>
      </c>
    </row>
    <row r="10" spans="1:14" x14ac:dyDescent="0.5">
      <c r="A10">
        <f t="shared" si="0"/>
        <v>8</v>
      </c>
      <c r="B10">
        <v>0.103922</v>
      </c>
      <c r="F10">
        <f t="shared" si="1"/>
        <v>8</v>
      </c>
      <c r="G10">
        <v>0.103922</v>
      </c>
      <c r="H10">
        <f t="shared" si="2"/>
        <v>8.5807126021603324</v>
      </c>
      <c r="L10">
        <f t="shared" si="3"/>
        <v>0.10419940000000001</v>
      </c>
      <c r="M10">
        <v>6</v>
      </c>
      <c r="N10">
        <v>5.8490113762043796</v>
      </c>
    </row>
    <row r="11" spans="1:14" x14ac:dyDescent="0.5">
      <c r="A11">
        <f t="shared" si="0"/>
        <v>9</v>
      </c>
      <c r="B11">
        <v>0.10423399999999999</v>
      </c>
      <c r="F11">
        <f t="shared" si="1"/>
        <v>9</v>
      </c>
      <c r="G11">
        <v>0.103926</v>
      </c>
      <c r="H11">
        <f t="shared" si="2"/>
        <v>8.580052090067424</v>
      </c>
      <c r="L11">
        <f t="shared" si="3"/>
        <v>0.10425160000000001</v>
      </c>
      <c r="M11">
        <v>1</v>
      </c>
      <c r="N11">
        <v>0.99772473330512601</v>
      </c>
    </row>
    <row r="12" spans="1:14" x14ac:dyDescent="0.5">
      <c r="A12">
        <f t="shared" si="0"/>
        <v>10</v>
      </c>
      <c r="B12">
        <v>0.104157</v>
      </c>
      <c r="F12">
        <f t="shared" si="1"/>
        <v>10</v>
      </c>
      <c r="G12">
        <v>0.103934</v>
      </c>
      <c r="H12">
        <f t="shared" si="2"/>
        <v>8.5787312946582599</v>
      </c>
      <c r="L12">
        <f t="shared" si="3"/>
        <v>0.10430380000000002</v>
      </c>
      <c r="M12">
        <v>1</v>
      </c>
      <c r="N12">
        <v>1.14008274499675E-2</v>
      </c>
    </row>
    <row r="13" spans="1:14" x14ac:dyDescent="0.5">
      <c r="A13">
        <f t="shared" si="0"/>
        <v>11</v>
      </c>
      <c r="B13">
        <v>0.10424899999999999</v>
      </c>
      <c r="F13">
        <f t="shared" si="1"/>
        <v>11</v>
      </c>
      <c r="G13">
        <v>0.103949</v>
      </c>
      <c r="H13">
        <f t="shared" si="2"/>
        <v>8.5762556251474553</v>
      </c>
    </row>
    <row r="14" spans="1:14" x14ac:dyDescent="0.5">
      <c r="A14">
        <f t="shared" si="0"/>
        <v>12</v>
      </c>
      <c r="B14">
        <v>0.10414900000000001</v>
      </c>
      <c r="F14">
        <f t="shared" si="1"/>
        <v>12</v>
      </c>
      <c r="G14">
        <v>0.103962</v>
      </c>
      <c r="H14">
        <f t="shared" si="2"/>
        <v>8.5741109116488268</v>
      </c>
    </row>
    <row r="15" spans="1:14" x14ac:dyDescent="0.5">
      <c r="A15">
        <f t="shared" si="0"/>
        <v>13</v>
      </c>
      <c r="B15">
        <v>0.104073</v>
      </c>
      <c r="F15">
        <f t="shared" si="1"/>
        <v>13</v>
      </c>
      <c r="G15">
        <v>0.10396900000000001</v>
      </c>
      <c r="H15">
        <f t="shared" si="2"/>
        <v>8.5729563991322735</v>
      </c>
    </row>
    <row r="16" spans="1:14" x14ac:dyDescent="0.5">
      <c r="A16">
        <f t="shared" si="0"/>
        <v>14</v>
      </c>
      <c r="B16">
        <v>0.104224</v>
      </c>
      <c r="F16">
        <f t="shared" si="1"/>
        <v>14</v>
      </c>
      <c r="G16">
        <v>0.103975</v>
      </c>
      <c r="H16">
        <f t="shared" si="2"/>
        <v>8.5719670025608465</v>
      </c>
    </row>
    <row r="17" spans="1:8" x14ac:dyDescent="0.5">
      <c r="A17">
        <f t="shared" si="0"/>
        <v>15</v>
      </c>
      <c r="B17">
        <v>0.104168</v>
      </c>
      <c r="F17">
        <f t="shared" si="1"/>
        <v>15</v>
      </c>
      <c r="G17">
        <v>0.103976</v>
      </c>
      <c r="H17">
        <f t="shared" si="2"/>
        <v>8.5718021197844063</v>
      </c>
    </row>
    <row r="18" spans="1:8" x14ac:dyDescent="0.5">
      <c r="A18">
        <f t="shared" si="0"/>
        <v>16</v>
      </c>
      <c r="B18">
        <v>0.104203</v>
      </c>
      <c r="F18">
        <f t="shared" si="1"/>
        <v>16</v>
      </c>
      <c r="G18">
        <v>0.103977</v>
      </c>
      <c r="H18">
        <f t="shared" si="2"/>
        <v>8.5716372417652256</v>
      </c>
    </row>
    <row r="19" spans="1:8" x14ac:dyDescent="0.5">
      <c r="A19">
        <f t="shared" si="0"/>
        <v>17</v>
      </c>
      <c r="B19">
        <v>0.104245</v>
      </c>
      <c r="F19">
        <f t="shared" si="1"/>
        <v>17</v>
      </c>
      <c r="G19">
        <v>0.10399</v>
      </c>
      <c r="H19">
        <f t="shared" si="2"/>
        <v>8.5694942603435909</v>
      </c>
    </row>
    <row r="20" spans="1:8" x14ac:dyDescent="0.5">
      <c r="A20">
        <f t="shared" si="0"/>
        <v>18</v>
      </c>
      <c r="B20">
        <v>0.10399</v>
      </c>
      <c r="F20">
        <f t="shared" si="1"/>
        <v>18</v>
      </c>
      <c r="G20">
        <v>0.10399799999999999</v>
      </c>
      <c r="H20">
        <f t="shared" si="2"/>
        <v>8.5681759019662262</v>
      </c>
    </row>
    <row r="21" spans="1:8" x14ac:dyDescent="0.5">
      <c r="A21">
        <f t="shared" si="0"/>
        <v>19</v>
      </c>
      <c r="B21">
        <v>0.104029</v>
      </c>
      <c r="F21">
        <f t="shared" si="1"/>
        <v>19</v>
      </c>
      <c r="G21">
        <v>0.10401100000000001</v>
      </c>
      <c r="H21">
        <f t="shared" si="2"/>
        <v>8.5660342183785492</v>
      </c>
    </row>
    <row r="22" spans="1:8" x14ac:dyDescent="0.5">
      <c r="A22">
        <f t="shared" si="0"/>
        <v>20</v>
      </c>
      <c r="B22">
        <v>0.103962</v>
      </c>
      <c r="F22">
        <f t="shared" si="1"/>
        <v>20</v>
      </c>
      <c r="G22">
        <v>0.10402599999999999</v>
      </c>
      <c r="H22">
        <f t="shared" si="2"/>
        <v>8.5635640426638489</v>
      </c>
    </row>
    <row r="23" spans="1:8" x14ac:dyDescent="0.5">
      <c r="A23">
        <f t="shared" si="0"/>
        <v>21</v>
      </c>
      <c r="B23">
        <v>0.104271</v>
      </c>
      <c r="F23">
        <f t="shared" si="1"/>
        <v>21</v>
      </c>
      <c r="G23">
        <v>0.104029</v>
      </c>
      <c r="H23">
        <f t="shared" si="2"/>
        <v>8.5630701357399612</v>
      </c>
    </row>
    <row r="24" spans="1:8" x14ac:dyDescent="0.5">
      <c r="A24">
        <f t="shared" si="0"/>
        <v>22</v>
      </c>
      <c r="B24">
        <v>0.10402599999999999</v>
      </c>
      <c r="F24">
        <f t="shared" si="1"/>
        <v>22</v>
      </c>
      <c r="G24">
        <v>0.104031</v>
      </c>
      <c r="H24">
        <f t="shared" si="2"/>
        <v>8.5627408881955525</v>
      </c>
    </row>
    <row r="25" spans="1:8" x14ac:dyDescent="0.5">
      <c r="A25">
        <f t="shared" si="0"/>
        <v>23</v>
      </c>
      <c r="B25">
        <v>0.104128</v>
      </c>
      <c r="F25">
        <f t="shared" si="1"/>
        <v>23</v>
      </c>
      <c r="G25">
        <v>0.104035</v>
      </c>
      <c r="H25">
        <f t="shared" si="2"/>
        <v>8.5620824500718058</v>
      </c>
    </row>
    <row r="26" spans="1:8" x14ac:dyDescent="0.5">
      <c r="A26">
        <f t="shared" si="0"/>
        <v>24</v>
      </c>
      <c r="B26">
        <v>0.10408000000000001</v>
      </c>
      <c r="F26">
        <f t="shared" si="1"/>
        <v>24</v>
      </c>
      <c r="G26">
        <v>0.104056</v>
      </c>
      <c r="H26">
        <f t="shared" si="2"/>
        <v>8.5586268956019129</v>
      </c>
    </row>
    <row r="27" spans="1:8" x14ac:dyDescent="0.5">
      <c r="A27">
        <f t="shared" si="0"/>
        <v>25</v>
      </c>
      <c r="B27">
        <v>0.104035</v>
      </c>
      <c r="F27">
        <f t="shared" si="1"/>
        <v>25</v>
      </c>
      <c r="G27">
        <v>0.104056</v>
      </c>
      <c r="H27">
        <f t="shared" si="2"/>
        <v>8.5586268956019129</v>
      </c>
    </row>
    <row r="28" spans="1:8" x14ac:dyDescent="0.5">
      <c r="A28">
        <f t="shared" si="0"/>
        <v>26</v>
      </c>
      <c r="B28">
        <v>0.10406600000000001</v>
      </c>
      <c r="F28">
        <f t="shared" si="1"/>
        <v>26</v>
      </c>
      <c r="G28">
        <v>0.104057</v>
      </c>
      <c r="H28">
        <f t="shared" si="2"/>
        <v>8.5584623975715832</v>
      </c>
    </row>
    <row r="29" spans="1:8" x14ac:dyDescent="0.5">
      <c r="A29">
        <f t="shared" si="0"/>
        <v>27</v>
      </c>
      <c r="B29">
        <v>0.104203</v>
      </c>
      <c r="F29">
        <f t="shared" si="1"/>
        <v>27</v>
      </c>
      <c r="G29">
        <v>0.10406600000000001</v>
      </c>
      <c r="H29">
        <f t="shared" si="2"/>
        <v>8.5569821286878121</v>
      </c>
    </row>
    <row r="30" spans="1:8" x14ac:dyDescent="0.5">
      <c r="A30">
        <f t="shared" si="0"/>
        <v>28</v>
      </c>
      <c r="B30">
        <v>0.103926</v>
      </c>
      <c r="F30">
        <f t="shared" si="1"/>
        <v>28</v>
      </c>
      <c r="G30">
        <v>0.104073</v>
      </c>
      <c r="H30">
        <f t="shared" si="2"/>
        <v>8.5558310739380286</v>
      </c>
    </row>
    <row r="31" spans="1:8" x14ac:dyDescent="0.5">
      <c r="A31">
        <f t="shared" si="0"/>
        <v>29</v>
      </c>
      <c r="B31">
        <v>0.104056</v>
      </c>
      <c r="F31">
        <f t="shared" si="1"/>
        <v>29</v>
      </c>
      <c r="G31">
        <v>0.10408000000000001</v>
      </c>
      <c r="H31">
        <f t="shared" si="2"/>
        <v>8.5546802514262961</v>
      </c>
    </row>
    <row r="32" spans="1:8" x14ac:dyDescent="0.5">
      <c r="A32">
        <f t="shared" si="0"/>
        <v>30</v>
      </c>
      <c r="B32">
        <v>0.10435</v>
      </c>
      <c r="F32">
        <f t="shared" si="1"/>
        <v>30</v>
      </c>
      <c r="G32">
        <v>0.104084</v>
      </c>
      <c r="H32">
        <f t="shared" si="2"/>
        <v>8.5540227428085576</v>
      </c>
    </row>
    <row r="33" spans="1:8" x14ac:dyDescent="0.5">
      <c r="A33">
        <f t="shared" si="0"/>
        <v>31</v>
      </c>
      <c r="B33">
        <v>0.103918</v>
      </c>
      <c r="F33">
        <f t="shared" si="1"/>
        <v>31</v>
      </c>
      <c r="G33">
        <v>0.104089</v>
      </c>
      <c r="H33">
        <f t="shared" si="2"/>
        <v>8.553200963629866</v>
      </c>
    </row>
    <row r="34" spans="1:8" x14ac:dyDescent="0.5">
      <c r="A34">
        <f t="shared" si="0"/>
        <v>32</v>
      </c>
      <c r="B34">
        <v>0.103834</v>
      </c>
      <c r="F34">
        <f t="shared" si="1"/>
        <v>32</v>
      </c>
      <c r="G34">
        <v>0.10409599999999999</v>
      </c>
      <c r="H34">
        <f t="shared" si="2"/>
        <v>8.5520506717134275</v>
      </c>
    </row>
    <row r="35" spans="1:8" x14ac:dyDescent="0.5">
      <c r="A35">
        <f t="shared" si="0"/>
        <v>33</v>
      </c>
      <c r="B35">
        <v>0.103949</v>
      </c>
      <c r="F35">
        <f t="shared" si="1"/>
        <v>33</v>
      </c>
      <c r="G35">
        <v>0.104101</v>
      </c>
      <c r="H35">
        <f t="shared" si="2"/>
        <v>8.5512291766948358</v>
      </c>
    </row>
    <row r="36" spans="1:8" x14ac:dyDescent="0.5">
      <c r="A36">
        <f t="shared" ref="A36:A52" si="4">A35+1</f>
        <v>34</v>
      </c>
      <c r="B36">
        <v>0.103934</v>
      </c>
      <c r="F36">
        <f t="shared" ref="F36:F52" si="5">F35+1</f>
        <v>34</v>
      </c>
      <c r="G36">
        <v>0.104128</v>
      </c>
      <c r="H36">
        <f t="shared" si="2"/>
        <v>8.5467951483028912</v>
      </c>
    </row>
    <row r="37" spans="1:8" x14ac:dyDescent="0.5">
      <c r="A37">
        <f t="shared" si="4"/>
        <v>35</v>
      </c>
      <c r="B37">
        <v>0.10409599999999999</v>
      </c>
      <c r="F37">
        <f t="shared" si="5"/>
        <v>35</v>
      </c>
      <c r="G37">
        <v>0.10413699999999999</v>
      </c>
      <c r="H37">
        <f t="shared" si="2"/>
        <v>8.54531790520209</v>
      </c>
    </row>
    <row r="38" spans="1:8" x14ac:dyDescent="0.5">
      <c r="A38">
        <f t="shared" si="4"/>
        <v>36</v>
      </c>
      <c r="B38">
        <v>0.104144</v>
      </c>
      <c r="F38">
        <f t="shared" si="5"/>
        <v>36</v>
      </c>
      <c r="G38">
        <v>0.104144</v>
      </c>
      <c r="H38">
        <f t="shared" si="2"/>
        <v>8.544169203115743</v>
      </c>
    </row>
    <row r="39" spans="1:8" x14ac:dyDescent="0.5">
      <c r="A39">
        <f t="shared" si="4"/>
        <v>37</v>
      </c>
      <c r="B39">
        <v>0.104031</v>
      </c>
      <c r="F39">
        <f t="shared" si="5"/>
        <v>37</v>
      </c>
      <c r="G39">
        <v>0.10414900000000001</v>
      </c>
      <c r="H39">
        <f t="shared" si="2"/>
        <v>8.543348843428344</v>
      </c>
    </row>
    <row r="40" spans="1:8" x14ac:dyDescent="0.5">
      <c r="A40">
        <f t="shared" si="4"/>
        <v>38</v>
      </c>
      <c r="B40">
        <v>0.104356</v>
      </c>
      <c r="F40">
        <f t="shared" si="5"/>
        <v>38</v>
      </c>
      <c r="G40">
        <v>0.104153</v>
      </c>
      <c r="H40">
        <f t="shared" si="2"/>
        <v>8.5426926407427111</v>
      </c>
    </row>
    <row r="41" spans="1:8" x14ac:dyDescent="0.5">
      <c r="A41">
        <f t="shared" si="4"/>
        <v>39</v>
      </c>
      <c r="B41">
        <v>0.104101</v>
      </c>
      <c r="F41">
        <f t="shared" si="5"/>
        <v>39</v>
      </c>
      <c r="G41">
        <v>0.104157</v>
      </c>
      <c r="H41">
        <f t="shared" si="2"/>
        <v>8.5420365136571892</v>
      </c>
    </row>
    <row r="42" spans="1:8" x14ac:dyDescent="0.5">
      <c r="A42">
        <f t="shared" si="4"/>
        <v>40</v>
      </c>
      <c r="B42">
        <v>0.103976</v>
      </c>
      <c r="F42">
        <f t="shared" si="5"/>
        <v>40</v>
      </c>
      <c r="G42">
        <v>0.104168</v>
      </c>
      <c r="H42">
        <f t="shared" si="2"/>
        <v>8.5402325538902968</v>
      </c>
    </row>
    <row r="43" spans="1:8" x14ac:dyDescent="0.5">
      <c r="A43">
        <f t="shared" si="4"/>
        <v>41</v>
      </c>
      <c r="B43">
        <v>0.10417899999999999</v>
      </c>
      <c r="F43">
        <f t="shared" si="5"/>
        <v>41</v>
      </c>
      <c r="G43">
        <v>0.10417899999999999</v>
      </c>
      <c r="H43">
        <f t="shared" si="2"/>
        <v>8.5384291655200322</v>
      </c>
    </row>
    <row r="44" spans="1:8" x14ac:dyDescent="0.5">
      <c r="A44">
        <f t="shared" si="4"/>
        <v>42</v>
      </c>
      <c r="B44">
        <v>0.103889</v>
      </c>
      <c r="F44">
        <f t="shared" si="5"/>
        <v>42</v>
      </c>
      <c r="G44">
        <v>0.104203</v>
      </c>
      <c r="H44">
        <f t="shared" si="2"/>
        <v>8.5344964821778078</v>
      </c>
    </row>
    <row r="45" spans="1:8" x14ac:dyDescent="0.5">
      <c r="A45">
        <f t="shared" si="4"/>
        <v>43</v>
      </c>
      <c r="B45">
        <v>0.104089</v>
      </c>
      <c r="F45">
        <f t="shared" si="5"/>
        <v>43</v>
      </c>
      <c r="G45">
        <v>0.104203</v>
      </c>
      <c r="H45">
        <f t="shared" si="2"/>
        <v>8.5344964821778078</v>
      </c>
    </row>
    <row r="46" spans="1:8" x14ac:dyDescent="0.5">
      <c r="A46">
        <f t="shared" si="4"/>
        <v>44</v>
      </c>
      <c r="B46">
        <v>0.10391300000000001</v>
      </c>
      <c r="F46">
        <f t="shared" si="5"/>
        <v>44</v>
      </c>
      <c r="G46">
        <v>0.104224</v>
      </c>
      <c r="H46">
        <f t="shared" si="2"/>
        <v>8.5310576126229734</v>
      </c>
    </row>
    <row r="47" spans="1:8" x14ac:dyDescent="0.5">
      <c r="A47">
        <f t="shared" si="4"/>
        <v>45</v>
      </c>
      <c r="B47">
        <v>0.10396900000000001</v>
      </c>
      <c r="F47">
        <f t="shared" si="5"/>
        <v>45</v>
      </c>
      <c r="G47">
        <v>0.10423399999999999</v>
      </c>
      <c r="H47">
        <f t="shared" si="2"/>
        <v>8.5294207861774041</v>
      </c>
    </row>
    <row r="48" spans="1:8" x14ac:dyDescent="0.5">
      <c r="A48">
        <f t="shared" si="4"/>
        <v>46</v>
      </c>
      <c r="B48">
        <v>0.104084</v>
      </c>
      <c r="F48">
        <f t="shared" si="5"/>
        <v>46</v>
      </c>
      <c r="G48">
        <v>0.104245</v>
      </c>
      <c r="H48">
        <f t="shared" si="2"/>
        <v>8.5276208211242519</v>
      </c>
    </row>
    <row r="49" spans="1:9" x14ac:dyDescent="0.5">
      <c r="A49">
        <f t="shared" si="4"/>
        <v>47</v>
      </c>
      <c r="B49">
        <v>0.10399799999999999</v>
      </c>
      <c r="F49">
        <f t="shared" si="5"/>
        <v>47</v>
      </c>
      <c r="G49">
        <v>0.10424899999999999</v>
      </c>
      <c r="H49">
        <f t="shared" si="2"/>
        <v>8.5269664296407761</v>
      </c>
    </row>
    <row r="50" spans="1:9" x14ac:dyDescent="0.5">
      <c r="A50">
        <f t="shared" si="4"/>
        <v>48</v>
      </c>
      <c r="B50">
        <v>0.10401100000000001</v>
      </c>
      <c r="F50">
        <f t="shared" si="5"/>
        <v>48</v>
      </c>
      <c r="G50">
        <v>0.104271</v>
      </c>
      <c r="H50">
        <f>2/(G50*G50)*(G$1+B$1*2-2*SQRT(B$1*B$1+B$1*G$1))</f>
        <v>8.5233686225529866</v>
      </c>
    </row>
    <row r="51" spans="1:9" x14ac:dyDescent="0.5">
      <c r="A51">
        <f t="shared" si="4"/>
        <v>49</v>
      </c>
      <c r="B51">
        <v>0.104056</v>
      </c>
      <c r="F51">
        <f t="shared" si="5"/>
        <v>49</v>
      </c>
      <c r="G51">
        <v>0.10435</v>
      </c>
      <c r="H51">
        <f t="shared" si="2"/>
        <v>8.5104679759419888</v>
      </c>
    </row>
    <row r="52" spans="1:9" x14ac:dyDescent="0.5">
      <c r="A52">
        <f t="shared" si="4"/>
        <v>50</v>
      </c>
      <c r="B52">
        <v>0.10390199999999999</v>
      </c>
      <c r="F52">
        <f t="shared" si="5"/>
        <v>50</v>
      </c>
      <c r="G52">
        <v>0.104356</v>
      </c>
      <c r="H52">
        <f t="shared" si="2"/>
        <v>8.5094893769172089</v>
      </c>
    </row>
    <row r="53" spans="1:9" x14ac:dyDescent="0.5">
      <c r="F53" t="s">
        <v>2</v>
      </c>
      <c r="G53">
        <f>AVERAGE(G3:G52)</f>
        <v>0.10406606000000002</v>
      </c>
      <c r="H53">
        <f>MAX(G53-MIN(G3:G52),MAX(G3:G52)-G53)</f>
        <v>2.8993999999998854E-4</v>
      </c>
      <c r="I53">
        <f>H53/G53</f>
        <v>2.7861148966338159E-3</v>
      </c>
    </row>
    <row r="54" spans="1:9" x14ac:dyDescent="0.5">
      <c r="F54" t="s">
        <v>5</v>
      </c>
      <c r="G54">
        <f>MIN(G3:G52)</f>
        <v>0.103834</v>
      </c>
    </row>
    <row r="55" spans="1:9" x14ac:dyDescent="0.5">
      <c r="F55" t="s">
        <v>6</v>
      </c>
      <c r="G55">
        <f>MAX(G3:G52)</f>
        <v>0.104356</v>
      </c>
    </row>
    <row r="56" spans="1:9" x14ac:dyDescent="0.5">
      <c r="F56" t="s">
        <v>7</v>
      </c>
      <c r="G56">
        <f>G55-G54</f>
        <v>5.2200000000000857E-4</v>
      </c>
    </row>
    <row r="57" spans="1:9" x14ac:dyDescent="0.5">
      <c r="F57" t="s">
        <v>8</v>
      </c>
      <c r="G57">
        <f>G56/10</f>
        <v>5.2200000000000855E-5</v>
      </c>
    </row>
    <row r="59" spans="1:9" x14ac:dyDescent="0.5">
      <c r="F59" t="s">
        <v>9</v>
      </c>
      <c r="G59">
        <f>AVERAGE(H2:H52)</f>
        <v>8.5570085216173855</v>
      </c>
      <c r="H59">
        <f>I59*G59</f>
        <v>0.61612075964022162</v>
      </c>
      <c r="I59">
        <f>I64+I65</f>
        <v>7.2001886884152225E-2</v>
      </c>
    </row>
    <row r="62" spans="1:9" x14ac:dyDescent="0.5">
      <c r="F62" t="s">
        <v>10</v>
      </c>
      <c r="G62">
        <f>(2*C1+SQRT(C1*C1+H1*H1))/2</f>
        <v>8.5355339059327382E-4</v>
      </c>
    </row>
    <row r="63" spans="1:9" x14ac:dyDescent="0.5">
      <c r="G63" t="s">
        <v>13</v>
      </c>
      <c r="H63" t="s">
        <v>14</v>
      </c>
      <c r="I63" t="s">
        <v>15</v>
      </c>
    </row>
    <row r="64" spans="1:9" x14ac:dyDescent="0.5">
      <c r="F64" t="s">
        <v>11</v>
      </c>
      <c r="G64">
        <f>2*(C1+2*H1+2*G62)</f>
        <v>6.4142135623730953E-3</v>
      </c>
      <c r="H64">
        <f>(G$1+B$1*2-2*SQRT(B$1*B$1+B$1*G$1))*2</f>
        <v>9.2669826228764185E-2</v>
      </c>
      <c r="I64">
        <f>G64/H64</f>
        <v>6.921577198751841E-2</v>
      </c>
    </row>
    <row r="65" spans="6:9" x14ac:dyDescent="0.5">
      <c r="F65" t="s">
        <v>12</v>
      </c>
      <c r="G65">
        <f>2/(G53*G53*G53)*H53</f>
        <v>0.51453010884131045</v>
      </c>
      <c r="H65">
        <f>2/(G53*G53)</f>
        <v>184.67655783433975</v>
      </c>
      <c r="I65">
        <f>G65/H65</f>
        <v>2.7861148966338159E-3</v>
      </c>
    </row>
    <row r="66" spans="6:9" x14ac:dyDescent="0.5">
      <c r="H66" t="s">
        <v>16</v>
      </c>
    </row>
  </sheetData>
  <sortState xmlns:xlrd2="http://schemas.microsoft.com/office/spreadsheetml/2017/richdata2" ref="G3:G52">
    <sortCondition ref="G3:G5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archW</dc:creator>
  <cp:lastModifiedBy>archW</cp:lastModifiedBy>
  <dcterms:created xsi:type="dcterms:W3CDTF">2015-06-05T18:17:20Z</dcterms:created>
  <dcterms:modified xsi:type="dcterms:W3CDTF">2021-12-11T11:42:13Z</dcterms:modified>
</cp:coreProperties>
</file>