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rchW\Desktop\faks\fizikalni-praktikum\69 absorpcija sevanja gama\"/>
    </mc:Choice>
  </mc:AlternateContent>
  <xr:revisionPtr revIDLastSave="0" documentId="13_ncr:1_{2DA5FACE-8D0C-46AB-B89B-24C6D1CACD53}" xr6:coauthVersionLast="47" xr6:coauthVersionMax="47" xr10:uidLastSave="{00000000-0000-0000-0000-000000000000}"/>
  <bookViews>
    <workbookView xWindow="2820" yWindow="453" windowWidth="15000" windowHeight="9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8" i="1" l="1"/>
  <c r="C49" i="1"/>
  <c r="C50" i="1" s="1"/>
  <c r="C51" i="1" s="1"/>
  <c r="C52" i="1" s="1"/>
  <c r="E49" i="1"/>
  <c r="E50" i="1"/>
  <c r="E51" i="1"/>
  <c r="E52" i="1"/>
  <c r="B50" i="1"/>
  <c r="B51" i="1"/>
  <c r="B52" i="1"/>
  <c r="B49" i="1"/>
  <c r="C42" i="1"/>
  <c r="C37" i="1"/>
  <c r="C32" i="1"/>
  <c r="C27" i="1"/>
  <c r="C23" i="1"/>
  <c r="E46" i="1"/>
  <c r="B42" i="1"/>
  <c r="B37" i="1"/>
  <c r="B32" i="1"/>
  <c r="B27" i="1"/>
  <c r="B23" i="1"/>
  <c r="C14" i="1"/>
  <c r="C5" i="1"/>
  <c r="C6" i="1"/>
  <c r="C7" i="1"/>
  <c r="C8" i="1"/>
  <c r="C9" i="1"/>
  <c r="C10" i="1"/>
  <c r="C11" i="1"/>
  <c r="C12" i="1"/>
  <c r="C13" i="1"/>
  <c r="C4" i="1"/>
  <c r="B17" i="1"/>
  <c r="B16" i="1"/>
</calcChain>
</file>

<file path=xl/sharedStrings.xml><?xml version="1.0" encoding="utf-8"?>
<sst xmlns="http://schemas.openxmlformats.org/spreadsheetml/2006/main" count="18" uniqueCount="16">
  <si>
    <t>t[s]</t>
  </si>
  <si>
    <t>N</t>
  </si>
  <si>
    <t>N-pov</t>
  </si>
  <si>
    <t>sqrt(N-pov)</t>
  </si>
  <si>
    <t>(N-N-pov)</t>
  </si>
  <si>
    <t>2.nal</t>
  </si>
  <si>
    <t>1.nal</t>
  </si>
  <si>
    <t>d=1</t>
  </si>
  <si>
    <t>d=2</t>
  </si>
  <si>
    <t>d=3</t>
  </si>
  <si>
    <t>d=4</t>
  </si>
  <si>
    <t>sumenje</t>
  </si>
  <si>
    <t>t</t>
  </si>
  <si>
    <t>Io</t>
  </si>
  <si>
    <t>debelina[cm]</t>
  </si>
  <si>
    <t>Io/I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</si>
</sst>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56714785651794"/>
          <c:y val="5.0925925925925923E-2"/>
          <c:w val="0.82183573928258968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Sheet1!$E$48:$E$52</c:f>
              <c:numCache>
                <c:formatCode>General</c:formatCode>
                <c:ptCount val="5"/>
                <c:pt idx="0">
                  <c:v>0</c:v>
                </c:pt>
                <c:pt idx="1">
                  <c:v>0.16191268516274754</c:v>
                </c:pt>
                <c:pt idx="2">
                  <c:v>0.18026182383094402</c:v>
                </c:pt>
                <c:pt idx="3">
                  <c:v>0.40804575470165605</c:v>
                </c:pt>
                <c:pt idx="4">
                  <c:v>0.55832795775099409</c:v>
                </c:pt>
              </c:numCache>
            </c:numRef>
          </c:xVal>
          <c:yVal>
            <c:numRef>
              <c:f>Sheet1!$C$48:$C$52</c:f>
              <c:numCache>
                <c:formatCode>General</c:formatCode>
                <c:ptCount val="5"/>
                <c:pt idx="0">
                  <c:v>0</c:v>
                </c:pt>
                <c:pt idx="1">
                  <c:v>0.24999999999999989</c:v>
                </c:pt>
                <c:pt idx="2">
                  <c:v>0.39999999999999991</c:v>
                </c:pt>
                <c:pt idx="3">
                  <c:v>0.49999999999999989</c:v>
                </c:pt>
                <c:pt idx="4">
                  <c:v>0.78999999999999981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0-4F48-B227-9681FB54C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93135"/>
        <c:axId val="178209775"/>
      </c:scatterChart>
      <c:valAx>
        <c:axId val="17819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</a:t>
                </a:r>
                <a:r>
                  <a:rPr lang="el-GR"/>
                  <a:t>φ</a:t>
                </a:r>
                <a:r>
                  <a:rPr lang="en-US"/>
                  <a:t>/</a:t>
                </a:r>
                <a:r>
                  <a:rPr lang="el-GR"/>
                  <a:t>φ</a:t>
                </a:r>
                <a:r>
                  <a:rPr lang="en-US"/>
                  <a:t>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9775"/>
        <c:crosses val="autoZero"/>
        <c:crossBetween val="midCat"/>
      </c:valAx>
      <c:valAx>
        <c:axId val="17820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336549</xdr:colOff>
      <xdr:row>55</xdr:row>
      <xdr:rowOff>2115</xdr:rowOff>
    </xdr:from>
    <xdr:to>
      <xdr:col>7</xdr:col>
      <xdr:colOff>404282</xdr:colOff>
      <xdr:row>70</xdr:row>
      <xdr:rowOff>14815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78D94B-23F0-E301-8C29-8A7F10E4C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2"/>
  <sheetViews>
    <sheetView tabSelected="1" topLeftCell="A41" workbookViewId="0">
      <selection activeCell="C47" sqref="C47"/>
    </sheetView>
  </sheetViews>
  <sheetFormatPr defaultRowHeight="14.35" x14ac:dyDescent="0.5"/>
  <sheetData>
    <row r="2" spans="1:3" x14ac:dyDescent="0.5">
      <c r="A2" t="s">
        <v>6</v>
      </c>
    </row>
    <row r="3" spans="1:3" x14ac:dyDescent="0.5">
      <c r="A3" t="s">
        <v>0</v>
      </c>
      <c r="B3" t="s">
        <v>1</v>
      </c>
      <c r="C3" t="s">
        <v>4</v>
      </c>
    </row>
    <row r="4" spans="1:3" x14ac:dyDescent="0.5">
      <c r="A4">
        <v>60</v>
      </c>
      <c r="B4">
        <v>41</v>
      </c>
      <c r="C4">
        <f>(B4-B$16)^2</f>
        <v>9</v>
      </c>
    </row>
    <row r="5" spans="1:3" x14ac:dyDescent="0.5">
      <c r="A5">
        <v>120</v>
      </c>
      <c r="B5">
        <v>42</v>
      </c>
      <c r="C5">
        <f t="shared" ref="C5:C13" si="0">(B5-B$16)^2</f>
        <v>4</v>
      </c>
    </row>
    <row r="6" spans="1:3" x14ac:dyDescent="0.5">
      <c r="A6">
        <v>180</v>
      </c>
      <c r="B6">
        <v>40</v>
      </c>
      <c r="C6">
        <f t="shared" si="0"/>
        <v>16</v>
      </c>
    </row>
    <row r="7" spans="1:3" x14ac:dyDescent="0.5">
      <c r="A7">
        <v>240</v>
      </c>
      <c r="B7">
        <v>54</v>
      </c>
      <c r="C7">
        <f t="shared" si="0"/>
        <v>100</v>
      </c>
    </row>
    <row r="8" spans="1:3" x14ac:dyDescent="0.5">
      <c r="A8">
        <v>300</v>
      </c>
      <c r="B8">
        <v>42</v>
      </c>
      <c r="C8">
        <f t="shared" si="0"/>
        <v>4</v>
      </c>
    </row>
    <row r="9" spans="1:3" x14ac:dyDescent="0.5">
      <c r="A9">
        <v>360</v>
      </c>
      <c r="B9">
        <v>45</v>
      </c>
      <c r="C9">
        <f t="shared" si="0"/>
        <v>1</v>
      </c>
    </row>
    <row r="10" spans="1:3" x14ac:dyDescent="0.5">
      <c r="A10">
        <v>420</v>
      </c>
      <c r="B10">
        <v>38</v>
      </c>
      <c r="C10">
        <f t="shared" si="0"/>
        <v>36</v>
      </c>
    </row>
    <row r="11" spans="1:3" x14ac:dyDescent="0.5">
      <c r="A11">
        <v>480</v>
      </c>
      <c r="B11">
        <v>47</v>
      </c>
      <c r="C11">
        <f t="shared" si="0"/>
        <v>9</v>
      </c>
    </row>
    <row r="12" spans="1:3" x14ac:dyDescent="0.5">
      <c r="A12">
        <v>540</v>
      </c>
      <c r="B12">
        <v>35</v>
      </c>
      <c r="C12">
        <f t="shared" si="0"/>
        <v>81</v>
      </c>
    </row>
    <row r="13" spans="1:3" x14ac:dyDescent="0.5">
      <c r="A13">
        <v>600</v>
      </c>
      <c r="B13">
        <v>56</v>
      </c>
      <c r="C13">
        <f t="shared" si="0"/>
        <v>144</v>
      </c>
    </row>
    <row r="14" spans="1:3" x14ac:dyDescent="0.5">
      <c r="C14">
        <f>SQRT(SUM(C4:C13)/10)</f>
        <v>6.3560994328282812</v>
      </c>
    </row>
    <row r="16" spans="1:3" x14ac:dyDescent="0.5">
      <c r="A16" t="s">
        <v>2</v>
      </c>
      <c r="B16">
        <f>AVERAGE(B4:B13)</f>
        <v>44</v>
      </c>
    </row>
    <row r="17" spans="1:5" x14ac:dyDescent="0.5">
      <c r="A17" t="s">
        <v>3</v>
      </c>
      <c r="B17">
        <f>SQRT(B16)</f>
        <v>6.6332495807107996</v>
      </c>
    </row>
    <row r="19" spans="1:5" x14ac:dyDescent="0.5">
      <c r="A19" t="s">
        <v>5</v>
      </c>
    </row>
    <row r="20" spans="1:5" x14ac:dyDescent="0.5">
      <c r="A20" t="s">
        <v>0</v>
      </c>
      <c r="B20" t="s">
        <v>1</v>
      </c>
      <c r="D20" t="s">
        <v>11</v>
      </c>
    </row>
    <row r="21" spans="1:5" x14ac:dyDescent="0.5">
      <c r="A21">
        <v>60</v>
      </c>
      <c r="B21">
        <v>115</v>
      </c>
      <c r="D21" t="s">
        <v>12</v>
      </c>
    </row>
    <row r="22" spans="1:5" x14ac:dyDescent="0.5">
      <c r="A22">
        <v>120</v>
      </c>
      <c r="B22">
        <v>109</v>
      </c>
      <c r="D22">
        <v>20</v>
      </c>
      <c r="E22">
        <v>8</v>
      </c>
    </row>
    <row r="23" spans="1:5" x14ac:dyDescent="0.5">
      <c r="B23">
        <f>(B22+B21)/A22</f>
        <v>1.8666666666666667</v>
      </c>
      <c r="C23">
        <f>B23-E$46</f>
        <v>1.6166666666666667</v>
      </c>
      <c r="D23">
        <v>40</v>
      </c>
      <c r="E23">
        <v>8</v>
      </c>
    </row>
    <row r="24" spans="1:5" x14ac:dyDescent="0.5">
      <c r="A24" t="s">
        <v>7</v>
      </c>
      <c r="D24">
        <v>60</v>
      </c>
      <c r="E24">
        <v>5</v>
      </c>
    </row>
    <row r="25" spans="1:5" x14ac:dyDescent="0.5">
      <c r="A25">
        <v>60</v>
      </c>
      <c r="B25">
        <v>95</v>
      </c>
      <c r="D25">
        <v>80</v>
      </c>
      <c r="E25">
        <v>4</v>
      </c>
    </row>
    <row r="26" spans="1:5" x14ac:dyDescent="0.5">
      <c r="A26">
        <v>120</v>
      </c>
      <c r="B26">
        <v>100</v>
      </c>
      <c r="D26">
        <v>100</v>
      </c>
      <c r="E26">
        <v>3</v>
      </c>
    </row>
    <row r="27" spans="1:5" x14ac:dyDescent="0.5">
      <c r="B27">
        <f>SUM(B25:B26)/A26</f>
        <v>1.625</v>
      </c>
      <c r="C27">
        <f>B27-E$46</f>
        <v>1.375</v>
      </c>
      <c r="D27">
        <v>120</v>
      </c>
      <c r="E27">
        <v>4</v>
      </c>
    </row>
    <row r="28" spans="1:5" x14ac:dyDescent="0.5">
      <c r="D28">
        <v>140</v>
      </c>
      <c r="E28">
        <v>5</v>
      </c>
    </row>
    <row r="29" spans="1:5" x14ac:dyDescent="0.5">
      <c r="A29" t="s">
        <v>8</v>
      </c>
      <c r="D29">
        <v>160</v>
      </c>
      <c r="E29">
        <v>4</v>
      </c>
    </row>
    <row r="30" spans="1:5" x14ac:dyDescent="0.5">
      <c r="A30">
        <v>60</v>
      </c>
      <c r="B30">
        <v>102</v>
      </c>
      <c r="D30">
        <v>180</v>
      </c>
      <c r="E30">
        <v>6</v>
      </c>
    </row>
    <row r="31" spans="1:5" x14ac:dyDescent="0.5">
      <c r="A31">
        <v>120</v>
      </c>
      <c r="B31">
        <v>90</v>
      </c>
      <c r="D31">
        <v>200</v>
      </c>
      <c r="E31">
        <v>3</v>
      </c>
    </row>
    <row r="32" spans="1:5" x14ac:dyDescent="0.5">
      <c r="B32">
        <f>SUM(B30:B31)/A31</f>
        <v>1.6</v>
      </c>
      <c r="C32">
        <f>B32-E$46</f>
        <v>1.35</v>
      </c>
      <c r="D32">
        <v>220</v>
      </c>
      <c r="E32">
        <v>6</v>
      </c>
    </row>
    <row r="33" spans="1:5" x14ac:dyDescent="0.5">
      <c r="D33">
        <v>240</v>
      </c>
      <c r="E33">
        <v>8</v>
      </c>
    </row>
    <row r="34" spans="1:5" x14ac:dyDescent="0.5">
      <c r="A34" t="s">
        <v>9</v>
      </c>
      <c r="D34">
        <v>260</v>
      </c>
      <c r="E34">
        <v>1</v>
      </c>
    </row>
    <row r="35" spans="1:5" x14ac:dyDescent="0.5">
      <c r="A35">
        <v>60</v>
      </c>
      <c r="B35">
        <v>71</v>
      </c>
      <c r="D35">
        <v>280</v>
      </c>
      <c r="E35">
        <v>2</v>
      </c>
    </row>
    <row r="36" spans="1:5" x14ac:dyDescent="0.5">
      <c r="A36">
        <v>120</v>
      </c>
      <c r="B36">
        <v>88</v>
      </c>
      <c r="D36">
        <v>300</v>
      </c>
      <c r="E36">
        <v>4</v>
      </c>
    </row>
    <row r="37" spans="1:5" x14ac:dyDescent="0.5">
      <c r="B37">
        <f>SUM(B35:B36)/A36</f>
        <v>1.325</v>
      </c>
      <c r="C37">
        <f>B37-E$46</f>
        <v>1.075</v>
      </c>
      <c r="D37">
        <v>320</v>
      </c>
      <c r="E37">
        <v>8</v>
      </c>
    </row>
    <row r="38" spans="1:5" x14ac:dyDescent="0.5">
      <c r="D38">
        <v>340</v>
      </c>
      <c r="E38">
        <v>4</v>
      </c>
    </row>
    <row r="39" spans="1:5" x14ac:dyDescent="0.5">
      <c r="A39" t="s">
        <v>10</v>
      </c>
      <c r="D39">
        <v>360</v>
      </c>
      <c r="E39">
        <v>6</v>
      </c>
    </row>
    <row r="40" spans="1:5" x14ac:dyDescent="0.5">
      <c r="A40">
        <v>60</v>
      </c>
      <c r="B40">
        <v>64</v>
      </c>
      <c r="D40">
        <v>380</v>
      </c>
      <c r="E40">
        <v>4</v>
      </c>
    </row>
    <row r="41" spans="1:5" x14ac:dyDescent="0.5">
      <c r="A41">
        <v>120</v>
      </c>
      <c r="B41">
        <v>77</v>
      </c>
      <c r="D41">
        <v>400</v>
      </c>
      <c r="E41">
        <v>6</v>
      </c>
    </row>
    <row r="42" spans="1:5" x14ac:dyDescent="0.5">
      <c r="B42">
        <f>SUM(B40:B41)/A41</f>
        <v>1.175</v>
      </c>
      <c r="C42">
        <f>B42-E$46</f>
        <v>0.92500000000000004</v>
      </c>
      <c r="D42">
        <v>420</v>
      </c>
      <c r="E42">
        <v>5</v>
      </c>
    </row>
    <row r="43" spans="1:5" x14ac:dyDescent="0.5">
      <c r="D43">
        <v>440</v>
      </c>
      <c r="E43">
        <v>5</v>
      </c>
    </row>
    <row r="44" spans="1:5" x14ac:dyDescent="0.5">
      <c r="D44">
        <v>460</v>
      </c>
      <c r="E44">
        <v>4</v>
      </c>
    </row>
    <row r="45" spans="1:5" x14ac:dyDescent="0.5">
      <c r="D45">
        <v>480</v>
      </c>
      <c r="E45">
        <v>7</v>
      </c>
    </row>
    <row r="46" spans="1:5" x14ac:dyDescent="0.5">
      <c r="D46" t="s">
        <v>13</v>
      </c>
      <c r="E46">
        <f>SUM(E22:E45)/D45</f>
        <v>0.25</v>
      </c>
    </row>
    <row r="47" spans="1:5" x14ac:dyDescent="0.5">
      <c r="B47" t="s">
        <v>14</v>
      </c>
      <c r="D47" t="s">
        <v>15</v>
      </c>
    </row>
    <row r="48" spans="1:5" x14ac:dyDescent="0.5">
      <c r="A48">
        <v>0</v>
      </c>
      <c r="B48">
        <v>0</v>
      </c>
      <c r="C48">
        <v>0</v>
      </c>
      <c r="D48">
        <v>1.6166666666666667</v>
      </c>
      <c r="E48">
        <f>-LN(D48/D$48)</f>
        <v>0</v>
      </c>
    </row>
    <row r="49" spans="1:5" x14ac:dyDescent="0.5">
      <c r="A49">
        <v>1.1499999999999999</v>
      </c>
      <c r="B49">
        <f>A49-0.9</f>
        <v>0.24999999999999989</v>
      </c>
      <c r="C49">
        <f>B49+C48</f>
        <v>0.24999999999999989</v>
      </c>
      <c r="D49">
        <v>1.375</v>
      </c>
      <c r="E49">
        <f>-LN(D49/D$48)</f>
        <v>0.16191268516274754</v>
      </c>
    </row>
    <row r="50" spans="1:5" x14ac:dyDescent="0.5">
      <c r="A50">
        <v>1.05</v>
      </c>
      <c r="B50">
        <f t="shared" ref="B50:B52" si="1">A50-0.9</f>
        <v>0.15000000000000002</v>
      </c>
      <c r="C50">
        <f t="shared" ref="C50:C52" si="2">B50+C49</f>
        <v>0.39999999999999991</v>
      </c>
      <c r="D50">
        <v>1.35</v>
      </c>
      <c r="E50">
        <f>-LN(D50/D$48)</f>
        <v>0.18026182383094402</v>
      </c>
    </row>
    <row r="51" spans="1:5" x14ac:dyDescent="0.5">
      <c r="A51">
        <v>1</v>
      </c>
      <c r="B51">
        <f t="shared" si="1"/>
        <v>9.9999999999999978E-2</v>
      </c>
      <c r="C51">
        <f t="shared" si="2"/>
        <v>0.49999999999999989</v>
      </c>
      <c r="D51">
        <v>1.075</v>
      </c>
      <c r="E51">
        <f>-LN(D51/D$48)</f>
        <v>0.40804575470165605</v>
      </c>
    </row>
    <row r="52" spans="1:5" x14ac:dyDescent="0.5">
      <c r="A52">
        <v>1.19</v>
      </c>
      <c r="B52">
        <f t="shared" si="1"/>
        <v>0.28999999999999992</v>
      </c>
      <c r="C52">
        <f t="shared" si="2"/>
        <v>0.78999999999999981</v>
      </c>
      <c r="D52">
        <v>0.92500000000000004</v>
      </c>
      <c r="E52">
        <f>-LN(D52/D$48)</f>
        <v>0.55832795775099409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2015-06-05T18:17:20Z</dcterms:created>
  <dcterms:modified xsi:type="dcterms:W3CDTF">2022-05-25T00:32:15Z</dcterms:modified>
</cp:coreProperties>
</file>