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0730" windowHeight="9735"/>
  </bookViews>
  <sheets>
    <sheet name="Product-Backlog" sheetId="7" r:id="rId1"/>
    <sheet name="Sprint1+2+3-BurnDownChart" sheetId="4" r:id="rId2"/>
    <sheet name="Sprint1+2+3-SprintBacklog" sheetId="6" r:id="rId3"/>
  </sheets>
  <definedNames>
    <definedName name="_xlnm._FilterDatabase" localSheetId="1" hidden="1">'Sprint1+2+3-BurnDownChart'!$A$3:$J$17</definedName>
    <definedName name="_xlnm._FilterDatabase" localSheetId="2" hidden="1">'Sprint1+2+3-SprintBacklog'!$A$26:$AN$40</definedName>
  </definedNames>
  <calcPr calcId="125725"/>
</workbook>
</file>

<file path=xl/calcChain.xml><?xml version="1.0" encoding="utf-8"?>
<calcChain xmlns="http://schemas.openxmlformats.org/spreadsheetml/2006/main">
  <c r="P43" i="6"/>
  <c r="P44"/>
  <c r="P45"/>
  <c r="P46"/>
  <c r="P47"/>
  <c r="P42"/>
  <c r="P39"/>
  <c r="O43"/>
  <c r="O44"/>
  <c r="O45"/>
  <c r="O46"/>
  <c r="O47"/>
  <c r="O42"/>
  <c r="O39"/>
  <c r="X46"/>
  <c r="Y46" s="1"/>
  <c r="Z46" s="1"/>
  <c r="AA46" s="1"/>
  <c r="AB46" s="1"/>
  <c r="AC46" s="1"/>
  <c r="AD46" s="1"/>
  <c r="AE46" s="1"/>
  <c r="AF46" s="1"/>
  <c r="AG46" s="1"/>
  <c r="AH46" s="1"/>
  <c r="AI46" s="1"/>
  <c r="X45"/>
  <c r="Y45" s="1"/>
  <c r="Z45" s="1"/>
  <c r="AA45" s="1"/>
  <c r="AB45" s="1"/>
  <c r="AC45" s="1"/>
  <c r="AD45" s="1"/>
  <c r="AE45" s="1"/>
  <c r="W43"/>
  <c r="X43" s="1"/>
  <c r="Y43" s="1"/>
  <c r="Z43" s="1"/>
  <c r="AA43" s="1"/>
  <c r="AB43" s="1"/>
  <c r="AC43" s="1"/>
  <c r="AD43" s="1"/>
  <c r="AE43" s="1"/>
  <c r="AF43" s="1"/>
  <c r="AG43" s="1"/>
  <c r="AH43" s="1"/>
  <c r="AI43" s="1"/>
  <c r="AJ43" s="1"/>
  <c r="AK43" s="1"/>
  <c r="AL43" s="1"/>
  <c r="W44"/>
  <c r="X44" s="1"/>
  <c r="Y44" s="1"/>
  <c r="Z44" s="1"/>
  <c r="AA44" s="1"/>
  <c r="W45"/>
  <c r="W46"/>
  <c r="W47"/>
  <c r="X47" s="1"/>
  <c r="Y47" s="1"/>
  <c r="Z47" s="1"/>
  <c r="AA47" s="1"/>
  <c r="AB47" s="1"/>
  <c r="AC47" s="1"/>
  <c r="AD47" s="1"/>
  <c r="AE47" s="1"/>
  <c r="AF47" s="1"/>
  <c r="AG47" s="1"/>
  <c r="X42"/>
  <c r="Y42" s="1"/>
  <c r="Z42" s="1"/>
  <c r="AA42" s="1"/>
  <c r="AB42" s="1"/>
  <c r="AC42" s="1"/>
  <c r="AD42" s="1"/>
  <c r="AE42" s="1"/>
  <c r="V43"/>
  <c r="V44"/>
  <c r="V45"/>
  <c r="V46"/>
  <c r="V47"/>
  <c r="U43"/>
  <c r="U44"/>
  <c r="U45"/>
  <c r="U46"/>
  <c r="U47"/>
  <c r="T43"/>
  <c r="T44"/>
  <c r="T45"/>
  <c r="T46"/>
  <c r="T47"/>
  <c r="S43"/>
  <c r="S44"/>
  <c r="S45"/>
  <c r="S46"/>
  <c r="S47"/>
  <c r="W42"/>
  <c r="V42"/>
  <c r="U42"/>
  <c r="U34"/>
  <c r="T42"/>
  <c r="T34"/>
  <c r="S42"/>
  <c r="S34"/>
  <c r="N43"/>
  <c r="N44"/>
  <c r="N45"/>
  <c r="N46"/>
  <c r="N47"/>
  <c r="N42"/>
  <c r="N27"/>
  <c r="N29"/>
  <c r="F44"/>
  <c r="I25" i="4"/>
  <c r="R16"/>
  <c r="R17"/>
  <c r="R18" s="1"/>
  <c r="R19" s="1"/>
  <c r="R20" s="1"/>
  <c r="R21" s="1"/>
  <c r="R15"/>
  <c r="Q16"/>
  <c r="Q17"/>
  <c r="Q18" s="1"/>
  <c r="Q19" s="1"/>
  <c r="Q20" s="1"/>
  <c r="Q21" s="1"/>
  <c r="Q15"/>
  <c r="O4"/>
  <c r="O5" s="1"/>
  <c r="O6" s="1"/>
  <c r="O7" s="1"/>
  <c r="O8" s="1"/>
  <c r="O9" s="1"/>
  <c r="O10" s="1"/>
  <c r="O11" s="1"/>
  <c r="O12" s="1"/>
  <c r="O13" s="1"/>
  <c r="O14" s="1"/>
  <c r="O15" s="1"/>
  <c r="O16" s="1"/>
  <c r="O17" s="1"/>
  <c r="O18" s="1"/>
  <c r="O19" s="1"/>
  <c r="O20" s="1"/>
  <c r="O21" s="1"/>
  <c r="AC44" i="6" l="1"/>
  <c r="AD44" s="1"/>
  <c r="AE44" s="1"/>
  <c r="AF44" s="1"/>
  <c r="AG44" s="1"/>
  <c r="AH44" s="1"/>
  <c r="AI44" s="1"/>
  <c r="AJ44" s="1"/>
  <c r="AB44"/>
  <c r="AG45"/>
  <c r="AH45" s="1"/>
  <c r="AI45" s="1"/>
  <c r="AJ45" s="1"/>
  <c r="AF45"/>
  <c r="AH47"/>
  <c r="AI47" s="1"/>
  <c r="AJ47" s="1"/>
  <c r="AJ46"/>
  <c r="AF42"/>
  <c r="AG42" s="1"/>
  <c r="AH42" s="1"/>
  <c r="AI42" s="1"/>
  <c r="AJ42" s="1"/>
  <c r="L16" i="4" l="1"/>
  <c r="L17"/>
  <c r="K18" s="1"/>
  <c r="L18" s="1"/>
  <c r="K19" s="1"/>
  <c r="L19" s="1"/>
  <c r="K20" s="1"/>
  <c r="L20" s="1"/>
  <c r="K21" s="1"/>
  <c r="L21" s="1"/>
  <c r="K16"/>
  <c r="K17"/>
  <c r="L15"/>
  <c r="K15"/>
  <c r="F35" i="6"/>
  <c r="N39"/>
  <c r="N38"/>
  <c r="F42"/>
  <c r="F40"/>
  <c r="F41"/>
  <c r="F43"/>
  <c r="F45"/>
  <c r="F46"/>
  <c r="F47"/>
  <c r="F39"/>
  <c r="F27"/>
  <c r="W34" l="1"/>
  <c r="W35"/>
  <c r="X35" s="1"/>
  <c r="Y35" s="1"/>
  <c r="Z35" s="1"/>
  <c r="AA35" s="1"/>
  <c r="AB35" s="1"/>
  <c r="AC35" s="1"/>
  <c r="AD35" s="1"/>
  <c r="W36"/>
  <c r="X36" s="1"/>
  <c r="Y36" s="1"/>
  <c r="Z36" s="1"/>
  <c r="AA36" s="1"/>
  <c r="AB36" s="1"/>
  <c r="AC36" s="1"/>
  <c r="AD36" s="1"/>
  <c r="AE36" s="1"/>
  <c r="AF36" s="1"/>
  <c r="AG36" s="1"/>
  <c r="AH36" s="1"/>
  <c r="AI36" s="1"/>
  <c r="AJ36" s="1"/>
  <c r="W37"/>
  <c r="X37" s="1"/>
  <c r="Y37" s="1"/>
  <c r="Z37" s="1"/>
  <c r="AA37" s="1"/>
  <c r="AB37" s="1"/>
  <c r="AC37" s="1"/>
  <c r="AD37" s="1"/>
  <c r="AE37" s="1"/>
  <c r="AF37" s="1"/>
  <c r="AG37" s="1"/>
  <c r="AH37" s="1"/>
  <c r="AI37" s="1"/>
  <c r="AJ37" s="1"/>
  <c r="W38"/>
  <c r="X38" s="1"/>
  <c r="Y38" s="1"/>
  <c r="Z38" s="1"/>
  <c r="AA38" s="1"/>
  <c r="AB38" s="1"/>
  <c r="AC38" s="1"/>
  <c r="AD38" s="1"/>
  <c r="AE38" s="1"/>
  <c r="AF38" s="1"/>
  <c r="AG38" s="1"/>
  <c r="AH38" s="1"/>
  <c r="AI38" s="1"/>
  <c r="AJ38" s="1"/>
  <c r="W39"/>
  <c r="X39" s="1"/>
  <c r="Y39" s="1"/>
  <c r="Z39" s="1"/>
  <c r="AA39" s="1"/>
  <c r="AB39" s="1"/>
  <c r="AC39" s="1"/>
  <c r="AD39" s="1"/>
  <c r="AE39" s="1"/>
  <c r="AF39" s="1"/>
  <c r="AG39" s="1"/>
  <c r="AH39" s="1"/>
  <c r="AI39" s="1"/>
  <c r="AJ39" s="1"/>
  <c r="R1" i="4"/>
  <c r="AF35" i="6" l="1"/>
  <c r="AG35" s="1"/>
  <c r="AH35" s="1"/>
  <c r="AI35" s="1"/>
  <c r="AJ35" s="1"/>
  <c r="AE35"/>
  <c r="Z34"/>
  <c r="AA34" s="1"/>
  <c r="X34"/>
  <c r="Y34" s="1"/>
  <c r="Q4" i="4"/>
  <c r="O1"/>
  <c r="P28" i="6"/>
  <c r="P29"/>
  <c r="P30"/>
  <c r="P31"/>
  <c r="P32"/>
  <c r="P34"/>
  <c r="P35"/>
  <c r="P36"/>
  <c r="P37"/>
  <c r="P38"/>
  <c r="P27"/>
  <c r="R27" s="1"/>
  <c r="O28"/>
  <c r="O29"/>
  <c r="O30"/>
  <c r="O31"/>
  <c r="O32"/>
  <c r="O34"/>
  <c r="O35"/>
  <c r="O36"/>
  <c r="O37"/>
  <c r="O38"/>
  <c r="O27"/>
  <c r="N28"/>
  <c r="N30"/>
  <c r="N31"/>
  <c r="N32"/>
  <c r="N34"/>
  <c r="N35"/>
  <c r="N36"/>
  <c r="N37"/>
  <c r="F34"/>
  <c r="F36"/>
  <c r="F37"/>
  <c r="F38"/>
  <c r="U40"/>
  <c r="T40"/>
  <c r="M28"/>
  <c r="M29"/>
  <c r="M30"/>
  <c r="M31"/>
  <c r="M32"/>
  <c r="M34"/>
  <c r="M35"/>
  <c r="M36"/>
  <c r="M37"/>
  <c r="M38"/>
  <c r="M39"/>
  <c r="M27"/>
  <c r="T27"/>
  <c r="S27"/>
  <c r="S1" i="4"/>
  <c r="M4"/>
  <c r="AB34" i="6" l="1"/>
  <c r="AC34" s="1"/>
  <c r="AD34" s="1"/>
  <c r="S39"/>
  <c r="S32"/>
  <c r="S40"/>
  <c r="S36"/>
  <c r="S29"/>
  <c r="S37"/>
  <c r="S30"/>
  <c r="S38"/>
  <c r="S31"/>
  <c r="S35"/>
  <c r="Q5" i="4"/>
  <c r="AE34" i="6" l="1"/>
  <c r="AF34" s="1"/>
  <c r="AG34" s="1"/>
  <c r="AH34" s="1"/>
  <c r="AI34" s="1"/>
  <c r="AJ34" s="1"/>
  <c r="Q6" i="4"/>
  <c r="T28" i="6"/>
  <c r="R4" i="4"/>
  <c r="F29" i="6"/>
  <c r="F28"/>
  <c r="F30"/>
  <c r="F31"/>
  <c r="F32"/>
  <c r="Q7" i="4" l="1"/>
  <c r="T29" i="6"/>
  <c r="R5" i="4"/>
  <c r="U27" i="6"/>
  <c r="J3" i="7"/>
  <c r="I4" s="1"/>
  <c r="J4" s="1"/>
  <c r="I5" s="1"/>
  <c r="J5" s="1"/>
  <c r="I6" s="1"/>
  <c r="J6" s="1"/>
  <c r="I7" s="1"/>
  <c r="J7" s="1"/>
  <c r="I8" s="1"/>
  <c r="J8" s="1"/>
  <c r="I9" s="1"/>
  <c r="J9" s="1"/>
  <c r="I10" s="1"/>
  <c r="J10" s="1"/>
  <c r="I11" s="1"/>
  <c r="J11" s="1"/>
  <c r="I12" s="1"/>
  <c r="J12" s="1"/>
  <c r="I13" s="1"/>
  <c r="J13" s="1"/>
  <c r="I14" s="1"/>
  <c r="J14" s="1"/>
  <c r="I15" s="1"/>
  <c r="J15" s="1"/>
  <c r="I16" s="1"/>
  <c r="J16" s="1"/>
  <c r="I17" s="1"/>
  <c r="J17" s="1"/>
  <c r="I18" s="1"/>
  <c r="J18" s="1"/>
  <c r="I19" s="1"/>
  <c r="J19" s="1"/>
  <c r="I20" s="1"/>
  <c r="J20" s="1"/>
  <c r="I21" s="1"/>
  <c r="J21" s="1"/>
  <c r="I22" s="1"/>
  <c r="J22" s="1"/>
  <c r="I23" s="1"/>
  <c r="J23" s="1"/>
  <c r="I24" s="1"/>
  <c r="J24" s="1"/>
  <c r="I25" s="1"/>
  <c r="J25" s="1"/>
  <c r="I26" s="1"/>
  <c r="J26" s="1"/>
  <c r="Q8" i="4" l="1"/>
  <c r="T30" i="6"/>
  <c r="R6" i="4"/>
  <c r="U28" i="6"/>
  <c r="W32"/>
  <c r="X32" s="1"/>
  <c r="Y32" s="1"/>
  <c r="Z32" s="1"/>
  <c r="AA32" s="1"/>
  <c r="AB32" s="1"/>
  <c r="AC32" s="1"/>
  <c r="AD32" s="1"/>
  <c r="AE32" s="1"/>
  <c r="AF32" s="1"/>
  <c r="W31"/>
  <c r="X31" s="1"/>
  <c r="Y31" s="1"/>
  <c r="Z31" s="1"/>
  <c r="AA31" s="1"/>
  <c r="AB31" s="1"/>
  <c r="AC31" s="1"/>
  <c r="AD31" s="1"/>
  <c r="AE31" s="1"/>
  <c r="AF31" s="1"/>
  <c r="AG31" s="1"/>
  <c r="AH31" s="1"/>
  <c r="AI31" s="1"/>
  <c r="AJ31" s="1"/>
  <c r="AK31" s="1"/>
  <c r="AL31" s="1"/>
  <c r="W30"/>
  <c r="X30" s="1"/>
  <c r="Y30" s="1"/>
  <c r="Z30" s="1"/>
  <c r="AA30" s="1"/>
  <c r="AB30" s="1"/>
  <c r="AC30" s="1"/>
  <c r="AD30" s="1"/>
  <c r="AE30" s="1"/>
  <c r="AF30" s="1"/>
  <c r="AG30" s="1"/>
  <c r="AH30" s="1"/>
  <c r="AI30" s="1"/>
  <c r="AJ30" s="1"/>
  <c r="AK30" s="1"/>
  <c r="AL30" s="1"/>
  <c r="W29"/>
  <c r="X29" s="1"/>
  <c r="Y29" s="1"/>
  <c r="Z29" s="1"/>
  <c r="AA29" s="1"/>
  <c r="AB29" s="1"/>
  <c r="AC29" s="1"/>
  <c r="AD29" s="1"/>
  <c r="AE29" s="1"/>
  <c r="AF29" s="1"/>
  <c r="AG29" s="1"/>
  <c r="AH29" s="1"/>
  <c r="AI29" s="1"/>
  <c r="AJ29" s="1"/>
  <c r="AK29" s="1"/>
  <c r="AL29" s="1"/>
  <c r="W28"/>
  <c r="X28" s="1"/>
  <c r="Y28" s="1"/>
  <c r="Z28" s="1"/>
  <c r="AA28" s="1"/>
  <c r="AB28" s="1"/>
  <c r="AC28" s="1"/>
  <c r="AD28" s="1"/>
  <c r="AE28" s="1"/>
  <c r="AF28" s="1"/>
  <c r="AG28" s="1"/>
  <c r="AH28" s="1"/>
  <c r="AI28" s="1"/>
  <c r="AJ28" s="1"/>
  <c r="AK28" s="1"/>
  <c r="AL28" s="1"/>
  <c r="W27"/>
  <c r="X27" s="1"/>
  <c r="Y27" s="1"/>
  <c r="Z27" s="1"/>
  <c r="AA27" s="1"/>
  <c r="AB27" s="1"/>
  <c r="AC27" s="1"/>
  <c r="AD27" s="1"/>
  <c r="AE27" s="1"/>
  <c r="AF27" s="1"/>
  <c r="AG27" s="1"/>
  <c r="AH27" s="1"/>
  <c r="AI27" s="1"/>
  <c r="AJ27" s="1"/>
  <c r="AK27" s="1"/>
  <c r="AL27" s="1"/>
  <c r="Q28"/>
  <c r="R28" s="1"/>
  <c r="Q29" s="1"/>
  <c r="R29" s="1"/>
  <c r="Q30" s="1"/>
  <c r="R30" s="1"/>
  <c r="Q31" s="1"/>
  <c r="R31" s="1"/>
  <c r="Q32" s="1"/>
  <c r="R32" s="1"/>
  <c r="Q9" i="4" l="1"/>
  <c r="T31" i="6"/>
  <c r="Q34"/>
  <c r="R34" s="1"/>
  <c r="Q35" s="1"/>
  <c r="R35" s="1"/>
  <c r="Q36" s="1"/>
  <c r="R36" s="1"/>
  <c r="Q37" s="1"/>
  <c r="R37" s="1"/>
  <c r="Q38" s="1"/>
  <c r="R38" s="1"/>
  <c r="Q39" s="1"/>
  <c r="R39" s="1"/>
  <c r="Q42" s="1"/>
  <c r="R42" s="1"/>
  <c r="Q43" s="1"/>
  <c r="R43" s="1"/>
  <c r="Q44" s="1"/>
  <c r="R44" s="1"/>
  <c r="Q45" s="1"/>
  <c r="R45" s="1"/>
  <c r="Q46" s="1"/>
  <c r="R46" s="1"/>
  <c r="Q47" s="1"/>
  <c r="R47" s="1"/>
  <c r="R7" i="4"/>
  <c r="U29" i="6"/>
  <c r="AG32"/>
  <c r="AH32" s="1"/>
  <c r="AI32" s="1"/>
  <c r="AJ32" s="1"/>
  <c r="AK32" s="1"/>
  <c r="AL32" s="1"/>
  <c r="L4" i="4"/>
  <c r="K5" l="1"/>
  <c r="N4"/>
  <c r="R8"/>
  <c r="U30" i="6"/>
  <c r="Q10" i="4"/>
  <c r="T32" i="6"/>
  <c r="Q11" i="4" l="1"/>
  <c r="L5"/>
  <c r="M5"/>
  <c r="R9"/>
  <c r="U31" i="6"/>
  <c r="R10" i="4" l="1"/>
  <c r="U32" i="6"/>
  <c r="Q12" i="4"/>
  <c r="T35" i="6"/>
  <c r="K6" i="4"/>
  <c r="N5"/>
  <c r="L6" l="1"/>
  <c r="M6"/>
  <c r="R11"/>
  <c r="Q13"/>
  <c r="T36" i="6"/>
  <c r="Q14" i="4" l="1"/>
  <c r="T37" i="6"/>
  <c r="K7" i="4"/>
  <c r="N6"/>
  <c r="R12"/>
  <c r="U35" i="6"/>
  <c r="R13" i="4" l="1"/>
  <c r="U36" i="6"/>
  <c r="T39"/>
  <c r="T38"/>
  <c r="L7" i="4"/>
  <c r="M7"/>
  <c r="K8" l="1"/>
  <c r="N7"/>
  <c r="R14"/>
  <c r="U37" i="6"/>
  <c r="L8" i="4" l="1"/>
  <c r="M8"/>
  <c r="U39" i="6"/>
  <c r="U38"/>
  <c r="K9" i="4" l="1"/>
  <c r="N8"/>
  <c r="L9" l="1"/>
  <c r="M9"/>
  <c r="K10" l="1"/>
  <c r="N9"/>
  <c r="L10" l="1"/>
  <c r="M10"/>
  <c r="K11" l="1"/>
  <c r="N10"/>
  <c r="L11" l="1"/>
  <c r="M11"/>
  <c r="K12" l="1"/>
  <c r="N11"/>
  <c r="L12" l="1"/>
  <c r="M12"/>
  <c r="K13" l="1"/>
  <c r="N12"/>
  <c r="L13" l="1"/>
  <c r="M13"/>
  <c r="K14" l="1"/>
  <c r="M14" s="1"/>
  <c r="N13"/>
  <c r="L14" l="1"/>
  <c r="N14" s="1"/>
  <c r="M15" l="1"/>
  <c r="N15" l="1"/>
  <c r="S28" i="6"/>
</calcChain>
</file>

<file path=xl/comments1.xml><?xml version="1.0" encoding="utf-8"?>
<comments xmlns="http://schemas.openxmlformats.org/spreadsheetml/2006/main">
  <authors>
    <author>yiu sim mei</author>
  </authors>
  <commentList>
    <comment ref="R1" authorId="0">
      <text>
        <r>
          <rPr>
            <b/>
            <sz val="9"/>
            <color indexed="81"/>
            <rFont val="Tahoma"/>
            <family val="2"/>
          </rPr>
          <t>yiu sim mei:</t>
        </r>
        <r>
          <rPr>
            <sz val="9"/>
            <color indexed="81"/>
            <rFont val="Tahoma"/>
            <family val="2"/>
          </rPr>
          <t xml:space="preserve">
each week each member do 5 hours- avg each day one person one hours</t>
        </r>
      </text>
    </comment>
  </commentList>
</comments>
</file>

<file path=xl/sharedStrings.xml><?xml version="1.0" encoding="utf-8"?>
<sst xmlns="http://schemas.openxmlformats.org/spreadsheetml/2006/main" count="464" uniqueCount="194">
  <si>
    <t>Theme</t>
  </si>
  <si>
    <t>ID</t>
  </si>
  <si>
    <t>User Story</t>
  </si>
  <si>
    <t>Acceptance Criteria</t>
  </si>
  <si>
    <t>Sprint</t>
  </si>
  <si>
    <t>Status</t>
  </si>
  <si>
    <t>Points</t>
  </si>
  <si>
    <t>Days</t>
  </si>
  <si>
    <t>1021</t>
  </si>
  <si>
    <t>10216</t>
  </si>
  <si>
    <t>10217</t>
  </si>
  <si>
    <t>10219</t>
  </si>
  <si>
    <t>1022</t>
  </si>
  <si>
    <t>10222</t>
  </si>
  <si>
    <t>Start Date</t>
  </si>
  <si>
    <t>End Date</t>
  </si>
  <si>
    <t>Point</t>
  </si>
  <si>
    <r>
      <t>As</t>
    </r>
    <r>
      <rPr>
        <sz val="12"/>
        <rFont val="Calibri"/>
        <family val="2"/>
      </rPr>
      <t xml:space="preserve"> visitor 
_x000D_</t>
    </r>
    <r>
      <rPr>
        <sz val="12"/>
        <color indexed="55"/>
        <rFont val="Calibri"/>
        <family val="2"/>
      </rPr>
      <t>I want to</t>
    </r>
    <r>
      <rPr>
        <sz val="12"/>
        <rFont val="Calibri"/>
        <family val="2"/>
      </rPr>
      <t xml:space="preserve"> register a user account 
_x000D_</t>
    </r>
    <r>
      <rPr>
        <sz val="12"/>
        <color indexed="55"/>
        <rFont val="Calibri"/>
        <family val="2"/>
      </rPr>
      <t>So I can</t>
    </r>
    <r>
      <rPr>
        <sz val="12"/>
        <rFont val="Calibri"/>
        <family val="2"/>
      </rPr>
      <t xml:space="preserve"> enter the application</t>
    </r>
  </si>
  <si>
    <t>Sprint 1</t>
  </si>
  <si>
    <t>Completed</t>
  </si>
  <si>
    <t>5.0</t>
  </si>
  <si>
    <r>
      <t>As</t>
    </r>
    <r>
      <rPr>
        <sz val="12"/>
        <rFont val="Calibri"/>
        <family val="2"/>
      </rPr>
      <t xml:space="preserve"> user 
_x000D_</t>
    </r>
    <r>
      <rPr>
        <sz val="12"/>
        <color indexed="55"/>
        <rFont val="Calibri"/>
        <family val="2"/>
      </rPr>
      <t>I want to</t>
    </r>
    <r>
      <rPr>
        <sz val="12"/>
        <rFont val="Calibri"/>
        <family val="2"/>
      </rPr>
      <t xml:space="preserve"> login my account 
_x000D_</t>
    </r>
    <r>
      <rPr>
        <sz val="12"/>
        <color indexed="55"/>
        <rFont val="Calibri"/>
        <family val="2"/>
      </rPr>
      <t>So I can</t>
    </r>
    <r>
      <rPr>
        <sz val="12"/>
        <rFont val="Calibri"/>
        <family val="2"/>
      </rPr>
      <t xml:space="preserve"> </t>
    </r>
  </si>
  <si>
    <t>2.0</t>
  </si>
  <si>
    <r>
      <t>As</t>
    </r>
    <r>
      <rPr>
        <sz val="12"/>
        <rFont val="Calibri"/>
        <family val="2"/>
      </rPr>
      <t xml:space="preserve"> user 
_x000D_</t>
    </r>
    <r>
      <rPr>
        <sz val="12"/>
        <color indexed="55"/>
        <rFont val="Calibri"/>
        <family val="2"/>
      </rPr>
      <t>I want to</t>
    </r>
    <r>
      <rPr>
        <sz val="12"/>
        <rFont val="Calibri"/>
        <family val="2"/>
      </rPr>
      <t xml:space="preserve"> change password 
_x000D_</t>
    </r>
    <r>
      <rPr>
        <sz val="12"/>
        <color indexed="55"/>
        <rFont val="Calibri"/>
        <family val="2"/>
      </rPr>
      <t>So I can</t>
    </r>
    <r>
      <rPr>
        <sz val="12"/>
        <rFont val="Calibri"/>
        <family val="2"/>
      </rPr>
      <t xml:space="preserve"> enhance my account security</t>
    </r>
  </si>
  <si>
    <t>3.0</t>
  </si>
  <si>
    <r>
      <t>As</t>
    </r>
    <r>
      <rPr>
        <sz val="12"/>
        <rFont val="Calibri"/>
        <family val="2"/>
      </rPr>
      <t xml:space="preserve"> user 
_x000D_</t>
    </r>
    <r>
      <rPr>
        <sz val="12"/>
        <color indexed="55"/>
        <rFont val="Calibri"/>
        <family val="2"/>
      </rPr>
      <t>I want to</t>
    </r>
    <r>
      <rPr>
        <sz val="12"/>
        <rFont val="Calibri"/>
        <family val="2"/>
      </rPr>
      <t xml:space="preserve"> upload my profile picture 
_x000D_</t>
    </r>
    <r>
      <rPr>
        <sz val="12"/>
        <color indexed="55"/>
        <rFont val="Calibri"/>
        <family val="2"/>
      </rPr>
      <t>So I can</t>
    </r>
    <r>
      <rPr>
        <sz val="12"/>
        <rFont val="Calibri"/>
        <family val="2"/>
      </rPr>
      <t xml:space="preserve"> </t>
    </r>
  </si>
  <si>
    <t>13.0</t>
  </si>
  <si>
    <t>8.0</t>
  </si>
  <si>
    <r>
      <t>As</t>
    </r>
    <r>
      <rPr>
        <sz val="12"/>
        <rFont val="Calibri"/>
        <family val="2"/>
      </rPr>
      <t xml:space="preserve"> a user 
_x000D_</t>
    </r>
    <r>
      <rPr>
        <sz val="12"/>
        <color indexed="55"/>
        <rFont val="Calibri"/>
        <family val="2"/>
      </rPr>
      <t>I want to</t>
    </r>
    <r>
      <rPr>
        <sz val="12"/>
        <rFont val="Calibri"/>
        <family val="2"/>
      </rPr>
      <t xml:space="preserve"> receive an e-mail to notice me   
_x000D_</t>
    </r>
    <r>
      <rPr>
        <sz val="12"/>
        <color indexed="55"/>
        <rFont val="Calibri"/>
        <family val="2"/>
      </rPr>
      <t>So I can</t>
    </r>
    <r>
      <rPr>
        <sz val="12"/>
        <rFont val="Calibri"/>
        <family val="2"/>
      </rPr>
      <t xml:space="preserve"> know my register is successful</t>
    </r>
  </si>
  <si>
    <t>Total for backlog 'gathering'</t>
  </si>
  <si>
    <t>Effort Remaining</t>
    <phoneticPr fontId="21" type="noConversion"/>
  </si>
  <si>
    <t>Ideal Effort Hours</t>
    <phoneticPr fontId="21" type="noConversion"/>
  </si>
  <si>
    <r>
      <t>As</t>
    </r>
    <r>
      <rPr>
        <sz val="12"/>
        <rFont val="Calibri"/>
        <family val="2"/>
      </rPr>
      <t xml:space="preserve"> user 
_x000D_</t>
    </r>
    <r>
      <rPr>
        <sz val="12"/>
        <color indexed="55"/>
        <rFont val="Calibri"/>
        <family val="2"/>
      </rPr>
      <t>I want to</t>
    </r>
    <r>
      <rPr>
        <sz val="12"/>
        <rFont val="Calibri"/>
        <family val="2"/>
      </rPr>
      <t xml:space="preserve"> get my password  by email if I forget it 
_x000D_</t>
    </r>
    <r>
      <rPr>
        <sz val="12"/>
        <color indexed="55"/>
        <rFont val="Calibri"/>
        <family val="2"/>
      </rPr>
      <t>So I can</t>
    </r>
    <r>
      <rPr>
        <sz val="12"/>
        <rFont val="Calibri"/>
        <family val="2"/>
      </rPr>
      <t xml:space="preserve"> </t>
    </r>
  </si>
  <si>
    <t>Task</t>
  </si>
  <si>
    <t>Allow user to have their own account</t>
  </si>
  <si>
    <t>Allow user to enter the home page</t>
  </si>
  <si>
    <t>User can upload the picture</t>
  </si>
  <si>
    <t>User can receive the email that contain the new password</t>
  </si>
  <si>
    <t>User can receive the email that contain the reseted password</t>
  </si>
  <si>
    <t>Handler</t>
  </si>
  <si>
    <t>1. Ching 2. Carrie 3.Jeffee 4.Sheron 5. Bee 6. Himal</t>
  </si>
  <si>
    <t>2,3,4</t>
  </si>
  <si>
    <t>1,5,6</t>
  </si>
  <si>
    <t>1,2,4</t>
  </si>
  <si>
    <t>1,2,4,6</t>
  </si>
  <si>
    <t>1,2,3,5</t>
  </si>
  <si>
    <t>User can change the password and save the changing</t>
  </si>
  <si>
    <t>● To create the data base to establish a user account 
● Create a mail server to send password to user
●Generate a radom password for user</t>
  </si>
  <si>
    <t>●To create the login page
●Create a backend method to authoriz the user</t>
  </si>
  <si>
    <t>●To create the page for changing password
●Create a method to update the user account in data base</t>
  </si>
  <si>
    <t>●To set the seeting page and allow user to upload file
●Create a method to save the base64 file to  the file system</t>
  </si>
  <si>
    <t>●Generate a radom password for user
●Send the email with the new password  by the server.</t>
  </si>
  <si>
    <t>●Send the email by the server.</t>
  </si>
  <si>
    <t>Day16</t>
  </si>
  <si>
    <t>Day17</t>
  </si>
  <si>
    <t>Sprint1-Data</t>
  </si>
  <si>
    <t>Sprint2-Data</t>
  </si>
  <si>
    <t>Sprint3-Data</t>
  </si>
  <si>
    <t>Sprint4-Data</t>
  </si>
  <si>
    <t>Gathering</t>
  </si>
  <si>
    <t>Velocity: 2.0</t>
  </si>
  <si>
    <t>a) Allow user to have their own account</t>
  </si>
  <si>
    <t>a) Allow user to enter the home page</t>
  </si>
  <si>
    <t>a) User can chage the password and save the changing</t>
  </si>
  <si>
    <t>a) User can upload the picture</t>
  </si>
  <si>
    <r>
      <t>As</t>
    </r>
    <r>
      <rPr>
        <sz val="12"/>
        <rFont val="Calibri"/>
        <family val="2"/>
      </rPr>
      <t xml:space="preserve"> user 
_x000D_</t>
    </r>
    <r>
      <rPr>
        <sz val="12"/>
        <color indexed="55"/>
        <rFont val="Calibri"/>
        <family val="2"/>
      </rPr>
      <t>I want to</t>
    </r>
    <r>
      <rPr>
        <sz val="12"/>
        <rFont val="Calibri"/>
        <family val="2"/>
      </rPr>
      <t xml:space="preserve"> get my password  by email if i forget it 
_x000D_</t>
    </r>
    <r>
      <rPr>
        <sz val="12"/>
        <color indexed="55"/>
        <rFont val="Calibri"/>
        <family val="2"/>
      </rPr>
      <t>So I can</t>
    </r>
    <r>
      <rPr>
        <sz val="12"/>
        <rFont val="Calibri"/>
        <family val="2"/>
      </rPr>
      <t xml:space="preserve"> </t>
    </r>
  </si>
  <si>
    <t>a) User can receive the email that contain the reseted password</t>
  </si>
  <si>
    <t>a) User can receive the email that contain the new password</t>
  </si>
  <si>
    <t>10223</t>
  </si>
  <si>
    <r>
      <t>As</t>
    </r>
    <r>
      <rPr>
        <sz val="12"/>
        <rFont val="Calibri"/>
        <family val="2"/>
      </rPr>
      <t xml:space="preserve"> a user 
_x000D_</t>
    </r>
    <r>
      <rPr>
        <sz val="12"/>
        <color indexed="55"/>
        <rFont val="Calibri"/>
        <family val="2"/>
      </rPr>
      <t>I want to</t>
    </r>
    <r>
      <rPr>
        <sz val="12"/>
        <rFont val="Calibri"/>
        <family val="2"/>
      </rPr>
      <t xml:space="preserve"> crop my profile picture in square size 
_x000D_</t>
    </r>
    <r>
      <rPr>
        <sz val="12"/>
        <color indexed="55"/>
        <rFont val="Calibri"/>
        <family val="2"/>
      </rPr>
      <t>So I can</t>
    </r>
    <r>
      <rPr>
        <sz val="12"/>
        <rFont val="Calibri"/>
        <family val="2"/>
      </rPr>
      <t xml:space="preserve"> show the important part of the photo become my profile picture</t>
    </r>
  </si>
  <si>
    <t>a) the profile picture can be uploaded to the server
_x000D_b) The browser can retrieve the user's profile picture 
_x000D_c) To confirm the profile picture is 200 x 200 pixels</t>
  </si>
  <si>
    <t>Sprint 2</t>
  </si>
  <si>
    <t>To do</t>
  </si>
  <si>
    <t>10214</t>
  </si>
  <si>
    <r>
      <t>As</t>
    </r>
    <r>
      <rPr>
        <sz val="12"/>
        <rFont val="Calibri"/>
        <family val="2"/>
      </rPr>
      <t xml:space="preserve"> user 
_x000D_</t>
    </r>
    <r>
      <rPr>
        <sz val="12"/>
        <color indexed="55"/>
        <rFont val="Calibri"/>
        <family val="2"/>
      </rPr>
      <t>I want to</t>
    </r>
    <r>
      <rPr>
        <sz val="12"/>
        <rFont val="Calibri"/>
        <family val="2"/>
      </rPr>
      <t xml:space="preserve"> invite others be my friends 
_x000D_</t>
    </r>
    <r>
      <rPr>
        <sz val="12"/>
        <color indexed="55"/>
        <rFont val="Calibri"/>
        <family val="2"/>
      </rPr>
      <t>So I can</t>
    </r>
    <r>
      <rPr>
        <sz val="12"/>
        <rFont val="Calibri"/>
        <family val="2"/>
      </rPr>
      <t xml:space="preserve"> </t>
    </r>
  </si>
  <si>
    <t>a) search user by email
_x000D_b) add user to friend list</t>
  </si>
  <si>
    <t>10213</t>
  </si>
  <si>
    <r>
      <t>As</t>
    </r>
    <r>
      <rPr>
        <sz val="12"/>
        <rFont val="Calibri"/>
        <family val="2"/>
      </rPr>
      <t xml:space="preserve"> user 
_x000D_</t>
    </r>
    <r>
      <rPr>
        <sz val="12"/>
        <color indexed="55"/>
        <rFont val="Calibri"/>
        <family val="2"/>
      </rPr>
      <t>I want to</t>
    </r>
    <r>
      <rPr>
        <sz val="12"/>
        <rFont val="Calibri"/>
        <family val="2"/>
      </rPr>
      <t xml:space="preserve"> see my friend list 
_x000D_</t>
    </r>
    <r>
      <rPr>
        <sz val="12"/>
        <color indexed="55"/>
        <rFont val="Calibri"/>
        <family val="2"/>
      </rPr>
      <t>So I can</t>
    </r>
    <r>
      <rPr>
        <sz val="12"/>
        <rFont val="Calibri"/>
        <family val="2"/>
      </rPr>
      <t xml:space="preserve"> </t>
    </r>
  </si>
  <si>
    <t xml:space="preserve">a) The users can see the information of their friends </t>
  </si>
  <si>
    <t>10224</t>
  </si>
  <si>
    <r>
      <t>As</t>
    </r>
    <r>
      <rPr>
        <sz val="12"/>
        <rFont val="Calibri"/>
        <family val="2"/>
      </rPr>
      <t xml:space="preserve"> a user   
_x000D_</t>
    </r>
    <r>
      <rPr>
        <sz val="12"/>
        <color indexed="55"/>
        <rFont val="Calibri"/>
        <family val="2"/>
      </rPr>
      <t>I want to</t>
    </r>
    <r>
      <rPr>
        <sz val="12"/>
        <rFont val="Calibri"/>
        <family val="2"/>
      </rPr>
      <t xml:space="preserve"> show a number to someone who didn't vote in previous  activities 
_x000D_</t>
    </r>
    <r>
      <rPr>
        <sz val="12"/>
        <color indexed="55"/>
        <rFont val="Calibri"/>
        <family val="2"/>
      </rPr>
      <t>So I can</t>
    </r>
    <r>
      <rPr>
        <sz val="12"/>
        <rFont val="Calibri"/>
        <family val="2"/>
      </rPr>
      <t xml:space="preserve"> </t>
    </r>
  </si>
  <si>
    <t xml:space="preserve">a) show the counter in user profile </t>
  </si>
  <si>
    <t>10221</t>
  </si>
  <si>
    <r>
      <t>As</t>
    </r>
    <r>
      <rPr>
        <sz val="12"/>
        <rFont val="Calibri"/>
        <family val="2"/>
      </rPr>
      <t xml:space="preserve"> user 
_x000D_</t>
    </r>
    <r>
      <rPr>
        <sz val="12"/>
        <color indexed="55"/>
        <rFont val="Calibri"/>
        <family val="2"/>
      </rPr>
      <t>I want to</t>
    </r>
    <r>
      <rPr>
        <sz val="12"/>
        <rFont val="Calibri"/>
        <family val="2"/>
      </rPr>
      <t xml:space="preserve"> edit my friend list 
_x000D_</t>
    </r>
    <r>
      <rPr>
        <sz val="12"/>
        <color indexed="55"/>
        <rFont val="Calibri"/>
        <family val="2"/>
      </rPr>
      <t>So I can</t>
    </r>
    <r>
      <rPr>
        <sz val="12"/>
        <rFont val="Calibri"/>
        <family val="2"/>
      </rPr>
      <t xml:space="preserve"> </t>
    </r>
  </si>
  <si>
    <t>a) User can add and remove friends to the friend list</t>
  </si>
  <si>
    <t>1023</t>
  </si>
  <si>
    <r>
      <t>As</t>
    </r>
    <r>
      <rPr>
        <sz val="12"/>
        <rFont val="Calibri"/>
        <family val="2"/>
      </rPr>
      <t xml:space="preserve"> group owner 
_x000D_</t>
    </r>
    <r>
      <rPr>
        <sz val="12"/>
        <color indexed="55"/>
        <rFont val="Calibri"/>
        <family val="2"/>
      </rPr>
      <t>I want to</t>
    </r>
    <r>
      <rPr>
        <sz val="12"/>
        <rFont val="Calibri"/>
        <family val="2"/>
      </rPr>
      <t xml:space="preserve"> create a group by providing group name 
_x000D_</t>
    </r>
    <r>
      <rPr>
        <sz val="12"/>
        <color indexed="55"/>
        <rFont val="Calibri"/>
        <family val="2"/>
      </rPr>
      <t>So I can</t>
    </r>
    <r>
      <rPr>
        <sz val="12"/>
        <rFont val="Calibri"/>
        <family val="2"/>
      </rPr>
      <t xml:space="preserve"> </t>
    </r>
  </si>
  <si>
    <t xml:space="preserve">a) create a group with group name </t>
  </si>
  <si>
    <t>1024</t>
  </si>
  <si>
    <r>
      <t>As</t>
    </r>
    <r>
      <rPr>
        <sz val="12"/>
        <rFont val="Calibri"/>
        <family val="2"/>
      </rPr>
      <t xml:space="preserve"> group owner 
_x000D_</t>
    </r>
    <r>
      <rPr>
        <sz val="12"/>
        <color indexed="55"/>
        <rFont val="Calibri"/>
        <family val="2"/>
      </rPr>
      <t>I want to</t>
    </r>
    <r>
      <rPr>
        <sz val="12"/>
        <rFont val="Calibri"/>
        <family val="2"/>
      </rPr>
      <t xml:space="preserve"> invite user to join my group 
_x000D_</t>
    </r>
    <r>
      <rPr>
        <sz val="12"/>
        <color indexed="55"/>
        <rFont val="Calibri"/>
        <family val="2"/>
      </rPr>
      <t>So I can</t>
    </r>
    <r>
      <rPr>
        <sz val="12"/>
        <rFont val="Calibri"/>
        <family val="2"/>
      </rPr>
      <t xml:space="preserve"> </t>
    </r>
  </si>
  <si>
    <t>a) search friends from friend list
_x000D_b) add friends to the group</t>
  </si>
  <si>
    <t>Sprint 3</t>
  </si>
  <si>
    <t>1025</t>
  </si>
  <si>
    <r>
      <t>As</t>
    </r>
    <r>
      <rPr>
        <sz val="12"/>
        <rFont val="Calibri"/>
        <family val="2"/>
      </rPr>
      <t xml:space="preserve"> group owner 
_x000D_</t>
    </r>
    <r>
      <rPr>
        <sz val="12"/>
        <color indexed="55"/>
        <rFont val="Calibri"/>
        <family val="2"/>
      </rPr>
      <t>I want to</t>
    </r>
    <r>
      <rPr>
        <sz val="12"/>
        <rFont val="Calibri"/>
        <family val="2"/>
      </rPr>
      <t xml:space="preserve"> configure the group settings 
_x000D_</t>
    </r>
    <r>
      <rPr>
        <sz val="12"/>
        <color indexed="55"/>
        <rFont val="Calibri"/>
        <family val="2"/>
      </rPr>
      <t>So I can</t>
    </r>
    <r>
      <rPr>
        <sz val="12"/>
        <rFont val="Calibri"/>
        <family val="2"/>
      </rPr>
      <t xml:space="preserve"> customize the gathering</t>
    </r>
  </si>
  <si>
    <t>a) change the group name
_x000D_b) change the activity type
_x000D_c) change the available period</t>
  </si>
  <si>
    <t>1026</t>
  </si>
  <si>
    <r>
      <t>As</t>
    </r>
    <r>
      <rPr>
        <sz val="12"/>
        <rFont val="Calibri"/>
        <family val="2"/>
      </rPr>
      <t xml:space="preserve"> user 
_x000D_</t>
    </r>
    <r>
      <rPr>
        <sz val="12"/>
        <color indexed="55"/>
        <rFont val="Calibri"/>
        <family val="2"/>
      </rPr>
      <t>I want to</t>
    </r>
    <r>
      <rPr>
        <sz val="12"/>
        <rFont val="Calibri"/>
        <family val="2"/>
      </rPr>
      <t xml:space="preserve"> provide an available date or period 
_x000D_</t>
    </r>
    <r>
      <rPr>
        <sz val="12"/>
        <color indexed="55"/>
        <rFont val="Calibri"/>
        <family val="2"/>
      </rPr>
      <t>So I can</t>
    </r>
    <r>
      <rPr>
        <sz val="12"/>
        <rFont val="Calibri"/>
        <family val="2"/>
      </rPr>
      <t xml:space="preserve"> </t>
    </r>
  </si>
  <si>
    <t>a) set available date to group setting</t>
  </si>
  <si>
    <t>10212</t>
  </si>
  <si>
    <r>
      <t>As</t>
    </r>
    <r>
      <rPr>
        <sz val="12"/>
        <rFont val="Calibri"/>
        <family val="2"/>
      </rPr>
      <t xml:space="preserve"> user 
_x000D_</t>
    </r>
    <r>
      <rPr>
        <sz val="12"/>
        <color indexed="55"/>
        <rFont val="Calibri"/>
        <family val="2"/>
      </rPr>
      <t>I want to</t>
    </r>
    <r>
      <rPr>
        <sz val="12"/>
        <rFont val="Calibri"/>
        <family val="2"/>
      </rPr>
      <t xml:space="preserve"> see my current activities 
_x000D_</t>
    </r>
    <r>
      <rPr>
        <sz val="12"/>
        <color indexed="55"/>
        <rFont val="Calibri"/>
        <family val="2"/>
      </rPr>
      <t>So I can</t>
    </r>
    <r>
      <rPr>
        <sz val="12"/>
        <rFont val="Calibri"/>
        <family val="2"/>
      </rPr>
      <t xml:space="preserve"> </t>
    </r>
  </si>
  <si>
    <t>a) see the user activities when user login our website</t>
  </si>
  <si>
    <t>10218</t>
  </si>
  <si>
    <r>
      <t>As</t>
    </r>
    <r>
      <rPr>
        <sz val="12"/>
        <rFont val="Calibri"/>
        <family val="2"/>
      </rPr>
      <t xml:space="preserve"> user 
_x000D_</t>
    </r>
    <r>
      <rPr>
        <sz val="12"/>
        <color indexed="55"/>
        <rFont val="Calibri"/>
        <family val="2"/>
      </rPr>
      <t>I want to</t>
    </r>
    <r>
      <rPr>
        <sz val="12"/>
        <rFont val="Calibri"/>
        <family val="2"/>
      </rPr>
      <t xml:space="preserve"> receive the notification  
_x000D_</t>
    </r>
    <r>
      <rPr>
        <sz val="12"/>
        <color indexed="55"/>
        <rFont val="Calibri"/>
        <family val="2"/>
      </rPr>
      <t>So I can</t>
    </r>
    <r>
      <rPr>
        <sz val="12"/>
        <rFont val="Calibri"/>
        <family val="2"/>
      </rPr>
      <t xml:space="preserve"> know news of the activities</t>
    </r>
  </si>
  <si>
    <t>a) receive an e-mail when new group is created</t>
  </si>
  <si>
    <t>1028</t>
  </si>
  <si>
    <r>
      <t>As</t>
    </r>
    <r>
      <rPr>
        <sz val="12"/>
        <rFont val="Calibri"/>
        <family val="2"/>
      </rPr>
      <t xml:space="preserve"> group owner 
_x000D_</t>
    </r>
    <r>
      <rPr>
        <sz val="12"/>
        <color indexed="55"/>
        <rFont val="Calibri"/>
        <family val="2"/>
      </rPr>
      <t>I want to</t>
    </r>
    <r>
      <rPr>
        <sz val="12"/>
        <rFont val="Calibri"/>
        <family val="2"/>
      </rPr>
      <t xml:space="preserve"> choose the date if there are more than one choices have the same voting 
_x000D_</t>
    </r>
    <r>
      <rPr>
        <sz val="12"/>
        <color indexed="55"/>
        <rFont val="Calibri"/>
        <family val="2"/>
      </rPr>
      <t>So I can</t>
    </r>
    <r>
      <rPr>
        <sz val="12"/>
        <rFont val="Calibri"/>
        <family val="2"/>
      </rPr>
      <t xml:space="preserve"> </t>
    </r>
  </si>
  <si>
    <t>a) system generate a date from choices</t>
  </si>
  <si>
    <t>10225</t>
  </si>
  <si>
    <r>
      <t>As</t>
    </r>
    <r>
      <rPr>
        <sz val="12"/>
        <rFont val="Calibri"/>
        <family val="2"/>
      </rPr>
      <t xml:space="preserve"> a user 
_x000D_</t>
    </r>
    <r>
      <rPr>
        <sz val="12"/>
        <color indexed="55"/>
        <rFont val="Calibri"/>
        <family val="2"/>
      </rPr>
      <t>I want to</t>
    </r>
    <r>
      <rPr>
        <sz val="12"/>
        <rFont val="Calibri"/>
        <family val="2"/>
      </rPr>
      <t xml:space="preserve"> count  how many times does someone didn't vote 
_x000D_</t>
    </r>
    <r>
      <rPr>
        <sz val="12"/>
        <color indexed="55"/>
        <rFont val="Calibri"/>
        <family val="2"/>
      </rPr>
      <t>So I can</t>
    </r>
    <r>
      <rPr>
        <sz val="12"/>
        <rFont val="Calibri"/>
        <family val="2"/>
      </rPr>
      <t xml:space="preserve"> </t>
    </r>
  </si>
  <si>
    <t>a) add one to counter if the user didn't vote</t>
  </si>
  <si>
    <t>Sprint 4</t>
  </si>
  <si>
    <t>1027</t>
  </si>
  <si>
    <r>
      <t>As</t>
    </r>
    <r>
      <rPr>
        <sz val="12"/>
        <rFont val="Calibri"/>
        <family val="2"/>
      </rPr>
      <t xml:space="preserve"> user 
_x000D_</t>
    </r>
    <r>
      <rPr>
        <sz val="12"/>
        <color indexed="55"/>
        <rFont val="Calibri"/>
        <family val="2"/>
      </rPr>
      <t>I want to</t>
    </r>
    <r>
      <rPr>
        <sz val="12"/>
        <rFont val="Calibri"/>
        <family val="2"/>
      </rPr>
      <t xml:space="preserve"> suggest some of the gathering details 
_x000D_</t>
    </r>
    <r>
      <rPr>
        <sz val="12"/>
        <color indexed="55"/>
        <rFont val="Calibri"/>
        <family val="2"/>
      </rPr>
      <t>So I can</t>
    </r>
    <r>
      <rPr>
        <sz val="12"/>
        <rFont val="Calibri"/>
        <family val="2"/>
      </rPr>
      <t xml:space="preserve"> </t>
    </r>
  </si>
  <si>
    <t>a) group member can share the suggestions 
_x000D_b) suggestion be the choice of voting</t>
  </si>
  <si>
    <t>1029</t>
  </si>
  <si>
    <r>
      <t>As</t>
    </r>
    <r>
      <rPr>
        <sz val="12"/>
        <rFont val="Calibri"/>
        <family val="2"/>
      </rPr>
      <t xml:space="preserve"> user 
_x000D_</t>
    </r>
    <r>
      <rPr>
        <sz val="12"/>
        <color indexed="55"/>
        <rFont val="Calibri"/>
        <family val="2"/>
      </rPr>
      <t>I want to</t>
    </r>
    <r>
      <rPr>
        <sz val="12"/>
        <rFont val="Calibri"/>
        <family val="2"/>
      </rPr>
      <t xml:space="preserve"> vote the gathering details 
_x000D_</t>
    </r>
    <r>
      <rPr>
        <sz val="12"/>
        <color indexed="55"/>
        <rFont val="Calibri"/>
        <family val="2"/>
      </rPr>
      <t>So I can</t>
    </r>
    <r>
      <rPr>
        <sz val="12"/>
        <rFont val="Calibri"/>
        <family val="2"/>
      </rPr>
      <t xml:space="preserve"> </t>
    </r>
  </si>
  <si>
    <t>a) group member can vote</t>
  </si>
  <si>
    <t>10211</t>
  </si>
  <si>
    <r>
      <t>As</t>
    </r>
    <r>
      <rPr>
        <sz val="12"/>
        <rFont val="Calibri"/>
        <family val="2"/>
      </rPr>
      <t xml:space="preserve"> user 
_x000D_</t>
    </r>
    <r>
      <rPr>
        <sz val="12"/>
        <color indexed="55"/>
        <rFont val="Calibri"/>
        <family val="2"/>
      </rPr>
      <t>I want to</t>
    </r>
    <r>
      <rPr>
        <sz val="12"/>
        <rFont val="Calibri"/>
        <family val="2"/>
      </rPr>
      <t xml:space="preserve"> see the dashboard 
_x000D_</t>
    </r>
    <r>
      <rPr>
        <sz val="12"/>
        <color indexed="55"/>
        <rFont val="Calibri"/>
        <family val="2"/>
      </rPr>
      <t>So I can</t>
    </r>
    <r>
      <rPr>
        <sz val="12"/>
        <rFont val="Calibri"/>
        <family val="2"/>
      </rPr>
      <t xml:space="preserve"> </t>
    </r>
  </si>
  <si>
    <t>a) count the voting result
_x000D_b) show the result in dashboard</t>
  </si>
  <si>
    <t>10210</t>
  </si>
  <si>
    <r>
      <t>As</t>
    </r>
    <r>
      <rPr>
        <sz val="12"/>
        <rFont val="Calibri"/>
        <family val="2"/>
      </rPr>
      <t xml:space="preserve"> user 
_x000D_</t>
    </r>
    <r>
      <rPr>
        <sz val="12"/>
        <color indexed="55"/>
        <rFont val="Calibri"/>
        <family val="2"/>
      </rPr>
      <t>I want to</t>
    </r>
    <r>
      <rPr>
        <sz val="12"/>
        <rFont val="Calibri"/>
        <family val="2"/>
      </rPr>
      <t xml:space="preserve"> see the final result 
_x000D_</t>
    </r>
    <r>
      <rPr>
        <sz val="12"/>
        <color indexed="55"/>
        <rFont val="Calibri"/>
        <family val="2"/>
      </rPr>
      <t>So I can</t>
    </r>
    <r>
      <rPr>
        <sz val="12"/>
        <rFont val="Calibri"/>
        <family val="2"/>
      </rPr>
      <t xml:space="preserve"> </t>
    </r>
  </si>
  <si>
    <t xml:space="preserve">a) show the voting result </t>
  </si>
  <si>
    <t>10220</t>
  </si>
  <si>
    <r>
      <t>As</t>
    </r>
    <r>
      <rPr>
        <sz val="12"/>
        <rFont val="Calibri"/>
        <family val="2"/>
      </rPr>
      <t xml:space="preserve"> user 
_x000D_</t>
    </r>
    <r>
      <rPr>
        <sz val="12"/>
        <color indexed="55"/>
        <rFont val="Calibri"/>
        <family val="2"/>
      </rPr>
      <t>I want to</t>
    </r>
    <r>
      <rPr>
        <sz val="12"/>
        <rFont val="Calibri"/>
        <family val="2"/>
      </rPr>
      <t xml:space="preserve"> review my past acivities 
_x000D_</t>
    </r>
    <r>
      <rPr>
        <sz val="12"/>
        <color indexed="55"/>
        <rFont val="Calibri"/>
        <family val="2"/>
      </rPr>
      <t>So I can</t>
    </r>
    <r>
      <rPr>
        <sz val="12"/>
        <rFont val="Calibri"/>
        <family val="2"/>
      </rPr>
      <t xml:space="preserve"> </t>
    </r>
  </si>
  <si>
    <t>a) show the past activities in user's home page</t>
  </si>
  <si>
    <t>Total for theme 'oct'</t>
  </si>
  <si>
    <t>126.0 points / 63.0 days</t>
  </si>
  <si>
    <t>Day1-2</t>
    <phoneticPr fontId="21" type="noConversion"/>
  </si>
  <si>
    <t>Day3-4</t>
    <phoneticPr fontId="21" type="noConversion"/>
  </si>
  <si>
    <t>Day4-5</t>
    <phoneticPr fontId="21" type="noConversion"/>
  </si>
  <si>
    <t>Day5-6</t>
    <phoneticPr fontId="21" type="noConversion"/>
  </si>
  <si>
    <t>Day7-8</t>
    <phoneticPr fontId="21" type="noConversion"/>
  </si>
  <si>
    <t>Day8-9</t>
    <phoneticPr fontId="21" type="noConversion"/>
  </si>
  <si>
    <t>Day10-11</t>
    <phoneticPr fontId="21" type="noConversion"/>
  </si>
  <si>
    <t>Day12-13</t>
    <phoneticPr fontId="21" type="noConversion"/>
  </si>
  <si>
    <t>Day14-15</t>
    <phoneticPr fontId="21" type="noConversion"/>
  </si>
  <si>
    <t>Day16-17</t>
    <phoneticPr fontId="21" type="noConversion"/>
  </si>
  <si>
    <t>Day18-19</t>
    <phoneticPr fontId="21" type="noConversion"/>
  </si>
  <si>
    <t>Day20-21</t>
    <phoneticPr fontId="21" type="noConversion"/>
  </si>
  <si>
    <t>Day22-23</t>
    <phoneticPr fontId="21" type="noConversion"/>
  </si>
  <si>
    <t>Day24-25</t>
    <phoneticPr fontId="21" type="noConversion"/>
  </si>
  <si>
    <t>Day26-27</t>
    <phoneticPr fontId="21" type="noConversion"/>
  </si>
  <si>
    <t>Gathering</t>
    <phoneticPr fontId="21" type="noConversion"/>
  </si>
  <si>
    <t>Estimate</t>
    <phoneticPr fontId="21" type="noConversion"/>
  </si>
  <si>
    <t>Ching</t>
    <phoneticPr fontId="21" type="noConversion"/>
  </si>
  <si>
    <t>Carrie</t>
    <phoneticPr fontId="21" type="noConversion"/>
  </si>
  <si>
    <t>Jeffee</t>
    <phoneticPr fontId="21" type="noConversion"/>
  </si>
  <si>
    <t>Sheron</t>
    <phoneticPr fontId="21" type="noConversion"/>
  </si>
  <si>
    <t>Bee</t>
    <phoneticPr fontId="21" type="noConversion"/>
  </si>
  <si>
    <t>Himal</t>
    <phoneticPr fontId="21" type="noConversion"/>
  </si>
  <si>
    <t>Nov</t>
    <phoneticPr fontId="21" type="noConversion"/>
  </si>
  <si>
    <t>Oct</t>
    <phoneticPr fontId="21" type="noConversion"/>
  </si>
  <si>
    <t>Dec</t>
    <phoneticPr fontId="21" type="noConversion"/>
  </si>
  <si>
    <t>Jan</t>
    <phoneticPr fontId="21" type="noConversion"/>
  </si>
  <si>
    <t>Feb</t>
    <phoneticPr fontId="21" type="noConversion"/>
  </si>
  <si>
    <r>
      <rPr>
        <sz val="6"/>
        <color indexed="8"/>
        <rFont val="細明體"/>
        <family val="3"/>
        <charset val="136"/>
      </rPr>
      <t>●</t>
    </r>
    <r>
      <rPr>
        <sz val="6"/>
        <color indexed="8"/>
        <rFont val="Calibri"/>
        <family val="2"/>
      </rPr>
      <t xml:space="preserve"> </t>
    </r>
    <r>
      <rPr>
        <sz val="12"/>
        <color indexed="8"/>
        <rFont val="Calibri"/>
        <family val="2"/>
      </rPr>
      <t xml:space="preserve">To set the frame to show the picture
</t>
    </r>
    <r>
      <rPr>
        <sz val="6"/>
        <color indexed="8"/>
        <rFont val="細明體"/>
        <family val="3"/>
        <charset val="136"/>
      </rPr>
      <t>●</t>
    </r>
    <r>
      <rPr>
        <sz val="12"/>
        <color indexed="8"/>
        <rFont val="Calibri"/>
        <family val="2"/>
      </rPr>
      <t xml:space="preserve">Provide the button to adjust the size of the picture and cut  the important part of the picture
</t>
    </r>
    <phoneticPr fontId="21" type="noConversion"/>
  </si>
  <si>
    <r>
      <rPr>
        <sz val="6"/>
        <color indexed="8"/>
        <rFont val="細明體"/>
        <family val="3"/>
        <charset val="136"/>
      </rPr>
      <t>●</t>
    </r>
    <r>
      <rPr>
        <sz val="12"/>
        <color indexed="8"/>
        <rFont val="Calibri"/>
        <family val="2"/>
      </rPr>
      <t xml:space="preserve">To add the function of searching the user by name 
</t>
    </r>
    <r>
      <rPr>
        <sz val="6"/>
        <color indexed="8"/>
        <rFont val="細明體"/>
        <family val="3"/>
        <charset val="136"/>
      </rPr>
      <t>●</t>
    </r>
    <r>
      <rPr>
        <sz val="12"/>
        <color indexed="8"/>
        <rFont val="Calibri"/>
        <family val="2"/>
      </rPr>
      <t>To add the button which can add the user be friend</t>
    </r>
    <phoneticPr fontId="21" type="noConversion"/>
  </si>
  <si>
    <r>
      <rPr>
        <sz val="6"/>
        <color indexed="8"/>
        <rFont val="細明體"/>
        <family val="3"/>
        <charset val="136"/>
      </rPr>
      <t>●</t>
    </r>
    <r>
      <rPr>
        <sz val="12"/>
        <color indexed="8"/>
        <rFont val="Calibri"/>
        <family val="2"/>
      </rPr>
      <t xml:space="preserve">To create the friend list and store into the data base with specific user </t>
    </r>
    <phoneticPr fontId="21" type="noConversion"/>
  </si>
  <si>
    <r>
      <rPr>
        <sz val="6"/>
        <color indexed="8"/>
        <rFont val="細明體"/>
        <family val="3"/>
        <charset val="136"/>
      </rPr>
      <t>●</t>
    </r>
    <r>
      <rPr>
        <sz val="12"/>
        <color indexed="8"/>
        <rFont val="Calibri"/>
        <family val="2"/>
      </rPr>
      <t xml:space="preserve">To add a count and show it in the user profile
</t>
    </r>
    <r>
      <rPr>
        <sz val="6"/>
        <color indexed="8"/>
        <rFont val="細明體"/>
        <family val="3"/>
        <charset val="136"/>
      </rPr>
      <t>●</t>
    </r>
    <r>
      <rPr>
        <sz val="12"/>
        <color indexed="8"/>
        <rFont val="Calibri"/>
        <family val="2"/>
      </rPr>
      <t>Create the field in the data base to store the count number</t>
    </r>
    <phoneticPr fontId="21" type="noConversion"/>
  </si>
  <si>
    <r>
      <rPr>
        <sz val="6"/>
        <color indexed="8"/>
        <rFont val="細明體"/>
        <family val="3"/>
        <charset val="136"/>
      </rPr>
      <t>●</t>
    </r>
    <r>
      <rPr>
        <sz val="12"/>
        <color indexed="8"/>
        <rFont val="Calibri"/>
        <family val="2"/>
      </rPr>
      <t xml:space="preserve">To add the button in the friend list which can remove the friend
</t>
    </r>
    <r>
      <rPr>
        <sz val="6"/>
        <color indexed="8"/>
        <rFont val="細明體"/>
        <family val="3"/>
        <charset val="136"/>
      </rPr>
      <t>●</t>
    </r>
    <r>
      <rPr>
        <sz val="12"/>
        <color indexed="8"/>
        <rFont val="Calibri"/>
        <family val="2"/>
      </rPr>
      <t>To set the fuction for removing the user from the friend list in data base</t>
    </r>
    <phoneticPr fontId="21" type="noConversion"/>
  </si>
  <si>
    <r>
      <rPr>
        <sz val="6"/>
        <color indexed="8"/>
        <rFont val="細明體"/>
        <family val="3"/>
        <charset val="136"/>
      </rPr>
      <t>●</t>
    </r>
    <r>
      <rPr>
        <sz val="12"/>
        <color indexed="8"/>
        <rFont val="Calibri"/>
        <family val="2"/>
      </rPr>
      <t xml:space="preserve">To create the form for set the event details
</t>
    </r>
    <r>
      <rPr>
        <sz val="6"/>
        <color indexed="8"/>
        <rFont val="細明體"/>
        <family val="3"/>
        <charset val="136"/>
      </rPr>
      <t>●</t>
    </r>
    <r>
      <rPr>
        <sz val="12"/>
        <color indexed="8"/>
        <rFont val="Calibri"/>
        <family val="2"/>
      </rPr>
      <t xml:space="preserve">To create the method for storing the details of the event 
</t>
    </r>
    <r>
      <rPr>
        <sz val="6"/>
        <color indexed="8"/>
        <rFont val="細明體"/>
        <family val="3"/>
        <charset val="136"/>
      </rPr>
      <t>●</t>
    </r>
    <r>
      <rPr>
        <sz val="12"/>
        <color indexed="8"/>
        <rFont val="Calibri"/>
        <family val="2"/>
      </rPr>
      <t>To show the friend list and add/remove the user to be invite</t>
    </r>
    <phoneticPr fontId="21" type="noConversion"/>
  </si>
  <si>
    <t>Cost Hours</t>
    <phoneticPr fontId="21" type="noConversion"/>
  </si>
  <si>
    <t>2,4,6</t>
    <phoneticPr fontId="21" type="noConversion"/>
  </si>
  <si>
    <t>2,3,6</t>
    <phoneticPr fontId="21" type="noConversion"/>
  </si>
  <si>
    <t>1,2,4,6</t>
    <phoneticPr fontId="21" type="noConversion"/>
  </si>
  <si>
    <t>1,2,4,5,6</t>
    <phoneticPr fontId="21" type="noConversion"/>
  </si>
  <si>
    <t>2,3,6</t>
    <phoneticPr fontId="21" type="noConversion"/>
  </si>
  <si>
    <t xml:space="preserve">points </t>
  </si>
  <si>
    <t>Total Week</t>
    <phoneticPr fontId="21" type="noConversion"/>
  </si>
  <si>
    <t>From Sprint 2 StartDate : 18 Oct 15</t>
    <phoneticPr fontId="21" type="noConversion"/>
  </si>
  <si>
    <r>
      <rPr>
        <sz val="6"/>
        <color indexed="8"/>
        <rFont val="MingLiU"/>
        <family val="3"/>
        <charset val="136"/>
      </rPr>
      <t>●</t>
    </r>
    <r>
      <rPr>
        <sz val="12"/>
        <color indexed="8"/>
        <rFont val="Calibri"/>
        <family val="2"/>
      </rPr>
      <t xml:space="preserve">search friends from friend list
</t>
    </r>
    <r>
      <rPr>
        <sz val="6"/>
        <color indexed="8"/>
        <rFont val="MingLiU"/>
        <family val="3"/>
        <charset val="136"/>
      </rPr>
      <t>●</t>
    </r>
    <r>
      <rPr>
        <sz val="12"/>
        <color indexed="8"/>
        <rFont val="Calibri"/>
        <family val="2"/>
      </rPr>
      <t>add friends to the group</t>
    </r>
    <phoneticPr fontId="21" type="noConversion"/>
  </si>
  <si>
    <r>
      <rPr>
        <sz val="6"/>
        <color indexed="8"/>
        <rFont val="MingLiU"/>
        <family val="3"/>
        <charset val="136"/>
      </rPr>
      <t>●</t>
    </r>
    <r>
      <rPr>
        <sz val="12"/>
        <color indexed="8"/>
        <rFont val="Calibri"/>
        <family val="2"/>
      </rPr>
      <t xml:space="preserve"> change the group name
</t>
    </r>
    <r>
      <rPr>
        <sz val="6"/>
        <color indexed="8"/>
        <rFont val="MingLiU"/>
        <family val="3"/>
        <charset val="136"/>
      </rPr>
      <t>●</t>
    </r>
    <r>
      <rPr>
        <sz val="12"/>
        <color indexed="8"/>
        <rFont val="Calibri"/>
        <family val="2"/>
      </rPr>
      <t xml:space="preserve"> change the activity type
</t>
    </r>
    <r>
      <rPr>
        <sz val="6"/>
        <color indexed="8"/>
        <rFont val="MingLiU"/>
        <family val="3"/>
        <charset val="136"/>
      </rPr>
      <t>●</t>
    </r>
    <r>
      <rPr>
        <sz val="12"/>
        <color indexed="8"/>
        <rFont val="Calibri"/>
        <family val="2"/>
      </rPr>
      <t xml:space="preserve"> change the available period</t>
    </r>
    <phoneticPr fontId="21" type="noConversion"/>
  </si>
  <si>
    <r>
      <rPr>
        <sz val="6"/>
        <color indexed="8"/>
        <rFont val="MingLiU"/>
        <family val="3"/>
        <charset val="136"/>
      </rPr>
      <t>●</t>
    </r>
    <r>
      <rPr>
        <sz val="12"/>
        <color indexed="8"/>
        <rFont val="Calibri"/>
        <family val="2"/>
      </rPr>
      <t xml:space="preserve"> set available date to group setting</t>
    </r>
    <phoneticPr fontId="21" type="noConversion"/>
  </si>
  <si>
    <r>
      <rPr>
        <sz val="6"/>
        <color indexed="8"/>
        <rFont val="MingLiU"/>
        <family val="3"/>
        <charset val="136"/>
      </rPr>
      <t>●</t>
    </r>
    <r>
      <rPr>
        <sz val="12"/>
        <color indexed="8"/>
        <rFont val="Calibri"/>
        <family val="2"/>
      </rPr>
      <t xml:space="preserve"> see the user activities when user login our website</t>
    </r>
    <phoneticPr fontId="21" type="noConversion"/>
  </si>
  <si>
    <r>
      <rPr>
        <sz val="6"/>
        <color indexed="8"/>
        <rFont val="MingLiU"/>
        <family val="3"/>
        <charset val="136"/>
      </rPr>
      <t>●</t>
    </r>
    <r>
      <rPr>
        <sz val="12"/>
        <color indexed="8"/>
        <rFont val="Calibri"/>
        <family val="2"/>
      </rPr>
      <t xml:space="preserve"> receive an e-mail when new group is created</t>
    </r>
    <phoneticPr fontId="21" type="noConversion"/>
  </si>
  <si>
    <r>
      <rPr>
        <sz val="6"/>
        <color indexed="8"/>
        <rFont val="MingLiU"/>
        <family val="3"/>
        <charset val="136"/>
      </rPr>
      <t>●</t>
    </r>
    <r>
      <rPr>
        <sz val="12"/>
        <color indexed="8"/>
        <rFont val="Calibri"/>
        <family val="2"/>
      </rPr>
      <t xml:space="preserve"> system generate a date from choices</t>
    </r>
    <phoneticPr fontId="21" type="noConversion"/>
  </si>
  <si>
    <t>Completed</t>
    <phoneticPr fontId="21" type="noConversion"/>
  </si>
  <si>
    <t>1,2,3,4,5,6</t>
    <phoneticPr fontId="21" type="noConversion"/>
  </si>
  <si>
    <t>Sprint 1</t>
    <phoneticPr fontId="21" type="noConversion"/>
  </si>
  <si>
    <r>
      <t>As</t>
    </r>
    <r>
      <rPr>
        <sz val="12"/>
        <rFont val="Calibri"/>
        <family val="2"/>
      </rPr>
      <t xml:space="preserve"> group owner 
_x000D_</t>
    </r>
    <r>
      <rPr>
        <sz val="12"/>
        <color indexed="55"/>
        <rFont val="Calibri"/>
        <family val="2"/>
      </rPr>
      <t>I want to</t>
    </r>
    <r>
      <rPr>
        <sz val="12"/>
        <rFont val="Calibri"/>
        <family val="2"/>
      </rPr>
      <t xml:space="preserve"> create a group by providing group name 
_x000D_</t>
    </r>
    <r>
      <rPr>
        <sz val="12"/>
        <color indexed="55"/>
        <rFont val="Calibri"/>
        <family val="2"/>
      </rPr>
      <t>So I can</t>
    </r>
    <r>
      <rPr>
        <sz val="12"/>
        <rFont val="Calibri"/>
        <family val="2"/>
      </rPr>
      <t xml:space="preserve"> </t>
    </r>
    <phoneticPr fontId="21" type="noConversion"/>
  </si>
  <si>
    <t>Oct</t>
    <phoneticPr fontId="21" type="noConversion"/>
  </si>
  <si>
    <t>Nov</t>
    <phoneticPr fontId="21" type="noConversion"/>
  </si>
  <si>
    <t>1,2</t>
    <phoneticPr fontId="21" type="noConversion"/>
  </si>
  <si>
    <t>1,2,3,4,6</t>
    <phoneticPr fontId="21" type="noConversion"/>
  </si>
  <si>
    <t>1,2,5,6</t>
    <phoneticPr fontId="21" type="noConversion"/>
  </si>
  <si>
    <t>1,2,5</t>
    <phoneticPr fontId="21" type="noConversion"/>
  </si>
  <si>
    <t>1,2,4,5,6</t>
    <phoneticPr fontId="21" type="noConversion"/>
  </si>
  <si>
    <t>1,2,3,5</t>
    <phoneticPr fontId="21" type="noConversion"/>
  </si>
  <si>
    <t>Sprint 2</t>
    <phoneticPr fontId="21" type="noConversion"/>
  </si>
  <si>
    <t>Dec to Jan</t>
    <phoneticPr fontId="21" type="noConversion"/>
  </si>
  <si>
    <t>Oct</t>
    <phoneticPr fontId="21" type="noConversion"/>
  </si>
  <si>
    <t>Nov</t>
    <phoneticPr fontId="21" type="noConversion"/>
  </si>
  <si>
    <t>From Sprint 3 StartDate : 2 Dec 15</t>
    <phoneticPr fontId="21" type="noConversion"/>
  </si>
</sst>
</file>

<file path=xl/styles.xml><?xml version="1.0" encoding="utf-8"?>
<styleSheet xmlns="http://schemas.openxmlformats.org/spreadsheetml/2006/main">
  <numFmts count="2">
    <numFmt numFmtId="176" formatCode="0.00_);[Red]\(0.00\)"/>
    <numFmt numFmtId="177" formatCode="0.0"/>
  </numFmts>
  <fonts count="40">
    <font>
      <sz val="12"/>
      <color indexed="8"/>
      <name val="Calibri"/>
      <family val="2"/>
    </font>
    <font>
      <sz val="11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1"/>
      <color rgb="FF006100"/>
      <name val="新細明體"/>
      <family val="2"/>
      <charset val="136"/>
      <scheme val="minor"/>
    </font>
    <font>
      <sz val="11"/>
      <color rgb="FF9C0006"/>
      <name val="新細明體"/>
      <family val="2"/>
      <charset val="136"/>
      <scheme val="minor"/>
    </font>
    <font>
      <sz val="11"/>
      <color rgb="FF9C6500"/>
      <name val="新細明體"/>
      <family val="2"/>
      <charset val="136"/>
      <scheme val="minor"/>
    </font>
    <font>
      <sz val="11"/>
      <color rgb="FF3F3F76"/>
      <name val="新細明體"/>
      <family val="2"/>
      <charset val="136"/>
      <scheme val="minor"/>
    </font>
    <font>
      <b/>
      <sz val="11"/>
      <color rgb="FF3F3F3F"/>
      <name val="新細明體"/>
      <family val="2"/>
      <charset val="136"/>
      <scheme val="minor"/>
    </font>
    <font>
      <b/>
      <sz val="11"/>
      <color rgb="FFFA7D00"/>
      <name val="新細明體"/>
      <family val="2"/>
      <charset val="136"/>
      <scheme val="minor"/>
    </font>
    <font>
      <sz val="11"/>
      <color rgb="FFFA7D00"/>
      <name val="新細明體"/>
      <family val="2"/>
      <charset val="136"/>
      <scheme val="minor"/>
    </font>
    <font>
      <b/>
      <sz val="11"/>
      <color theme="0"/>
      <name val="新細明體"/>
      <family val="2"/>
      <charset val="136"/>
      <scheme val="minor"/>
    </font>
    <font>
      <sz val="11"/>
      <color rgb="FFFF0000"/>
      <name val="新細明體"/>
      <family val="2"/>
      <charset val="136"/>
      <scheme val="minor"/>
    </font>
    <font>
      <i/>
      <sz val="11"/>
      <color rgb="FF7F7F7F"/>
      <name val="新細明體"/>
      <family val="2"/>
      <charset val="136"/>
      <scheme val="minor"/>
    </font>
    <font>
      <b/>
      <sz val="11"/>
      <color theme="1"/>
      <name val="新細明體"/>
      <family val="2"/>
      <charset val="136"/>
      <scheme val="minor"/>
    </font>
    <font>
      <sz val="11"/>
      <color theme="0"/>
      <name val="新細明體"/>
      <family val="2"/>
      <charset val="136"/>
      <scheme val="minor"/>
    </font>
    <font>
      <b/>
      <sz val="12"/>
      <color indexed="8"/>
      <name val="Calibri"/>
      <family val="2"/>
    </font>
    <font>
      <sz val="12"/>
      <color indexed="55"/>
      <name val="Calibri"/>
      <family val="2"/>
    </font>
    <font>
      <b/>
      <sz val="14"/>
      <color indexed="8"/>
      <name val="Calibri"/>
      <family val="2"/>
    </font>
    <font>
      <sz val="9"/>
      <name val="細明體"/>
      <family val="3"/>
      <charset val="136"/>
    </font>
    <font>
      <sz val="12"/>
      <name val="Calibri"/>
      <family val="2"/>
    </font>
    <font>
      <sz val="72"/>
      <color theme="1"/>
      <name val="新細明體"/>
      <family val="2"/>
      <charset val="136"/>
      <scheme val="minor"/>
    </font>
    <font>
      <sz val="12"/>
      <color indexed="8"/>
      <name val="Calibri"/>
      <family val="2"/>
    </font>
    <font>
      <sz val="9"/>
      <color theme="1"/>
      <name val="新細明體"/>
      <family val="2"/>
      <charset val="136"/>
      <scheme val="minor"/>
    </font>
    <font>
      <b/>
      <sz val="18"/>
      <color theme="0"/>
      <name val="Calibri"/>
      <family val="2"/>
    </font>
    <font>
      <b/>
      <sz val="12"/>
      <color theme="0"/>
      <name val="Calibri"/>
      <family val="2"/>
    </font>
    <font>
      <b/>
      <sz val="20"/>
      <color theme="0"/>
      <name val="Calibri"/>
      <family val="2"/>
    </font>
    <font>
      <sz val="20"/>
      <color theme="0"/>
      <name val="Calibri"/>
      <family val="2"/>
    </font>
    <font>
      <b/>
      <sz val="20"/>
      <color theme="7" tint="0.39997558519241921"/>
      <name val="Calibri"/>
      <family val="2"/>
    </font>
    <font>
      <sz val="6"/>
      <color indexed="8"/>
      <name val="細明體"/>
      <family val="3"/>
      <charset val="136"/>
    </font>
    <font>
      <sz val="6"/>
      <color indexed="8"/>
      <name val="Calibri"/>
      <family val="2"/>
    </font>
    <font>
      <sz val="20"/>
      <color theme="8" tint="-0.249977111117893"/>
      <name val="Calibri"/>
      <family val="2"/>
    </font>
    <font>
      <sz val="11"/>
      <color theme="8" tint="-0.249977111117893"/>
      <name val="新細明體"/>
      <family val="2"/>
      <charset val="136"/>
      <scheme val="minor"/>
    </font>
    <font>
      <sz val="11"/>
      <color theme="8" tint="-0.249977111117893"/>
      <name val="Calibri"/>
      <family val="2"/>
    </font>
    <font>
      <b/>
      <sz val="12"/>
      <color rgb="FF99FFCC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6"/>
      <color indexed="8"/>
      <name val="MingLiU"/>
      <family val="3"/>
      <charset val="136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CFFFF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9FFCC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ck">
        <color rgb="FFFF9900"/>
      </left>
      <right/>
      <top/>
      <bottom/>
      <diagonal/>
    </border>
    <border>
      <left style="thick">
        <color rgb="FF00FF00"/>
      </left>
      <right/>
      <top/>
      <bottom/>
      <diagonal/>
    </border>
    <border>
      <left style="thick">
        <color rgb="FF00FFFF"/>
      </left>
      <right/>
      <top/>
      <bottom/>
      <diagonal/>
    </border>
    <border>
      <left style="thick">
        <color rgb="FFE06666"/>
      </left>
      <right/>
      <top/>
      <bottom/>
      <diagonal/>
    </border>
    <border>
      <left/>
      <right style="thick">
        <color rgb="FF00FF00"/>
      </right>
      <top/>
      <bottom/>
      <diagonal/>
    </border>
    <border>
      <left/>
      <right style="thick">
        <color rgb="FF00FFFF"/>
      </right>
      <top/>
      <bottom/>
      <diagonal/>
    </border>
    <border>
      <left/>
      <right style="thick">
        <color rgb="FFE06666"/>
      </right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ck">
        <color rgb="FFFF9900"/>
      </right>
      <top/>
      <bottom/>
      <diagonal/>
    </border>
  </borders>
  <cellStyleXfs count="42">
    <xf numFmtId="0" fontId="0" fillId="0" borderId="0">
      <alignment vertical="top" wrapText="1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95">
    <xf numFmtId="0" fontId="0" fillId="0" borderId="0" xfId="0">
      <alignment vertical="top" wrapText="1"/>
    </xf>
    <xf numFmtId="176" fontId="0" fillId="0" borderId="0" xfId="0" applyNumberFormat="1">
      <alignment vertical="top" wrapText="1"/>
    </xf>
    <xf numFmtId="0" fontId="18" fillId="33" borderId="0" xfId="0" applyFont="1" applyFill="1" applyAlignment="1">
      <alignment horizontal="center" vertical="center" wrapText="1"/>
    </xf>
    <xf numFmtId="176" fontId="18" fillId="33" borderId="0" xfId="0" applyNumberFormat="1" applyFont="1" applyFill="1" applyAlignment="1">
      <alignment horizontal="center" vertical="center" wrapText="1"/>
    </xf>
    <xf numFmtId="0" fontId="0" fillId="0" borderId="10" xfId="0" applyBorder="1">
      <alignment vertical="top" wrapText="1"/>
    </xf>
    <xf numFmtId="0" fontId="19" fillId="0" borderId="0" xfId="0" applyNumberFormat="1" applyFont="1" applyFill="1" applyBorder="1" applyAlignment="1" applyProtection="1">
      <alignment vertical="top" wrapText="1"/>
    </xf>
    <xf numFmtId="176" fontId="0" fillId="0" borderId="0" xfId="0" applyNumberFormat="1" applyFont="1" applyAlignment="1">
      <alignment horizontal="right" vertical="top"/>
    </xf>
    <xf numFmtId="14" fontId="0" fillId="0" borderId="0" xfId="0" applyNumberFormat="1">
      <alignment vertical="top" wrapText="1"/>
    </xf>
    <xf numFmtId="0" fontId="0" fillId="0" borderId="0" xfId="0">
      <alignment vertical="top" wrapText="1"/>
    </xf>
    <xf numFmtId="0" fontId="0" fillId="0" borderId="0" xfId="0">
      <alignment vertical="top" wrapText="1"/>
    </xf>
    <xf numFmtId="0" fontId="0" fillId="0" borderId="0" xfId="0" applyFill="1" applyBorder="1">
      <alignment vertical="top" wrapText="1"/>
    </xf>
    <xf numFmtId="0" fontId="0" fillId="0" borderId="0" xfId="0" applyAlignment="1">
      <alignment horizontal="center" vertical="top" wrapText="1"/>
    </xf>
    <xf numFmtId="14" fontId="0" fillId="0" borderId="0" xfId="0" applyNumberFormat="1" applyAlignment="1">
      <alignment horizontal="center" vertical="top" wrapText="1"/>
    </xf>
    <xf numFmtId="0" fontId="0" fillId="0" borderId="0" xfId="0" applyAlignment="1">
      <alignment vertical="top" wrapText="1"/>
    </xf>
    <xf numFmtId="0" fontId="1" fillId="23" borderId="0" xfId="32" applyAlignment="1">
      <alignment vertical="top" wrapText="1"/>
    </xf>
    <xf numFmtId="0" fontId="18" fillId="0" borderId="0" xfId="0" applyFont="1" applyAlignment="1">
      <alignment vertical="top" wrapText="1"/>
    </xf>
    <xf numFmtId="0" fontId="0" fillId="0" borderId="0" xfId="0">
      <alignment vertical="top" wrapText="1"/>
    </xf>
    <xf numFmtId="0" fontId="24" fillId="0" borderId="0" xfId="0" applyFont="1" applyAlignment="1">
      <alignment horizontal="right" vertical="top"/>
    </xf>
    <xf numFmtId="0" fontId="0" fillId="0" borderId="11" xfId="0" applyBorder="1">
      <alignment vertical="top" wrapText="1"/>
    </xf>
    <xf numFmtId="0" fontId="0" fillId="0" borderId="12" xfId="0" applyBorder="1">
      <alignment vertical="top" wrapText="1"/>
    </xf>
    <xf numFmtId="0" fontId="0" fillId="0" borderId="13" xfId="0" applyBorder="1">
      <alignment vertical="top" wrapText="1"/>
    </xf>
    <xf numFmtId="0" fontId="23" fillId="23" borderId="0" xfId="32" applyFont="1" applyAlignment="1">
      <alignment wrapText="1"/>
    </xf>
    <xf numFmtId="0" fontId="25" fillId="23" borderId="0" xfId="32" applyFont="1" applyAlignment="1">
      <alignment wrapText="1"/>
    </xf>
    <xf numFmtId="0" fontId="17" fillId="35" borderId="0" xfId="37" applyFill="1" applyAlignment="1">
      <alignment vertical="top" wrapText="1"/>
    </xf>
    <xf numFmtId="0" fontId="17" fillId="37" borderId="0" xfId="41" applyFill="1" applyAlignment="1">
      <alignment vertical="top" wrapText="1"/>
    </xf>
    <xf numFmtId="0" fontId="17" fillId="36" borderId="0" xfId="25" applyFill="1" applyAlignment="1">
      <alignment vertical="top" wrapText="1"/>
    </xf>
    <xf numFmtId="0" fontId="27" fillId="38" borderId="0" xfId="0" applyFont="1" applyFill="1" applyAlignment="1">
      <alignment horizontal="center" vertical="center" wrapText="1"/>
    </xf>
    <xf numFmtId="0" fontId="28" fillId="38" borderId="0" xfId="0" applyFont="1" applyFill="1" applyAlignment="1">
      <alignment wrapText="1"/>
    </xf>
    <xf numFmtId="0" fontId="29" fillId="38" borderId="0" xfId="0" applyFont="1" applyFill="1">
      <alignment vertical="top" wrapText="1"/>
    </xf>
    <xf numFmtId="0" fontId="24" fillId="0" borderId="0" xfId="0" applyFont="1" applyAlignment="1">
      <alignment horizontal="center" vertical="top"/>
    </xf>
    <xf numFmtId="0" fontId="0" fillId="39" borderId="0" xfId="0" applyFill="1" applyBorder="1">
      <alignment vertical="top" wrapText="1"/>
    </xf>
    <xf numFmtId="0" fontId="19" fillId="39" borderId="0" xfId="0" applyNumberFormat="1" applyFont="1" applyFill="1" applyBorder="1" applyAlignment="1" applyProtection="1">
      <alignment vertical="top" wrapText="1"/>
    </xf>
    <xf numFmtId="0" fontId="0" fillId="39" borderId="0" xfId="0" applyFill="1">
      <alignment vertical="top" wrapText="1"/>
    </xf>
    <xf numFmtId="0" fontId="20" fillId="39" borderId="0" xfId="0" applyFont="1" applyFill="1">
      <alignment vertical="top" wrapText="1"/>
    </xf>
    <xf numFmtId="0" fontId="20" fillId="39" borderId="0" xfId="0" applyFont="1" applyFill="1" applyAlignment="1">
      <alignment horizontal="right" vertical="top"/>
    </xf>
    <xf numFmtId="176" fontId="20" fillId="39" borderId="0" xfId="0" applyNumberFormat="1" applyFont="1" applyFill="1" applyAlignment="1">
      <alignment horizontal="right" vertical="top"/>
    </xf>
    <xf numFmtId="14" fontId="20" fillId="39" borderId="0" xfId="0" applyNumberFormat="1" applyFont="1" applyFill="1">
      <alignment vertical="top" wrapText="1"/>
    </xf>
    <xf numFmtId="0" fontId="20" fillId="33" borderId="0" xfId="0" applyFont="1" applyFill="1" applyAlignment="1">
      <alignment horizontal="left" vertical="top" wrapText="1"/>
    </xf>
    <xf numFmtId="0" fontId="0" fillId="0" borderId="0" xfId="0">
      <alignment vertical="top" wrapText="1"/>
    </xf>
    <xf numFmtId="0" fontId="0" fillId="40" borderId="17" xfId="0" applyFill="1" applyBorder="1">
      <alignment vertical="top" wrapText="1"/>
    </xf>
    <xf numFmtId="0" fontId="19" fillId="40" borderId="17" xfId="0" applyNumberFormat="1" applyFont="1" applyFill="1" applyBorder="1" applyAlignment="1" applyProtection="1">
      <alignment vertical="top" wrapText="1"/>
    </xf>
    <xf numFmtId="0" fontId="24" fillId="40" borderId="17" xfId="0" applyFont="1" applyFill="1" applyBorder="1" applyAlignment="1">
      <alignment horizontal="right" vertical="top"/>
    </xf>
    <xf numFmtId="0" fontId="24" fillId="40" borderId="17" xfId="0" applyFont="1" applyFill="1" applyBorder="1" applyAlignment="1">
      <alignment horizontal="center" vertical="top"/>
    </xf>
    <xf numFmtId="14" fontId="0" fillId="40" borderId="17" xfId="0" applyNumberFormat="1" applyFill="1" applyBorder="1">
      <alignment vertical="top" wrapText="1"/>
    </xf>
    <xf numFmtId="0" fontId="29" fillId="38" borderId="0" xfId="0" applyFont="1" applyFill="1" applyAlignment="1">
      <alignment vertical="center" wrapText="1"/>
    </xf>
    <xf numFmtId="0" fontId="30" fillId="38" borderId="0" xfId="0" applyFont="1" applyFill="1" applyAlignment="1"/>
    <xf numFmtId="0" fontId="0" fillId="0" borderId="0" xfId="0" applyNumberFormat="1" applyFont="1" applyAlignment="1">
      <alignment horizontal="right" vertical="top"/>
    </xf>
    <xf numFmtId="0" fontId="24" fillId="0" borderId="0" xfId="0" applyNumberFormat="1" applyFont="1" applyAlignment="1">
      <alignment horizontal="right" vertical="top"/>
    </xf>
    <xf numFmtId="0" fontId="7" fillId="3" borderId="0" xfId="7" applyAlignment="1">
      <alignment vertical="top" wrapText="1"/>
    </xf>
    <xf numFmtId="0" fontId="7" fillId="3" borderId="0" xfId="7" applyAlignment="1">
      <alignment horizontal="center" vertical="center" wrapText="1"/>
    </xf>
    <xf numFmtId="16" fontId="29" fillId="38" borderId="0" xfId="0" applyNumberFormat="1" applyFont="1" applyFill="1">
      <alignment vertical="top" wrapText="1"/>
    </xf>
    <xf numFmtId="16" fontId="0" fillId="0" borderId="0" xfId="0" applyNumberFormat="1" applyAlignment="1">
      <alignment horizontal="center" vertical="top" wrapText="1"/>
    </xf>
    <xf numFmtId="16" fontId="0" fillId="0" borderId="0" xfId="0" applyNumberFormat="1">
      <alignment vertical="top" wrapText="1"/>
    </xf>
    <xf numFmtId="0" fontId="20" fillId="33" borderId="0" xfId="0" applyFont="1" applyFill="1" applyAlignment="1">
      <alignment wrapText="1"/>
    </xf>
    <xf numFmtId="177" fontId="20" fillId="33" borderId="0" xfId="0" applyNumberFormat="1" applyFont="1" applyFill="1" applyAlignment="1">
      <alignment wrapText="1"/>
    </xf>
    <xf numFmtId="0" fontId="33" fillId="38" borderId="0" xfId="0" applyFont="1" applyFill="1">
      <alignment vertical="top" wrapText="1"/>
    </xf>
    <xf numFmtId="0" fontId="34" fillId="3" borderId="0" xfId="7" applyFont="1" applyAlignment="1">
      <alignment vertical="top" wrapText="1"/>
    </xf>
    <xf numFmtId="0" fontId="35" fillId="38" borderId="0" xfId="0" applyFont="1" applyFill="1" applyAlignment="1">
      <alignment vertical="top"/>
    </xf>
    <xf numFmtId="16" fontId="36" fillId="33" borderId="0" xfId="0" applyNumberFormat="1" applyFont="1" applyFill="1" applyAlignment="1">
      <alignment horizontal="center" vertical="center" wrapText="1"/>
    </xf>
    <xf numFmtId="177" fontId="24" fillId="0" borderId="0" xfId="0" applyNumberFormat="1" applyFont="1" applyAlignment="1">
      <alignment horizontal="right" vertical="top"/>
    </xf>
    <xf numFmtId="0" fontId="0" fillId="0" borderId="0" xfId="0" applyFill="1" applyBorder="1" applyAlignment="1">
      <alignment vertical="top" wrapText="1"/>
    </xf>
    <xf numFmtId="177" fontId="20" fillId="39" borderId="0" xfId="0" applyNumberFormat="1" applyFont="1" applyFill="1">
      <alignment vertical="top" wrapText="1"/>
    </xf>
    <xf numFmtId="0" fontId="0" fillId="41" borderId="0" xfId="0" applyFill="1" applyBorder="1">
      <alignment vertical="top" wrapText="1"/>
    </xf>
    <xf numFmtId="0" fontId="19" fillId="41" borderId="0" xfId="0" applyNumberFormat="1" applyFont="1" applyFill="1" applyBorder="1" applyAlignment="1" applyProtection="1">
      <alignment vertical="top" wrapText="1"/>
    </xf>
    <xf numFmtId="0" fontId="0" fillId="41" borderId="0" xfId="0" applyFill="1">
      <alignment vertical="top" wrapText="1"/>
    </xf>
    <xf numFmtId="0" fontId="0" fillId="41" borderId="0" xfId="0" applyFill="1" applyBorder="1" applyAlignment="1">
      <alignment vertical="top" wrapText="1"/>
    </xf>
    <xf numFmtId="177" fontId="24" fillId="41" borderId="0" xfId="0" applyNumberFormat="1" applyFont="1" applyFill="1" applyAlignment="1">
      <alignment horizontal="right" vertical="top"/>
    </xf>
    <xf numFmtId="0" fontId="24" fillId="41" borderId="0" xfId="0" applyFont="1" applyFill="1" applyAlignment="1">
      <alignment horizontal="center" vertical="top"/>
    </xf>
    <xf numFmtId="14" fontId="0" fillId="41" borderId="0" xfId="0" applyNumberFormat="1" applyFill="1">
      <alignment vertical="top" wrapText="1"/>
    </xf>
    <xf numFmtId="0" fontId="18" fillId="41" borderId="0" xfId="0" applyFont="1" applyFill="1" applyAlignment="1">
      <alignment horizontal="center" vertical="center" wrapText="1"/>
    </xf>
    <xf numFmtId="176" fontId="18" fillId="41" borderId="0" xfId="0" applyNumberFormat="1" applyFont="1" applyFill="1" applyAlignment="1">
      <alignment horizontal="center" vertical="center" wrapText="1"/>
    </xf>
    <xf numFmtId="0" fontId="20" fillId="33" borderId="0" xfId="0" applyFont="1" applyFill="1" applyAlignment="1">
      <alignment horizontal="left" vertical="top" wrapText="1"/>
    </xf>
    <xf numFmtId="0" fontId="20" fillId="33" borderId="0" xfId="0" applyFont="1" applyFill="1" applyAlignment="1">
      <alignment horizontal="right" wrapText="1"/>
    </xf>
    <xf numFmtId="0" fontId="28" fillId="38" borderId="0" xfId="0" applyFont="1" applyFill="1" applyAlignment="1">
      <alignment wrapText="1"/>
    </xf>
    <xf numFmtId="0" fontId="29" fillId="38" borderId="0" xfId="0" applyFont="1" applyFill="1" applyAlignment="1">
      <alignment horizontal="right" vertical="center" wrapText="1"/>
    </xf>
    <xf numFmtId="0" fontId="24" fillId="34" borderId="0" xfId="0" applyFont="1" applyFill="1" applyAlignment="1">
      <alignment horizontal="left" vertical="top" wrapText="1"/>
    </xf>
    <xf numFmtId="0" fontId="18" fillId="34" borderId="0" xfId="0" applyFont="1" applyFill="1" applyAlignment="1">
      <alignment horizontal="right" wrapText="1"/>
    </xf>
    <xf numFmtId="0" fontId="0" fillId="0" borderId="0" xfId="0">
      <alignment vertical="top" wrapText="1"/>
    </xf>
    <xf numFmtId="0" fontId="18" fillId="0" borderId="0" xfId="0" applyFont="1" applyBorder="1" applyAlignment="1">
      <alignment horizontal="center" vertical="center" wrapText="1"/>
    </xf>
    <xf numFmtId="0" fontId="18" fillId="0" borderId="14" xfId="0" applyFont="1" applyBorder="1" applyAlignment="1">
      <alignment horizontal="center" vertical="center" wrapText="1"/>
    </xf>
    <xf numFmtId="0" fontId="18" fillId="0" borderId="15" xfId="0" applyFont="1" applyBorder="1" applyAlignment="1">
      <alignment horizontal="center" vertical="top" wrapText="1"/>
    </xf>
    <xf numFmtId="0" fontId="18" fillId="0" borderId="16" xfId="0" applyFont="1" applyBorder="1" applyAlignment="1">
      <alignment horizontal="center" vertical="center" wrapText="1"/>
    </xf>
    <xf numFmtId="0" fontId="23" fillId="23" borderId="0" xfId="32" applyFont="1" applyAlignment="1">
      <alignment horizontal="center" wrapText="1"/>
    </xf>
    <xf numFmtId="0" fontId="23" fillId="35" borderId="0" xfId="32" applyFont="1" applyFill="1" applyAlignment="1">
      <alignment horizontal="center" wrapText="1"/>
    </xf>
    <xf numFmtId="0" fontId="23" fillId="37" borderId="0" xfId="32" applyFont="1" applyFill="1" applyAlignment="1">
      <alignment horizontal="center" wrapText="1"/>
    </xf>
    <xf numFmtId="0" fontId="23" fillId="36" borderId="0" xfId="32" applyFont="1" applyFill="1" applyAlignment="1">
      <alignment horizontal="center" wrapText="1"/>
    </xf>
    <xf numFmtId="0" fontId="26" fillId="38" borderId="0" xfId="0" applyFont="1" applyFill="1" applyAlignment="1">
      <alignment horizontal="center" vertical="center" wrapText="1"/>
    </xf>
    <xf numFmtId="0" fontId="18" fillId="41" borderId="0" xfId="0" applyFont="1" applyFill="1" applyAlignment="1">
      <alignment horizontal="center" vertical="top" wrapText="1"/>
    </xf>
    <xf numFmtId="0" fontId="0" fillId="0" borderId="12" xfId="0" applyNumberFormat="1" applyBorder="1">
      <alignment vertical="top" wrapText="1"/>
    </xf>
    <xf numFmtId="0" fontId="18" fillId="0" borderId="0" xfId="0" applyFont="1" applyAlignment="1">
      <alignment vertical="top"/>
    </xf>
    <xf numFmtId="0" fontId="18" fillId="0" borderId="18" xfId="0" applyFont="1" applyBorder="1" applyAlignment="1">
      <alignment vertical="top"/>
    </xf>
    <xf numFmtId="0" fontId="18" fillId="0" borderId="14" xfId="0" applyFont="1" applyBorder="1" applyAlignment="1">
      <alignment vertical="top"/>
    </xf>
    <xf numFmtId="0" fontId="18" fillId="0" borderId="18" xfId="0" applyFont="1" applyBorder="1" applyAlignment="1">
      <alignment horizontal="center" vertical="center"/>
    </xf>
    <xf numFmtId="0" fontId="18" fillId="0" borderId="14" xfId="0" applyFont="1" applyBorder="1" applyAlignment="1">
      <alignment horizontal="center" vertical="center"/>
    </xf>
    <xf numFmtId="0" fontId="18" fillId="0" borderId="15" xfId="0" applyFont="1" applyBorder="1" applyAlignment="1">
      <alignment horizontal="center"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 customBuiltin="1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colors>
    <mruColors>
      <color rgb="FF99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'Sprint1+2+3-BurnDownChart'!$Q$3</c:f>
              <c:strCache>
                <c:ptCount val="1"/>
                <c:pt idx="0">
                  <c:v>Effort Remaining</c:v>
                </c:pt>
              </c:strCache>
            </c:strRef>
          </c:tx>
          <c:marker>
            <c:symbol val="none"/>
          </c:marker>
          <c:val>
            <c:numRef>
              <c:f>'Sprint1+2+3-BurnDownChart'!$Q$4:$Q$21</c:f>
              <c:numCache>
                <c:formatCode>General</c:formatCode>
                <c:ptCount val="18"/>
                <c:pt idx="0">
                  <c:v>520</c:v>
                </c:pt>
                <c:pt idx="1">
                  <c:v>510</c:v>
                </c:pt>
                <c:pt idx="2">
                  <c:v>460</c:v>
                </c:pt>
                <c:pt idx="3">
                  <c:v>425</c:v>
                </c:pt>
                <c:pt idx="4">
                  <c:v>405</c:v>
                </c:pt>
                <c:pt idx="5">
                  <c:v>390</c:v>
                </c:pt>
                <c:pt idx="6">
                  <c:v>370</c:v>
                </c:pt>
                <c:pt idx="7">
                  <c:v>340</c:v>
                </c:pt>
                <c:pt idx="8">
                  <c:v>315</c:v>
                </c:pt>
                <c:pt idx="9">
                  <c:v>295</c:v>
                </c:pt>
                <c:pt idx="10">
                  <c:v>294</c:v>
                </c:pt>
                <c:pt idx="11">
                  <c:v>180</c:v>
                </c:pt>
                <c:pt idx="12">
                  <c:v>150</c:v>
                </c:pt>
                <c:pt idx="13">
                  <c:v>100</c:v>
                </c:pt>
                <c:pt idx="14">
                  <c:v>80</c:v>
                </c:pt>
                <c:pt idx="15">
                  <c:v>50</c:v>
                </c:pt>
                <c:pt idx="16">
                  <c:v>30</c:v>
                </c:pt>
                <c:pt idx="17">
                  <c:v>0</c:v>
                </c:pt>
              </c:numCache>
            </c:numRef>
          </c:val>
        </c:ser>
        <c:ser>
          <c:idx val="1"/>
          <c:order val="1"/>
          <c:tx>
            <c:strRef>
              <c:f>'Sprint1+2+3-BurnDownChart'!$R$3</c:f>
              <c:strCache>
                <c:ptCount val="1"/>
                <c:pt idx="0">
                  <c:v>Ideal Effort Hours</c:v>
                </c:pt>
              </c:strCache>
            </c:strRef>
          </c:tx>
          <c:marker>
            <c:symbol val="none"/>
          </c:marker>
          <c:val>
            <c:numRef>
              <c:f>'Sprint1+2+3-BurnDownChart'!$R$4:$R$21</c:f>
              <c:numCache>
                <c:formatCode>General</c:formatCode>
                <c:ptCount val="18"/>
                <c:pt idx="0">
                  <c:v>510</c:v>
                </c:pt>
                <c:pt idx="1">
                  <c:v>480</c:v>
                </c:pt>
                <c:pt idx="2">
                  <c:v>450</c:v>
                </c:pt>
                <c:pt idx="3">
                  <c:v>420</c:v>
                </c:pt>
                <c:pt idx="4">
                  <c:v>390</c:v>
                </c:pt>
                <c:pt idx="5">
                  <c:v>360</c:v>
                </c:pt>
                <c:pt idx="6">
                  <c:v>330</c:v>
                </c:pt>
                <c:pt idx="7">
                  <c:v>300</c:v>
                </c:pt>
                <c:pt idx="8">
                  <c:v>270</c:v>
                </c:pt>
                <c:pt idx="9">
                  <c:v>240</c:v>
                </c:pt>
                <c:pt idx="10">
                  <c:v>210</c:v>
                </c:pt>
                <c:pt idx="11">
                  <c:v>180</c:v>
                </c:pt>
                <c:pt idx="12">
                  <c:v>150</c:v>
                </c:pt>
                <c:pt idx="13">
                  <c:v>120</c:v>
                </c:pt>
                <c:pt idx="14">
                  <c:v>90</c:v>
                </c:pt>
                <c:pt idx="15">
                  <c:v>60</c:v>
                </c:pt>
                <c:pt idx="16">
                  <c:v>30</c:v>
                </c:pt>
                <c:pt idx="17">
                  <c:v>0</c:v>
                </c:pt>
              </c:numCache>
            </c:numRef>
          </c:val>
        </c:ser>
        <c:marker val="1"/>
        <c:axId val="79549568"/>
        <c:axId val="79551104"/>
      </c:lineChart>
      <c:catAx>
        <c:axId val="79549568"/>
        <c:scaling>
          <c:orientation val="minMax"/>
        </c:scaling>
        <c:axPos val="b"/>
        <c:tickLblPos val="nextTo"/>
        <c:crossAx val="79551104"/>
        <c:crosses val="autoZero"/>
        <c:auto val="1"/>
        <c:lblAlgn val="ctr"/>
        <c:lblOffset val="100"/>
      </c:catAx>
      <c:valAx>
        <c:axId val="79551104"/>
        <c:scaling>
          <c:orientation val="minMax"/>
        </c:scaling>
        <c:axPos val="l"/>
        <c:majorGridlines/>
        <c:numFmt formatCode="General" sourceLinked="1"/>
        <c:tickLblPos val="nextTo"/>
        <c:crossAx val="79549568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1500" b="1"/>
          </a:pPr>
          <a:endParaRPr lang="zh-TW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272141</xdr:colOff>
      <xdr:row>26</xdr:row>
      <xdr:rowOff>108855</xdr:rowOff>
    </xdr:from>
    <xdr:to>
      <xdr:col>9</xdr:col>
      <xdr:colOff>367392</xdr:colOff>
      <xdr:row>56</xdr:row>
      <xdr:rowOff>68035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2060"/>
  </sheetPr>
  <dimension ref="A1:J29"/>
  <sheetViews>
    <sheetView tabSelected="1" zoomScale="70" zoomScaleNormal="70" workbookViewId="0">
      <pane ySplit="2" topLeftCell="A24" activePane="bottomLeft" state="frozen"/>
      <selection pane="bottomLeft" activeCell="E22" sqref="E22"/>
    </sheetView>
  </sheetViews>
  <sheetFormatPr defaultRowHeight="15.75"/>
  <cols>
    <col min="1" max="1" width="15" style="9" bestFit="1" customWidth="1"/>
    <col min="2" max="2" width="7.5" style="9" bestFit="1" customWidth="1"/>
    <col min="3" max="5" width="40" style="9" bestFit="1" customWidth="1"/>
    <col min="6" max="6" width="15.125" style="9" customWidth="1"/>
    <col min="7" max="7" width="15" style="9" bestFit="1" customWidth="1"/>
    <col min="8" max="8" width="9.25" style="11" bestFit="1" customWidth="1"/>
    <col min="9" max="10" width="10.875" style="9" bestFit="1" customWidth="1"/>
    <col min="11" max="16384" width="9" style="9"/>
  </cols>
  <sheetData>
    <row r="1" spans="1:10" s="28" customFormat="1" ht="26.25">
      <c r="A1" s="73" t="s">
        <v>143</v>
      </c>
      <c r="B1" s="73"/>
      <c r="C1" s="73"/>
      <c r="D1" s="73"/>
      <c r="E1" s="74" t="s">
        <v>60</v>
      </c>
      <c r="F1" s="74"/>
      <c r="G1" s="74"/>
      <c r="H1" s="74"/>
      <c r="I1" s="74"/>
    </row>
    <row r="2" spans="1:10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144</v>
      </c>
      <c r="I2" s="2" t="s">
        <v>14</v>
      </c>
      <c r="J2" s="2" t="s">
        <v>15</v>
      </c>
    </row>
    <row r="3" spans="1:10" ht="47.25">
      <c r="A3" s="78" t="s">
        <v>152</v>
      </c>
      <c r="B3" s="39" t="s">
        <v>8</v>
      </c>
      <c r="C3" s="40" t="s">
        <v>17</v>
      </c>
      <c r="D3" s="39" t="s">
        <v>61</v>
      </c>
      <c r="E3" s="39" t="s">
        <v>18</v>
      </c>
      <c r="F3" s="39" t="s">
        <v>19</v>
      </c>
      <c r="G3" s="41" t="s">
        <v>20</v>
      </c>
      <c r="H3" s="42">
        <v>5</v>
      </c>
      <c r="I3" s="43">
        <v>42265</v>
      </c>
      <c r="J3" s="43">
        <f>I3+H3</f>
        <v>42270</v>
      </c>
    </row>
    <row r="4" spans="1:10" ht="47.25">
      <c r="A4" s="78"/>
      <c r="B4" s="39" t="s">
        <v>12</v>
      </c>
      <c r="C4" s="40" t="s">
        <v>21</v>
      </c>
      <c r="D4" s="39" t="s">
        <v>62</v>
      </c>
      <c r="E4" s="39" t="s">
        <v>18</v>
      </c>
      <c r="F4" s="39" t="s">
        <v>19</v>
      </c>
      <c r="G4" s="41" t="s">
        <v>22</v>
      </c>
      <c r="H4" s="42">
        <v>5</v>
      </c>
      <c r="I4" s="43">
        <f t="shared" ref="I4:I26" si="0">J3</f>
        <v>42270</v>
      </c>
      <c r="J4" s="43">
        <f t="shared" ref="J4:J26" si="1">I4+H4</f>
        <v>42275</v>
      </c>
    </row>
    <row r="5" spans="1:10" ht="47.25">
      <c r="A5" s="78"/>
      <c r="B5" s="39" t="s">
        <v>9</v>
      </c>
      <c r="C5" s="40" t="s">
        <v>23</v>
      </c>
      <c r="D5" s="39" t="s">
        <v>63</v>
      </c>
      <c r="E5" s="39" t="s">
        <v>18</v>
      </c>
      <c r="F5" s="39" t="s">
        <v>19</v>
      </c>
      <c r="G5" s="41" t="s">
        <v>24</v>
      </c>
      <c r="H5" s="42">
        <v>5</v>
      </c>
      <c r="I5" s="43">
        <f t="shared" si="0"/>
        <v>42275</v>
      </c>
      <c r="J5" s="43">
        <f t="shared" si="1"/>
        <v>42280</v>
      </c>
    </row>
    <row r="6" spans="1:10" ht="47.25">
      <c r="A6" s="78"/>
      <c r="B6" s="39" t="s">
        <v>11</v>
      </c>
      <c r="C6" s="40" t="s">
        <v>25</v>
      </c>
      <c r="D6" s="39" t="s">
        <v>64</v>
      </c>
      <c r="E6" s="39" t="s">
        <v>18</v>
      </c>
      <c r="F6" s="39" t="s">
        <v>19</v>
      </c>
      <c r="G6" s="41" t="s">
        <v>26</v>
      </c>
      <c r="H6" s="42">
        <v>5</v>
      </c>
      <c r="I6" s="43">
        <f t="shared" si="0"/>
        <v>42280</v>
      </c>
      <c r="J6" s="43">
        <f t="shared" si="1"/>
        <v>42285</v>
      </c>
    </row>
    <row r="7" spans="1:10" ht="47.25">
      <c r="A7" s="78"/>
      <c r="B7" s="39" t="s">
        <v>10</v>
      </c>
      <c r="C7" s="40" t="s">
        <v>65</v>
      </c>
      <c r="D7" s="39" t="s">
        <v>66</v>
      </c>
      <c r="E7" s="39" t="s">
        <v>18</v>
      </c>
      <c r="F7" s="39" t="s">
        <v>19</v>
      </c>
      <c r="G7" s="41" t="s">
        <v>27</v>
      </c>
      <c r="H7" s="42">
        <v>5</v>
      </c>
      <c r="I7" s="43">
        <f t="shared" si="0"/>
        <v>42285</v>
      </c>
      <c r="J7" s="43">
        <f t="shared" si="1"/>
        <v>42290</v>
      </c>
    </row>
    <row r="8" spans="1:10" ht="47.25">
      <c r="A8" s="78"/>
      <c r="B8" s="39" t="s">
        <v>13</v>
      </c>
      <c r="C8" s="40" t="s">
        <v>28</v>
      </c>
      <c r="D8" s="39" t="s">
        <v>67</v>
      </c>
      <c r="E8" s="39" t="s">
        <v>18</v>
      </c>
      <c r="F8" s="39" t="s">
        <v>19</v>
      </c>
      <c r="G8" s="41" t="s">
        <v>27</v>
      </c>
      <c r="H8" s="42">
        <v>5</v>
      </c>
      <c r="I8" s="43">
        <f t="shared" si="0"/>
        <v>42290</v>
      </c>
      <c r="J8" s="43">
        <f t="shared" si="1"/>
        <v>42295</v>
      </c>
    </row>
    <row r="9" spans="1:10" ht="94.5">
      <c r="A9" s="79" t="s">
        <v>151</v>
      </c>
      <c r="B9" s="18" t="s">
        <v>68</v>
      </c>
      <c r="C9" s="5" t="s">
        <v>69</v>
      </c>
      <c r="D9" s="9" t="s">
        <v>70</v>
      </c>
      <c r="E9" s="9" t="s">
        <v>71</v>
      </c>
      <c r="F9" s="16" t="s">
        <v>19</v>
      </c>
      <c r="G9" s="17" t="s">
        <v>20</v>
      </c>
      <c r="H9" s="29">
        <v>5</v>
      </c>
      <c r="I9" s="7">
        <f t="shared" si="0"/>
        <v>42295</v>
      </c>
      <c r="J9" s="7">
        <f t="shared" si="1"/>
        <v>42300</v>
      </c>
    </row>
    <row r="10" spans="1:10" ht="47.25">
      <c r="A10" s="79"/>
      <c r="B10" s="18" t="s">
        <v>73</v>
      </c>
      <c r="C10" s="5" t="s">
        <v>74</v>
      </c>
      <c r="D10" s="9" t="s">
        <v>75</v>
      </c>
      <c r="E10" s="9" t="s">
        <v>71</v>
      </c>
      <c r="F10" s="16" t="s">
        <v>19</v>
      </c>
      <c r="G10" s="17" t="s">
        <v>24</v>
      </c>
      <c r="H10" s="29">
        <v>5</v>
      </c>
      <c r="I10" s="7">
        <f t="shared" si="0"/>
        <v>42300</v>
      </c>
      <c r="J10" s="7">
        <f t="shared" si="1"/>
        <v>42305</v>
      </c>
    </row>
    <row r="11" spans="1:10" ht="47.25">
      <c r="A11" s="79"/>
      <c r="B11" s="18" t="s">
        <v>76</v>
      </c>
      <c r="C11" s="5" t="s">
        <v>77</v>
      </c>
      <c r="D11" s="9" t="s">
        <v>78</v>
      </c>
      <c r="E11" s="9" t="s">
        <v>71</v>
      </c>
      <c r="F11" s="16" t="s">
        <v>19</v>
      </c>
      <c r="G11" s="17" t="s">
        <v>24</v>
      </c>
      <c r="H11" s="29">
        <v>5</v>
      </c>
      <c r="I11" s="7">
        <f t="shared" si="0"/>
        <v>42305</v>
      </c>
      <c r="J11" s="7">
        <f t="shared" si="1"/>
        <v>42310</v>
      </c>
    </row>
    <row r="12" spans="1:10" ht="63">
      <c r="A12" s="79"/>
      <c r="B12" s="18" t="s">
        <v>79</v>
      </c>
      <c r="C12" s="5" t="s">
        <v>80</v>
      </c>
      <c r="D12" s="9" t="s">
        <v>81</v>
      </c>
      <c r="E12" s="9" t="s">
        <v>71</v>
      </c>
      <c r="F12" s="16" t="s">
        <v>19</v>
      </c>
      <c r="G12" s="17" t="s">
        <v>24</v>
      </c>
      <c r="H12" s="29">
        <v>10</v>
      </c>
      <c r="I12" s="7">
        <f t="shared" si="0"/>
        <v>42310</v>
      </c>
      <c r="J12" s="7">
        <f t="shared" si="1"/>
        <v>42320</v>
      </c>
    </row>
    <row r="13" spans="1:10" ht="47.25">
      <c r="A13" s="79"/>
      <c r="B13" s="18" t="s">
        <v>82</v>
      </c>
      <c r="C13" s="5" t="s">
        <v>83</v>
      </c>
      <c r="D13" s="9" t="s">
        <v>84</v>
      </c>
      <c r="E13" s="9" t="s">
        <v>71</v>
      </c>
      <c r="F13" s="16" t="s">
        <v>19</v>
      </c>
      <c r="G13" s="17" t="s">
        <v>24</v>
      </c>
      <c r="H13" s="29">
        <v>10</v>
      </c>
      <c r="I13" s="7">
        <f t="shared" si="0"/>
        <v>42320</v>
      </c>
      <c r="J13" s="7">
        <f t="shared" si="1"/>
        <v>42330</v>
      </c>
    </row>
    <row r="14" spans="1:10" ht="63">
      <c r="A14" s="79"/>
      <c r="B14" s="18" t="s">
        <v>85</v>
      </c>
      <c r="C14" s="5" t="s">
        <v>86</v>
      </c>
      <c r="D14" s="9" t="s">
        <v>87</v>
      </c>
      <c r="E14" s="9" t="s">
        <v>71</v>
      </c>
      <c r="F14" s="16" t="s">
        <v>19</v>
      </c>
      <c r="G14" s="17" t="s">
        <v>20</v>
      </c>
      <c r="H14" s="29">
        <v>10</v>
      </c>
      <c r="I14" s="7">
        <f t="shared" si="0"/>
        <v>42330</v>
      </c>
      <c r="J14" s="7">
        <f t="shared" si="1"/>
        <v>42340</v>
      </c>
    </row>
    <row r="15" spans="1:10" ht="47.25">
      <c r="A15" s="80" t="s">
        <v>153</v>
      </c>
      <c r="B15" s="19" t="s">
        <v>88</v>
      </c>
      <c r="C15" s="5" t="s">
        <v>89</v>
      </c>
      <c r="D15" s="9" t="s">
        <v>90</v>
      </c>
      <c r="E15" s="9" t="s">
        <v>91</v>
      </c>
      <c r="F15" s="9" t="s">
        <v>72</v>
      </c>
      <c r="G15" s="17">
        <v>3</v>
      </c>
      <c r="H15" s="29">
        <v>7</v>
      </c>
      <c r="I15" s="7">
        <f t="shared" si="0"/>
        <v>42340</v>
      </c>
      <c r="J15" s="7">
        <f t="shared" si="1"/>
        <v>42347</v>
      </c>
    </row>
    <row r="16" spans="1:10" ht="47.25">
      <c r="A16" s="80"/>
      <c r="B16" s="19" t="s">
        <v>92</v>
      </c>
      <c r="C16" s="5" t="s">
        <v>93</v>
      </c>
      <c r="D16" s="9" t="s">
        <v>94</v>
      </c>
      <c r="E16" s="9" t="s">
        <v>91</v>
      </c>
      <c r="F16" s="9" t="s">
        <v>72</v>
      </c>
      <c r="G16" s="17" t="s">
        <v>27</v>
      </c>
      <c r="H16" s="29">
        <v>10</v>
      </c>
      <c r="I16" s="7">
        <f t="shared" si="0"/>
        <v>42347</v>
      </c>
      <c r="J16" s="7">
        <f t="shared" si="1"/>
        <v>42357</v>
      </c>
    </row>
    <row r="17" spans="1:10" ht="47.25">
      <c r="A17" s="80"/>
      <c r="B17" s="19" t="s">
        <v>95</v>
      </c>
      <c r="C17" s="5" t="s">
        <v>96</v>
      </c>
      <c r="D17" s="9" t="s">
        <v>97</v>
      </c>
      <c r="E17" s="9" t="s">
        <v>91</v>
      </c>
      <c r="F17" s="9" t="s">
        <v>72</v>
      </c>
      <c r="G17" s="17" t="s">
        <v>24</v>
      </c>
      <c r="H17" s="29">
        <v>5</v>
      </c>
      <c r="I17" s="7">
        <f t="shared" si="0"/>
        <v>42357</v>
      </c>
      <c r="J17" s="7">
        <f t="shared" si="1"/>
        <v>42362</v>
      </c>
    </row>
    <row r="18" spans="1:10" ht="47.25">
      <c r="A18" s="80"/>
      <c r="B18" s="19" t="s">
        <v>98</v>
      </c>
      <c r="C18" s="5" t="s">
        <v>99</v>
      </c>
      <c r="D18" s="9" t="s">
        <v>100</v>
      </c>
      <c r="E18" s="9" t="s">
        <v>91</v>
      </c>
      <c r="F18" s="9" t="s">
        <v>72</v>
      </c>
      <c r="G18" s="17" t="s">
        <v>24</v>
      </c>
      <c r="H18" s="29">
        <v>5</v>
      </c>
      <c r="I18" s="7">
        <f t="shared" si="0"/>
        <v>42362</v>
      </c>
      <c r="J18" s="7">
        <f t="shared" si="1"/>
        <v>42367</v>
      </c>
    </row>
    <row r="19" spans="1:10" ht="47.25">
      <c r="A19" s="80"/>
      <c r="B19" s="19" t="s">
        <v>101</v>
      </c>
      <c r="C19" s="5" t="s">
        <v>102</v>
      </c>
      <c r="D19" s="9" t="s">
        <v>103</v>
      </c>
      <c r="E19" s="9" t="s">
        <v>91</v>
      </c>
      <c r="F19" s="9" t="s">
        <v>72</v>
      </c>
      <c r="G19" s="17" t="s">
        <v>24</v>
      </c>
      <c r="H19" s="29">
        <v>5</v>
      </c>
      <c r="I19" s="7">
        <f t="shared" si="0"/>
        <v>42367</v>
      </c>
      <c r="J19" s="7">
        <f t="shared" si="1"/>
        <v>42372</v>
      </c>
    </row>
    <row r="20" spans="1:10" ht="63">
      <c r="A20" s="80"/>
      <c r="B20" s="19" t="s">
        <v>104</v>
      </c>
      <c r="C20" s="5" t="s">
        <v>105</v>
      </c>
      <c r="D20" s="9" t="s">
        <v>106</v>
      </c>
      <c r="E20" s="9" t="s">
        <v>91</v>
      </c>
      <c r="F20" s="9" t="s">
        <v>72</v>
      </c>
      <c r="G20" s="17" t="s">
        <v>27</v>
      </c>
      <c r="H20" s="29">
        <v>5</v>
      </c>
      <c r="I20" s="7">
        <f t="shared" si="0"/>
        <v>42372</v>
      </c>
      <c r="J20" s="7">
        <f t="shared" si="1"/>
        <v>42377</v>
      </c>
    </row>
    <row r="21" spans="1:10" ht="63">
      <c r="A21" s="81" t="s">
        <v>154</v>
      </c>
      <c r="B21" s="20" t="s">
        <v>107</v>
      </c>
      <c r="C21" s="5" t="s">
        <v>108</v>
      </c>
      <c r="D21" s="9" t="s">
        <v>109</v>
      </c>
      <c r="E21" s="9" t="s">
        <v>110</v>
      </c>
      <c r="F21" s="9" t="s">
        <v>72</v>
      </c>
      <c r="G21" s="17" t="s">
        <v>24</v>
      </c>
      <c r="H21" s="29">
        <v>10</v>
      </c>
      <c r="I21" s="7">
        <f t="shared" si="0"/>
        <v>42377</v>
      </c>
      <c r="J21" s="7">
        <f t="shared" si="1"/>
        <v>42387</v>
      </c>
    </row>
    <row r="22" spans="1:10" ht="47.25">
      <c r="A22" s="81"/>
      <c r="B22" s="20" t="s">
        <v>111</v>
      </c>
      <c r="C22" s="5" t="s">
        <v>112</v>
      </c>
      <c r="D22" s="9" t="s">
        <v>113</v>
      </c>
      <c r="E22" s="9" t="s">
        <v>110</v>
      </c>
      <c r="F22" s="9" t="s">
        <v>72</v>
      </c>
      <c r="G22" s="17" t="s">
        <v>27</v>
      </c>
      <c r="H22" s="29">
        <v>10</v>
      </c>
      <c r="I22" s="7">
        <f t="shared" si="0"/>
        <v>42387</v>
      </c>
      <c r="J22" s="7">
        <f t="shared" si="1"/>
        <v>42397</v>
      </c>
    </row>
    <row r="23" spans="1:10" ht="47.25">
      <c r="A23" s="81"/>
      <c r="B23" s="20" t="s">
        <v>114</v>
      </c>
      <c r="C23" s="5" t="s">
        <v>115</v>
      </c>
      <c r="D23" s="9" t="s">
        <v>116</v>
      </c>
      <c r="E23" s="9" t="s">
        <v>110</v>
      </c>
      <c r="F23" s="9" t="s">
        <v>72</v>
      </c>
      <c r="G23" s="17" t="s">
        <v>20</v>
      </c>
      <c r="H23" s="29">
        <v>10</v>
      </c>
      <c r="I23" s="7">
        <f t="shared" si="0"/>
        <v>42397</v>
      </c>
      <c r="J23" s="7">
        <f t="shared" si="1"/>
        <v>42407</v>
      </c>
    </row>
    <row r="24" spans="1:10" ht="47.25">
      <c r="A24" s="81" t="s">
        <v>155</v>
      </c>
      <c r="B24" s="20" t="s">
        <v>117</v>
      </c>
      <c r="C24" s="5" t="s">
        <v>118</v>
      </c>
      <c r="D24" s="9" t="s">
        <v>119</v>
      </c>
      <c r="E24" s="9" t="s">
        <v>110</v>
      </c>
      <c r="F24" s="9" t="s">
        <v>72</v>
      </c>
      <c r="G24" s="17" t="s">
        <v>26</v>
      </c>
      <c r="H24" s="29">
        <v>10</v>
      </c>
      <c r="I24" s="7">
        <f t="shared" si="0"/>
        <v>42407</v>
      </c>
      <c r="J24" s="7">
        <f t="shared" si="1"/>
        <v>42417</v>
      </c>
    </row>
    <row r="25" spans="1:10" ht="47.25">
      <c r="A25" s="81"/>
      <c r="B25" s="20" t="s">
        <v>120</v>
      </c>
      <c r="C25" s="5" t="s">
        <v>121</v>
      </c>
      <c r="D25" s="9" t="s">
        <v>122</v>
      </c>
      <c r="E25" s="9" t="s">
        <v>110</v>
      </c>
      <c r="F25" s="9" t="s">
        <v>72</v>
      </c>
      <c r="G25" s="17" t="s">
        <v>20</v>
      </c>
      <c r="H25" s="29">
        <v>10</v>
      </c>
      <c r="I25" s="7">
        <f t="shared" si="0"/>
        <v>42417</v>
      </c>
      <c r="J25" s="7">
        <f t="shared" si="1"/>
        <v>42427</v>
      </c>
    </row>
    <row r="26" spans="1:10" ht="47.25">
      <c r="A26" s="81"/>
      <c r="B26" s="20" t="s">
        <v>123</v>
      </c>
      <c r="C26" s="5" t="s">
        <v>124</v>
      </c>
      <c r="D26" s="9" t="s">
        <v>125</v>
      </c>
      <c r="E26" s="9" t="s">
        <v>110</v>
      </c>
      <c r="F26" s="9" t="s">
        <v>72</v>
      </c>
      <c r="G26" s="17" t="s">
        <v>24</v>
      </c>
      <c r="H26" s="29">
        <v>10</v>
      </c>
      <c r="I26" s="7">
        <f t="shared" si="0"/>
        <v>42427</v>
      </c>
      <c r="J26" s="7">
        <f t="shared" si="1"/>
        <v>42437</v>
      </c>
    </row>
    <row r="27" spans="1:10">
      <c r="A27" s="15"/>
      <c r="B27" s="75" t="s">
        <v>126</v>
      </c>
      <c r="C27" s="75"/>
      <c r="D27" s="75"/>
      <c r="E27" s="76" t="s">
        <v>127</v>
      </c>
      <c r="F27" s="76"/>
      <c r="G27" s="76"/>
      <c r="H27" s="76"/>
      <c r="I27" s="76"/>
    </row>
    <row r="28" spans="1:10" ht="5.0999999999999996" customHeight="1">
      <c r="A28" s="77"/>
      <c r="B28" s="77"/>
      <c r="C28" s="77"/>
      <c r="D28" s="77"/>
      <c r="E28" s="77"/>
      <c r="F28" s="77"/>
      <c r="G28" s="77"/>
      <c r="H28" s="77"/>
      <c r="I28" s="77"/>
    </row>
    <row r="29" spans="1:10" ht="18" customHeight="1">
      <c r="A29" s="71" t="s">
        <v>29</v>
      </c>
      <c r="B29" s="71"/>
      <c r="C29" s="71"/>
      <c r="D29" s="71"/>
      <c r="E29" s="72" t="s">
        <v>127</v>
      </c>
      <c r="F29" s="72"/>
      <c r="G29" s="72"/>
      <c r="H29" s="72"/>
      <c r="I29" s="72"/>
    </row>
  </sheetData>
  <mergeCells count="12">
    <mergeCell ref="A29:D29"/>
    <mergeCell ref="E29:I29"/>
    <mergeCell ref="A1:D1"/>
    <mergeCell ref="E1:I1"/>
    <mergeCell ref="B27:D27"/>
    <mergeCell ref="E27:I27"/>
    <mergeCell ref="A28:I28"/>
    <mergeCell ref="A3:A8"/>
    <mergeCell ref="A9:A14"/>
    <mergeCell ref="A15:A20"/>
    <mergeCell ref="A21:A23"/>
    <mergeCell ref="A24:A26"/>
  </mergeCells>
  <phoneticPr fontId="21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9" tint="-0.249977111117893"/>
  </sheetPr>
  <dimension ref="A1:S25"/>
  <sheetViews>
    <sheetView zoomScale="70" zoomScaleNormal="70" workbookViewId="0">
      <pane ySplit="3" topLeftCell="A4" activePane="bottomLeft" state="frozen"/>
      <selection pane="bottomLeft" activeCell="I16" sqref="I16"/>
    </sheetView>
  </sheetViews>
  <sheetFormatPr defaultColWidth="9" defaultRowHeight="15.75" customHeight="1"/>
  <cols>
    <col min="1" max="1" width="15" bestFit="1" customWidth="1"/>
    <col min="2" max="2" width="7.5" bestFit="1" customWidth="1"/>
    <col min="3" max="3" width="40" bestFit="1" customWidth="1"/>
    <col min="4" max="4" width="40" hidden="1" customWidth="1"/>
    <col min="5" max="5" width="40" bestFit="1" customWidth="1"/>
    <col min="6" max="6" width="12.5" style="8" customWidth="1"/>
    <col min="7" max="7" width="8.375" bestFit="1" customWidth="1"/>
    <col min="8" max="8" width="15" bestFit="1" customWidth="1"/>
    <col min="9" max="9" width="7.5" bestFit="1" customWidth="1"/>
    <col min="10" max="10" width="7.5" style="1" customWidth="1"/>
    <col min="11" max="11" width="12.25" bestFit="1" customWidth="1"/>
    <col min="12" max="12" width="18.5" customWidth="1"/>
    <col min="13" max="13" width="0.625" style="52" customWidth="1"/>
    <col min="14" max="14" width="1.875" style="52" customWidth="1"/>
    <col min="15" max="15" width="9" customWidth="1"/>
    <col min="16" max="16" width="6.125" style="48" hidden="1" customWidth="1"/>
    <col min="17" max="17" width="10.875" bestFit="1" customWidth="1"/>
    <col min="18" max="18" width="11" customWidth="1"/>
  </cols>
  <sheetData>
    <row r="1" spans="1:19" s="28" customFormat="1" ht="26.25">
      <c r="A1" s="73" t="s">
        <v>143</v>
      </c>
      <c r="B1" s="73"/>
      <c r="C1" s="73"/>
      <c r="D1" s="73"/>
      <c r="E1" s="74"/>
      <c r="F1" s="74"/>
      <c r="G1" s="74"/>
      <c r="H1" s="74"/>
      <c r="I1" s="74"/>
      <c r="J1" s="74"/>
      <c r="M1" s="50"/>
      <c r="N1" s="50"/>
      <c r="O1" s="55">
        <f>R1/6</f>
        <v>90</v>
      </c>
      <c r="P1" s="56"/>
      <c r="Q1" s="55"/>
      <c r="R1" s="55">
        <f>6*Q2*5</f>
        <v>540</v>
      </c>
      <c r="S1" s="55">
        <f>R1/Q2</f>
        <v>30</v>
      </c>
    </row>
    <row r="2" spans="1:19" s="28" customFormat="1" ht="26.25" customHeight="1">
      <c r="A2" s="27"/>
      <c r="B2" s="27"/>
      <c r="C2" s="45" t="s">
        <v>40</v>
      </c>
      <c r="D2" s="27"/>
      <c r="E2" s="44"/>
      <c r="F2" s="44"/>
      <c r="G2" s="44"/>
      <c r="H2" s="44"/>
      <c r="I2" s="44"/>
      <c r="J2" s="44"/>
      <c r="M2" s="50"/>
      <c r="N2" s="50"/>
      <c r="O2" s="57" t="s">
        <v>169</v>
      </c>
      <c r="P2" s="56"/>
      <c r="Q2" s="55">
        <v>18</v>
      </c>
      <c r="R2" s="55"/>
      <c r="S2" s="55"/>
    </row>
    <row r="3" spans="1:19" ht="34.5" customHeight="1">
      <c r="A3" s="2" t="s">
        <v>0</v>
      </c>
      <c r="B3" s="2" t="s">
        <v>1</v>
      </c>
      <c r="C3" s="2" t="s">
        <v>2</v>
      </c>
      <c r="D3" s="2" t="s">
        <v>3</v>
      </c>
      <c r="E3" s="2" t="s">
        <v>33</v>
      </c>
      <c r="F3" s="2" t="s">
        <v>39</v>
      </c>
      <c r="G3" s="2" t="s">
        <v>4</v>
      </c>
      <c r="H3" s="2" t="s">
        <v>5</v>
      </c>
      <c r="I3" s="2" t="s">
        <v>6</v>
      </c>
      <c r="J3" s="3" t="s">
        <v>7</v>
      </c>
      <c r="K3" s="2" t="s">
        <v>14</v>
      </c>
      <c r="L3" s="2" t="s">
        <v>15</v>
      </c>
      <c r="M3" s="58" t="s">
        <v>14</v>
      </c>
      <c r="N3" s="58" t="s">
        <v>15</v>
      </c>
      <c r="O3" s="2" t="s">
        <v>16</v>
      </c>
      <c r="P3" s="49" t="s">
        <v>162</v>
      </c>
      <c r="Q3" s="2" t="s">
        <v>30</v>
      </c>
      <c r="R3" s="2" t="s">
        <v>31</v>
      </c>
    </row>
    <row r="4" spans="1:19" ht="63">
      <c r="A4" s="92" t="s">
        <v>191</v>
      </c>
      <c r="B4" s="4" t="s">
        <v>8</v>
      </c>
      <c r="C4" s="5" t="s">
        <v>17</v>
      </c>
      <c r="D4" t="s">
        <v>34</v>
      </c>
      <c r="E4" s="13" t="s">
        <v>47</v>
      </c>
      <c r="F4" s="10" t="s">
        <v>178</v>
      </c>
      <c r="G4" s="38" t="s">
        <v>179</v>
      </c>
      <c r="H4" t="s">
        <v>19</v>
      </c>
      <c r="I4" s="46">
        <v>5</v>
      </c>
      <c r="J4" s="6">
        <v>5</v>
      </c>
      <c r="K4" s="12">
        <v>42265</v>
      </c>
      <c r="L4" s="12">
        <f t="shared" ref="L4:L9" si="0">K4+J4</f>
        <v>42270</v>
      </c>
      <c r="M4" s="51">
        <f>K4</f>
        <v>42265</v>
      </c>
      <c r="N4" s="51">
        <f>L4</f>
        <v>42270</v>
      </c>
      <c r="O4">
        <f>SUM(I$4:I$21)-I4</f>
        <v>84</v>
      </c>
      <c r="P4" s="48">
        <v>20</v>
      </c>
      <c r="Q4" s="11">
        <f>R1-P4</f>
        <v>520</v>
      </c>
      <c r="R4" s="11">
        <f>R1-$S$1</f>
        <v>510</v>
      </c>
    </row>
    <row r="5" spans="1:19" ht="47.25">
      <c r="A5" s="92"/>
      <c r="B5" s="4" t="s">
        <v>12</v>
      </c>
      <c r="C5" s="5" t="s">
        <v>21</v>
      </c>
      <c r="D5" t="s">
        <v>35</v>
      </c>
      <c r="E5" s="8" t="s">
        <v>48</v>
      </c>
      <c r="F5" s="10" t="s">
        <v>41</v>
      </c>
      <c r="G5" s="38" t="s">
        <v>179</v>
      </c>
      <c r="H5" s="38" t="s">
        <v>177</v>
      </c>
      <c r="I5" s="46">
        <v>2</v>
      </c>
      <c r="J5" s="6">
        <v>5</v>
      </c>
      <c r="K5" s="12">
        <f t="shared" ref="K5:K15" si="1">L4</f>
        <v>42270</v>
      </c>
      <c r="L5" s="12">
        <f t="shared" si="0"/>
        <v>42275</v>
      </c>
      <c r="M5" s="51">
        <f t="shared" ref="M5:M15" si="2">K5</f>
        <v>42270</v>
      </c>
      <c r="N5" s="51">
        <f t="shared" ref="N5:N15" si="3">L5</f>
        <v>42275</v>
      </c>
      <c r="O5" s="38">
        <f>O4-I5</f>
        <v>82</v>
      </c>
      <c r="P5" s="48">
        <v>10</v>
      </c>
      <c r="Q5" s="11">
        <f>Q4-P5</f>
        <v>510</v>
      </c>
      <c r="R5" s="11">
        <f>R4-$S$1</f>
        <v>480</v>
      </c>
    </row>
    <row r="6" spans="1:19" ht="47.25" customHeight="1">
      <c r="A6" s="92"/>
      <c r="B6" s="4" t="s">
        <v>9</v>
      </c>
      <c r="C6" s="5" t="s">
        <v>23</v>
      </c>
      <c r="D6" t="s">
        <v>46</v>
      </c>
      <c r="E6" s="8" t="s">
        <v>49</v>
      </c>
      <c r="F6" s="10" t="s">
        <v>42</v>
      </c>
      <c r="G6" t="s">
        <v>18</v>
      </c>
      <c r="H6" t="s">
        <v>19</v>
      </c>
      <c r="I6" s="46">
        <v>3</v>
      </c>
      <c r="J6" s="6">
        <v>5</v>
      </c>
      <c r="K6" s="12">
        <f t="shared" si="1"/>
        <v>42275</v>
      </c>
      <c r="L6" s="12">
        <f t="shared" si="0"/>
        <v>42280</v>
      </c>
      <c r="M6" s="51">
        <f t="shared" si="2"/>
        <v>42275</v>
      </c>
      <c r="N6" s="51">
        <f t="shared" si="3"/>
        <v>42280</v>
      </c>
      <c r="O6" s="38">
        <f t="shared" ref="O6:O21" si="4">O5-I6</f>
        <v>79</v>
      </c>
      <c r="P6" s="48">
        <v>50</v>
      </c>
      <c r="Q6" s="11">
        <f t="shared" ref="Q6:Q15" si="5">Q5-P6</f>
        <v>460</v>
      </c>
      <c r="R6" s="11">
        <f t="shared" ref="R6:R15" si="6">R5-$S$1</f>
        <v>450</v>
      </c>
    </row>
    <row r="7" spans="1:19" ht="47.25" customHeight="1">
      <c r="A7" s="92"/>
      <c r="B7" s="4" t="s">
        <v>11</v>
      </c>
      <c r="C7" s="5" t="s">
        <v>25</v>
      </c>
      <c r="D7" t="s">
        <v>36</v>
      </c>
      <c r="E7" s="8" t="s">
        <v>50</v>
      </c>
      <c r="F7" s="10" t="s">
        <v>43</v>
      </c>
      <c r="G7" t="s">
        <v>18</v>
      </c>
      <c r="H7" t="s">
        <v>19</v>
      </c>
      <c r="I7" s="46">
        <v>13</v>
      </c>
      <c r="J7" s="6">
        <v>5</v>
      </c>
      <c r="K7" s="12">
        <f t="shared" si="1"/>
        <v>42280</v>
      </c>
      <c r="L7" s="12">
        <f t="shared" si="0"/>
        <v>42285</v>
      </c>
      <c r="M7" s="51">
        <f t="shared" si="2"/>
        <v>42280</v>
      </c>
      <c r="N7" s="51">
        <f t="shared" si="3"/>
        <v>42285</v>
      </c>
      <c r="O7" s="38">
        <f t="shared" si="4"/>
        <v>66</v>
      </c>
      <c r="P7" s="48">
        <v>35</v>
      </c>
      <c r="Q7" s="11">
        <f t="shared" si="5"/>
        <v>425</v>
      </c>
      <c r="R7" s="11">
        <f t="shared" si="6"/>
        <v>420</v>
      </c>
    </row>
    <row r="8" spans="1:19" ht="48" customHeight="1">
      <c r="A8" s="92"/>
      <c r="B8" s="4" t="s">
        <v>10</v>
      </c>
      <c r="C8" s="5" t="s">
        <v>32</v>
      </c>
      <c r="D8" t="s">
        <v>38</v>
      </c>
      <c r="E8" s="8" t="s">
        <v>51</v>
      </c>
      <c r="F8" s="10" t="s">
        <v>44</v>
      </c>
      <c r="G8" t="s">
        <v>18</v>
      </c>
      <c r="H8" t="s">
        <v>19</v>
      </c>
      <c r="I8" s="46">
        <v>8</v>
      </c>
      <c r="J8" s="6">
        <v>5</v>
      </c>
      <c r="K8" s="12">
        <f t="shared" si="1"/>
        <v>42285</v>
      </c>
      <c r="L8" s="12">
        <f t="shared" si="0"/>
        <v>42290</v>
      </c>
      <c r="M8" s="51">
        <f t="shared" si="2"/>
        <v>42285</v>
      </c>
      <c r="N8" s="51">
        <f t="shared" si="3"/>
        <v>42290</v>
      </c>
      <c r="O8" s="38">
        <f t="shared" si="4"/>
        <v>58</v>
      </c>
      <c r="P8" s="48">
        <v>20</v>
      </c>
      <c r="Q8" s="11">
        <f t="shared" si="5"/>
        <v>405</v>
      </c>
      <c r="R8" s="11">
        <f t="shared" si="6"/>
        <v>390</v>
      </c>
    </row>
    <row r="9" spans="1:19" ht="47.25">
      <c r="A9" s="92"/>
      <c r="B9" s="4" t="s">
        <v>13</v>
      </c>
      <c r="C9" s="5" t="s">
        <v>28</v>
      </c>
      <c r="D9" t="s">
        <v>37</v>
      </c>
      <c r="E9" s="8" t="s">
        <v>52</v>
      </c>
      <c r="F9" s="10" t="s">
        <v>45</v>
      </c>
      <c r="G9" t="s">
        <v>18</v>
      </c>
      <c r="H9" t="s">
        <v>19</v>
      </c>
      <c r="I9" s="46">
        <v>8</v>
      </c>
      <c r="J9" s="6">
        <v>5</v>
      </c>
      <c r="K9" s="7">
        <f t="shared" si="1"/>
        <v>42290</v>
      </c>
      <c r="L9" s="7">
        <f t="shared" si="0"/>
        <v>42295</v>
      </c>
      <c r="M9" s="51">
        <f t="shared" si="2"/>
        <v>42290</v>
      </c>
      <c r="N9" s="51">
        <f t="shared" si="3"/>
        <v>42295</v>
      </c>
      <c r="O9" s="38">
        <f t="shared" si="4"/>
        <v>50</v>
      </c>
      <c r="P9" s="48">
        <v>15</v>
      </c>
      <c r="Q9" s="11">
        <f t="shared" si="5"/>
        <v>390</v>
      </c>
      <c r="R9" s="11">
        <f t="shared" si="6"/>
        <v>360</v>
      </c>
    </row>
    <row r="10" spans="1:19" s="16" customFormat="1" ht="69" customHeight="1">
      <c r="A10" s="93" t="s">
        <v>182</v>
      </c>
      <c r="B10" s="18" t="s">
        <v>68</v>
      </c>
      <c r="C10" s="5" t="s">
        <v>69</v>
      </c>
      <c r="D10" s="16" t="s">
        <v>70</v>
      </c>
      <c r="E10" s="16" t="s">
        <v>156</v>
      </c>
      <c r="F10" s="10" t="s">
        <v>163</v>
      </c>
      <c r="G10" s="16" t="s">
        <v>71</v>
      </c>
      <c r="H10" s="16" t="s">
        <v>19</v>
      </c>
      <c r="I10" s="47">
        <v>5</v>
      </c>
      <c r="J10" s="29">
        <v>5</v>
      </c>
      <c r="K10" s="7">
        <f t="shared" si="1"/>
        <v>42295</v>
      </c>
      <c r="L10" s="7">
        <f t="shared" ref="L10:L15" si="7">K10+J10</f>
        <v>42300</v>
      </c>
      <c r="M10" s="51">
        <f t="shared" si="2"/>
        <v>42295</v>
      </c>
      <c r="N10" s="51">
        <f t="shared" si="3"/>
        <v>42300</v>
      </c>
      <c r="O10" s="38">
        <f t="shared" si="4"/>
        <v>45</v>
      </c>
      <c r="P10" s="48">
        <v>20</v>
      </c>
      <c r="Q10" s="11">
        <f t="shared" si="5"/>
        <v>370</v>
      </c>
      <c r="R10" s="11">
        <f t="shared" si="6"/>
        <v>330</v>
      </c>
    </row>
    <row r="11" spans="1:19" s="16" customFormat="1" ht="63">
      <c r="A11" s="93"/>
      <c r="B11" s="18" t="s">
        <v>73</v>
      </c>
      <c r="C11" s="5" t="s">
        <v>74</v>
      </c>
      <c r="D11" s="16" t="s">
        <v>75</v>
      </c>
      <c r="E11" s="16" t="s">
        <v>157</v>
      </c>
      <c r="F11" s="10" t="s">
        <v>164</v>
      </c>
      <c r="G11" s="16" t="s">
        <v>71</v>
      </c>
      <c r="H11" s="16" t="s">
        <v>19</v>
      </c>
      <c r="I11" s="47">
        <v>3</v>
      </c>
      <c r="J11" s="29">
        <v>5</v>
      </c>
      <c r="K11" s="7">
        <f t="shared" si="1"/>
        <v>42300</v>
      </c>
      <c r="L11" s="7">
        <f t="shared" si="7"/>
        <v>42305</v>
      </c>
      <c r="M11" s="51">
        <f t="shared" si="2"/>
        <v>42300</v>
      </c>
      <c r="N11" s="51">
        <f t="shared" si="3"/>
        <v>42305</v>
      </c>
      <c r="O11" s="38">
        <f t="shared" si="4"/>
        <v>42</v>
      </c>
      <c r="P11" s="48">
        <v>30</v>
      </c>
      <c r="Q11" s="11">
        <f t="shared" si="5"/>
        <v>340</v>
      </c>
      <c r="R11" s="11">
        <f t="shared" si="6"/>
        <v>300</v>
      </c>
    </row>
    <row r="12" spans="1:19" s="16" customFormat="1" ht="47.25">
      <c r="A12" s="93"/>
      <c r="B12" s="18" t="s">
        <v>76</v>
      </c>
      <c r="C12" s="5" t="s">
        <v>77</v>
      </c>
      <c r="D12" s="16" t="s">
        <v>78</v>
      </c>
      <c r="E12" s="16" t="s">
        <v>158</v>
      </c>
      <c r="F12" s="10" t="s">
        <v>165</v>
      </c>
      <c r="G12" s="16" t="s">
        <v>71</v>
      </c>
      <c r="H12" s="16" t="s">
        <v>19</v>
      </c>
      <c r="I12" s="47">
        <v>3</v>
      </c>
      <c r="J12" s="29">
        <v>5</v>
      </c>
      <c r="K12" s="7">
        <f t="shared" si="1"/>
        <v>42305</v>
      </c>
      <c r="L12" s="7">
        <f t="shared" si="7"/>
        <v>42310</v>
      </c>
      <c r="M12" s="51">
        <f t="shared" si="2"/>
        <v>42305</v>
      </c>
      <c r="N12" s="51">
        <f t="shared" si="3"/>
        <v>42310</v>
      </c>
      <c r="O12" s="38">
        <f t="shared" si="4"/>
        <v>39</v>
      </c>
      <c r="P12" s="48">
        <v>25</v>
      </c>
      <c r="Q12" s="11">
        <f t="shared" si="5"/>
        <v>315</v>
      </c>
      <c r="R12" s="11">
        <f t="shared" si="6"/>
        <v>270</v>
      </c>
    </row>
    <row r="13" spans="1:19" s="16" customFormat="1" ht="63">
      <c r="A13" s="93"/>
      <c r="B13" s="18" t="s">
        <v>79</v>
      </c>
      <c r="C13" s="5" t="s">
        <v>80</v>
      </c>
      <c r="D13" s="16" t="s">
        <v>81</v>
      </c>
      <c r="E13" s="16" t="s">
        <v>159</v>
      </c>
      <c r="F13" s="10" t="s">
        <v>166</v>
      </c>
      <c r="G13" s="16" t="s">
        <v>71</v>
      </c>
      <c r="H13" s="16" t="s">
        <v>19</v>
      </c>
      <c r="I13" s="47">
        <v>3</v>
      </c>
      <c r="J13" s="29">
        <v>10</v>
      </c>
      <c r="K13" s="7">
        <f t="shared" si="1"/>
        <v>42310</v>
      </c>
      <c r="L13" s="7">
        <f t="shared" si="7"/>
        <v>42320</v>
      </c>
      <c r="M13" s="51">
        <f t="shared" si="2"/>
        <v>42310</v>
      </c>
      <c r="N13" s="51">
        <f t="shared" si="3"/>
        <v>42320</v>
      </c>
      <c r="O13" s="38">
        <f t="shared" si="4"/>
        <v>36</v>
      </c>
      <c r="P13" s="48">
        <v>20</v>
      </c>
      <c r="Q13" s="11">
        <f t="shared" si="5"/>
        <v>295</v>
      </c>
      <c r="R13" s="11">
        <f t="shared" si="6"/>
        <v>240</v>
      </c>
    </row>
    <row r="14" spans="1:19" s="16" customFormat="1" ht="63">
      <c r="A14" s="93"/>
      <c r="B14" s="18" t="s">
        <v>82</v>
      </c>
      <c r="C14" s="5" t="s">
        <v>83</v>
      </c>
      <c r="D14" s="16" t="s">
        <v>84</v>
      </c>
      <c r="E14" s="16" t="s">
        <v>160</v>
      </c>
      <c r="F14" s="10" t="s">
        <v>167</v>
      </c>
      <c r="G14" s="16" t="s">
        <v>71</v>
      </c>
      <c r="H14" s="16" t="s">
        <v>19</v>
      </c>
      <c r="I14" s="47">
        <v>3</v>
      </c>
      <c r="J14" s="29">
        <v>10</v>
      </c>
      <c r="K14" s="7">
        <f>L13</f>
        <v>42320</v>
      </c>
      <c r="L14" s="7">
        <f t="shared" si="7"/>
        <v>42330</v>
      </c>
      <c r="M14" s="51">
        <f t="shared" si="2"/>
        <v>42320</v>
      </c>
      <c r="N14" s="51">
        <f t="shared" si="3"/>
        <v>42330</v>
      </c>
      <c r="O14" s="38">
        <f t="shared" si="4"/>
        <v>33</v>
      </c>
      <c r="P14" s="48">
        <v>1</v>
      </c>
      <c r="Q14" s="11">
        <f t="shared" si="5"/>
        <v>294</v>
      </c>
      <c r="R14" s="11">
        <f t="shared" si="6"/>
        <v>210</v>
      </c>
    </row>
    <row r="15" spans="1:19" s="16" customFormat="1" ht="78.75">
      <c r="A15" s="93"/>
      <c r="B15" s="18">
        <v>1023</v>
      </c>
      <c r="C15" s="5" t="s">
        <v>180</v>
      </c>
      <c r="D15" s="16" t="s">
        <v>87</v>
      </c>
      <c r="E15" s="16" t="s">
        <v>161</v>
      </c>
      <c r="F15" s="10" t="s">
        <v>184</v>
      </c>
      <c r="G15" s="38" t="s">
        <v>189</v>
      </c>
      <c r="H15" s="38" t="s">
        <v>177</v>
      </c>
      <c r="I15" s="47">
        <v>5</v>
      </c>
      <c r="J15" s="29">
        <v>10</v>
      </c>
      <c r="K15" s="7">
        <f>L14</f>
        <v>42330</v>
      </c>
      <c r="L15" s="7">
        <f>K15+J15</f>
        <v>42340</v>
      </c>
      <c r="M15" s="51">
        <f t="shared" si="2"/>
        <v>42330</v>
      </c>
      <c r="N15" s="51">
        <f t="shared" si="3"/>
        <v>42340</v>
      </c>
      <c r="O15" s="38">
        <f t="shared" si="4"/>
        <v>28</v>
      </c>
      <c r="P15" s="48">
        <v>114</v>
      </c>
      <c r="Q15" s="11">
        <f>Q14-P15</f>
        <v>180</v>
      </c>
      <c r="R15" s="11">
        <f>R14-$S$1</f>
        <v>180</v>
      </c>
    </row>
    <row r="16" spans="1:19" s="16" customFormat="1" ht="65.25" customHeight="1">
      <c r="A16" s="94" t="s">
        <v>190</v>
      </c>
      <c r="B16" s="88">
        <v>1024</v>
      </c>
      <c r="C16" s="5" t="s">
        <v>89</v>
      </c>
      <c r="D16" s="38" t="s">
        <v>90</v>
      </c>
      <c r="E16" s="38" t="s">
        <v>171</v>
      </c>
      <c r="F16" s="10" t="s">
        <v>183</v>
      </c>
      <c r="G16" s="38" t="s">
        <v>91</v>
      </c>
      <c r="H16" s="38" t="s">
        <v>19</v>
      </c>
      <c r="I16" s="17">
        <v>3</v>
      </c>
      <c r="J16" s="29">
        <v>7</v>
      </c>
      <c r="K16" s="7">
        <f t="shared" ref="K16:K21" si="8">L15</f>
        <v>42340</v>
      </c>
      <c r="L16" s="7">
        <f t="shared" ref="L16:L21" si="9">K16+J16</f>
        <v>42347</v>
      </c>
      <c r="M16" s="51"/>
      <c r="N16" s="51"/>
      <c r="O16" s="38">
        <f>O15-I16</f>
        <v>25</v>
      </c>
      <c r="P16" s="48">
        <v>30</v>
      </c>
      <c r="Q16" s="11">
        <f t="shared" ref="Q16:Q21" si="10">Q15-P16</f>
        <v>150</v>
      </c>
      <c r="R16" s="11">
        <f t="shared" ref="R16:R21" si="11">R15-$S$1</f>
        <v>150</v>
      </c>
    </row>
    <row r="17" spans="1:18" s="16" customFormat="1" ht="51.75" customHeight="1">
      <c r="A17" s="94"/>
      <c r="B17" s="19" t="s">
        <v>92</v>
      </c>
      <c r="C17" s="5" t="s">
        <v>93</v>
      </c>
      <c r="D17" s="38" t="s">
        <v>94</v>
      </c>
      <c r="E17" s="38" t="s">
        <v>172</v>
      </c>
      <c r="F17" s="10" t="s">
        <v>178</v>
      </c>
      <c r="G17" s="38" t="s">
        <v>91</v>
      </c>
      <c r="H17" s="38" t="s">
        <v>19</v>
      </c>
      <c r="I17" s="17">
        <v>8</v>
      </c>
      <c r="J17" s="29">
        <v>10</v>
      </c>
      <c r="K17" s="7">
        <f t="shared" si="8"/>
        <v>42347</v>
      </c>
      <c r="L17" s="7">
        <f t="shared" si="9"/>
        <v>42357</v>
      </c>
      <c r="M17" s="51"/>
      <c r="N17" s="51"/>
      <c r="O17" s="38">
        <f t="shared" si="4"/>
        <v>17</v>
      </c>
      <c r="P17" s="48">
        <v>50</v>
      </c>
      <c r="Q17" s="11">
        <f t="shared" si="10"/>
        <v>100</v>
      </c>
      <c r="R17" s="11">
        <f t="shared" si="11"/>
        <v>120</v>
      </c>
    </row>
    <row r="18" spans="1:18" s="16" customFormat="1" ht="57" customHeight="1">
      <c r="A18" s="94"/>
      <c r="B18" s="19" t="s">
        <v>95</v>
      </c>
      <c r="C18" s="5" t="s">
        <v>96</v>
      </c>
      <c r="D18" s="38" t="s">
        <v>97</v>
      </c>
      <c r="E18" s="38" t="s">
        <v>173</v>
      </c>
      <c r="F18" s="10" t="s">
        <v>185</v>
      </c>
      <c r="G18" s="38" t="s">
        <v>91</v>
      </c>
      <c r="H18" s="38" t="s">
        <v>19</v>
      </c>
      <c r="I18" s="17">
        <v>3</v>
      </c>
      <c r="J18" s="29">
        <v>5</v>
      </c>
      <c r="K18" s="7">
        <f t="shared" si="8"/>
        <v>42357</v>
      </c>
      <c r="L18" s="7">
        <f t="shared" si="9"/>
        <v>42362</v>
      </c>
      <c r="M18" s="52"/>
      <c r="N18" s="52"/>
      <c r="O18" s="38">
        <f t="shared" si="4"/>
        <v>14</v>
      </c>
      <c r="P18" s="48">
        <v>20</v>
      </c>
      <c r="Q18" s="11">
        <f t="shared" si="10"/>
        <v>80</v>
      </c>
      <c r="R18" s="11">
        <f t="shared" si="11"/>
        <v>90</v>
      </c>
    </row>
    <row r="19" spans="1:18" s="16" customFormat="1" ht="90.75" customHeight="1">
      <c r="A19" s="94"/>
      <c r="B19" s="19" t="s">
        <v>98</v>
      </c>
      <c r="C19" s="5" t="s">
        <v>99</v>
      </c>
      <c r="D19" s="38" t="s">
        <v>100</v>
      </c>
      <c r="E19" s="38" t="s">
        <v>174</v>
      </c>
      <c r="F19" s="10" t="s">
        <v>186</v>
      </c>
      <c r="G19" s="38" t="s">
        <v>91</v>
      </c>
      <c r="H19" s="38" t="s">
        <v>19</v>
      </c>
      <c r="I19" s="17">
        <v>3</v>
      </c>
      <c r="J19" s="29">
        <v>5</v>
      </c>
      <c r="K19" s="7">
        <f t="shared" si="8"/>
        <v>42362</v>
      </c>
      <c r="L19" s="7">
        <f t="shared" si="9"/>
        <v>42367</v>
      </c>
      <c r="M19" s="52"/>
      <c r="N19" s="52"/>
      <c r="O19" s="38">
        <f t="shared" si="4"/>
        <v>11</v>
      </c>
      <c r="P19" s="48">
        <v>30</v>
      </c>
      <c r="Q19" s="11">
        <f t="shared" si="10"/>
        <v>50</v>
      </c>
      <c r="R19" s="11">
        <f t="shared" si="11"/>
        <v>60</v>
      </c>
    </row>
    <row r="20" spans="1:18" s="16" customFormat="1" ht="78" customHeight="1">
      <c r="A20" s="94"/>
      <c r="B20" s="19" t="s">
        <v>101</v>
      </c>
      <c r="C20" s="5" t="s">
        <v>102</v>
      </c>
      <c r="D20" s="38" t="s">
        <v>103</v>
      </c>
      <c r="E20" s="38" t="s">
        <v>175</v>
      </c>
      <c r="F20" s="10" t="s">
        <v>187</v>
      </c>
      <c r="G20" s="38" t="s">
        <v>91</v>
      </c>
      <c r="H20" s="38" t="s">
        <v>19</v>
      </c>
      <c r="I20" s="17">
        <v>3</v>
      </c>
      <c r="J20" s="29">
        <v>5</v>
      </c>
      <c r="K20" s="7">
        <f t="shared" si="8"/>
        <v>42367</v>
      </c>
      <c r="L20" s="7">
        <f t="shared" si="9"/>
        <v>42372</v>
      </c>
      <c r="M20" s="52"/>
      <c r="N20" s="52"/>
      <c r="O20" s="38">
        <f t="shared" si="4"/>
        <v>8</v>
      </c>
      <c r="P20" s="48">
        <v>20</v>
      </c>
      <c r="Q20" s="11">
        <f t="shared" si="10"/>
        <v>30</v>
      </c>
      <c r="R20" s="11">
        <f t="shared" si="11"/>
        <v>30</v>
      </c>
    </row>
    <row r="21" spans="1:18" ht="73.5" customHeight="1">
      <c r="A21" s="94"/>
      <c r="B21" s="19" t="s">
        <v>104</v>
      </c>
      <c r="C21" s="5" t="s">
        <v>105</v>
      </c>
      <c r="D21" s="5" t="s">
        <v>105</v>
      </c>
      <c r="E21" s="38" t="s">
        <v>176</v>
      </c>
      <c r="F21" s="10" t="s">
        <v>188</v>
      </c>
      <c r="G21" s="38" t="s">
        <v>91</v>
      </c>
      <c r="H21" s="38" t="s">
        <v>19</v>
      </c>
      <c r="I21" s="17">
        <v>8</v>
      </c>
      <c r="J21" s="29">
        <v>5</v>
      </c>
      <c r="K21" s="7">
        <f t="shared" si="8"/>
        <v>42372</v>
      </c>
      <c r="L21" s="7">
        <f t="shared" si="9"/>
        <v>42377</v>
      </c>
      <c r="O21" s="38">
        <f t="shared" si="4"/>
        <v>0</v>
      </c>
      <c r="P21" s="48">
        <v>30</v>
      </c>
      <c r="Q21" s="11">
        <f t="shared" si="10"/>
        <v>0</v>
      </c>
      <c r="R21" s="11">
        <f t="shared" si="11"/>
        <v>0</v>
      </c>
    </row>
    <row r="25" spans="1:18" ht="73.5" customHeight="1">
      <c r="A25" s="37" t="s">
        <v>29</v>
      </c>
      <c r="B25" s="37"/>
      <c r="C25" s="37"/>
      <c r="D25" s="37"/>
      <c r="E25" s="53"/>
      <c r="F25" s="53"/>
      <c r="G25" s="53"/>
      <c r="H25" s="53"/>
      <c r="I25" s="54">
        <f>SUM(I4:I21)</f>
        <v>89</v>
      </c>
      <c r="J25" s="53" t="s">
        <v>168</v>
      </c>
    </row>
  </sheetData>
  <autoFilter ref="A3:J17"/>
  <mergeCells count="5">
    <mergeCell ref="A1:D1"/>
    <mergeCell ref="E1:J1"/>
    <mergeCell ref="A4:A9"/>
    <mergeCell ref="A10:A15"/>
    <mergeCell ref="A16:A21"/>
  </mergeCells>
  <phoneticPr fontId="21" type="noConversion"/>
  <pageMargins left="0.75" right="0.75" top="1" bottom="1" header="0.5" footer="0.5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theme="7" tint="0.39997558519241921"/>
  </sheetPr>
  <dimension ref="A1:AL47"/>
  <sheetViews>
    <sheetView zoomScale="70" zoomScaleNormal="70" workbookViewId="0">
      <pane ySplit="25" topLeftCell="A26" activePane="bottomLeft" state="frozen"/>
      <selection activeCell="A25" sqref="A25"/>
      <selection pane="bottomLeft" activeCell="X43" sqref="X43"/>
    </sheetView>
  </sheetViews>
  <sheetFormatPr defaultRowHeight="15.75"/>
  <cols>
    <col min="1" max="1" width="13.125" bestFit="1" customWidth="1"/>
    <col min="2" max="2" width="7.5" bestFit="1" customWidth="1"/>
    <col min="3" max="3" width="41.5" bestFit="1" customWidth="1"/>
    <col min="4" max="4" width="46.125" hidden="1" customWidth="1"/>
    <col min="5" max="5" width="51.25" bestFit="1" customWidth="1"/>
    <col min="6" max="6" width="23.875" bestFit="1" customWidth="1"/>
    <col min="7" max="12" width="10.125" style="9" customWidth="1"/>
    <col min="13" max="13" width="11.25" bestFit="1" customWidth="1"/>
    <col min="14" max="14" width="10.5" customWidth="1"/>
    <col min="15" max="15" width="6.5" customWidth="1"/>
    <col min="16" max="16" width="7.625" customWidth="1"/>
    <col min="17" max="18" width="13.25" customWidth="1"/>
    <col min="19" max="19" width="10.375" bestFit="1" customWidth="1"/>
    <col min="20" max="20" width="10.125" bestFit="1" customWidth="1"/>
    <col min="21" max="21" width="10.5" customWidth="1"/>
    <col min="28" max="36" width="11" bestFit="1" customWidth="1"/>
    <col min="37" max="38" width="8.125" hidden="1" customWidth="1"/>
  </cols>
  <sheetData>
    <row r="1" spans="1:38" s="14" customFormat="1" ht="15" hidden="1" customHeight="1">
      <c r="A1" s="82" t="s">
        <v>55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22">
        <v>150</v>
      </c>
      <c r="V1" s="14">
        <v>1</v>
      </c>
      <c r="W1" s="14">
        <v>2</v>
      </c>
      <c r="X1" s="14">
        <v>0</v>
      </c>
      <c r="Y1" s="14">
        <v>2</v>
      </c>
      <c r="Z1" s="14">
        <v>0</v>
      </c>
      <c r="AA1" s="14">
        <v>1</v>
      </c>
      <c r="AB1" s="14">
        <v>1</v>
      </c>
      <c r="AC1" s="14">
        <v>1</v>
      </c>
      <c r="AD1" s="14">
        <v>1</v>
      </c>
      <c r="AE1" s="14">
        <v>2</v>
      </c>
      <c r="AF1" s="14">
        <v>2</v>
      </c>
      <c r="AG1" s="14">
        <v>2</v>
      </c>
      <c r="AH1" s="14">
        <v>2</v>
      </c>
      <c r="AI1" s="14">
        <v>2</v>
      </c>
      <c r="AJ1" s="14">
        <v>2</v>
      </c>
      <c r="AK1" s="14">
        <v>0</v>
      </c>
      <c r="AL1" s="14">
        <v>0</v>
      </c>
    </row>
    <row r="2" spans="1:38" s="14" customFormat="1" ht="15.75" hidden="1" customHeight="1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  <c r="U2" s="21"/>
      <c r="V2" s="14">
        <v>2</v>
      </c>
      <c r="W2" s="14">
        <v>0</v>
      </c>
      <c r="X2" s="14">
        <v>0</v>
      </c>
      <c r="Y2" s="14">
        <v>0</v>
      </c>
      <c r="Z2" s="14">
        <v>1</v>
      </c>
      <c r="AA2" s="14">
        <v>1</v>
      </c>
      <c r="AB2" s="14">
        <v>2</v>
      </c>
      <c r="AC2" s="14">
        <v>2</v>
      </c>
      <c r="AD2" s="14">
        <v>0</v>
      </c>
      <c r="AE2" s="14">
        <v>2</v>
      </c>
      <c r="AF2" s="14">
        <v>1</v>
      </c>
      <c r="AG2" s="14">
        <v>1</v>
      </c>
      <c r="AH2" s="14">
        <v>0</v>
      </c>
      <c r="AI2" s="14">
        <v>0</v>
      </c>
      <c r="AJ2" s="14">
        <v>0</v>
      </c>
      <c r="AK2" s="14">
        <v>0</v>
      </c>
      <c r="AL2" s="14">
        <v>0</v>
      </c>
    </row>
    <row r="3" spans="1:38" s="14" customFormat="1" ht="15.75" hidden="1" customHeight="1">
      <c r="A3" s="82"/>
      <c r="B3" s="82"/>
      <c r="C3" s="82"/>
      <c r="D3" s="82"/>
      <c r="E3" s="82"/>
      <c r="F3" s="82"/>
      <c r="G3" s="82"/>
      <c r="H3" s="82"/>
      <c r="I3" s="82"/>
      <c r="J3" s="82"/>
      <c r="K3" s="82"/>
      <c r="L3" s="82"/>
      <c r="M3" s="82"/>
      <c r="N3" s="82"/>
      <c r="O3" s="82"/>
      <c r="P3" s="82"/>
      <c r="Q3" s="82"/>
      <c r="R3" s="82"/>
      <c r="S3" s="82"/>
      <c r="T3" s="82"/>
      <c r="U3" s="21"/>
      <c r="V3" s="14">
        <v>3</v>
      </c>
      <c r="W3" s="14">
        <v>0</v>
      </c>
      <c r="X3" s="14">
        <v>0</v>
      </c>
      <c r="Y3" s="14">
        <v>0</v>
      </c>
      <c r="Z3" s="14">
        <v>2</v>
      </c>
      <c r="AA3" s="14">
        <v>1</v>
      </c>
      <c r="AB3" s="14">
        <v>2</v>
      </c>
      <c r="AC3" s="14">
        <v>0</v>
      </c>
      <c r="AD3" s="14">
        <v>3</v>
      </c>
      <c r="AE3" s="14">
        <v>6</v>
      </c>
      <c r="AF3" s="14">
        <v>6</v>
      </c>
      <c r="AG3" s="14">
        <v>10</v>
      </c>
      <c r="AH3" s="14">
        <v>10</v>
      </c>
      <c r="AI3" s="14">
        <v>5</v>
      </c>
      <c r="AJ3" s="14">
        <v>5</v>
      </c>
      <c r="AK3" s="14">
        <v>5</v>
      </c>
      <c r="AL3" s="14">
        <v>5</v>
      </c>
    </row>
    <row r="4" spans="1:38" s="14" customFormat="1" ht="15.75" hidden="1" customHeight="1">
      <c r="A4" s="82"/>
      <c r="B4" s="82"/>
      <c r="C4" s="82"/>
      <c r="D4" s="82"/>
      <c r="E4" s="82"/>
      <c r="F4" s="82"/>
      <c r="G4" s="82"/>
      <c r="H4" s="82"/>
      <c r="I4" s="82"/>
      <c r="J4" s="82"/>
      <c r="K4" s="82"/>
      <c r="L4" s="82"/>
      <c r="M4" s="82"/>
      <c r="N4" s="82"/>
      <c r="O4" s="82"/>
      <c r="P4" s="82"/>
      <c r="Q4" s="82"/>
      <c r="R4" s="82"/>
      <c r="S4" s="82"/>
      <c r="T4" s="82"/>
      <c r="U4" s="21"/>
      <c r="V4" s="14">
        <v>4</v>
      </c>
      <c r="W4" s="14">
        <v>2</v>
      </c>
      <c r="X4" s="14">
        <v>1</v>
      </c>
      <c r="Y4" s="14">
        <v>1</v>
      </c>
      <c r="Z4" s="14">
        <v>3</v>
      </c>
      <c r="AA4" s="14">
        <v>1</v>
      </c>
      <c r="AB4" s="14">
        <v>5</v>
      </c>
      <c r="AC4" s="14">
        <v>5</v>
      </c>
      <c r="AD4" s="14">
        <v>5</v>
      </c>
      <c r="AE4" s="14">
        <v>1</v>
      </c>
      <c r="AF4" s="14">
        <v>2</v>
      </c>
      <c r="AG4" s="14">
        <v>2</v>
      </c>
      <c r="AH4" s="14">
        <v>2</v>
      </c>
      <c r="AI4" s="14">
        <v>0</v>
      </c>
      <c r="AJ4" s="14">
        <v>0</v>
      </c>
      <c r="AK4" s="14">
        <v>2</v>
      </c>
      <c r="AL4" s="14">
        <v>1</v>
      </c>
    </row>
    <row r="5" spans="1:38" s="14" customFormat="1" ht="15.75" hidden="1" customHeight="1">
      <c r="A5" s="82"/>
      <c r="B5" s="82"/>
      <c r="C5" s="82"/>
      <c r="D5" s="82"/>
      <c r="E5" s="82"/>
      <c r="F5" s="82"/>
      <c r="G5" s="82"/>
      <c r="H5" s="82"/>
      <c r="I5" s="82"/>
      <c r="J5" s="82"/>
      <c r="K5" s="82"/>
      <c r="L5" s="82"/>
      <c r="M5" s="82"/>
      <c r="N5" s="82"/>
      <c r="O5" s="82"/>
      <c r="P5" s="82"/>
      <c r="Q5" s="82"/>
      <c r="R5" s="82"/>
      <c r="S5" s="82"/>
      <c r="T5" s="82"/>
      <c r="U5" s="21"/>
      <c r="V5" s="14">
        <v>5</v>
      </c>
      <c r="W5" s="14">
        <v>1</v>
      </c>
      <c r="X5" s="14">
        <v>2</v>
      </c>
      <c r="Y5" s="14">
        <v>0</v>
      </c>
      <c r="Z5" s="14">
        <v>0</v>
      </c>
      <c r="AA5" s="14">
        <v>1</v>
      </c>
      <c r="AB5" s="14">
        <v>2</v>
      </c>
      <c r="AC5" s="14">
        <v>1</v>
      </c>
      <c r="AD5" s="14">
        <v>0</v>
      </c>
      <c r="AE5" s="14">
        <v>1</v>
      </c>
      <c r="AF5" s="14">
        <v>0</v>
      </c>
      <c r="AG5" s="14">
        <v>0</v>
      </c>
      <c r="AH5" s="14">
        <v>0</v>
      </c>
      <c r="AI5" s="14">
        <v>0</v>
      </c>
      <c r="AJ5" s="14">
        <v>0</v>
      </c>
      <c r="AK5" s="14">
        <v>0</v>
      </c>
      <c r="AL5" s="14">
        <v>0</v>
      </c>
    </row>
    <row r="6" spans="1:38" s="14" customFormat="1" ht="15.75" hidden="1" customHeight="1">
      <c r="A6" s="82"/>
      <c r="B6" s="82"/>
      <c r="C6" s="82"/>
      <c r="D6" s="82"/>
      <c r="E6" s="82"/>
      <c r="F6" s="82"/>
      <c r="G6" s="82"/>
      <c r="H6" s="82"/>
      <c r="I6" s="82"/>
      <c r="J6" s="82"/>
      <c r="K6" s="82"/>
      <c r="L6" s="82"/>
      <c r="M6" s="82"/>
      <c r="N6" s="82"/>
      <c r="O6" s="82"/>
      <c r="P6" s="82"/>
      <c r="Q6" s="82"/>
      <c r="R6" s="82"/>
      <c r="S6" s="82"/>
      <c r="T6" s="82"/>
      <c r="U6" s="21"/>
      <c r="V6" s="14">
        <v>6</v>
      </c>
      <c r="W6" s="14">
        <v>2</v>
      </c>
      <c r="X6" s="14">
        <v>0</v>
      </c>
      <c r="Y6" s="14">
        <v>1</v>
      </c>
      <c r="Z6" s="14">
        <v>1</v>
      </c>
      <c r="AA6" s="14">
        <v>1</v>
      </c>
      <c r="AB6" s="14">
        <v>1</v>
      </c>
      <c r="AC6" s="14">
        <v>2</v>
      </c>
      <c r="AD6" s="14">
        <v>1</v>
      </c>
      <c r="AE6" s="14">
        <v>2</v>
      </c>
      <c r="AF6" s="14">
        <v>1</v>
      </c>
      <c r="AG6" s="14">
        <v>0</v>
      </c>
      <c r="AH6" s="14">
        <v>0</v>
      </c>
      <c r="AI6" s="14">
        <v>0</v>
      </c>
      <c r="AJ6" s="14">
        <v>0</v>
      </c>
      <c r="AK6" s="14">
        <v>1</v>
      </c>
      <c r="AL6" s="14">
        <v>0</v>
      </c>
    </row>
    <row r="7" spans="1:38" s="23" customFormat="1" ht="15" hidden="1" customHeight="1">
      <c r="A7" s="83" t="s">
        <v>56</v>
      </c>
      <c r="B7" s="83"/>
      <c r="C7" s="83"/>
      <c r="D7" s="83"/>
      <c r="E7" s="83"/>
      <c r="F7" s="83"/>
      <c r="G7" s="83"/>
      <c r="H7" s="83"/>
      <c r="I7" s="83"/>
      <c r="J7" s="83"/>
      <c r="K7" s="83"/>
      <c r="L7" s="83"/>
      <c r="M7" s="83"/>
      <c r="N7" s="83"/>
      <c r="O7" s="83"/>
      <c r="P7" s="83"/>
      <c r="Q7" s="83"/>
      <c r="R7" s="83"/>
      <c r="S7" s="83"/>
      <c r="T7" s="83"/>
      <c r="U7" s="83"/>
      <c r="V7" s="23">
        <v>1</v>
      </c>
      <c r="W7" s="23">
        <v>3</v>
      </c>
      <c r="X7" s="23">
        <v>3</v>
      </c>
      <c r="Y7" s="23">
        <v>2</v>
      </c>
      <c r="Z7" s="23">
        <v>0</v>
      </c>
      <c r="AA7" s="23">
        <v>0</v>
      </c>
      <c r="AB7" s="23">
        <v>0</v>
      </c>
      <c r="AC7" s="23">
        <v>0</v>
      </c>
      <c r="AD7" s="23">
        <v>0</v>
      </c>
      <c r="AE7" s="23">
        <v>2</v>
      </c>
      <c r="AF7" s="23">
        <v>1</v>
      </c>
      <c r="AG7" s="23">
        <v>0</v>
      </c>
      <c r="AH7" s="23">
        <v>3</v>
      </c>
      <c r="AI7" s="23">
        <v>4</v>
      </c>
      <c r="AJ7" s="23">
        <v>2</v>
      </c>
      <c r="AK7" s="23">
        <v>0</v>
      </c>
      <c r="AL7" s="23">
        <v>0</v>
      </c>
    </row>
    <row r="8" spans="1:38" s="23" customFormat="1" ht="15.75" hidden="1" customHeight="1">
      <c r="A8" s="83"/>
      <c r="B8" s="83"/>
      <c r="C8" s="83"/>
      <c r="D8" s="83"/>
      <c r="E8" s="83"/>
      <c r="F8" s="83"/>
      <c r="G8" s="83"/>
      <c r="H8" s="83"/>
      <c r="I8" s="83"/>
      <c r="J8" s="83"/>
      <c r="K8" s="83"/>
      <c r="L8" s="83"/>
      <c r="M8" s="83"/>
      <c r="N8" s="83"/>
      <c r="O8" s="83"/>
      <c r="P8" s="83"/>
      <c r="Q8" s="83"/>
      <c r="R8" s="83"/>
      <c r="S8" s="83"/>
      <c r="T8" s="83"/>
      <c r="U8" s="83"/>
      <c r="V8" s="23">
        <v>2</v>
      </c>
      <c r="W8" s="23">
        <v>0</v>
      </c>
      <c r="X8" s="23">
        <v>0</v>
      </c>
      <c r="Y8" s="23">
        <v>0</v>
      </c>
      <c r="Z8" s="23">
        <v>1</v>
      </c>
      <c r="AA8" s="23">
        <v>1</v>
      </c>
      <c r="AB8" s="23">
        <v>2</v>
      </c>
      <c r="AC8" s="23">
        <v>4</v>
      </c>
      <c r="AD8" s="23">
        <v>5</v>
      </c>
      <c r="AE8" s="23">
        <v>5</v>
      </c>
      <c r="AF8" s="23">
        <v>5</v>
      </c>
      <c r="AG8" s="23">
        <v>4</v>
      </c>
      <c r="AH8" s="23">
        <v>3</v>
      </c>
      <c r="AI8" s="23">
        <v>0</v>
      </c>
      <c r="AJ8" s="23">
        <v>0</v>
      </c>
      <c r="AK8" s="23">
        <v>0</v>
      </c>
      <c r="AL8" s="23">
        <v>0</v>
      </c>
    </row>
    <row r="9" spans="1:38" s="23" customFormat="1" ht="15.75" hidden="1" customHeight="1">
      <c r="A9" s="83"/>
      <c r="B9" s="83"/>
      <c r="C9" s="83"/>
      <c r="D9" s="83"/>
      <c r="E9" s="83"/>
      <c r="F9" s="83"/>
      <c r="G9" s="83"/>
      <c r="H9" s="83"/>
      <c r="I9" s="83"/>
      <c r="J9" s="83"/>
      <c r="K9" s="83"/>
      <c r="L9" s="83"/>
      <c r="M9" s="83"/>
      <c r="N9" s="83"/>
      <c r="O9" s="83"/>
      <c r="P9" s="83"/>
      <c r="Q9" s="83"/>
      <c r="R9" s="83"/>
      <c r="S9" s="83"/>
      <c r="T9" s="83"/>
      <c r="U9" s="83"/>
      <c r="V9" s="23">
        <v>3</v>
      </c>
      <c r="W9" s="23">
        <v>2</v>
      </c>
      <c r="X9" s="23">
        <v>3</v>
      </c>
      <c r="Y9" s="23">
        <v>2</v>
      </c>
      <c r="Z9" s="23">
        <v>1</v>
      </c>
      <c r="AA9" s="23">
        <v>0</v>
      </c>
      <c r="AB9" s="23">
        <v>0</v>
      </c>
      <c r="AC9" s="23">
        <v>2</v>
      </c>
      <c r="AD9" s="23">
        <v>1</v>
      </c>
      <c r="AE9" s="23">
        <v>0</v>
      </c>
      <c r="AF9" s="23">
        <v>0</v>
      </c>
      <c r="AG9" s="23">
        <v>2</v>
      </c>
      <c r="AH9" s="23">
        <v>5</v>
      </c>
      <c r="AI9" s="23">
        <v>3</v>
      </c>
      <c r="AJ9" s="23">
        <v>4</v>
      </c>
      <c r="AK9" s="23">
        <v>5</v>
      </c>
      <c r="AL9" s="23">
        <v>5</v>
      </c>
    </row>
    <row r="10" spans="1:38" s="23" customFormat="1" ht="15.75" hidden="1" customHeight="1">
      <c r="A10" s="83"/>
      <c r="B10" s="83"/>
      <c r="C10" s="83"/>
      <c r="D10" s="83"/>
      <c r="E10" s="83"/>
      <c r="F10" s="83"/>
      <c r="G10" s="83"/>
      <c r="H10" s="83"/>
      <c r="I10" s="83"/>
      <c r="J10" s="83"/>
      <c r="K10" s="83"/>
      <c r="L10" s="83"/>
      <c r="M10" s="83"/>
      <c r="N10" s="83"/>
      <c r="O10" s="83"/>
      <c r="P10" s="83"/>
      <c r="Q10" s="83"/>
      <c r="R10" s="83"/>
      <c r="S10" s="83"/>
      <c r="T10" s="83"/>
      <c r="U10" s="83"/>
      <c r="V10" s="23">
        <v>4</v>
      </c>
      <c r="W10" s="23">
        <v>0</v>
      </c>
      <c r="X10" s="23">
        <v>0</v>
      </c>
      <c r="Y10" s="23">
        <v>0</v>
      </c>
      <c r="Z10" s="23">
        <v>2</v>
      </c>
      <c r="AA10" s="23">
        <v>2</v>
      </c>
      <c r="AB10" s="23">
        <v>5</v>
      </c>
      <c r="AC10" s="23">
        <v>1</v>
      </c>
      <c r="AD10" s="23">
        <v>1</v>
      </c>
      <c r="AE10" s="23">
        <v>0</v>
      </c>
      <c r="AF10" s="23">
        <v>0</v>
      </c>
      <c r="AG10" s="23">
        <v>0</v>
      </c>
      <c r="AH10" s="23">
        <v>3</v>
      </c>
      <c r="AI10" s="23">
        <v>6</v>
      </c>
      <c r="AJ10" s="23">
        <v>0</v>
      </c>
      <c r="AK10" s="23">
        <v>2</v>
      </c>
      <c r="AL10" s="23">
        <v>1</v>
      </c>
    </row>
    <row r="11" spans="1:38" s="23" customFormat="1" ht="15.75" hidden="1" customHeight="1">
      <c r="A11" s="83"/>
      <c r="B11" s="83"/>
      <c r="C11" s="83"/>
      <c r="D11" s="83"/>
      <c r="E11" s="83"/>
      <c r="F11" s="83"/>
      <c r="G11" s="83"/>
      <c r="H11" s="83"/>
      <c r="I11" s="83"/>
      <c r="J11" s="83"/>
      <c r="K11" s="83"/>
      <c r="L11" s="83"/>
      <c r="M11" s="83"/>
      <c r="N11" s="83"/>
      <c r="O11" s="83"/>
      <c r="P11" s="83"/>
      <c r="Q11" s="83"/>
      <c r="R11" s="83"/>
      <c r="S11" s="83"/>
      <c r="T11" s="83"/>
      <c r="U11" s="83"/>
      <c r="V11" s="23">
        <v>5</v>
      </c>
      <c r="W11" s="23">
        <v>0</v>
      </c>
      <c r="X11" s="23">
        <v>0</v>
      </c>
      <c r="Y11" s="23">
        <v>0</v>
      </c>
      <c r="Z11" s="23">
        <v>0</v>
      </c>
      <c r="AA11" s="23">
        <v>0</v>
      </c>
      <c r="AB11" s="23">
        <v>0</v>
      </c>
      <c r="AC11" s="23">
        <v>0</v>
      </c>
      <c r="AD11" s="23">
        <v>1</v>
      </c>
      <c r="AE11" s="23">
        <v>0</v>
      </c>
      <c r="AF11" s="23">
        <v>0</v>
      </c>
      <c r="AG11" s="23">
        <v>0</v>
      </c>
      <c r="AH11" s="23">
        <v>0</v>
      </c>
      <c r="AI11" s="23">
        <v>0</v>
      </c>
      <c r="AJ11" s="23">
        <v>0</v>
      </c>
      <c r="AK11" s="23">
        <v>0</v>
      </c>
      <c r="AL11" s="23">
        <v>0</v>
      </c>
    </row>
    <row r="12" spans="1:38" s="23" customFormat="1" ht="15.75" hidden="1" customHeight="1">
      <c r="A12" s="83"/>
      <c r="B12" s="83"/>
      <c r="C12" s="83"/>
      <c r="D12" s="83"/>
      <c r="E12" s="83"/>
      <c r="F12" s="83"/>
      <c r="G12" s="83"/>
      <c r="H12" s="83"/>
      <c r="I12" s="83"/>
      <c r="J12" s="83"/>
      <c r="K12" s="83"/>
      <c r="L12" s="83"/>
      <c r="M12" s="83"/>
      <c r="N12" s="83"/>
      <c r="O12" s="83"/>
      <c r="P12" s="83"/>
      <c r="Q12" s="83"/>
      <c r="R12" s="83"/>
      <c r="S12" s="83"/>
      <c r="T12" s="83"/>
      <c r="U12" s="83"/>
      <c r="V12" s="23">
        <v>6</v>
      </c>
      <c r="W12" s="23">
        <v>2</v>
      </c>
      <c r="X12" s="23">
        <v>3</v>
      </c>
      <c r="Y12" s="23">
        <v>4</v>
      </c>
      <c r="Z12" s="23">
        <v>5</v>
      </c>
      <c r="AA12" s="23">
        <v>6</v>
      </c>
      <c r="AB12" s="23">
        <v>10</v>
      </c>
      <c r="AC12" s="23">
        <v>2</v>
      </c>
      <c r="AD12" s="23">
        <v>2</v>
      </c>
      <c r="AE12" s="23">
        <v>0</v>
      </c>
      <c r="AF12" s="23">
        <v>0</v>
      </c>
      <c r="AG12" s="23">
        <v>0</v>
      </c>
      <c r="AH12" s="23">
        <v>20</v>
      </c>
      <c r="AI12" s="23">
        <v>30</v>
      </c>
      <c r="AJ12" s="23">
        <v>30</v>
      </c>
      <c r="AK12" s="23">
        <v>1</v>
      </c>
      <c r="AL12" s="23">
        <v>0</v>
      </c>
    </row>
    <row r="13" spans="1:38" s="24" customFormat="1" ht="15" hidden="1" customHeight="1">
      <c r="A13" s="84" t="s">
        <v>57</v>
      </c>
      <c r="B13" s="84"/>
      <c r="C13" s="84"/>
      <c r="D13" s="84"/>
      <c r="E13" s="84"/>
      <c r="F13" s="84"/>
      <c r="G13" s="84"/>
      <c r="H13" s="84"/>
      <c r="I13" s="84"/>
      <c r="J13" s="84"/>
      <c r="K13" s="84"/>
      <c r="L13" s="84"/>
      <c r="M13" s="84"/>
      <c r="N13" s="84"/>
      <c r="O13" s="84"/>
      <c r="P13" s="84"/>
      <c r="Q13" s="84"/>
      <c r="R13" s="84"/>
      <c r="S13" s="84"/>
      <c r="T13" s="84"/>
      <c r="U13" s="84"/>
      <c r="V13" s="24">
        <v>1</v>
      </c>
      <c r="W13" s="24">
        <v>2</v>
      </c>
      <c r="X13" s="24">
        <v>2</v>
      </c>
      <c r="Y13" s="24">
        <v>2</v>
      </c>
      <c r="Z13" s="24">
        <v>0</v>
      </c>
      <c r="AA13" s="24">
        <v>1</v>
      </c>
      <c r="AB13" s="24">
        <v>1</v>
      </c>
      <c r="AC13" s="24">
        <v>1</v>
      </c>
      <c r="AD13" s="24">
        <v>1</v>
      </c>
      <c r="AE13" s="24">
        <v>2</v>
      </c>
      <c r="AF13" s="24">
        <v>6</v>
      </c>
      <c r="AG13" s="24">
        <v>5</v>
      </c>
      <c r="AH13" s="24">
        <v>3</v>
      </c>
      <c r="AI13" s="24">
        <v>2</v>
      </c>
      <c r="AJ13" s="24">
        <v>2</v>
      </c>
      <c r="AK13" s="24">
        <v>0</v>
      </c>
      <c r="AL13" s="24">
        <v>0</v>
      </c>
    </row>
    <row r="14" spans="1:38" s="24" customFormat="1" ht="15.75" hidden="1" customHeight="1">
      <c r="A14" s="84"/>
      <c r="B14" s="84"/>
      <c r="C14" s="84"/>
      <c r="D14" s="84"/>
      <c r="E14" s="84"/>
      <c r="F14" s="84"/>
      <c r="G14" s="84"/>
      <c r="H14" s="84"/>
      <c r="I14" s="84"/>
      <c r="J14" s="84"/>
      <c r="K14" s="84"/>
      <c r="L14" s="84"/>
      <c r="M14" s="84"/>
      <c r="N14" s="84"/>
      <c r="O14" s="84"/>
      <c r="P14" s="84"/>
      <c r="Q14" s="84"/>
      <c r="R14" s="84"/>
      <c r="S14" s="84"/>
      <c r="T14" s="84"/>
      <c r="U14" s="84"/>
      <c r="V14" s="24">
        <v>2</v>
      </c>
      <c r="W14" s="24">
        <v>0</v>
      </c>
      <c r="X14" s="24">
        <v>5</v>
      </c>
      <c r="Y14" s="24">
        <v>5</v>
      </c>
      <c r="Z14" s="24">
        <v>1</v>
      </c>
      <c r="AA14" s="24">
        <v>1</v>
      </c>
      <c r="AB14" s="24">
        <v>2</v>
      </c>
      <c r="AC14" s="24">
        <v>2</v>
      </c>
      <c r="AD14" s="24">
        <v>10</v>
      </c>
      <c r="AE14" s="24">
        <v>2</v>
      </c>
      <c r="AF14" s="24">
        <v>1</v>
      </c>
      <c r="AG14" s="24">
        <v>1</v>
      </c>
      <c r="AH14" s="24">
        <v>10</v>
      </c>
      <c r="AI14" s="24">
        <v>5</v>
      </c>
      <c r="AJ14" s="24">
        <v>5</v>
      </c>
      <c r="AK14" s="24">
        <v>0</v>
      </c>
      <c r="AL14" s="24">
        <v>0</v>
      </c>
    </row>
    <row r="15" spans="1:38" s="24" customFormat="1" ht="15.75" hidden="1" customHeight="1">
      <c r="A15" s="84"/>
      <c r="B15" s="84"/>
      <c r="C15" s="84"/>
      <c r="D15" s="84"/>
      <c r="E15" s="84"/>
      <c r="F15" s="84"/>
      <c r="G15" s="84"/>
      <c r="H15" s="84"/>
      <c r="I15" s="84"/>
      <c r="J15" s="84"/>
      <c r="K15" s="84"/>
      <c r="L15" s="84"/>
      <c r="M15" s="84"/>
      <c r="N15" s="84"/>
      <c r="O15" s="84"/>
      <c r="P15" s="84"/>
      <c r="Q15" s="84"/>
      <c r="R15" s="84"/>
      <c r="S15" s="84"/>
      <c r="T15" s="84"/>
      <c r="U15" s="84"/>
      <c r="V15" s="24">
        <v>3</v>
      </c>
      <c r="W15" s="24">
        <v>0</v>
      </c>
      <c r="X15" s="24">
        <v>0</v>
      </c>
      <c r="Y15" s="24">
        <v>0</v>
      </c>
      <c r="Z15" s="24">
        <v>2</v>
      </c>
      <c r="AA15" s="24">
        <v>1</v>
      </c>
      <c r="AB15" s="24">
        <v>2</v>
      </c>
      <c r="AC15" s="24">
        <v>0</v>
      </c>
      <c r="AD15" s="24">
        <v>3</v>
      </c>
      <c r="AE15" s="24">
        <v>6</v>
      </c>
      <c r="AF15" s="24">
        <v>0</v>
      </c>
      <c r="AG15" s="24">
        <v>0</v>
      </c>
      <c r="AH15" s="24">
        <v>0</v>
      </c>
      <c r="AI15" s="24">
        <v>1</v>
      </c>
      <c r="AJ15" s="24">
        <v>5</v>
      </c>
      <c r="AK15" s="24">
        <v>5</v>
      </c>
      <c r="AL15" s="24">
        <v>5</v>
      </c>
    </row>
    <row r="16" spans="1:38" s="24" customFormat="1" ht="15.75" hidden="1" customHeight="1">
      <c r="A16" s="84"/>
      <c r="B16" s="84"/>
      <c r="C16" s="84"/>
      <c r="D16" s="84"/>
      <c r="E16" s="84"/>
      <c r="F16" s="84"/>
      <c r="G16" s="84"/>
      <c r="H16" s="84"/>
      <c r="I16" s="84"/>
      <c r="J16" s="84"/>
      <c r="K16" s="84"/>
      <c r="L16" s="84"/>
      <c r="M16" s="84"/>
      <c r="N16" s="84"/>
      <c r="O16" s="84"/>
      <c r="P16" s="84"/>
      <c r="Q16" s="84"/>
      <c r="R16" s="84"/>
      <c r="S16" s="84"/>
      <c r="T16" s="84"/>
      <c r="U16" s="84"/>
      <c r="V16" s="24">
        <v>4</v>
      </c>
      <c r="W16" s="24">
        <v>2</v>
      </c>
      <c r="X16" s="24">
        <v>1</v>
      </c>
      <c r="Y16" s="24">
        <v>1</v>
      </c>
      <c r="Z16" s="24">
        <v>3</v>
      </c>
      <c r="AA16" s="24">
        <v>1</v>
      </c>
      <c r="AB16" s="24">
        <v>5</v>
      </c>
      <c r="AC16" s="24">
        <v>5</v>
      </c>
      <c r="AD16" s="24">
        <v>5</v>
      </c>
      <c r="AE16" s="24">
        <v>1</v>
      </c>
      <c r="AF16" s="24">
        <v>0</v>
      </c>
      <c r="AG16" s="24">
        <v>2</v>
      </c>
      <c r="AH16" s="24">
        <v>2</v>
      </c>
      <c r="AI16" s="24">
        <v>0</v>
      </c>
      <c r="AJ16" s="24">
        <v>2</v>
      </c>
      <c r="AK16" s="24">
        <v>2</v>
      </c>
      <c r="AL16" s="24">
        <v>1</v>
      </c>
    </row>
    <row r="17" spans="1:38" s="24" customFormat="1" ht="15.75" hidden="1" customHeight="1">
      <c r="A17" s="84"/>
      <c r="B17" s="84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  <c r="P17" s="84"/>
      <c r="Q17" s="84"/>
      <c r="R17" s="84"/>
      <c r="S17" s="84"/>
      <c r="T17" s="84"/>
      <c r="U17" s="84"/>
      <c r="V17" s="24">
        <v>5</v>
      </c>
      <c r="W17" s="24">
        <v>1</v>
      </c>
      <c r="X17" s="24">
        <v>2</v>
      </c>
      <c r="Y17" s="24">
        <v>0</v>
      </c>
      <c r="Z17" s="24">
        <v>0</v>
      </c>
      <c r="AA17" s="24">
        <v>1</v>
      </c>
      <c r="AB17" s="24">
        <v>2</v>
      </c>
      <c r="AC17" s="24">
        <v>1</v>
      </c>
      <c r="AD17" s="24">
        <v>2</v>
      </c>
      <c r="AE17" s="24">
        <v>1</v>
      </c>
      <c r="AF17" s="24">
        <v>5</v>
      </c>
      <c r="AG17" s="24">
        <v>5</v>
      </c>
      <c r="AH17" s="24">
        <v>0</v>
      </c>
      <c r="AI17" s="24">
        <v>0</v>
      </c>
      <c r="AJ17" s="24">
        <v>0</v>
      </c>
      <c r="AK17" s="24">
        <v>0</v>
      </c>
      <c r="AL17" s="24">
        <v>0</v>
      </c>
    </row>
    <row r="18" spans="1:38" s="24" customFormat="1" ht="15.75" hidden="1" customHeight="1">
      <c r="A18" s="84"/>
      <c r="B18" s="84"/>
      <c r="C18" s="84"/>
      <c r="D18" s="84"/>
      <c r="E18" s="84"/>
      <c r="F18" s="84"/>
      <c r="G18" s="84"/>
      <c r="H18" s="84"/>
      <c r="I18" s="84"/>
      <c r="J18" s="84"/>
      <c r="K18" s="84"/>
      <c r="L18" s="84"/>
      <c r="M18" s="84"/>
      <c r="N18" s="84"/>
      <c r="O18" s="84"/>
      <c r="P18" s="84"/>
      <c r="Q18" s="84"/>
      <c r="R18" s="84"/>
      <c r="S18" s="84"/>
      <c r="T18" s="84"/>
      <c r="U18" s="84"/>
      <c r="V18" s="24">
        <v>6</v>
      </c>
      <c r="W18" s="24">
        <v>2</v>
      </c>
      <c r="X18" s="24">
        <v>0</v>
      </c>
      <c r="Y18" s="24">
        <v>1</v>
      </c>
      <c r="Z18" s="24">
        <v>1</v>
      </c>
      <c r="AA18" s="24">
        <v>1</v>
      </c>
      <c r="AB18" s="24">
        <v>11</v>
      </c>
      <c r="AC18" s="24">
        <v>2</v>
      </c>
      <c r="AD18" s="24">
        <v>7</v>
      </c>
      <c r="AE18" s="24">
        <v>2</v>
      </c>
      <c r="AF18" s="24">
        <v>1</v>
      </c>
      <c r="AG18" s="24">
        <v>1</v>
      </c>
      <c r="AH18" s="24">
        <v>0</v>
      </c>
      <c r="AI18" s="24">
        <v>0</v>
      </c>
      <c r="AJ18" s="24">
        <v>1</v>
      </c>
      <c r="AK18" s="24">
        <v>1</v>
      </c>
      <c r="AL18" s="24">
        <v>0</v>
      </c>
    </row>
    <row r="19" spans="1:38" s="25" customFormat="1" ht="15" hidden="1" customHeight="1">
      <c r="A19" s="85" t="s">
        <v>58</v>
      </c>
      <c r="B19" s="85"/>
      <c r="C19" s="85"/>
      <c r="D19" s="85"/>
      <c r="E19" s="85"/>
      <c r="F19" s="85"/>
      <c r="G19" s="85"/>
      <c r="H19" s="85"/>
      <c r="I19" s="85"/>
      <c r="J19" s="85"/>
      <c r="K19" s="85"/>
      <c r="L19" s="85"/>
      <c r="M19" s="85"/>
      <c r="N19" s="85"/>
      <c r="O19" s="85"/>
      <c r="P19" s="85"/>
      <c r="Q19" s="85"/>
      <c r="R19" s="85"/>
      <c r="S19" s="85"/>
      <c r="T19" s="85"/>
      <c r="U19" s="85"/>
      <c r="V19" s="25">
        <v>1</v>
      </c>
      <c r="W19" s="25">
        <v>2</v>
      </c>
      <c r="X19" s="25">
        <v>0</v>
      </c>
      <c r="Y19" s="25">
        <v>2</v>
      </c>
      <c r="Z19" s="25">
        <v>0</v>
      </c>
      <c r="AA19" s="25">
        <v>1</v>
      </c>
      <c r="AB19" s="25">
        <v>1</v>
      </c>
      <c r="AC19" s="25">
        <v>1</v>
      </c>
      <c r="AD19" s="25">
        <v>1</v>
      </c>
      <c r="AE19" s="25">
        <v>2</v>
      </c>
      <c r="AF19" s="25">
        <v>2</v>
      </c>
      <c r="AG19" s="25">
        <v>2</v>
      </c>
      <c r="AH19" s="25">
        <v>2</v>
      </c>
      <c r="AI19" s="25">
        <v>2</v>
      </c>
      <c r="AJ19" s="25">
        <v>2</v>
      </c>
      <c r="AK19" s="25">
        <v>0</v>
      </c>
      <c r="AL19" s="25">
        <v>0</v>
      </c>
    </row>
    <row r="20" spans="1:38" s="25" customFormat="1" ht="15.75" hidden="1" customHeight="1">
      <c r="A20" s="85"/>
      <c r="B20" s="85"/>
      <c r="C20" s="85"/>
      <c r="D20" s="85"/>
      <c r="E20" s="85"/>
      <c r="F20" s="85"/>
      <c r="G20" s="85"/>
      <c r="H20" s="85"/>
      <c r="I20" s="85"/>
      <c r="J20" s="85"/>
      <c r="K20" s="85"/>
      <c r="L20" s="85"/>
      <c r="M20" s="85"/>
      <c r="N20" s="85"/>
      <c r="O20" s="85"/>
      <c r="P20" s="85"/>
      <c r="Q20" s="85"/>
      <c r="R20" s="85"/>
      <c r="S20" s="85"/>
      <c r="T20" s="85"/>
      <c r="U20" s="85"/>
      <c r="V20" s="25">
        <v>2</v>
      </c>
      <c r="W20" s="25">
        <v>0</v>
      </c>
      <c r="X20" s="25">
        <v>0</v>
      </c>
      <c r="Y20" s="25">
        <v>0</v>
      </c>
      <c r="Z20" s="25">
        <v>1</v>
      </c>
      <c r="AA20" s="25">
        <v>1</v>
      </c>
      <c r="AB20" s="25">
        <v>2</v>
      </c>
      <c r="AC20" s="25">
        <v>2</v>
      </c>
      <c r="AD20" s="25">
        <v>0</v>
      </c>
      <c r="AE20" s="25">
        <v>2</v>
      </c>
      <c r="AF20" s="25">
        <v>1</v>
      </c>
      <c r="AG20" s="25">
        <v>1</v>
      </c>
      <c r="AH20" s="25">
        <v>0</v>
      </c>
      <c r="AI20" s="25">
        <v>0</v>
      </c>
      <c r="AJ20" s="25">
        <v>0</v>
      </c>
      <c r="AK20" s="25">
        <v>0</v>
      </c>
      <c r="AL20" s="25">
        <v>0</v>
      </c>
    </row>
    <row r="21" spans="1:38" s="25" customFormat="1" ht="15.75" hidden="1" customHeight="1">
      <c r="A21" s="85"/>
      <c r="B21" s="85"/>
      <c r="C21" s="85"/>
      <c r="D21" s="85"/>
      <c r="E21" s="85"/>
      <c r="F21" s="85"/>
      <c r="G21" s="85"/>
      <c r="H21" s="85"/>
      <c r="I21" s="85"/>
      <c r="J21" s="85"/>
      <c r="K21" s="85"/>
      <c r="L21" s="85"/>
      <c r="M21" s="85"/>
      <c r="N21" s="85"/>
      <c r="O21" s="85"/>
      <c r="P21" s="85"/>
      <c r="Q21" s="85"/>
      <c r="R21" s="85"/>
      <c r="S21" s="85"/>
      <c r="T21" s="85"/>
      <c r="U21" s="85"/>
      <c r="V21" s="25">
        <v>3</v>
      </c>
      <c r="W21" s="25">
        <v>0</v>
      </c>
      <c r="X21" s="25">
        <v>0</v>
      </c>
      <c r="Y21" s="25">
        <v>0</v>
      </c>
      <c r="Z21" s="25">
        <v>2</v>
      </c>
      <c r="AA21" s="25">
        <v>1</v>
      </c>
      <c r="AB21" s="25">
        <v>2</v>
      </c>
      <c r="AC21" s="25">
        <v>0</v>
      </c>
      <c r="AD21" s="25">
        <v>3</v>
      </c>
      <c r="AE21" s="25">
        <v>6</v>
      </c>
      <c r="AF21" s="25">
        <v>6</v>
      </c>
      <c r="AG21" s="25">
        <v>5</v>
      </c>
      <c r="AH21" s="25">
        <v>5</v>
      </c>
      <c r="AI21" s="25">
        <v>5</v>
      </c>
      <c r="AJ21" s="25">
        <v>5</v>
      </c>
      <c r="AK21" s="25">
        <v>5</v>
      </c>
      <c r="AL21" s="25">
        <v>5</v>
      </c>
    </row>
    <row r="22" spans="1:38" s="25" customFormat="1" ht="15.75" hidden="1" customHeight="1">
      <c r="A22" s="85"/>
      <c r="B22" s="85"/>
      <c r="C22" s="85"/>
      <c r="D22" s="85"/>
      <c r="E22" s="85"/>
      <c r="F22" s="85"/>
      <c r="G22" s="85"/>
      <c r="H22" s="85"/>
      <c r="I22" s="85"/>
      <c r="J22" s="85"/>
      <c r="K22" s="85"/>
      <c r="L22" s="85"/>
      <c r="M22" s="85"/>
      <c r="N22" s="85"/>
      <c r="O22" s="85"/>
      <c r="P22" s="85"/>
      <c r="Q22" s="85"/>
      <c r="R22" s="85"/>
      <c r="S22" s="85"/>
      <c r="T22" s="85"/>
      <c r="U22" s="85"/>
      <c r="V22" s="25">
        <v>4</v>
      </c>
      <c r="W22" s="25">
        <v>2</v>
      </c>
      <c r="X22" s="25">
        <v>1</v>
      </c>
      <c r="Y22" s="25">
        <v>1</v>
      </c>
      <c r="Z22" s="25">
        <v>3</v>
      </c>
      <c r="AA22" s="25">
        <v>1</v>
      </c>
      <c r="AB22" s="25">
        <v>5</v>
      </c>
      <c r="AC22" s="25">
        <v>5</v>
      </c>
      <c r="AD22" s="25">
        <v>5</v>
      </c>
      <c r="AE22" s="25">
        <v>1</v>
      </c>
      <c r="AF22" s="25">
        <v>2</v>
      </c>
      <c r="AG22" s="25">
        <v>2</v>
      </c>
      <c r="AH22" s="25">
        <v>2</v>
      </c>
      <c r="AI22" s="25">
        <v>0</v>
      </c>
      <c r="AJ22" s="25">
        <v>2</v>
      </c>
      <c r="AK22" s="25">
        <v>2</v>
      </c>
      <c r="AL22" s="25">
        <v>1</v>
      </c>
    </row>
    <row r="23" spans="1:38" s="25" customFormat="1" ht="15.75" hidden="1" customHeight="1">
      <c r="A23" s="85"/>
      <c r="B23" s="85"/>
      <c r="C23" s="85"/>
      <c r="D23" s="85"/>
      <c r="E23" s="85"/>
      <c r="F23" s="85"/>
      <c r="G23" s="85"/>
      <c r="H23" s="85"/>
      <c r="I23" s="85"/>
      <c r="J23" s="85"/>
      <c r="K23" s="85"/>
      <c r="L23" s="85"/>
      <c r="M23" s="85"/>
      <c r="N23" s="85"/>
      <c r="O23" s="85"/>
      <c r="P23" s="85"/>
      <c r="Q23" s="85"/>
      <c r="R23" s="85"/>
      <c r="S23" s="85"/>
      <c r="T23" s="85"/>
      <c r="U23" s="85"/>
      <c r="V23" s="25">
        <v>5</v>
      </c>
      <c r="W23" s="25">
        <v>1</v>
      </c>
      <c r="X23" s="25">
        <v>2</v>
      </c>
      <c r="Y23" s="25">
        <v>0</v>
      </c>
      <c r="Z23" s="25">
        <v>0</v>
      </c>
      <c r="AA23" s="25">
        <v>1</v>
      </c>
      <c r="AB23" s="25">
        <v>2</v>
      </c>
      <c r="AC23" s="25">
        <v>1</v>
      </c>
      <c r="AD23" s="25">
        <v>0</v>
      </c>
      <c r="AE23" s="25">
        <v>1</v>
      </c>
      <c r="AF23" s="25">
        <v>0</v>
      </c>
      <c r="AG23" s="25">
        <v>0</v>
      </c>
      <c r="AH23" s="25">
        <v>0</v>
      </c>
      <c r="AI23" s="25">
        <v>0</v>
      </c>
      <c r="AJ23" s="25">
        <v>0</v>
      </c>
      <c r="AK23" s="25">
        <v>0</v>
      </c>
      <c r="AL23" s="25">
        <v>0</v>
      </c>
    </row>
    <row r="24" spans="1:38" s="25" customFormat="1" ht="15.75" hidden="1" customHeight="1">
      <c r="A24" s="85"/>
      <c r="B24" s="85"/>
      <c r="C24" s="85"/>
      <c r="D24" s="85"/>
      <c r="E24" s="85"/>
      <c r="F24" s="85"/>
      <c r="G24" s="85"/>
      <c r="H24" s="85"/>
      <c r="I24" s="85"/>
      <c r="J24" s="85"/>
      <c r="K24" s="85"/>
      <c r="L24" s="85"/>
      <c r="M24" s="85"/>
      <c r="N24" s="85"/>
      <c r="O24" s="85"/>
      <c r="P24" s="85"/>
      <c r="Q24" s="85"/>
      <c r="R24" s="85"/>
      <c r="S24" s="85"/>
      <c r="T24" s="85"/>
      <c r="U24" s="85"/>
      <c r="V24" s="25">
        <v>6</v>
      </c>
      <c r="W24" s="25">
        <v>2</v>
      </c>
      <c r="X24" s="25">
        <v>0</v>
      </c>
      <c r="Y24" s="25">
        <v>1</v>
      </c>
      <c r="Z24" s="25">
        <v>1</v>
      </c>
      <c r="AA24" s="25">
        <v>1</v>
      </c>
      <c r="AB24" s="25">
        <v>1</v>
      </c>
      <c r="AC24" s="25">
        <v>2</v>
      </c>
      <c r="AD24" s="25">
        <v>1</v>
      </c>
      <c r="AE24" s="25">
        <v>2</v>
      </c>
      <c r="AF24" s="25">
        <v>1</v>
      </c>
      <c r="AG24" s="25">
        <v>1</v>
      </c>
      <c r="AH24" s="25">
        <v>0</v>
      </c>
      <c r="AI24" s="25">
        <v>0</v>
      </c>
      <c r="AJ24" s="25">
        <v>1</v>
      </c>
      <c r="AK24" s="25">
        <v>1</v>
      </c>
      <c r="AL24" s="25">
        <v>0</v>
      </c>
    </row>
    <row r="25" spans="1:38" s="26" customFormat="1" ht="29.25" customHeight="1">
      <c r="A25" s="86" t="s">
        <v>59</v>
      </c>
      <c r="B25" s="86"/>
    </row>
    <row r="26" spans="1:38" s="64" customFormat="1" ht="31.5">
      <c r="A26" s="69" t="s">
        <v>0</v>
      </c>
      <c r="B26" s="69" t="s">
        <v>1</v>
      </c>
      <c r="C26" s="69" t="s">
        <v>2</v>
      </c>
      <c r="D26" s="69" t="s">
        <v>3</v>
      </c>
      <c r="E26" s="69" t="s">
        <v>33</v>
      </c>
      <c r="F26" s="69" t="s">
        <v>39</v>
      </c>
      <c r="G26" s="69" t="s">
        <v>145</v>
      </c>
      <c r="H26" s="69" t="s">
        <v>146</v>
      </c>
      <c r="I26" s="69" t="s">
        <v>147</v>
      </c>
      <c r="J26" s="69" t="s">
        <v>148</v>
      </c>
      <c r="K26" s="69" t="s">
        <v>149</v>
      </c>
      <c r="L26" s="69" t="s">
        <v>150</v>
      </c>
      <c r="M26" s="69" t="s">
        <v>4</v>
      </c>
      <c r="N26" s="69" t="s">
        <v>5</v>
      </c>
      <c r="O26" s="69" t="s">
        <v>6</v>
      </c>
      <c r="P26" s="70" t="s">
        <v>7</v>
      </c>
      <c r="Q26" s="69" t="s">
        <v>14</v>
      </c>
      <c r="R26" s="69" t="s">
        <v>15</v>
      </c>
      <c r="S26" s="69" t="s">
        <v>16</v>
      </c>
      <c r="T26" s="69" t="s">
        <v>30</v>
      </c>
      <c r="U26" s="69" t="s">
        <v>31</v>
      </c>
      <c r="V26" s="69" t="s">
        <v>128</v>
      </c>
      <c r="W26" s="69" t="s">
        <v>129</v>
      </c>
      <c r="X26" s="69" t="s">
        <v>130</v>
      </c>
      <c r="Y26" s="69" t="s">
        <v>131</v>
      </c>
      <c r="Z26" s="69" t="s">
        <v>132</v>
      </c>
      <c r="AA26" s="69" t="s">
        <v>133</v>
      </c>
      <c r="AB26" s="69" t="s">
        <v>134</v>
      </c>
      <c r="AC26" s="69" t="s">
        <v>135</v>
      </c>
      <c r="AD26" s="69" t="s">
        <v>136</v>
      </c>
      <c r="AE26" s="69" t="s">
        <v>137</v>
      </c>
      <c r="AF26" s="69" t="s">
        <v>138</v>
      </c>
      <c r="AG26" s="69" t="s">
        <v>139</v>
      </c>
      <c r="AH26" s="69" t="s">
        <v>140</v>
      </c>
      <c r="AI26" s="69" t="s">
        <v>141</v>
      </c>
      <c r="AJ26" s="69" t="s">
        <v>142</v>
      </c>
      <c r="AK26" s="69" t="s">
        <v>53</v>
      </c>
      <c r="AL26" s="69" t="s">
        <v>54</v>
      </c>
    </row>
    <row r="27" spans="1:38" ht="47.25">
      <c r="A27" s="90" t="s">
        <v>181</v>
      </c>
      <c r="B27" s="4" t="s">
        <v>8</v>
      </c>
      <c r="C27" s="5" t="s">
        <v>17</v>
      </c>
      <c r="D27" s="8" t="s">
        <v>34</v>
      </c>
      <c r="E27" s="13" t="s">
        <v>47</v>
      </c>
      <c r="F27" s="60" t="str">
        <f>CONCATENATE(IF(G27=1,$G$26&amp;","," "),IF(H27=1,$H$26&amp;","," "),IF(I27=1,$I$26&amp;","," "),IF(J27=1,$J$26&amp;","," "),IF(K27=1,$K$26&amp;","," "),IF(L27=1,$L$26," "))</f>
        <v>Ching,Carrie,Jeffee,Sheron,Bee,Himal</v>
      </c>
      <c r="G27" s="10">
        <v>1</v>
      </c>
      <c r="H27" s="10">
        <v>1</v>
      </c>
      <c r="I27" s="10">
        <v>1</v>
      </c>
      <c r="J27" s="10">
        <v>1</v>
      </c>
      <c r="K27" s="10">
        <v>1</v>
      </c>
      <c r="L27" s="10">
        <v>1</v>
      </c>
      <c r="M27" s="8" t="str">
        <f>'Sprint1+2+3-BurnDownChart'!G4</f>
        <v>Sprint 1</v>
      </c>
      <c r="N27" s="16" t="str">
        <f>'Sprint1+2+3-BurnDownChart'!H4</f>
        <v>Completed</v>
      </c>
      <c r="O27" s="59">
        <f>'Sprint1+2+3-BurnDownChart'!I4</f>
        <v>5</v>
      </c>
      <c r="P27" s="29">
        <f>'Sprint1+2+3-BurnDownChart'!J4</f>
        <v>5</v>
      </c>
      <c r="Q27" s="12">
        <v>42265</v>
      </c>
      <c r="R27" s="12">
        <f>Q27+P27</f>
        <v>42270</v>
      </c>
      <c r="S27" s="8">
        <f>'Sprint1+2+3-BurnDownChart'!O4</f>
        <v>84</v>
      </c>
      <c r="T27" s="11">
        <f>'Sprint1+2+3-BurnDownChart'!Q4</f>
        <v>520</v>
      </c>
      <c r="U27" s="11">
        <f>'Sprint1+2+3-BurnDownChart'!R4</f>
        <v>510</v>
      </c>
      <c r="V27">
        <v>20</v>
      </c>
      <c r="W27" s="8">
        <f>$V$27-W1</f>
        <v>18</v>
      </c>
      <c r="X27" s="8">
        <f t="shared" ref="X27:AL27" si="0">W27-X1</f>
        <v>18</v>
      </c>
      <c r="Y27" s="8">
        <f t="shared" si="0"/>
        <v>16</v>
      </c>
      <c r="Z27" s="8">
        <f t="shared" si="0"/>
        <v>16</v>
      </c>
      <c r="AA27" s="8">
        <f t="shared" si="0"/>
        <v>15</v>
      </c>
      <c r="AB27" s="8">
        <f t="shared" si="0"/>
        <v>14</v>
      </c>
      <c r="AC27" s="8">
        <f t="shared" si="0"/>
        <v>13</v>
      </c>
      <c r="AD27" s="8">
        <f t="shared" si="0"/>
        <v>12</v>
      </c>
      <c r="AE27" s="8">
        <f t="shared" si="0"/>
        <v>10</v>
      </c>
      <c r="AF27" s="8">
        <f t="shared" si="0"/>
        <v>8</v>
      </c>
      <c r="AG27" s="8">
        <f t="shared" si="0"/>
        <v>6</v>
      </c>
      <c r="AH27" s="8">
        <f t="shared" si="0"/>
        <v>4</v>
      </c>
      <c r="AI27" s="8">
        <f t="shared" si="0"/>
        <v>2</v>
      </c>
      <c r="AJ27" s="8">
        <f t="shared" si="0"/>
        <v>0</v>
      </c>
      <c r="AK27" s="8">
        <f t="shared" si="0"/>
        <v>0</v>
      </c>
      <c r="AL27" s="8">
        <f t="shared" si="0"/>
        <v>0</v>
      </c>
    </row>
    <row r="28" spans="1:38" ht="47.25">
      <c r="A28" s="90"/>
      <c r="B28" s="4" t="s">
        <v>12</v>
      </c>
      <c r="C28" s="5" t="s">
        <v>21</v>
      </c>
      <c r="D28" s="8" t="s">
        <v>35</v>
      </c>
      <c r="E28" s="8" t="s">
        <v>48</v>
      </c>
      <c r="F28" s="60" t="str">
        <f t="shared" ref="F28:F39" si="1">CONCATENATE(IF(G28=1,$G$26&amp;","," "),IF(H28=1,$H$26&amp;","," "),IF(I28=1,$I$26&amp;","," "),IF(J28=1,$J$26&amp;","," "),IF(K28=1,$K$26&amp;","," "),IF(L28=1,$L$26," "))</f>
        <v xml:space="preserve"> Carrie,Jeffee,Sheron,  </v>
      </c>
      <c r="G28" s="10"/>
      <c r="H28" s="10">
        <v>1</v>
      </c>
      <c r="I28" s="10">
        <v>1</v>
      </c>
      <c r="J28" s="10">
        <v>1</v>
      </c>
      <c r="K28" s="10"/>
      <c r="L28" s="10"/>
      <c r="M28" s="16" t="str">
        <f>'Sprint1+2+3-BurnDownChart'!G5</f>
        <v>Sprint 1</v>
      </c>
      <c r="N28" s="16" t="str">
        <f>'Sprint1+2+3-BurnDownChart'!H5</f>
        <v>Completed</v>
      </c>
      <c r="O28" s="59">
        <f>'Sprint1+2+3-BurnDownChart'!I5</f>
        <v>2</v>
      </c>
      <c r="P28" s="29">
        <f>'Sprint1+2+3-BurnDownChart'!J5</f>
        <v>5</v>
      </c>
      <c r="Q28" s="12">
        <f>R27</f>
        <v>42270</v>
      </c>
      <c r="R28" s="12">
        <f t="shared" ref="R27:R39" si="2">Q28+P28</f>
        <v>42275</v>
      </c>
      <c r="S28" s="16">
        <f>'Sprint1+2+3-BurnDownChart'!O5</f>
        <v>82</v>
      </c>
      <c r="T28" s="11">
        <f>'Sprint1+2+3-BurnDownChart'!Q5</f>
        <v>510</v>
      </c>
      <c r="U28" s="11">
        <f>'Sprint1+2+3-BurnDownChart'!R5</f>
        <v>480</v>
      </c>
      <c r="V28">
        <v>10</v>
      </c>
      <c r="W28" s="8">
        <f>V28-W2</f>
        <v>10</v>
      </c>
      <c r="X28" s="8">
        <f t="shared" ref="X28:AL28" si="3">W28-X2</f>
        <v>10</v>
      </c>
      <c r="Y28" s="8">
        <f t="shared" si="3"/>
        <v>10</v>
      </c>
      <c r="Z28" s="8">
        <f t="shared" si="3"/>
        <v>9</v>
      </c>
      <c r="AA28" s="8">
        <f t="shared" si="3"/>
        <v>8</v>
      </c>
      <c r="AB28" s="8">
        <f t="shared" si="3"/>
        <v>6</v>
      </c>
      <c r="AC28" s="8">
        <f t="shared" si="3"/>
        <v>4</v>
      </c>
      <c r="AD28" s="8">
        <f t="shared" si="3"/>
        <v>4</v>
      </c>
      <c r="AE28" s="8">
        <f t="shared" si="3"/>
        <v>2</v>
      </c>
      <c r="AF28" s="8">
        <f t="shared" si="3"/>
        <v>1</v>
      </c>
      <c r="AG28" s="8">
        <f t="shared" si="3"/>
        <v>0</v>
      </c>
      <c r="AH28" s="8">
        <f t="shared" si="3"/>
        <v>0</v>
      </c>
      <c r="AI28" s="8">
        <f t="shared" si="3"/>
        <v>0</v>
      </c>
      <c r="AJ28" s="8">
        <f t="shared" si="3"/>
        <v>0</v>
      </c>
      <c r="AK28" s="8">
        <f t="shared" si="3"/>
        <v>0</v>
      </c>
      <c r="AL28" s="8">
        <f t="shared" si="3"/>
        <v>0</v>
      </c>
    </row>
    <row r="29" spans="1:38" ht="47.25">
      <c r="A29" s="90"/>
      <c r="B29" s="4" t="s">
        <v>9</v>
      </c>
      <c r="C29" s="5" t="s">
        <v>23</v>
      </c>
      <c r="D29" s="8" t="s">
        <v>46</v>
      </c>
      <c r="E29" s="8" t="s">
        <v>49</v>
      </c>
      <c r="F29" s="60" t="str">
        <f>CONCATENATE(IF(G29=1,$G$26&amp;","," "),IF(H29=1,$H$26&amp;","," "),IF(I29=1,$I$26&amp;","," "),IF(J29=1,$J$26&amp;","," "),IF(K29=1,$K$26&amp;","," "),IF(L29=1,$L$26," "))</f>
        <v>Ching,   Bee,Himal</v>
      </c>
      <c r="G29" s="10">
        <v>1</v>
      </c>
      <c r="H29" s="10"/>
      <c r="I29" s="10"/>
      <c r="J29" s="10"/>
      <c r="K29" s="10">
        <v>1</v>
      </c>
      <c r="L29" s="10">
        <v>1</v>
      </c>
      <c r="M29" s="16" t="str">
        <f>'Sprint1+2+3-BurnDownChart'!G6</f>
        <v>Sprint 1</v>
      </c>
      <c r="N29" s="16" t="str">
        <f>'Sprint1+2+3-BurnDownChart'!H6</f>
        <v>Completed</v>
      </c>
      <c r="O29" s="59">
        <f>'Sprint1+2+3-BurnDownChart'!I6</f>
        <v>3</v>
      </c>
      <c r="P29" s="29">
        <f>'Sprint1+2+3-BurnDownChart'!J6</f>
        <v>5</v>
      </c>
      <c r="Q29" s="12">
        <f>R28</f>
        <v>42275</v>
      </c>
      <c r="R29" s="12">
        <f t="shared" si="2"/>
        <v>42280</v>
      </c>
      <c r="S29" s="16">
        <f>'Sprint1+2+3-BurnDownChart'!O6</f>
        <v>79</v>
      </c>
      <c r="T29" s="11">
        <f>'Sprint1+2+3-BurnDownChart'!Q6</f>
        <v>460</v>
      </c>
      <c r="U29" s="11">
        <f>'Sprint1+2+3-BurnDownChart'!R6</f>
        <v>450</v>
      </c>
      <c r="V29">
        <v>50</v>
      </c>
      <c r="W29" s="8">
        <f>V29-W3</f>
        <v>50</v>
      </c>
      <c r="X29" s="8">
        <f t="shared" ref="X29:AL29" si="4">W29-X3</f>
        <v>50</v>
      </c>
      <c r="Y29" s="8">
        <f t="shared" si="4"/>
        <v>50</v>
      </c>
      <c r="Z29" s="8">
        <f t="shared" si="4"/>
        <v>48</v>
      </c>
      <c r="AA29" s="8">
        <f t="shared" si="4"/>
        <v>47</v>
      </c>
      <c r="AB29" s="8">
        <f t="shared" si="4"/>
        <v>45</v>
      </c>
      <c r="AC29" s="8">
        <f t="shared" si="4"/>
        <v>45</v>
      </c>
      <c r="AD29" s="8">
        <f t="shared" si="4"/>
        <v>42</v>
      </c>
      <c r="AE29" s="8">
        <f t="shared" si="4"/>
        <v>36</v>
      </c>
      <c r="AF29" s="8">
        <f t="shared" si="4"/>
        <v>30</v>
      </c>
      <c r="AG29" s="8">
        <f t="shared" si="4"/>
        <v>20</v>
      </c>
      <c r="AH29" s="8">
        <f t="shared" si="4"/>
        <v>10</v>
      </c>
      <c r="AI29" s="8">
        <f t="shared" si="4"/>
        <v>5</v>
      </c>
      <c r="AJ29" s="8">
        <f t="shared" si="4"/>
        <v>0</v>
      </c>
      <c r="AK29" s="8">
        <f t="shared" si="4"/>
        <v>-5</v>
      </c>
      <c r="AL29" s="8">
        <f t="shared" si="4"/>
        <v>-10</v>
      </c>
    </row>
    <row r="30" spans="1:38" ht="47.25">
      <c r="A30" s="90"/>
      <c r="B30" s="4" t="s">
        <v>11</v>
      </c>
      <c r="C30" s="5" t="s">
        <v>25</v>
      </c>
      <c r="D30" s="8" t="s">
        <v>36</v>
      </c>
      <c r="E30" s="8" t="s">
        <v>50</v>
      </c>
      <c r="F30" s="60" t="str">
        <f t="shared" si="1"/>
        <v xml:space="preserve">Ching,Carrie, Sheron,  </v>
      </c>
      <c r="G30" s="10">
        <v>1</v>
      </c>
      <c r="H30" s="10">
        <v>1</v>
      </c>
      <c r="I30" s="10"/>
      <c r="J30" s="10">
        <v>1</v>
      </c>
      <c r="K30" s="10"/>
      <c r="L30" s="10"/>
      <c r="M30" s="16" t="str">
        <f>'Sprint1+2+3-BurnDownChart'!G7</f>
        <v>Sprint 1</v>
      </c>
      <c r="N30" s="16" t="str">
        <f>'Sprint1+2+3-BurnDownChart'!H7</f>
        <v>Completed</v>
      </c>
      <c r="O30" s="59">
        <f>'Sprint1+2+3-BurnDownChart'!I7</f>
        <v>13</v>
      </c>
      <c r="P30" s="29">
        <f>'Sprint1+2+3-BurnDownChart'!J7</f>
        <v>5</v>
      </c>
      <c r="Q30" s="12">
        <f>R29</f>
        <v>42280</v>
      </c>
      <c r="R30" s="12">
        <f t="shared" si="2"/>
        <v>42285</v>
      </c>
      <c r="S30" s="16">
        <f>'Sprint1+2+3-BurnDownChart'!O7</f>
        <v>66</v>
      </c>
      <c r="T30" s="11">
        <f>'Sprint1+2+3-BurnDownChart'!Q7</f>
        <v>425</v>
      </c>
      <c r="U30" s="11">
        <f>'Sprint1+2+3-BurnDownChart'!R7</f>
        <v>420</v>
      </c>
      <c r="V30">
        <v>30</v>
      </c>
      <c r="W30" s="8">
        <f>V30-W4</f>
        <v>28</v>
      </c>
      <c r="X30" s="8">
        <f t="shared" ref="X30:AL30" si="5">W30-X4</f>
        <v>27</v>
      </c>
      <c r="Y30" s="8">
        <f t="shared" si="5"/>
        <v>26</v>
      </c>
      <c r="Z30" s="8">
        <f t="shared" si="5"/>
        <v>23</v>
      </c>
      <c r="AA30" s="8">
        <f t="shared" si="5"/>
        <v>22</v>
      </c>
      <c r="AB30" s="8">
        <f t="shared" si="5"/>
        <v>17</v>
      </c>
      <c r="AC30" s="8">
        <f t="shared" si="5"/>
        <v>12</v>
      </c>
      <c r="AD30" s="8">
        <f t="shared" si="5"/>
        <v>7</v>
      </c>
      <c r="AE30" s="8">
        <f t="shared" si="5"/>
        <v>6</v>
      </c>
      <c r="AF30" s="8">
        <f t="shared" si="5"/>
        <v>4</v>
      </c>
      <c r="AG30" s="8">
        <f t="shared" si="5"/>
        <v>2</v>
      </c>
      <c r="AH30" s="8">
        <f t="shared" si="5"/>
        <v>0</v>
      </c>
      <c r="AI30" s="8">
        <f t="shared" si="5"/>
        <v>0</v>
      </c>
      <c r="AJ30" s="8">
        <f t="shared" si="5"/>
        <v>0</v>
      </c>
      <c r="AK30" s="8">
        <f t="shared" si="5"/>
        <v>-2</v>
      </c>
      <c r="AL30" s="8">
        <f t="shared" si="5"/>
        <v>-3</v>
      </c>
    </row>
    <row r="31" spans="1:38" ht="47.25">
      <c r="A31" s="90"/>
      <c r="B31" s="4" t="s">
        <v>10</v>
      </c>
      <c r="C31" s="5" t="s">
        <v>32</v>
      </c>
      <c r="D31" s="8" t="s">
        <v>38</v>
      </c>
      <c r="E31" s="8" t="s">
        <v>51</v>
      </c>
      <c r="F31" s="60" t="str">
        <f t="shared" si="1"/>
        <v>Ching,Carrie, Sheron, Himal</v>
      </c>
      <c r="G31" s="10">
        <v>1</v>
      </c>
      <c r="H31" s="10">
        <v>1</v>
      </c>
      <c r="I31" s="10"/>
      <c r="J31" s="10">
        <v>1</v>
      </c>
      <c r="K31" s="10"/>
      <c r="L31" s="10">
        <v>1</v>
      </c>
      <c r="M31" s="16" t="str">
        <f>'Sprint1+2+3-BurnDownChart'!G8</f>
        <v>Sprint 1</v>
      </c>
      <c r="N31" s="16" t="str">
        <f>'Sprint1+2+3-BurnDownChart'!H8</f>
        <v>Completed</v>
      </c>
      <c r="O31" s="59">
        <f>'Sprint1+2+3-BurnDownChart'!I8</f>
        <v>8</v>
      </c>
      <c r="P31" s="29">
        <f>'Sprint1+2+3-BurnDownChart'!J8</f>
        <v>5</v>
      </c>
      <c r="Q31" s="12">
        <f>R30</f>
        <v>42285</v>
      </c>
      <c r="R31" s="12">
        <f t="shared" si="2"/>
        <v>42290</v>
      </c>
      <c r="S31" s="16">
        <f>'Sprint1+2+3-BurnDownChart'!O8</f>
        <v>58</v>
      </c>
      <c r="T31" s="11">
        <f>'Sprint1+2+3-BurnDownChart'!Q8</f>
        <v>405</v>
      </c>
      <c r="U31" s="11">
        <f>'Sprint1+2+3-BurnDownChart'!R8</f>
        <v>390</v>
      </c>
      <c r="V31">
        <v>8</v>
      </c>
      <c r="W31" s="8">
        <f>V31-W5</f>
        <v>7</v>
      </c>
      <c r="X31" s="8">
        <f t="shared" ref="X31:AL31" si="6">W31-X5</f>
        <v>5</v>
      </c>
      <c r="Y31" s="8">
        <f t="shared" si="6"/>
        <v>5</v>
      </c>
      <c r="Z31" s="8">
        <f t="shared" si="6"/>
        <v>5</v>
      </c>
      <c r="AA31" s="8">
        <f t="shared" si="6"/>
        <v>4</v>
      </c>
      <c r="AB31" s="8">
        <f t="shared" si="6"/>
        <v>2</v>
      </c>
      <c r="AC31" s="8">
        <f t="shared" si="6"/>
        <v>1</v>
      </c>
      <c r="AD31" s="8">
        <f t="shared" si="6"/>
        <v>1</v>
      </c>
      <c r="AE31" s="8">
        <f t="shared" si="6"/>
        <v>0</v>
      </c>
      <c r="AF31" s="8">
        <f t="shared" si="6"/>
        <v>0</v>
      </c>
      <c r="AG31" s="8">
        <f t="shared" si="6"/>
        <v>0</v>
      </c>
      <c r="AH31" s="8">
        <f t="shared" si="6"/>
        <v>0</v>
      </c>
      <c r="AI31" s="8">
        <f t="shared" si="6"/>
        <v>0</v>
      </c>
      <c r="AJ31" s="8">
        <f t="shared" si="6"/>
        <v>0</v>
      </c>
      <c r="AK31" s="8">
        <f t="shared" si="6"/>
        <v>0</v>
      </c>
      <c r="AL31" s="8">
        <f t="shared" si="6"/>
        <v>0</v>
      </c>
    </row>
    <row r="32" spans="1:38" ht="47.25">
      <c r="A32" s="90"/>
      <c r="B32" s="4" t="s">
        <v>13</v>
      </c>
      <c r="C32" s="5" t="s">
        <v>28</v>
      </c>
      <c r="D32" s="8" t="s">
        <v>37</v>
      </c>
      <c r="E32" s="8" t="s">
        <v>52</v>
      </c>
      <c r="F32" s="60" t="str">
        <f t="shared" si="1"/>
        <v>Ching,Carrie,Jeffee,  Himal</v>
      </c>
      <c r="G32" s="10">
        <v>1</v>
      </c>
      <c r="H32" s="10">
        <v>1</v>
      </c>
      <c r="I32" s="10">
        <v>1</v>
      </c>
      <c r="J32" s="10"/>
      <c r="K32" s="10"/>
      <c r="L32" s="10">
        <v>1</v>
      </c>
      <c r="M32" s="16" t="str">
        <f>'Sprint1+2+3-BurnDownChart'!G9</f>
        <v>Sprint 1</v>
      </c>
      <c r="N32" s="16" t="str">
        <f>'Sprint1+2+3-BurnDownChart'!H9</f>
        <v>Completed</v>
      </c>
      <c r="O32" s="59">
        <f>'Sprint1+2+3-BurnDownChart'!I9</f>
        <v>8</v>
      </c>
      <c r="P32" s="29">
        <f>'Sprint1+2+3-BurnDownChart'!J9</f>
        <v>5</v>
      </c>
      <c r="Q32" s="7">
        <f>R31</f>
        <v>42290</v>
      </c>
      <c r="R32" s="7">
        <f t="shared" si="2"/>
        <v>42295</v>
      </c>
      <c r="S32" s="16">
        <f>'Sprint1+2+3-BurnDownChart'!O9</f>
        <v>50</v>
      </c>
      <c r="T32" s="11">
        <f>'Sprint1+2+3-BurnDownChart'!Q9</f>
        <v>390</v>
      </c>
      <c r="U32" s="11">
        <f>'Sprint1+2+3-BurnDownChart'!R9</f>
        <v>360</v>
      </c>
      <c r="V32">
        <v>12</v>
      </c>
      <c r="W32" s="8">
        <f>V32-W6</f>
        <v>10</v>
      </c>
      <c r="X32" s="8">
        <f t="shared" ref="X32:AL32" si="7">W32-X6</f>
        <v>10</v>
      </c>
      <c r="Y32" s="8">
        <f t="shared" si="7"/>
        <v>9</v>
      </c>
      <c r="Z32" s="8">
        <f t="shared" si="7"/>
        <v>8</v>
      </c>
      <c r="AA32" s="8">
        <f t="shared" si="7"/>
        <v>7</v>
      </c>
      <c r="AB32" s="8">
        <f t="shared" si="7"/>
        <v>6</v>
      </c>
      <c r="AC32" s="8">
        <f t="shared" si="7"/>
        <v>4</v>
      </c>
      <c r="AD32" s="8">
        <f t="shared" si="7"/>
        <v>3</v>
      </c>
      <c r="AE32" s="8">
        <f t="shared" si="7"/>
        <v>1</v>
      </c>
      <c r="AF32" s="8">
        <f t="shared" si="7"/>
        <v>0</v>
      </c>
      <c r="AG32" s="8">
        <f>AF32-AG6</f>
        <v>0</v>
      </c>
      <c r="AH32" s="8">
        <f t="shared" si="7"/>
        <v>0</v>
      </c>
      <c r="AI32" s="8">
        <f t="shared" si="7"/>
        <v>0</v>
      </c>
      <c r="AJ32" s="8">
        <f t="shared" si="7"/>
        <v>0</v>
      </c>
      <c r="AK32" s="8">
        <f t="shared" si="7"/>
        <v>-1</v>
      </c>
      <c r="AL32" s="8">
        <f t="shared" si="7"/>
        <v>-1</v>
      </c>
    </row>
    <row r="33" spans="1:38" s="64" customFormat="1" ht="30.75" customHeight="1">
      <c r="A33" s="89"/>
      <c r="B33" s="62"/>
      <c r="C33" s="63"/>
      <c r="F33" s="65"/>
      <c r="G33" s="62"/>
      <c r="H33" s="62"/>
      <c r="I33" s="62"/>
      <c r="J33" s="62"/>
      <c r="K33" s="62"/>
      <c r="L33" s="62"/>
      <c r="O33" s="66"/>
      <c r="P33" s="67"/>
      <c r="Q33" s="68"/>
      <c r="R33" s="68"/>
      <c r="S33" s="87" t="s">
        <v>170</v>
      </c>
      <c r="T33" s="87"/>
      <c r="U33" s="87"/>
      <c r="V33" s="69" t="s">
        <v>128</v>
      </c>
      <c r="W33" s="69" t="s">
        <v>129</v>
      </c>
      <c r="X33" s="69" t="s">
        <v>130</v>
      </c>
      <c r="Y33" s="69" t="s">
        <v>131</v>
      </c>
      <c r="Z33" s="69" t="s">
        <v>132</v>
      </c>
      <c r="AA33" s="69" t="s">
        <v>133</v>
      </c>
      <c r="AB33" s="69" t="s">
        <v>134</v>
      </c>
      <c r="AC33" s="69" t="s">
        <v>135</v>
      </c>
      <c r="AD33" s="69" t="s">
        <v>136</v>
      </c>
      <c r="AE33" s="69" t="s">
        <v>137</v>
      </c>
      <c r="AF33" s="69" t="s">
        <v>138</v>
      </c>
      <c r="AG33" s="69" t="s">
        <v>139</v>
      </c>
      <c r="AH33" s="69" t="s">
        <v>140</v>
      </c>
      <c r="AI33" s="69" t="s">
        <v>141</v>
      </c>
      <c r="AJ33" s="69" t="s">
        <v>142</v>
      </c>
    </row>
    <row r="34" spans="1:38" s="16" customFormat="1" ht="69" customHeight="1">
      <c r="A34" s="91" t="s">
        <v>192</v>
      </c>
      <c r="B34" s="18" t="s">
        <v>68</v>
      </c>
      <c r="C34" s="5" t="s">
        <v>69</v>
      </c>
      <c r="D34" s="16" t="s">
        <v>70</v>
      </c>
      <c r="E34" s="16" t="s">
        <v>156</v>
      </c>
      <c r="F34" s="60" t="str">
        <f t="shared" si="1"/>
        <v xml:space="preserve"> Carrie, Sheron, Himal</v>
      </c>
      <c r="H34" s="10">
        <v>1</v>
      </c>
      <c r="J34" s="10">
        <v>1</v>
      </c>
      <c r="L34" s="10">
        <v>1</v>
      </c>
      <c r="M34" s="16" t="str">
        <f>'Sprint1+2+3-BurnDownChart'!G10</f>
        <v>Sprint 2</v>
      </c>
      <c r="N34" s="16" t="str">
        <f>'Sprint1+2+3-BurnDownChart'!H10</f>
        <v>Completed</v>
      </c>
      <c r="O34" s="59">
        <f>'Sprint1+2+3-BurnDownChart'!I10</f>
        <v>5</v>
      </c>
      <c r="P34" s="29">
        <f>'Sprint1+2+3-BurnDownChart'!J10</f>
        <v>5</v>
      </c>
      <c r="Q34" s="7">
        <f>R32</f>
        <v>42295</v>
      </c>
      <c r="R34" s="7">
        <f>Q34+P34</f>
        <v>42300</v>
      </c>
      <c r="S34" s="16">
        <f>'Sprint1+2+3-BurnDownChart'!O10</f>
        <v>45</v>
      </c>
      <c r="T34" s="11">
        <f>'Sprint1+2+3-BurnDownChart'!Q10</f>
        <v>370</v>
      </c>
      <c r="U34" s="11">
        <f>'Sprint1+2+3-BurnDownChart'!R10</f>
        <v>330</v>
      </c>
      <c r="V34" s="16">
        <v>20</v>
      </c>
      <c r="W34" s="16">
        <f t="shared" ref="W34:AJ34" si="8">V34-W7</f>
        <v>17</v>
      </c>
      <c r="X34" s="16">
        <f>W34-X7</f>
        <v>14</v>
      </c>
      <c r="Y34" s="16">
        <f>X34-Y7</f>
        <v>12</v>
      </c>
      <c r="Z34" s="16">
        <f t="shared" si="8"/>
        <v>12</v>
      </c>
      <c r="AA34" s="16">
        <f t="shared" si="8"/>
        <v>12</v>
      </c>
      <c r="AB34" s="16">
        <f>AA34-AB7</f>
        <v>12</v>
      </c>
      <c r="AC34" s="16">
        <f t="shared" si="8"/>
        <v>12</v>
      </c>
      <c r="AD34" s="16">
        <f t="shared" si="8"/>
        <v>12</v>
      </c>
      <c r="AE34" s="16">
        <f>AD34-AE7</f>
        <v>10</v>
      </c>
      <c r="AF34" s="16">
        <f t="shared" si="8"/>
        <v>9</v>
      </c>
      <c r="AG34" s="16">
        <f t="shared" si="8"/>
        <v>9</v>
      </c>
      <c r="AH34" s="16">
        <f t="shared" si="8"/>
        <v>6</v>
      </c>
      <c r="AI34" s="16">
        <f t="shared" si="8"/>
        <v>2</v>
      </c>
      <c r="AJ34" s="16">
        <f t="shared" si="8"/>
        <v>0</v>
      </c>
    </row>
    <row r="35" spans="1:38" s="16" customFormat="1" ht="47.25">
      <c r="A35" s="91"/>
      <c r="B35" s="18" t="s">
        <v>73</v>
      </c>
      <c r="C35" s="5" t="s">
        <v>74</v>
      </c>
      <c r="D35" s="16" t="s">
        <v>75</v>
      </c>
      <c r="E35" s="16" t="s">
        <v>157</v>
      </c>
      <c r="F35" s="60" t="str">
        <f>CONCATENATE(IF(G35=1,$G$26&amp;","," "),IF(H35=1,$H$26&amp;","," "),IF(I35=1,$I$26&amp;","," "),IF(J35=1,$J$26&amp;","," "),IF(K35=1,$K$26&amp;","," "),IF(L35=1,$L$26," "))</f>
        <v xml:space="preserve"> Carrie,Jeffee,  Himal</v>
      </c>
      <c r="H35" s="10">
        <v>1</v>
      </c>
      <c r="I35" s="16">
        <v>1</v>
      </c>
      <c r="L35" s="10">
        <v>1</v>
      </c>
      <c r="M35" s="16" t="str">
        <f>'Sprint1+2+3-BurnDownChart'!G11</f>
        <v>Sprint 2</v>
      </c>
      <c r="N35" s="16" t="str">
        <f>'Sprint1+2+3-BurnDownChart'!H11</f>
        <v>Completed</v>
      </c>
      <c r="O35" s="59">
        <f>'Sprint1+2+3-BurnDownChart'!I11</f>
        <v>3</v>
      </c>
      <c r="P35" s="29">
        <f>'Sprint1+2+3-BurnDownChart'!J11</f>
        <v>5</v>
      </c>
      <c r="Q35" s="7">
        <f>R34</f>
        <v>42300</v>
      </c>
      <c r="R35" s="7">
        <f t="shared" si="2"/>
        <v>42305</v>
      </c>
      <c r="S35" s="16">
        <f>'Sprint1+2+3-BurnDownChart'!O11</f>
        <v>42</v>
      </c>
      <c r="T35" s="11">
        <f>'Sprint1+2+3-BurnDownChart'!Q11</f>
        <v>340</v>
      </c>
      <c r="U35" s="11">
        <f>'Sprint1+2+3-BurnDownChart'!R11</f>
        <v>300</v>
      </c>
      <c r="V35" s="16">
        <v>30</v>
      </c>
      <c r="W35" s="16">
        <f t="shared" ref="W35:AJ35" si="9">V35-W8</f>
        <v>30</v>
      </c>
      <c r="X35" s="16">
        <f t="shared" si="9"/>
        <v>30</v>
      </c>
      <c r="Y35" s="16">
        <f t="shared" si="9"/>
        <v>30</v>
      </c>
      <c r="Z35" s="16">
        <f t="shared" si="9"/>
        <v>29</v>
      </c>
      <c r="AA35" s="16">
        <f t="shared" si="9"/>
        <v>28</v>
      </c>
      <c r="AB35" s="16">
        <f t="shared" si="9"/>
        <v>26</v>
      </c>
      <c r="AC35" s="16">
        <f t="shared" si="9"/>
        <v>22</v>
      </c>
      <c r="AD35" s="16">
        <f t="shared" si="9"/>
        <v>17</v>
      </c>
      <c r="AE35" s="16">
        <f>AD35-AE8</f>
        <v>12</v>
      </c>
      <c r="AF35" s="16">
        <f t="shared" si="9"/>
        <v>7</v>
      </c>
      <c r="AG35" s="16">
        <f t="shared" si="9"/>
        <v>3</v>
      </c>
      <c r="AH35" s="16">
        <f t="shared" si="9"/>
        <v>0</v>
      </c>
      <c r="AI35" s="16">
        <f t="shared" si="9"/>
        <v>0</v>
      </c>
      <c r="AJ35" s="16">
        <f t="shared" si="9"/>
        <v>0</v>
      </c>
    </row>
    <row r="36" spans="1:38" s="16" customFormat="1" ht="47.25">
      <c r="A36" s="91"/>
      <c r="B36" s="18" t="s">
        <v>76</v>
      </c>
      <c r="C36" s="5" t="s">
        <v>77</v>
      </c>
      <c r="D36" s="16" t="s">
        <v>78</v>
      </c>
      <c r="E36" s="16" t="s">
        <v>158</v>
      </c>
      <c r="F36" s="60" t="str">
        <f t="shared" si="1"/>
        <v>Ching,Carrie, Sheron, Himal</v>
      </c>
      <c r="G36" s="16">
        <v>1</v>
      </c>
      <c r="H36" s="10">
        <v>1</v>
      </c>
      <c r="J36" s="16">
        <v>1</v>
      </c>
      <c r="L36" s="10">
        <v>1</v>
      </c>
      <c r="M36" s="16" t="str">
        <f>'Sprint1+2+3-BurnDownChart'!G12</f>
        <v>Sprint 2</v>
      </c>
      <c r="N36" s="16" t="str">
        <f>'Sprint1+2+3-BurnDownChart'!H12</f>
        <v>Completed</v>
      </c>
      <c r="O36" s="59">
        <f>'Sprint1+2+3-BurnDownChart'!I12</f>
        <v>3</v>
      </c>
      <c r="P36" s="29">
        <f>'Sprint1+2+3-BurnDownChart'!J12</f>
        <v>5</v>
      </c>
      <c r="Q36" s="7">
        <f>R35</f>
        <v>42305</v>
      </c>
      <c r="R36" s="7">
        <f t="shared" si="2"/>
        <v>42310</v>
      </c>
      <c r="S36" s="16">
        <f>'Sprint1+2+3-BurnDownChart'!O12</f>
        <v>39</v>
      </c>
      <c r="T36" s="11">
        <f>'Sprint1+2+3-BurnDownChart'!Q12</f>
        <v>315</v>
      </c>
      <c r="U36" s="11">
        <f>'Sprint1+2+3-BurnDownChart'!R12</f>
        <v>270</v>
      </c>
      <c r="V36" s="16">
        <v>25</v>
      </c>
      <c r="W36" s="16">
        <f t="shared" ref="W36:AJ36" si="10">V36-W9</f>
        <v>23</v>
      </c>
      <c r="X36" s="16">
        <f t="shared" si="10"/>
        <v>20</v>
      </c>
      <c r="Y36" s="16">
        <f t="shared" si="10"/>
        <v>18</v>
      </c>
      <c r="Z36" s="16">
        <f t="shared" si="10"/>
        <v>17</v>
      </c>
      <c r="AA36" s="16">
        <f t="shared" si="10"/>
        <v>17</v>
      </c>
      <c r="AB36" s="16">
        <f t="shared" si="10"/>
        <v>17</v>
      </c>
      <c r="AC36" s="16">
        <f t="shared" si="10"/>
        <v>15</v>
      </c>
      <c r="AD36" s="16">
        <f t="shared" si="10"/>
        <v>14</v>
      </c>
      <c r="AE36" s="16">
        <f t="shared" si="10"/>
        <v>14</v>
      </c>
      <c r="AF36" s="16">
        <f t="shared" si="10"/>
        <v>14</v>
      </c>
      <c r="AG36" s="16">
        <f t="shared" si="10"/>
        <v>12</v>
      </c>
      <c r="AH36" s="16">
        <f t="shared" si="10"/>
        <v>7</v>
      </c>
      <c r="AI36" s="16">
        <f t="shared" si="10"/>
        <v>4</v>
      </c>
      <c r="AJ36" s="16">
        <f t="shared" si="10"/>
        <v>0</v>
      </c>
    </row>
    <row r="37" spans="1:38" s="16" customFormat="1" ht="63">
      <c r="A37" s="91"/>
      <c r="B37" s="18" t="s">
        <v>79</v>
      </c>
      <c r="C37" s="5" t="s">
        <v>80</v>
      </c>
      <c r="D37" s="16" t="s">
        <v>81</v>
      </c>
      <c r="E37" s="16" t="s">
        <v>159</v>
      </c>
      <c r="F37" s="60" t="str">
        <f t="shared" si="1"/>
        <v>Ching,Carrie, Sheron,Bee,Himal</v>
      </c>
      <c r="G37" s="16">
        <v>1</v>
      </c>
      <c r="H37" s="10">
        <v>1</v>
      </c>
      <c r="J37" s="16">
        <v>1</v>
      </c>
      <c r="K37" s="16">
        <v>1</v>
      </c>
      <c r="L37" s="10">
        <v>1</v>
      </c>
      <c r="M37" s="16" t="str">
        <f>'Sprint1+2+3-BurnDownChart'!G13</f>
        <v>Sprint 2</v>
      </c>
      <c r="N37" s="16" t="str">
        <f>'Sprint1+2+3-BurnDownChart'!H13</f>
        <v>Completed</v>
      </c>
      <c r="O37" s="59">
        <f>'Sprint1+2+3-BurnDownChart'!I13</f>
        <v>3</v>
      </c>
      <c r="P37" s="29">
        <f>'Sprint1+2+3-BurnDownChart'!J13</f>
        <v>10</v>
      </c>
      <c r="Q37" s="7">
        <f>R36</f>
        <v>42310</v>
      </c>
      <c r="R37" s="7">
        <f t="shared" si="2"/>
        <v>42320</v>
      </c>
      <c r="S37" s="16">
        <f>'Sprint1+2+3-BurnDownChart'!O13</f>
        <v>36</v>
      </c>
      <c r="T37" s="11">
        <f>'Sprint1+2+3-BurnDownChart'!Q13</f>
        <v>295</v>
      </c>
      <c r="U37" s="11">
        <f>'Sprint1+2+3-BurnDownChart'!R13</f>
        <v>240</v>
      </c>
      <c r="V37" s="16">
        <v>20</v>
      </c>
      <c r="W37" s="16">
        <f t="shared" ref="W37:AJ37" si="11">V37-W10</f>
        <v>20</v>
      </c>
      <c r="X37" s="16">
        <f t="shared" si="11"/>
        <v>20</v>
      </c>
      <c r="Y37" s="16">
        <f t="shared" si="11"/>
        <v>20</v>
      </c>
      <c r="Z37" s="16">
        <f t="shared" si="11"/>
        <v>18</v>
      </c>
      <c r="AA37" s="16">
        <f t="shared" si="11"/>
        <v>16</v>
      </c>
      <c r="AB37" s="16">
        <f t="shared" si="11"/>
        <v>11</v>
      </c>
      <c r="AC37" s="16">
        <f t="shared" si="11"/>
        <v>10</v>
      </c>
      <c r="AD37" s="16">
        <f t="shared" si="11"/>
        <v>9</v>
      </c>
      <c r="AE37" s="16">
        <f t="shared" si="11"/>
        <v>9</v>
      </c>
      <c r="AF37" s="16">
        <f t="shared" si="11"/>
        <v>9</v>
      </c>
      <c r="AG37" s="16">
        <f t="shared" si="11"/>
        <v>9</v>
      </c>
      <c r="AH37" s="16">
        <f t="shared" si="11"/>
        <v>6</v>
      </c>
      <c r="AI37" s="16">
        <f t="shared" si="11"/>
        <v>0</v>
      </c>
      <c r="AJ37" s="16">
        <f t="shared" si="11"/>
        <v>0</v>
      </c>
    </row>
    <row r="38" spans="1:38" s="16" customFormat="1" ht="63">
      <c r="A38" s="91"/>
      <c r="B38" s="18" t="s">
        <v>82</v>
      </c>
      <c r="C38" s="5" t="s">
        <v>83</v>
      </c>
      <c r="D38" s="16" t="s">
        <v>84</v>
      </c>
      <c r="E38" s="16" t="s">
        <v>160</v>
      </c>
      <c r="F38" s="60" t="str">
        <f t="shared" si="1"/>
        <v xml:space="preserve"> Carrie,Jeffee,  Himal</v>
      </c>
      <c r="H38" s="10">
        <v>1</v>
      </c>
      <c r="I38" s="16">
        <v>1</v>
      </c>
      <c r="L38" s="10">
        <v>1</v>
      </c>
      <c r="M38" s="16" t="str">
        <f>'Sprint1+2+3-BurnDownChart'!G14</f>
        <v>Sprint 2</v>
      </c>
      <c r="N38" s="16" t="str">
        <f>'Sprint1+2+3-BurnDownChart'!H14</f>
        <v>Completed</v>
      </c>
      <c r="O38" s="59">
        <f>'Sprint1+2+3-BurnDownChart'!I14</f>
        <v>3</v>
      </c>
      <c r="P38" s="29">
        <f>'Sprint1+2+3-BurnDownChart'!J14</f>
        <v>10</v>
      </c>
      <c r="Q38" s="7">
        <f>R37</f>
        <v>42320</v>
      </c>
      <c r="R38" s="7">
        <f t="shared" si="2"/>
        <v>42330</v>
      </c>
      <c r="S38" s="16">
        <f>'Sprint1+2+3-BurnDownChart'!O14</f>
        <v>33</v>
      </c>
      <c r="T38" s="11">
        <f>'Sprint1+2+3-BurnDownChart'!Q14</f>
        <v>294</v>
      </c>
      <c r="U38" s="11">
        <f>'Sprint1+2+3-BurnDownChart'!R14</f>
        <v>210</v>
      </c>
      <c r="V38" s="16">
        <v>1</v>
      </c>
      <c r="W38" s="16">
        <f t="shared" ref="W38:AJ38" si="12">V38-W11</f>
        <v>1</v>
      </c>
      <c r="X38" s="16">
        <f t="shared" si="12"/>
        <v>1</v>
      </c>
      <c r="Y38" s="16">
        <f t="shared" si="12"/>
        <v>1</v>
      </c>
      <c r="Z38" s="16">
        <f t="shared" si="12"/>
        <v>1</v>
      </c>
      <c r="AA38" s="16">
        <f t="shared" si="12"/>
        <v>1</v>
      </c>
      <c r="AB38" s="16">
        <f t="shared" si="12"/>
        <v>1</v>
      </c>
      <c r="AC38" s="16">
        <f t="shared" si="12"/>
        <v>1</v>
      </c>
      <c r="AD38" s="16">
        <f t="shared" si="12"/>
        <v>0</v>
      </c>
      <c r="AE38" s="16">
        <f t="shared" si="12"/>
        <v>0</v>
      </c>
      <c r="AF38" s="16">
        <f t="shared" si="12"/>
        <v>0</v>
      </c>
      <c r="AG38" s="16">
        <f t="shared" si="12"/>
        <v>0</v>
      </c>
      <c r="AH38" s="16">
        <f t="shared" si="12"/>
        <v>0</v>
      </c>
      <c r="AI38" s="16">
        <f t="shared" si="12"/>
        <v>0</v>
      </c>
      <c r="AJ38" s="16">
        <f t="shared" si="12"/>
        <v>0</v>
      </c>
    </row>
    <row r="39" spans="1:38" s="16" customFormat="1" ht="47.25">
      <c r="A39" s="91"/>
      <c r="B39" s="18" t="s">
        <v>85</v>
      </c>
      <c r="C39" s="5" t="s">
        <v>86</v>
      </c>
      <c r="D39" s="16" t="s">
        <v>87</v>
      </c>
      <c r="E39" s="38" t="s">
        <v>161</v>
      </c>
      <c r="F39" s="60" t="str">
        <f>CONCATENATE(IF(G39=1,$G$26&amp;","," "),IF(H39=1,$H$26&amp;","," "),IF(I39=1,$I$26&amp;","," "),IF(J39=1,$J$26&amp;","," "),IF(K39=1,$K$26&amp;","," "),IF(L39=1,$L$26," "))</f>
        <v>Ching,Carrie,Jeffee, Bee,Himal</v>
      </c>
      <c r="G39" s="16">
        <v>1</v>
      </c>
      <c r="H39" s="10">
        <v>1</v>
      </c>
      <c r="I39" s="16">
        <v>1</v>
      </c>
      <c r="K39" s="16">
        <v>1</v>
      </c>
      <c r="L39" s="10">
        <v>1</v>
      </c>
      <c r="M39" s="16" t="str">
        <f>'Sprint1+2+3-BurnDownChart'!G15</f>
        <v>Sprint 2</v>
      </c>
      <c r="N39" s="16" t="str">
        <f>'Sprint1+2+3-BurnDownChart'!H15</f>
        <v>Completed</v>
      </c>
      <c r="O39" s="59">
        <f>'Sprint1+2+3-BurnDownChart'!I15</f>
        <v>5</v>
      </c>
      <c r="P39" s="29">
        <f>'Sprint1+2+3-BurnDownChart'!J15</f>
        <v>10</v>
      </c>
      <c r="Q39" s="7">
        <f>R38</f>
        <v>42330</v>
      </c>
      <c r="R39" s="7">
        <f>Q39+P39</f>
        <v>42340</v>
      </c>
      <c r="S39" s="16">
        <f>'Sprint1+2+3-BurnDownChart'!O15</f>
        <v>28</v>
      </c>
      <c r="T39" s="11">
        <f>'Sprint1+2+3-BurnDownChart'!Q15</f>
        <v>180</v>
      </c>
      <c r="U39" s="11">
        <f>'Sprint1+2+3-BurnDownChart'!R15</f>
        <v>180</v>
      </c>
      <c r="V39" s="16">
        <v>114</v>
      </c>
      <c r="W39" s="16">
        <f t="shared" ref="W39:AJ39" si="13">V39-W12</f>
        <v>112</v>
      </c>
      <c r="X39" s="16">
        <f t="shared" si="13"/>
        <v>109</v>
      </c>
      <c r="Y39" s="16">
        <f t="shared" si="13"/>
        <v>105</v>
      </c>
      <c r="Z39" s="16">
        <f t="shared" si="13"/>
        <v>100</v>
      </c>
      <c r="AA39" s="16">
        <f t="shared" si="13"/>
        <v>94</v>
      </c>
      <c r="AB39" s="16">
        <f t="shared" si="13"/>
        <v>84</v>
      </c>
      <c r="AC39" s="16">
        <f t="shared" si="13"/>
        <v>82</v>
      </c>
      <c r="AD39" s="16">
        <f t="shared" si="13"/>
        <v>80</v>
      </c>
      <c r="AE39" s="16">
        <f t="shared" si="13"/>
        <v>80</v>
      </c>
      <c r="AF39" s="16">
        <f t="shared" si="13"/>
        <v>80</v>
      </c>
      <c r="AG39" s="16">
        <f t="shared" si="13"/>
        <v>80</v>
      </c>
      <c r="AH39" s="16">
        <f t="shared" si="13"/>
        <v>60</v>
      </c>
      <c r="AI39" s="16">
        <f t="shared" si="13"/>
        <v>30</v>
      </c>
      <c r="AJ39" s="16">
        <f t="shared" si="13"/>
        <v>0</v>
      </c>
    </row>
    <row r="40" spans="1:38" s="32" customFormat="1" ht="18.75">
      <c r="A40" s="89"/>
      <c r="B40" s="30"/>
      <c r="C40" s="31"/>
      <c r="F40" s="60" t="str">
        <f t="shared" ref="F40:F47" si="14">CONCATENATE(IF(G40=1,$G$26&amp;","," "),IF(H40=1,$H$26&amp;","," "),IF(I40=1,$I$26&amp;","," "),IF(J40=1,$J$26&amp;","," "),IF(K40=1,$K$26&amp;","," "),IF(L40=1,$L$26," "))</f>
        <v xml:space="preserve">      </v>
      </c>
      <c r="G40" s="30"/>
      <c r="H40" s="30"/>
      <c r="I40" s="30"/>
      <c r="J40" s="30"/>
      <c r="K40" s="30"/>
      <c r="L40" s="30"/>
      <c r="M40" s="30"/>
      <c r="N40" s="33"/>
      <c r="O40" s="34"/>
      <c r="P40" s="35"/>
      <c r="Q40" s="36"/>
      <c r="R40" s="36"/>
      <c r="S40" s="61">
        <f>SUM(O:O)</f>
        <v>89</v>
      </c>
      <c r="T40" s="33">
        <f>'Sprint1+2+3-BurnDownChart'!R1</f>
        <v>540</v>
      </c>
      <c r="U40" s="33">
        <f>'Sprint1+2+3-BurnDownChart'!R1</f>
        <v>540</v>
      </c>
    </row>
    <row r="41" spans="1:38">
      <c r="B41" s="62"/>
      <c r="C41" s="63"/>
      <c r="D41" s="64"/>
      <c r="E41" s="64"/>
      <c r="F41" s="60" t="str">
        <f t="shared" si="14"/>
        <v xml:space="preserve">      </v>
      </c>
      <c r="G41" s="62"/>
      <c r="H41" s="62"/>
      <c r="I41" s="62"/>
      <c r="J41" s="62"/>
      <c r="K41" s="62"/>
      <c r="L41" s="62"/>
      <c r="M41" s="64"/>
      <c r="N41" s="64"/>
      <c r="O41" s="66"/>
      <c r="P41" s="67"/>
      <c r="Q41" s="68"/>
      <c r="R41" s="68"/>
      <c r="S41" s="87" t="s">
        <v>193</v>
      </c>
      <c r="T41" s="87"/>
      <c r="U41" s="87"/>
      <c r="V41" s="69" t="s">
        <v>128</v>
      </c>
      <c r="W41" s="69" t="s">
        <v>129</v>
      </c>
      <c r="X41" s="69" t="s">
        <v>130</v>
      </c>
      <c r="Y41" s="69" t="s">
        <v>131</v>
      </c>
      <c r="Z41" s="69" t="s">
        <v>132</v>
      </c>
      <c r="AA41" s="69" t="s">
        <v>133</v>
      </c>
      <c r="AB41" s="69" t="s">
        <v>134</v>
      </c>
      <c r="AC41" s="69" t="s">
        <v>135</v>
      </c>
      <c r="AD41" s="69" t="s">
        <v>136</v>
      </c>
      <c r="AE41" s="69" t="s">
        <v>137</v>
      </c>
      <c r="AF41" s="69" t="s">
        <v>138</v>
      </c>
      <c r="AG41" s="69" t="s">
        <v>139</v>
      </c>
      <c r="AH41" s="69" t="s">
        <v>140</v>
      </c>
      <c r="AI41" s="69" t="s">
        <v>141</v>
      </c>
      <c r="AJ41" s="69" t="s">
        <v>142</v>
      </c>
    </row>
    <row r="42" spans="1:38" ht="47.25">
      <c r="A42" s="80" t="s">
        <v>153</v>
      </c>
      <c r="B42" s="19" t="s">
        <v>88</v>
      </c>
      <c r="C42" s="5" t="s">
        <v>89</v>
      </c>
      <c r="E42" s="38" t="s">
        <v>171</v>
      </c>
      <c r="F42" s="60" t="str">
        <f>CONCATENATE(IF(G42=1,$G$26&amp;","," "),IF(H42=1,$H$26&amp;","," "),IF(I42=1,$I$26&amp;","," "),IF(J42=1,$J$26&amp;","," "),IF(K42=1,$K$26&amp;","," "),IF(L42=1,$L$26," "))</f>
        <v xml:space="preserve">Ching,Carrie,    </v>
      </c>
      <c r="G42" s="9">
        <v>1</v>
      </c>
      <c r="H42" s="10">
        <v>1</v>
      </c>
      <c r="M42" s="38" t="s">
        <v>91</v>
      </c>
      <c r="N42" t="str">
        <f>'Sprint1+2+3-BurnDownChart'!H16</f>
        <v>Completed</v>
      </c>
      <c r="O42">
        <f>'Sprint1+2+3-BurnDownChart'!I16</f>
        <v>3</v>
      </c>
      <c r="P42">
        <f>'Sprint1+2+3-BurnDownChart'!J16</f>
        <v>7</v>
      </c>
      <c r="Q42" s="7">
        <f>R39</f>
        <v>42340</v>
      </c>
      <c r="R42" s="7">
        <f>Q42+P42</f>
        <v>42347</v>
      </c>
      <c r="S42">
        <f>'Sprint1+2+3-BurnDownChart'!O16</f>
        <v>25</v>
      </c>
      <c r="T42" s="38">
        <f>'Sprint1+2+3-BurnDownChart'!Q16</f>
        <v>150</v>
      </c>
      <c r="U42">
        <f>'Sprint1+2+3-BurnDownChart'!R16</f>
        <v>150</v>
      </c>
      <c r="V42" s="38">
        <f>'Sprint1+2+3-BurnDownChart'!P16</f>
        <v>30</v>
      </c>
      <c r="W42">
        <f>V42-W13</f>
        <v>28</v>
      </c>
      <c r="X42" s="38">
        <f t="shared" ref="X42:AJ42" si="15">W42-X13</f>
        <v>26</v>
      </c>
      <c r="Y42" s="38">
        <f t="shared" si="15"/>
        <v>24</v>
      </c>
      <c r="Z42" s="38">
        <f t="shared" si="15"/>
        <v>24</v>
      </c>
      <c r="AA42" s="38">
        <f t="shared" si="15"/>
        <v>23</v>
      </c>
      <c r="AB42" s="38">
        <f>AA42-AB13</f>
        <v>22</v>
      </c>
      <c r="AC42" s="38">
        <f>AB42-AC13</f>
        <v>21</v>
      </c>
      <c r="AD42" s="38">
        <f>AC42-AD13</f>
        <v>20</v>
      </c>
      <c r="AE42" s="38">
        <f>AD42-AE13</f>
        <v>18</v>
      </c>
      <c r="AF42" s="38">
        <f t="shared" si="15"/>
        <v>12</v>
      </c>
      <c r="AG42" s="38">
        <f t="shared" si="15"/>
        <v>7</v>
      </c>
      <c r="AH42" s="38">
        <f t="shared" si="15"/>
        <v>4</v>
      </c>
      <c r="AI42" s="38">
        <f t="shared" si="15"/>
        <v>2</v>
      </c>
      <c r="AJ42" s="38">
        <f>AI42-AJ13</f>
        <v>0</v>
      </c>
    </row>
    <row r="43" spans="1:38" ht="47.25">
      <c r="A43" s="80"/>
      <c r="B43" s="19" t="s">
        <v>92</v>
      </c>
      <c r="C43" s="5" t="s">
        <v>93</v>
      </c>
      <c r="E43" s="38" t="s">
        <v>172</v>
      </c>
      <c r="F43" s="60" t="str">
        <f t="shared" si="14"/>
        <v>Ching,Carrie,Jeffee,Sheron,Bee,Himal</v>
      </c>
      <c r="G43" s="9">
        <v>1</v>
      </c>
      <c r="H43" s="10">
        <v>1</v>
      </c>
      <c r="I43" s="9">
        <v>1</v>
      </c>
      <c r="J43" s="9">
        <v>1</v>
      </c>
      <c r="K43" s="9">
        <v>1</v>
      </c>
      <c r="L43" s="9">
        <v>1</v>
      </c>
      <c r="M43" s="38" t="s">
        <v>91</v>
      </c>
      <c r="N43" s="38" t="str">
        <f>'Sprint1+2+3-BurnDownChart'!H17</f>
        <v>Completed</v>
      </c>
      <c r="O43" s="38">
        <f>'Sprint1+2+3-BurnDownChart'!I17</f>
        <v>8</v>
      </c>
      <c r="P43" s="38">
        <f>'Sprint1+2+3-BurnDownChart'!J17</f>
        <v>10</v>
      </c>
      <c r="Q43" s="7">
        <f>R42</f>
        <v>42347</v>
      </c>
      <c r="R43" s="7">
        <f t="shared" ref="R43:R47" si="16">Q43+P43</f>
        <v>42357</v>
      </c>
      <c r="S43" s="38">
        <f>'Sprint1+2+3-BurnDownChart'!O17</f>
        <v>17</v>
      </c>
      <c r="T43" s="38">
        <f>'Sprint1+2+3-BurnDownChart'!Q17</f>
        <v>100</v>
      </c>
      <c r="U43" s="38">
        <f>'Sprint1+2+3-BurnDownChart'!R17</f>
        <v>120</v>
      </c>
      <c r="V43" s="38">
        <f>'Sprint1+2+3-BurnDownChart'!P17</f>
        <v>50</v>
      </c>
      <c r="W43" s="38">
        <f t="shared" ref="W43:AL47" si="17">V43-W14</f>
        <v>50</v>
      </c>
      <c r="X43" s="38">
        <f t="shared" si="17"/>
        <v>45</v>
      </c>
      <c r="Y43" s="38">
        <f t="shared" si="17"/>
        <v>40</v>
      </c>
      <c r="Z43" s="38">
        <f t="shared" si="17"/>
        <v>39</v>
      </c>
      <c r="AA43" s="38">
        <f t="shared" si="17"/>
        <v>38</v>
      </c>
      <c r="AB43" s="38">
        <f t="shared" si="17"/>
        <v>36</v>
      </c>
      <c r="AC43" s="38">
        <f t="shared" si="17"/>
        <v>34</v>
      </c>
      <c r="AD43" s="38">
        <f t="shared" si="17"/>
        <v>24</v>
      </c>
      <c r="AE43" s="38">
        <f t="shared" si="17"/>
        <v>22</v>
      </c>
      <c r="AF43" s="38">
        <f t="shared" si="17"/>
        <v>21</v>
      </c>
      <c r="AG43" s="38">
        <f t="shared" si="17"/>
        <v>20</v>
      </c>
      <c r="AH43" s="38">
        <f t="shared" si="17"/>
        <v>10</v>
      </c>
      <c r="AI43" s="38">
        <f t="shared" si="17"/>
        <v>5</v>
      </c>
      <c r="AJ43" s="38">
        <f t="shared" si="17"/>
        <v>0</v>
      </c>
      <c r="AK43" s="38">
        <f t="shared" si="17"/>
        <v>0</v>
      </c>
      <c r="AL43" s="38">
        <f t="shared" si="17"/>
        <v>0</v>
      </c>
    </row>
    <row r="44" spans="1:38" ht="47.25">
      <c r="A44" s="80"/>
      <c r="B44" s="19" t="s">
        <v>95</v>
      </c>
      <c r="C44" s="5" t="s">
        <v>96</v>
      </c>
      <c r="E44" s="38" t="s">
        <v>173</v>
      </c>
      <c r="F44" s="60" t="str">
        <f>CONCATENATE(IF(G44=1,$G$26&amp;","," "),IF(H44=1,$H$26&amp;","," "),IF(I44=1,$I$26&amp;","," "),IF(J44=1,$J$26&amp;","," "),IF(K44=1,$K$26&amp;","," "),IF(L44=1,$L$26," "))</f>
        <v>Ching,Carrie,Jeffee, Bee,Himal</v>
      </c>
      <c r="G44" s="9">
        <v>1</v>
      </c>
      <c r="H44" s="10">
        <v>1</v>
      </c>
      <c r="I44" s="9">
        <v>1</v>
      </c>
      <c r="K44" s="9">
        <v>1</v>
      </c>
      <c r="L44" s="9">
        <v>1</v>
      </c>
      <c r="M44" s="38" t="s">
        <v>91</v>
      </c>
      <c r="N44" s="38" t="str">
        <f>'Sprint1+2+3-BurnDownChart'!H18</f>
        <v>Completed</v>
      </c>
      <c r="O44" s="38">
        <f>'Sprint1+2+3-BurnDownChart'!I18</f>
        <v>3</v>
      </c>
      <c r="P44" s="38">
        <f>'Sprint1+2+3-BurnDownChart'!J18</f>
        <v>5</v>
      </c>
      <c r="Q44" s="7">
        <f t="shared" ref="Q44:Q47" si="18">R43</f>
        <v>42357</v>
      </c>
      <c r="R44" s="7">
        <f t="shared" si="16"/>
        <v>42362</v>
      </c>
      <c r="S44" s="38">
        <f>'Sprint1+2+3-BurnDownChart'!O18</f>
        <v>14</v>
      </c>
      <c r="T44" s="38">
        <f>'Sprint1+2+3-BurnDownChart'!Q18</f>
        <v>80</v>
      </c>
      <c r="U44" s="38">
        <f>'Sprint1+2+3-BurnDownChart'!R18</f>
        <v>90</v>
      </c>
      <c r="V44" s="38">
        <f>'Sprint1+2+3-BurnDownChart'!P18</f>
        <v>20</v>
      </c>
      <c r="W44" s="38">
        <f t="shared" si="17"/>
        <v>20</v>
      </c>
      <c r="X44" s="38">
        <f t="shared" si="17"/>
        <v>20</v>
      </c>
      <c r="Y44" s="38">
        <f t="shared" si="17"/>
        <v>20</v>
      </c>
      <c r="Z44" s="38">
        <f t="shared" si="17"/>
        <v>18</v>
      </c>
      <c r="AA44" s="38">
        <f t="shared" si="17"/>
        <v>17</v>
      </c>
      <c r="AB44" s="38">
        <f>AA44-AB15</f>
        <v>15</v>
      </c>
      <c r="AC44" s="38">
        <f t="shared" si="17"/>
        <v>15</v>
      </c>
      <c r="AD44" s="38">
        <f t="shared" si="17"/>
        <v>12</v>
      </c>
      <c r="AE44" s="38">
        <f t="shared" si="17"/>
        <v>6</v>
      </c>
      <c r="AF44" s="38">
        <f t="shared" si="17"/>
        <v>6</v>
      </c>
      <c r="AG44" s="38">
        <f t="shared" si="17"/>
        <v>6</v>
      </c>
      <c r="AH44" s="38">
        <f t="shared" si="17"/>
        <v>6</v>
      </c>
      <c r="AI44" s="38">
        <f t="shared" si="17"/>
        <v>5</v>
      </c>
      <c r="AJ44" s="38">
        <f t="shared" si="17"/>
        <v>0</v>
      </c>
    </row>
    <row r="45" spans="1:38" ht="47.25">
      <c r="A45" s="80"/>
      <c r="B45" s="19" t="s">
        <v>98</v>
      </c>
      <c r="C45" s="5" t="s">
        <v>99</v>
      </c>
      <c r="E45" s="38" t="s">
        <v>174</v>
      </c>
      <c r="F45" s="60" t="str">
        <f t="shared" si="14"/>
        <v xml:space="preserve">Ching,Carrie,  Bee, </v>
      </c>
      <c r="G45" s="9">
        <v>1</v>
      </c>
      <c r="H45" s="10">
        <v>1</v>
      </c>
      <c r="K45" s="9">
        <v>1</v>
      </c>
      <c r="M45" s="38" t="s">
        <v>91</v>
      </c>
      <c r="N45" s="38" t="str">
        <f>'Sprint1+2+3-BurnDownChart'!H19</f>
        <v>Completed</v>
      </c>
      <c r="O45" s="38">
        <f>'Sprint1+2+3-BurnDownChart'!I19</f>
        <v>3</v>
      </c>
      <c r="P45" s="38">
        <f>'Sprint1+2+3-BurnDownChart'!J19</f>
        <v>5</v>
      </c>
      <c r="Q45" s="7">
        <f t="shared" si="18"/>
        <v>42362</v>
      </c>
      <c r="R45" s="7">
        <f t="shared" si="16"/>
        <v>42367</v>
      </c>
      <c r="S45" s="38">
        <f>'Sprint1+2+3-BurnDownChart'!O19</f>
        <v>11</v>
      </c>
      <c r="T45" s="38">
        <f>'Sprint1+2+3-BurnDownChart'!Q19</f>
        <v>50</v>
      </c>
      <c r="U45" s="38">
        <f>'Sprint1+2+3-BurnDownChart'!R19</f>
        <v>60</v>
      </c>
      <c r="V45" s="38">
        <f>'Sprint1+2+3-BurnDownChart'!P19</f>
        <v>30</v>
      </c>
      <c r="W45" s="38">
        <f t="shared" si="17"/>
        <v>28</v>
      </c>
      <c r="X45" s="38">
        <f t="shared" si="17"/>
        <v>27</v>
      </c>
      <c r="Y45" s="38">
        <f t="shared" si="17"/>
        <v>26</v>
      </c>
      <c r="Z45" s="38">
        <f t="shared" si="17"/>
        <v>23</v>
      </c>
      <c r="AA45" s="38">
        <f t="shared" si="17"/>
        <v>22</v>
      </c>
      <c r="AB45" s="38">
        <f t="shared" si="17"/>
        <v>17</v>
      </c>
      <c r="AC45" s="38">
        <f t="shared" si="17"/>
        <v>12</v>
      </c>
      <c r="AD45" s="38">
        <f t="shared" si="17"/>
        <v>7</v>
      </c>
      <c r="AE45" s="38">
        <f t="shared" si="17"/>
        <v>6</v>
      </c>
      <c r="AF45" s="38">
        <f>AE45-AF16</f>
        <v>6</v>
      </c>
      <c r="AG45" s="38">
        <f t="shared" si="17"/>
        <v>4</v>
      </c>
      <c r="AH45" s="38">
        <f t="shared" si="17"/>
        <v>2</v>
      </c>
      <c r="AI45" s="38">
        <f t="shared" si="17"/>
        <v>2</v>
      </c>
      <c r="AJ45" s="38">
        <f t="shared" si="17"/>
        <v>0</v>
      </c>
    </row>
    <row r="46" spans="1:38" ht="47.25">
      <c r="A46" s="80"/>
      <c r="B46" s="19" t="s">
        <v>101</v>
      </c>
      <c r="C46" s="5" t="s">
        <v>102</v>
      </c>
      <c r="E46" s="38" t="s">
        <v>175</v>
      </c>
      <c r="F46" s="60" t="str">
        <f t="shared" si="14"/>
        <v>Ching,Carrie, Sheron,Bee,Himal</v>
      </c>
      <c r="G46" s="9">
        <v>1</v>
      </c>
      <c r="H46" s="10">
        <v>1</v>
      </c>
      <c r="J46" s="9">
        <v>1</v>
      </c>
      <c r="K46" s="9">
        <v>1</v>
      </c>
      <c r="L46" s="9">
        <v>1</v>
      </c>
      <c r="M46" s="38" t="s">
        <v>91</v>
      </c>
      <c r="N46" s="38" t="str">
        <f>'Sprint1+2+3-BurnDownChart'!H20</f>
        <v>Completed</v>
      </c>
      <c r="O46" s="38">
        <f>'Sprint1+2+3-BurnDownChart'!I20</f>
        <v>3</v>
      </c>
      <c r="P46" s="38">
        <f>'Sprint1+2+3-BurnDownChart'!J20</f>
        <v>5</v>
      </c>
      <c r="Q46" s="7">
        <f t="shared" si="18"/>
        <v>42367</v>
      </c>
      <c r="R46" s="7">
        <f t="shared" si="16"/>
        <v>42372</v>
      </c>
      <c r="S46" s="38">
        <f>'Sprint1+2+3-BurnDownChart'!O20</f>
        <v>8</v>
      </c>
      <c r="T46" s="38">
        <f>'Sprint1+2+3-BurnDownChart'!Q20</f>
        <v>30</v>
      </c>
      <c r="U46" s="38">
        <f>'Sprint1+2+3-BurnDownChart'!R20</f>
        <v>30</v>
      </c>
      <c r="V46" s="38">
        <f>'Sprint1+2+3-BurnDownChart'!P20</f>
        <v>20</v>
      </c>
      <c r="W46" s="38">
        <f t="shared" si="17"/>
        <v>19</v>
      </c>
      <c r="X46" s="38">
        <f t="shared" si="17"/>
        <v>17</v>
      </c>
      <c r="Y46" s="38">
        <f t="shared" si="17"/>
        <v>17</v>
      </c>
      <c r="Z46" s="38">
        <f t="shared" si="17"/>
        <v>17</v>
      </c>
      <c r="AA46" s="38">
        <f t="shared" si="17"/>
        <v>16</v>
      </c>
      <c r="AB46" s="38">
        <f t="shared" si="17"/>
        <v>14</v>
      </c>
      <c r="AC46" s="38">
        <f t="shared" si="17"/>
        <v>13</v>
      </c>
      <c r="AD46" s="38">
        <f t="shared" si="17"/>
        <v>11</v>
      </c>
      <c r="AE46" s="38">
        <f t="shared" si="17"/>
        <v>10</v>
      </c>
      <c r="AF46" s="38">
        <f t="shared" si="17"/>
        <v>5</v>
      </c>
      <c r="AG46" s="38">
        <f>AF46-AG17</f>
        <v>0</v>
      </c>
      <c r="AH46" s="38">
        <f>AG46-AH17</f>
        <v>0</v>
      </c>
      <c r="AI46" s="38">
        <f>AH46-AI17</f>
        <v>0</v>
      </c>
      <c r="AJ46" s="38">
        <f t="shared" si="17"/>
        <v>0</v>
      </c>
    </row>
    <row r="47" spans="1:38" ht="63">
      <c r="A47" s="80"/>
      <c r="B47" s="19" t="s">
        <v>104</v>
      </c>
      <c r="C47" s="5" t="s">
        <v>105</v>
      </c>
      <c r="E47" s="38" t="s">
        <v>176</v>
      </c>
      <c r="F47" s="60" t="str">
        <f t="shared" si="14"/>
        <v xml:space="preserve">Ching,Carrie,Jeffee, Bee, </v>
      </c>
      <c r="G47" s="9">
        <v>1</v>
      </c>
      <c r="H47" s="10">
        <v>1</v>
      </c>
      <c r="I47" s="9">
        <v>1</v>
      </c>
      <c r="K47" s="9">
        <v>1</v>
      </c>
      <c r="M47" s="38" t="s">
        <v>91</v>
      </c>
      <c r="N47" s="38" t="str">
        <f>'Sprint1+2+3-BurnDownChart'!H21</f>
        <v>Completed</v>
      </c>
      <c r="O47" s="38">
        <f>'Sprint1+2+3-BurnDownChart'!I21</f>
        <v>8</v>
      </c>
      <c r="P47" s="38">
        <f>'Sprint1+2+3-BurnDownChart'!J21</f>
        <v>5</v>
      </c>
      <c r="Q47" s="7">
        <f t="shared" si="18"/>
        <v>42372</v>
      </c>
      <c r="R47" s="7">
        <f t="shared" si="16"/>
        <v>42377</v>
      </c>
      <c r="S47" s="38">
        <f>'Sprint1+2+3-BurnDownChart'!O21</f>
        <v>0</v>
      </c>
      <c r="T47" s="38">
        <f>'Sprint1+2+3-BurnDownChart'!Q21</f>
        <v>0</v>
      </c>
      <c r="U47" s="38">
        <f>'Sprint1+2+3-BurnDownChart'!R21</f>
        <v>0</v>
      </c>
      <c r="V47" s="38">
        <f>'Sprint1+2+3-BurnDownChart'!P21</f>
        <v>30</v>
      </c>
      <c r="W47" s="38">
        <f t="shared" si="17"/>
        <v>28</v>
      </c>
      <c r="X47" s="38">
        <f t="shared" si="17"/>
        <v>28</v>
      </c>
      <c r="Y47" s="38">
        <f t="shared" si="17"/>
        <v>27</v>
      </c>
      <c r="Z47" s="38">
        <f t="shared" si="17"/>
        <v>26</v>
      </c>
      <c r="AA47" s="38">
        <f t="shared" si="17"/>
        <v>25</v>
      </c>
      <c r="AB47" s="38">
        <f t="shared" si="17"/>
        <v>14</v>
      </c>
      <c r="AC47" s="38">
        <f t="shared" si="17"/>
        <v>12</v>
      </c>
      <c r="AD47" s="38">
        <f t="shared" si="17"/>
        <v>5</v>
      </c>
      <c r="AE47" s="38">
        <f t="shared" si="17"/>
        <v>3</v>
      </c>
      <c r="AF47" s="38">
        <f t="shared" si="17"/>
        <v>2</v>
      </c>
      <c r="AG47" s="38">
        <f>AF47-AG18</f>
        <v>1</v>
      </c>
      <c r="AH47" s="38">
        <f t="shared" si="17"/>
        <v>1</v>
      </c>
      <c r="AI47" s="38">
        <f t="shared" si="17"/>
        <v>1</v>
      </c>
      <c r="AJ47" s="38">
        <f t="shared" si="17"/>
        <v>0</v>
      </c>
    </row>
  </sheetData>
  <autoFilter ref="A26:AN40"/>
  <mergeCells count="13">
    <mergeCell ref="A42:A47"/>
    <mergeCell ref="S41:U41"/>
    <mergeCell ref="A27:A32"/>
    <mergeCell ref="A34:A39"/>
    <mergeCell ref="A1:T6"/>
    <mergeCell ref="A7:T12"/>
    <mergeCell ref="U7:U12"/>
    <mergeCell ref="A13:T18"/>
    <mergeCell ref="U13:U18"/>
    <mergeCell ref="A19:T24"/>
    <mergeCell ref="U19:U24"/>
    <mergeCell ref="A25:B25"/>
    <mergeCell ref="S33:U33"/>
  </mergeCells>
  <phoneticPr fontId="2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Product-Backlog</vt:lpstr>
      <vt:lpstr>Sprint1+2+3-BurnDownChart</vt:lpstr>
      <vt:lpstr>Sprint1+2+3-SprintBacklog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yiu sim mei</dc:creator>
  <cp:lastModifiedBy>Lyoko</cp:lastModifiedBy>
  <dcterms:created xsi:type="dcterms:W3CDTF">2015-10-19T09:11:04Z</dcterms:created>
  <dcterms:modified xsi:type="dcterms:W3CDTF">2016-03-04T12:52:08Z</dcterms:modified>
</cp:coreProperties>
</file>