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drawings/drawing6.xml" ContentType="application/vnd.openxmlformats-officedocument.drawingml.chartshap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240" yWindow="105" windowWidth="14880" windowHeight="1230" tabRatio="295" activeTab="4"/>
  </bookViews>
  <sheets>
    <sheet name="hist" sheetId="3" r:id="rId1"/>
    <sheet name="pivot" sheetId="6" r:id="rId2"/>
    <sheet name="fig02" sheetId="7" r:id="rId3"/>
    <sheet name="fig03" sheetId="8" r:id="rId4"/>
    <sheet name="fig04" sheetId="9" r:id="rId5"/>
    <sheet name="crude steel" sheetId="10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0" hidden="1">hist!$A$1:$G$569</definedName>
    <definedName name="nomes">'crude steel'!$I$19:$K$25</definedName>
  </definedNames>
  <calcPr calcId="125725"/>
  <pivotCaches>
    <pivotCache cacheId="0" r:id="rId17"/>
  </pivotCaches>
</workbook>
</file>

<file path=xl/calcChain.xml><?xml version="1.0" encoding="utf-8"?>
<calcChain xmlns="http://schemas.openxmlformats.org/spreadsheetml/2006/main">
  <c r="I31" i="6"/>
  <c r="I29"/>
  <c r="I30"/>
  <c r="K29"/>
  <c r="J29"/>
  <c r="I28"/>
  <c r="I9"/>
  <c r="H2" i="3"/>
  <c r="K6" i="6" s="1" a="1"/>
  <c r="K6" s="1"/>
  <c r="H3" i="3"/>
  <c r="H4"/>
  <c r="H5"/>
  <c r="E8" i="6" s="1" a="1"/>
  <c r="E8" s="1"/>
  <c r="H6" i="3"/>
  <c r="H7"/>
  <c r="H8"/>
  <c r="H9"/>
  <c r="H10"/>
  <c r="H11"/>
  <c r="H12"/>
  <c r="H13"/>
  <c r="D5" i="6" s="1" a="1"/>
  <c r="D5" s="1"/>
  <c r="H14" i="3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C65" i="10"/>
  <c r="E65" s="1"/>
  <c r="D61"/>
  <c r="C61"/>
  <c r="D60"/>
  <c r="C60"/>
  <c r="D59"/>
  <c r="C59"/>
  <c r="E58"/>
  <c r="D58"/>
  <c r="C58"/>
  <c r="D57"/>
  <c r="C57"/>
  <c r="D56"/>
  <c r="C56"/>
  <c r="D55"/>
  <c r="C55"/>
  <c r="E55" s="1"/>
  <c r="D54"/>
  <c r="C54"/>
  <c r="D53"/>
  <c r="C53"/>
  <c r="D52"/>
  <c r="C52"/>
  <c r="D51"/>
  <c r="C51"/>
  <c r="D50"/>
  <c r="C50"/>
  <c r="D49"/>
  <c r="C49"/>
  <c r="D48"/>
  <c r="C48"/>
  <c r="D47"/>
  <c r="C47"/>
  <c r="E47" s="1"/>
  <c r="D46"/>
  <c r="C46"/>
  <c r="D45"/>
  <c r="C45"/>
  <c r="D44"/>
  <c r="C44"/>
  <c r="D43"/>
  <c r="C43"/>
  <c r="E42"/>
  <c r="D42"/>
  <c r="C42"/>
  <c r="D41"/>
  <c r="C41"/>
  <c r="D40"/>
  <c r="C40"/>
  <c r="D39"/>
  <c r="C39"/>
  <c r="D38"/>
  <c r="C38"/>
  <c r="D37"/>
  <c r="E37" s="1"/>
  <c r="C37"/>
  <c r="D36"/>
  <c r="C36"/>
  <c r="D35"/>
  <c r="C35"/>
  <c r="D34"/>
  <c r="C34"/>
  <c r="D33"/>
  <c r="C33"/>
  <c r="D32"/>
  <c r="C32"/>
  <c r="D31"/>
  <c r="C31"/>
  <c r="D30"/>
  <c r="E30" s="1"/>
  <c r="C30"/>
  <c r="D29"/>
  <c r="E29" s="1"/>
  <c r="C29"/>
  <c r="D28"/>
  <c r="C28"/>
  <c r="D27"/>
  <c r="C27"/>
  <c r="D26"/>
  <c r="C26"/>
  <c r="E26" s="1"/>
  <c r="D25"/>
  <c r="C25"/>
  <c r="D24"/>
  <c r="C24"/>
  <c r="E24" s="1"/>
  <c r="D23"/>
  <c r="C23"/>
  <c r="D22"/>
  <c r="C22"/>
  <c r="E22" s="1"/>
  <c r="D21"/>
  <c r="E21" s="1"/>
  <c r="C21"/>
  <c r="D20"/>
  <c r="C20"/>
  <c r="D19"/>
  <c r="C19"/>
  <c r="D18"/>
  <c r="C18"/>
  <c r="E18" s="1"/>
  <c r="D17"/>
  <c r="C17"/>
  <c r="D16"/>
  <c r="C16"/>
  <c r="E16" s="1"/>
  <c r="D15"/>
  <c r="C15"/>
  <c r="D14"/>
  <c r="C14"/>
  <c r="E14" s="1"/>
  <c r="D13"/>
  <c r="E13" s="1"/>
  <c r="C13"/>
  <c r="D12"/>
  <c r="C12"/>
  <c r="D11"/>
  <c r="C11"/>
  <c r="D10"/>
  <c r="C10"/>
  <c r="D9"/>
  <c r="E9" s="1"/>
  <c r="C9"/>
  <c r="D8"/>
  <c r="C8"/>
  <c r="D7"/>
  <c r="C7"/>
  <c r="D6"/>
  <c r="C6"/>
  <c r="D5"/>
  <c r="C5"/>
  <c r="D4"/>
  <c r="C4"/>
  <c r="E4" s="1"/>
  <c r="D3"/>
  <c r="C3"/>
  <c r="C5" i="6" l="1" a="1"/>
  <c r="C5" s="1"/>
  <c r="E39" i="10"/>
  <c r="E5" i="6" a="1"/>
  <c r="E5" s="1"/>
  <c r="F9" a="1"/>
  <c r="F9" s="1"/>
  <c r="D9" a="1"/>
  <c r="D9" s="1"/>
  <c r="F8" a="1"/>
  <c r="F8" s="1"/>
  <c r="G7" a="1"/>
  <c r="G7" s="1"/>
  <c r="G6" a="1"/>
  <c r="G6" s="1"/>
  <c r="C6" a="1"/>
  <c r="C6" s="1"/>
  <c r="L5" a="1"/>
  <c r="L5" s="1"/>
  <c r="N9" a="1"/>
  <c r="N9" s="1"/>
  <c r="N8" a="1"/>
  <c r="N8" s="1"/>
  <c r="J8" a="1"/>
  <c r="J8" s="1"/>
  <c r="L6" a="1"/>
  <c r="L6" s="1"/>
  <c r="E31" i="10"/>
  <c r="E15"/>
  <c r="E23"/>
  <c r="E48"/>
  <c r="E54"/>
  <c r="F5" i="6" a="1"/>
  <c r="F5" s="1"/>
  <c r="C8" a="1"/>
  <c r="C8" s="1"/>
  <c r="C16" s="1"/>
  <c r="E7" a="1"/>
  <c r="E7" s="1"/>
  <c r="C7" a="1"/>
  <c r="C7" s="1"/>
  <c r="D6" a="1"/>
  <c r="D6" s="1"/>
  <c r="D14" s="1"/>
  <c r="M5" a="1"/>
  <c r="M5" s="1"/>
  <c r="L9" a="1"/>
  <c r="L9" s="1"/>
  <c r="J9" a="1"/>
  <c r="J9" s="1"/>
  <c r="K8" a="1"/>
  <c r="K8" s="1"/>
  <c r="M7" a="1"/>
  <c r="M7" s="1"/>
  <c r="K7" a="1"/>
  <c r="K7" s="1"/>
  <c r="M6" a="1"/>
  <c r="M6" s="1"/>
  <c r="N17"/>
  <c r="E5" i="10"/>
  <c r="E46"/>
  <c r="E50"/>
  <c r="E56"/>
  <c r="G9" i="6" a="1"/>
  <c r="G9" s="1"/>
  <c r="G17" s="1"/>
  <c r="G8" a="1"/>
  <c r="G8" s="1"/>
  <c r="G16" s="1"/>
  <c r="E32" i="10"/>
  <c r="E34"/>
  <c r="E38"/>
  <c r="E40"/>
  <c r="E45"/>
  <c r="E53"/>
  <c r="G5" i="6" a="1"/>
  <c r="G5" s="1"/>
  <c r="E9" a="1"/>
  <c r="E9" s="1"/>
  <c r="E17" s="1"/>
  <c r="C9" a="1"/>
  <c r="C9" s="1"/>
  <c r="C17" s="1"/>
  <c r="D8" a="1"/>
  <c r="D8" s="1"/>
  <c r="D16" s="1"/>
  <c r="E6" a="1"/>
  <c r="E6" s="1"/>
  <c r="E14" s="1"/>
  <c r="N5" a="1"/>
  <c r="N5" s="1"/>
  <c r="L8" a="1"/>
  <c r="L8" s="1"/>
  <c r="E16" s="1"/>
  <c r="N6" a="1"/>
  <c r="N6" s="1"/>
  <c r="J6" a="1"/>
  <c r="J6" s="1"/>
  <c r="F7" a="1"/>
  <c r="F7" s="1"/>
  <c r="F15" s="1"/>
  <c r="D7" a="1"/>
  <c r="D7" s="1"/>
  <c r="D15" s="1"/>
  <c r="F6" a="1"/>
  <c r="F6" s="1"/>
  <c r="F14" s="1"/>
  <c r="J5" a="1"/>
  <c r="J5" s="1"/>
  <c r="O5" s="1"/>
  <c r="K5" a="1"/>
  <c r="K5" s="1"/>
  <c r="D13" s="1"/>
  <c r="M9" a="1"/>
  <c r="M9" s="1"/>
  <c r="K9" a="1"/>
  <c r="K9" s="1"/>
  <c r="M8" a="1"/>
  <c r="M8" s="1"/>
  <c r="O8" s="1"/>
  <c r="N7" a="1"/>
  <c r="N7" s="1"/>
  <c r="O7" s="1"/>
  <c r="L7" a="1"/>
  <c r="L7" s="1"/>
  <c r="J7" a="1"/>
  <c r="J7" s="1"/>
  <c r="E3" i="10"/>
  <c r="E6"/>
  <c r="E8"/>
  <c r="E10"/>
  <c r="E12"/>
  <c r="E17"/>
  <c r="E19"/>
  <c r="E28"/>
  <c r="E33"/>
  <c r="E35"/>
  <c r="E44"/>
  <c r="E49"/>
  <c r="E51"/>
  <c r="G61" s="1"/>
  <c r="E60"/>
  <c r="E7"/>
  <c r="E11"/>
  <c r="E20"/>
  <c r="E25"/>
  <c r="E27"/>
  <c r="E36"/>
  <c r="E41"/>
  <c r="E43"/>
  <c r="E52"/>
  <c r="E57"/>
  <c r="E59"/>
  <c r="E61"/>
  <c r="O9" i="6"/>
  <c r="O6"/>
  <c r="H6"/>
  <c r="H8"/>
  <c r="H9"/>
  <c r="H7" l="1"/>
  <c r="C15"/>
  <c r="G15"/>
  <c r="E13"/>
  <c r="F13"/>
  <c r="G14"/>
  <c r="F17"/>
  <c r="H5"/>
  <c r="C13"/>
  <c r="G13"/>
  <c r="C14"/>
  <c r="D17"/>
  <c r="E15"/>
  <c r="F16"/>
  <c r="G25"/>
  <c r="L22"/>
  <c r="L23"/>
  <c r="L24"/>
  <c r="L25"/>
  <c r="L21"/>
  <c r="I22"/>
  <c r="I23"/>
  <c r="I24"/>
  <c r="I25"/>
  <c r="I21"/>
  <c r="E22"/>
  <c r="E23"/>
  <c r="E24"/>
  <c r="E25"/>
  <c r="E21"/>
  <c r="J14"/>
  <c r="K14"/>
  <c r="L14"/>
  <c r="M14"/>
  <c r="N14"/>
  <c r="O14"/>
  <c r="J15"/>
  <c r="K15"/>
  <c r="L15"/>
  <c r="M15"/>
  <c r="N15"/>
  <c r="O15"/>
  <c r="J16"/>
  <c r="K16"/>
  <c r="L16"/>
  <c r="M16"/>
  <c r="N16"/>
  <c r="O16"/>
  <c r="J17"/>
  <c r="K17"/>
  <c r="L17"/>
  <c r="M17"/>
  <c r="O17"/>
  <c r="O13"/>
  <c r="K13"/>
  <c r="L13"/>
  <c r="M13"/>
  <c r="N13"/>
  <c r="J13"/>
  <c r="I26" l="1"/>
  <c r="E26"/>
</calcChain>
</file>

<file path=xl/comments1.xml><?xml version="1.0" encoding="utf-8"?>
<comments xmlns="http://schemas.openxmlformats.org/spreadsheetml/2006/main">
  <authors>
    <author>Usiminas</author>
  </authors>
  <commentList>
    <comment ref="I9" authorId="0">
      <text>
        <r>
          <rPr>
            <b/>
            <sz val="9"/>
            <color indexed="81"/>
            <rFont val="Tahoma"/>
            <family val="2"/>
          </rPr>
          <t>Usiminas:</t>
        </r>
        <r>
          <rPr>
            <sz val="9"/>
            <color indexed="81"/>
            <rFont val="Tahoma"/>
            <family val="2"/>
          </rPr>
          <t xml:space="preserve">
Até novembro/13</t>
        </r>
      </text>
    </comment>
  </commentList>
</comments>
</file>

<file path=xl/sharedStrings.xml><?xml version="1.0" encoding="utf-8"?>
<sst xmlns="http://schemas.openxmlformats.org/spreadsheetml/2006/main" count="2203" uniqueCount="57">
  <si>
    <t>FERRO MANGANES MEDIO CARBONO ALTO FOSF*</t>
  </si>
  <si>
    <t>Centro de custo</t>
  </si>
  <si>
    <t>Produção</t>
  </si>
  <si>
    <t>Não atribuído</t>
  </si>
  <si>
    <t>FERRO MANGANES ALTO CARBONO ALTO FOSFORO</t>
  </si>
  <si>
    <t>MANGANES ELETROLITICO BRIQUETADO</t>
  </si>
  <si>
    <t>FERRO MANGANES MEDIO CARBONO IMPORTADO</t>
  </si>
  <si>
    <t>FERRO SILICIO MANGANES BP GRAN 10 A 50MM</t>
  </si>
  <si>
    <t>Transferência de estoque</t>
  </si>
  <si>
    <t>material</t>
  </si>
  <si>
    <t>txt_breve</t>
  </si>
  <si>
    <t>categoria</t>
  </si>
  <si>
    <t>cst_real</t>
  </si>
  <si>
    <t>Total geral</t>
  </si>
  <si>
    <t>MnMC</t>
  </si>
  <si>
    <t>MnAC</t>
  </si>
  <si>
    <t>MnBP</t>
  </si>
  <si>
    <t>SiMn</t>
  </si>
  <si>
    <t>periodo</t>
  </si>
  <si>
    <t>FERRO SILICIO MANGANES GRAN 10MM A 50MM</t>
  </si>
  <si>
    <t>FERRO MANGANES MEDIO CARBONO B FOSFORO</t>
  </si>
  <si>
    <t>Consumo</t>
  </si>
  <si>
    <t>qtd</t>
  </si>
  <si>
    <t>nome</t>
  </si>
  <si>
    <t>MnEL</t>
  </si>
  <si>
    <t>2009</t>
  </si>
  <si>
    <t>2010</t>
  </si>
  <si>
    <t>2011</t>
  </si>
  <si>
    <t>2012</t>
  </si>
  <si>
    <t>2013</t>
  </si>
  <si>
    <t>Total</t>
  </si>
  <si>
    <t>Ano</t>
  </si>
  <si>
    <t>Média</t>
  </si>
  <si>
    <t>** Consumo específico **</t>
  </si>
  <si>
    <t>mnac</t>
  </si>
  <si>
    <t>mnmc</t>
  </si>
  <si>
    <t>mnbp</t>
  </si>
  <si>
    <t>simn</t>
  </si>
  <si>
    <t>mnel</t>
  </si>
  <si>
    <t>kg/t</t>
  </si>
  <si>
    <t>kt</t>
  </si>
  <si>
    <t>hist</t>
  </si>
  <si>
    <t>prod</t>
  </si>
  <si>
    <t>Ordens</t>
  </si>
  <si>
    <t>Centro</t>
  </si>
  <si>
    <t>2013*</t>
  </si>
  <si>
    <t>mês</t>
  </si>
  <si>
    <t>Aciaria 1</t>
  </si>
  <si>
    <t>Aciaria 2</t>
  </si>
  <si>
    <t>Soma de Total</t>
  </si>
  <si>
    <t>Mn Cons.Crit</t>
  </si>
  <si>
    <t>Acumulado</t>
  </si>
  <si>
    <t>** dados excluídos do histórico **</t>
  </si>
  <si>
    <t>** gasto em R$ milhões **</t>
  </si>
  <si>
    <t>** custo das ligas **</t>
  </si>
  <si>
    <t>** consumo em t **</t>
  </si>
  <si>
    <t>ano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</si>
</sst>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10">
    <font>
      <sz val="10"/>
      <color theme="1"/>
      <name val="Verdana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color theme="1"/>
      <name val="Arial"/>
      <family val="2"/>
    </font>
    <font>
      <sz val="8"/>
      <color theme="0" tint="-0.249977111117893"/>
      <name val="Arial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17" fontId="1" fillId="0" borderId="0" xfId="0" applyNumberFormat="1" applyFont="1" applyAlignment="1">
      <alignment horizontal="left"/>
    </xf>
    <xf numFmtId="11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" fontId="1" fillId="0" borderId="0" xfId="0" applyNumberFormat="1" applyFont="1" applyAlignment="1">
      <alignment horizontal="right"/>
    </xf>
    <xf numFmtId="17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 applyAlignment="1">
      <alignment horizontal="left" indent="1"/>
    </xf>
    <xf numFmtId="2" fontId="4" fillId="0" borderId="0" xfId="0" applyNumberFormat="1" applyFont="1" applyAlignment="1">
      <alignment horizontal="left" indent="1"/>
    </xf>
    <xf numFmtId="3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17" fontId="1" fillId="0" borderId="1" xfId="0" applyNumberFormat="1" applyFont="1" applyBorder="1"/>
    <xf numFmtId="3" fontId="1" fillId="0" borderId="2" xfId="0" applyNumberFormat="1" applyFont="1" applyBorder="1"/>
    <xf numFmtId="17" fontId="1" fillId="0" borderId="3" xfId="0" applyNumberFormat="1" applyFont="1" applyBorder="1"/>
    <xf numFmtId="3" fontId="1" fillId="0" borderId="4" xfId="0" applyNumberFormat="1" applyFont="1" applyBorder="1"/>
    <xf numFmtId="17" fontId="1" fillId="0" borderId="5" xfId="0" applyNumberFormat="1" applyFont="1" applyBorder="1"/>
    <xf numFmtId="3" fontId="1" fillId="0" borderId="6" xfId="0" applyNumberFormat="1" applyFont="1" applyBorder="1"/>
    <xf numFmtId="2" fontId="1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vertical="center"/>
    </xf>
    <xf numFmtId="2" fontId="3" fillId="0" borderId="0" xfId="0" applyNumberFormat="1" applyFont="1"/>
    <xf numFmtId="4" fontId="1" fillId="0" borderId="0" xfId="0" applyNumberFormat="1" applyFont="1"/>
    <xf numFmtId="44" fontId="1" fillId="0" borderId="0" xfId="1" applyFont="1"/>
    <xf numFmtId="44" fontId="1" fillId="0" borderId="0" xfId="0" applyNumberFormat="1" applyFont="1"/>
  </cellXfs>
  <cellStyles count="2">
    <cellStyle name="Moeda" xfId="1" builtinId="4"/>
    <cellStyle name="Normal" xfId="0" builtinId="0"/>
  </cellStyles>
  <dxfs count="11">
    <dxf>
      <font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chartsheet" Target="chartsheets/sheet1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externalLink" Target="externalLinks/externalLink5.xml"/><Relationship Id="rId5" Type="http://schemas.openxmlformats.org/officeDocument/2006/relationships/chartsheet" Target="chartsheets/sheet3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983030540365402"/>
          <c:y val="3.6213982381910599E-2"/>
          <c:w val="0.84583581581609668"/>
          <c:h val="0.77153914988814332"/>
        </c:manualLayout>
      </c:layout>
      <c:barChart>
        <c:barDir val="col"/>
        <c:grouping val="stacked"/>
        <c:ser>
          <c:idx val="0"/>
          <c:order val="0"/>
          <c:tx>
            <c:strRef>
              <c:f>pivot!$C$4</c:f>
              <c:strCache>
                <c:ptCount val="1"/>
                <c:pt idx="0">
                  <c:v>MnAC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dLbls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pivot!$C$5:$C$9</c:f>
              <c:numCache>
                <c:formatCode>0.00</c:formatCode>
                <c:ptCount val="5"/>
                <c:pt idx="0">
                  <c:v>7.9996669399999991</c:v>
                </c:pt>
                <c:pt idx="1">
                  <c:v>18.090007379999999</c:v>
                </c:pt>
                <c:pt idx="2">
                  <c:v>21.108218399999995</c:v>
                </c:pt>
                <c:pt idx="3">
                  <c:v>19.415795230000001</c:v>
                </c:pt>
                <c:pt idx="4">
                  <c:v>16.096422650000001</c:v>
                </c:pt>
              </c:numCache>
            </c:numRef>
          </c:val>
        </c:ser>
        <c:ser>
          <c:idx val="1"/>
          <c:order val="1"/>
          <c:tx>
            <c:strRef>
              <c:f>pivot!$D$4</c:f>
              <c:strCache>
                <c:ptCount val="1"/>
                <c:pt idx="0">
                  <c:v>MnBP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dLbls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pivot!$D$5:$D$9</c:f>
              <c:numCache>
                <c:formatCode>0.00</c:formatCode>
                <c:ptCount val="5"/>
                <c:pt idx="0">
                  <c:v>77.799718260000006</c:v>
                </c:pt>
                <c:pt idx="1">
                  <c:v>75.351702879999991</c:v>
                </c:pt>
                <c:pt idx="2">
                  <c:v>49.604997169999997</c:v>
                </c:pt>
                <c:pt idx="3">
                  <c:v>32.867583870000011</c:v>
                </c:pt>
                <c:pt idx="4">
                  <c:v>33.320126890000004</c:v>
                </c:pt>
              </c:numCache>
            </c:numRef>
          </c:val>
        </c:ser>
        <c:ser>
          <c:idx val="2"/>
          <c:order val="2"/>
          <c:tx>
            <c:strRef>
              <c:f>pivot!$E$4</c:f>
              <c:strCache>
                <c:ptCount val="1"/>
                <c:pt idx="0">
                  <c:v>MnEL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dLbls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pivot!$E$5:$E$9</c:f>
              <c:numCache>
                <c:formatCode>0.00</c:formatCode>
                <c:ptCount val="5"/>
                <c:pt idx="0">
                  <c:v>8.203277009999999</c:v>
                </c:pt>
                <c:pt idx="1">
                  <c:v>10.758401229999997</c:v>
                </c:pt>
                <c:pt idx="2">
                  <c:v>9.0545238899999987</c:v>
                </c:pt>
                <c:pt idx="3">
                  <c:v>17.665646189999997</c:v>
                </c:pt>
                <c:pt idx="4">
                  <c:v>16.644893800000002</c:v>
                </c:pt>
              </c:numCache>
            </c:numRef>
          </c:val>
        </c:ser>
        <c:ser>
          <c:idx val="3"/>
          <c:order val="3"/>
          <c:tx>
            <c:strRef>
              <c:f>pivot!$F$4</c:f>
              <c:strCache>
                <c:ptCount val="1"/>
                <c:pt idx="0">
                  <c:v>MnMC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</c:spPr>
          <c:dLbls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pivot!$F$5:$F$9</c:f>
              <c:numCache>
                <c:formatCode>0.00</c:formatCode>
                <c:ptCount val="5"/>
                <c:pt idx="0">
                  <c:v>27.466015000000002</c:v>
                </c:pt>
                <c:pt idx="1">
                  <c:v>43.970974779999999</c:v>
                </c:pt>
                <c:pt idx="2">
                  <c:v>35.804838059999994</c:v>
                </c:pt>
                <c:pt idx="3">
                  <c:v>22.027776460000002</c:v>
                </c:pt>
                <c:pt idx="4">
                  <c:v>23.170698329999997</c:v>
                </c:pt>
              </c:numCache>
            </c:numRef>
          </c:val>
        </c:ser>
        <c:ser>
          <c:idx val="4"/>
          <c:order val="4"/>
          <c:tx>
            <c:strRef>
              <c:f>pivot!$G$4</c:f>
              <c:strCache>
                <c:ptCount val="1"/>
                <c:pt idx="0">
                  <c:v>SiMn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dLbls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pivot!$G$5:$G$9</c:f>
              <c:numCache>
                <c:formatCode>0.00</c:formatCode>
                <c:ptCount val="5"/>
                <c:pt idx="0">
                  <c:v>3.8441801899999994</c:v>
                </c:pt>
                <c:pt idx="1">
                  <c:v>1.71912449</c:v>
                </c:pt>
                <c:pt idx="2">
                  <c:v>4.573925430000001</c:v>
                </c:pt>
                <c:pt idx="3">
                  <c:v>7.8199169300000007</c:v>
                </c:pt>
                <c:pt idx="4">
                  <c:v>8.9237593000000004</c:v>
                </c:pt>
              </c:numCache>
            </c:numRef>
          </c:val>
        </c:ser>
        <c:gapWidth val="61"/>
        <c:overlap val="100"/>
        <c:axId val="99694464"/>
        <c:axId val="100009088"/>
      </c:barChart>
      <c:lineChart>
        <c:grouping val="standard"/>
        <c:ser>
          <c:idx val="5"/>
          <c:order val="5"/>
          <c:tx>
            <c:strRef>
              <c:f>pivot!$H$4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1200" b="1"/>
                </a:pPr>
                <a:endParaRPr lang="pt-BR"/>
              </a:p>
            </c:txPr>
            <c:dLblPos val="t"/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pivot!$H$5:$H$9</c:f>
              <c:numCache>
                <c:formatCode>0.00</c:formatCode>
                <c:ptCount val="5"/>
                <c:pt idx="0">
                  <c:v>125.3128574</c:v>
                </c:pt>
                <c:pt idx="1">
                  <c:v>149.89021076</c:v>
                </c:pt>
                <c:pt idx="2">
                  <c:v>120.14650294999998</c:v>
                </c:pt>
                <c:pt idx="3">
                  <c:v>99.796718680000012</c:v>
                </c:pt>
                <c:pt idx="4">
                  <c:v>98.155900970000005</c:v>
                </c:pt>
              </c:numCache>
            </c:numRef>
          </c:val>
        </c:ser>
        <c:marker val="1"/>
        <c:axId val="99694464"/>
        <c:axId val="100009088"/>
      </c:lineChart>
      <c:catAx>
        <c:axId val="99694464"/>
        <c:scaling>
          <c:orientation val="minMax"/>
        </c:scaling>
        <c:axPos val="b"/>
        <c:maj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1400" b="1"/>
            </a:pPr>
            <a:endParaRPr lang="pt-BR"/>
          </a:p>
        </c:txPr>
        <c:crossAx val="100009088"/>
        <c:crosses val="autoZero"/>
        <c:auto val="1"/>
        <c:lblAlgn val="ctr"/>
        <c:lblOffset val="100"/>
      </c:catAx>
      <c:valAx>
        <c:axId val="100009088"/>
        <c:scaling>
          <c:orientation val="minMax"/>
          <c:max val="17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pt-BR" sz="1200" b="0"/>
                  <a:t>Desembolso</a:t>
                </a:r>
                <a:r>
                  <a:rPr lang="pt-BR" sz="1200" b="0" baseline="0"/>
                  <a:t> com ligas, </a:t>
                </a:r>
                <a:r>
                  <a:rPr lang="pt-BR" sz="1200" b="0"/>
                  <a:t>R$ Milhões</a:t>
                </a:r>
              </a:p>
            </c:rich>
          </c:tx>
          <c:layout/>
        </c:title>
        <c:numFmt formatCode="0" sourceLinked="0"/>
        <c:tickLblPos val="nextTo"/>
        <c:txPr>
          <a:bodyPr/>
          <a:lstStyle/>
          <a:p>
            <a:pPr>
              <a:defRPr sz="1200"/>
            </a:pPr>
            <a:endParaRPr lang="pt-BR"/>
          </a:p>
        </c:txPr>
        <c:crossAx val="99694464"/>
        <c:crosses val="autoZero"/>
        <c:crossBetween val="between"/>
      </c:valAx>
      <c:spPr>
        <a:ln>
          <a:solidFill>
            <a:schemeClr val="bg1">
              <a:lumMod val="50000"/>
            </a:schemeClr>
          </a:solidFill>
        </a:ln>
      </c:spPr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14932065622669638"/>
          <c:y val="0.94538907531692751"/>
          <c:w val="0.76357854573733741"/>
          <c:h val="4.2689410887397472E-2"/>
        </c:manualLayout>
      </c:layout>
      <c:spPr>
        <a:solidFill>
          <a:schemeClr val="bg1"/>
        </a:solidFill>
        <a:ln w="6350">
          <a:solidFill>
            <a:sysClr val="windowText" lastClr="000000"/>
          </a:solidFill>
        </a:ln>
        <a:effectLst>
          <a:outerShdw dist="25400" dir="2700000" algn="tl" rotWithShape="0">
            <a:prstClr val="black"/>
          </a:outerShdw>
        </a:effectLst>
      </c:spPr>
      <c:txPr>
        <a:bodyPr/>
        <a:lstStyle/>
        <a:p>
          <a:pPr>
            <a:defRPr sz="1200"/>
          </a:pPr>
          <a:endParaRPr lang="pt-BR"/>
        </a:p>
      </c:txPr>
    </c:legend>
    <c:plotVisOnly val="1"/>
    <c:dispBlanksAs val="gap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pt-BR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0133821321321319"/>
          <c:y val="3.3773329465235494E-2"/>
          <c:w val="0.88600056306306307"/>
          <c:h val="0.8694558069819166"/>
        </c:manualLayout>
      </c:layout>
      <c:lineChart>
        <c:grouping val="standard"/>
        <c:ser>
          <c:idx val="0"/>
          <c:order val="0"/>
          <c:tx>
            <c:strRef>
              <c:f>pivot!$C$12</c:f>
              <c:strCache>
                <c:ptCount val="1"/>
                <c:pt idx="0">
                  <c:v>MnAC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strRef>
              <c:f>pivot!$B$13:$B$17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pivot!$C$13:$C$17</c:f>
              <c:numCache>
                <c:formatCode>0.00</c:formatCode>
                <c:ptCount val="5"/>
                <c:pt idx="0">
                  <c:v>2575.2277690645601</c:v>
                </c:pt>
                <c:pt idx="1">
                  <c:v>2454.7259806382049</c:v>
                </c:pt>
                <c:pt idx="2">
                  <c:v>2328.2493649718122</c:v>
                </c:pt>
                <c:pt idx="3">
                  <c:v>2344.1542616101819</c:v>
                </c:pt>
                <c:pt idx="4">
                  <c:v>2358.9289035210809</c:v>
                </c:pt>
              </c:numCache>
            </c:numRef>
          </c:val>
        </c:ser>
        <c:ser>
          <c:idx val="1"/>
          <c:order val="1"/>
          <c:tx>
            <c:strRef>
              <c:f>pivot!$D$12</c:f>
              <c:strCache>
                <c:ptCount val="1"/>
                <c:pt idx="0">
                  <c:v>MnBP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strRef>
              <c:f>pivot!$B$13:$B$17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pivot!$D$13:$D$17</c:f>
              <c:numCache>
                <c:formatCode>0.00</c:formatCode>
                <c:ptCount val="5"/>
                <c:pt idx="0">
                  <c:v>10009.099341185318</c:v>
                </c:pt>
                <c:pt idx="1">
                  <c:v>6901.6517958589748</c:v>
                </c:pt>
                <c:pt idx="2">
                  <c:v>4683.191553921848</c:v>
                </c:pt>
                <c:pt idx="3">
                  <c:v>4465.4112875473011</c:v>
                </c:pt>
                <c:pt idx="4">
                  <c:v>3723.1438421983012</c:v>
                </c:pt>
              </c:numCache>
            </c:numRef>
          </c:val>
        </c:ser>
        <c:ser>
          <c:idx val="2"/>
          <c:order val="2"/>
          <c:tx>
            <c:strRef>
              <c:f>pivot!$E$12</c:f>
              <c:strCache>
                <c:ptCount val="1"/>
                <c:pt idx="0">
                  <c:v>MnEL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strRef>
              <c:f>pivot!$B$13:$B$17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pivot!$E$13:$E$17</c:f>
              <c:numCache>
                <c:formatCode>0.00</c:formatCode>
                <c:ptCount val="5"/>
                <c:pt idx="0">
                  <c:v>9062.4117706844208</c:v>
                </c:pt>
                <c:pt idx="1">
                  <c:v>5880.9677214805815</c:v>
                </c:pt>
                <c:pt idx="2">
                  <c:v>5441.8686454353492</c:v>
                </c:pt>
                <c:pt idx="3">
                  <c:v>5655.3467370659282</c:v>
                </c:pt>
                <c:pt idx="4">
                  <c:v>5447.1195042484205</c:v>
                </c:pt>
              </c:numCache>
            </c:numRef>
          </c:val>
        </c:ser>
        <c:ser>
          <c:idx val="3"/>
          <c:order val="3"/>
          <c:tx>
            <c:strRef>
              <c:f>pivot!$F$12</c:f>
              <c:strCache>
                <c:ptCount val="1"/>
                <c:pt idx="0">
                  <c:v>MnMC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strRef>
              <c:f>pivot!$B$13:$B$17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pivot!$F$13:$F$17</c:f>
              <c:numCache>
                <c:formatCode>0.00</c:formatCode>
                <c:ptCount val="5"/>
                <c:pt idx="0">
                  <c:v>3526.2333593356425</c:v>
                </c:pt>
                <c:pt idx="1">
                  <c:v>3781.0450088302682</c:v>
                </c:pt>
                <c:pt idx="2">
                  <c:v>3578.5295710012761</c:v>
                </c:pt>
                <c:pt idx="3">
                  <c:v>3156.7328400709075</c:v>
                </c:pt>
                <c:pt idx="4">
                  <c:v>3323.4181221661433</c:v>
                </c:pt>
              </c:numCache>
            </c:numRef>
          </c:val>
        </c:ser>
        <c:ser>
          <c:idx val="4"/>
          <c:order val="4"/>
          <c:tx>
            <c:strRef>
              <c:f>pivot!$G$12</c:f>
              <c:strCache>
                <c:ptCount val="1"/>
                <c:pt idx="0">
                  <c:v>SiMn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strRef>
              <c:f>pivot!$B$13:$B$17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pivot!$G$13:$G$17</c:f>
              <c:numCache>
                <c:formatCode>0.00</c:formatCode>
                <c:ptCount val="5"/>
                <c:pt idx="0">
                  <c:v>2389.9756226452628</c:v>
                </c:pt>
                <c:pt idx="1">
                  <c:v>2295.8485277051054</c:v>
                </c:pt>
                <c:pt idx="2">
                  <c:v>2370.2521918971706</c:v>
                </c:pt>
                <c:pt idx="3">
                  <c:v>2410.9843796150653</c:v>
                </c:pt>
                <c:pt idx="4">
                  <c:v>2340.1327597003797</c:v>
                </c:pt>
              </c:numCache>
            </c:numRef>
          </c:val>
        </c:ser>
        <c:marker val="1"/>
        <c:axId val="36737408"/>
        <c:axId val="36738944"/>
      </c:lineChart>
      <c:catAx>
        <c:axId val="36737408"/>
        <c:scaling>
          <c:orientation val="minMax"/>
        </c:scaling>
        <c:axPos val="b"/>
        <c:maj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1400" b="1"/>
            </a:pPr>
            <a:endParaRPr lang="pt-BR"/>
          </a:p>
        </c:txPr>
        <c:crossAx val="36738944"/>
        <c:crosses val="autoZero"/>
        <c:auto val="1"/>
        <c:lblAlgn val="ctr"/>
        <c:lblOffset val="100"/>
      </c:catAx>
      <c:valAx>
        <c:axId val="36738944"/>
        <c:scaling>
          <c:orientation val="minMax"/>
        </c:scaling>
        <c:axPos val="l"/>
        <c:numFmt formatCode="0" sourceLinked="0"/>
        <c:tickLblPos val="nextTo"/>
        <c:txPr>
          <a:bodyPr/>
          <a:lstStyle/>
          <a:p>
            <a:pPr>
              <a:defRPr sz="1200"/>
            </a:pPr>
            <a:endParaRPr lang="pt-BR"/>
          </a:p>
        </c:txPr>
        <c:crossAx val="3673740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1.3278716216216221E-2"/>
                <c:y val="0.25198625429553262"/>
              </c:manualLayout>
            </c:layout>
            <c:tx>
              <c:rich>
                <a:bodyPr/>
                <a:lstStyle/>
                <a:p>
                  <a:pPr>
                    <a:defRPr sz="1200" b="0"/>
                  </a:pPr>
                  <a:r>
                    <a:rPr lang="pt-BR" sz="1200"/>
                    <a:t>Preço da liga, R$</a:t>
                  </a:r>
                  <a:r>
                    <a:rPr lang="pt-BR" sz="1200" baseline="0"/>
                    <a:t> mil</a:t>
                  </a:r>
                  <a:endParaRPr lang="pt-BR" sz="1200"/>
                </a:p>
              </c:rich>
            </c:tx>
          </c:dispUnitsLbl>
        </c:dispUnits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pt-BR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983030540365402"/>
          <c:y val="3.6213982381910606E-2"/>
          <c:w val="0.84583581581609679"/>
          <c:h val="0.77153914988814332"/>
        </c:manualLayout>
      </c:layout>
      <c:barChart>
        <c:barDir val="col"/>
        <c:grouping val="stacked"/>
        <c:ser>
          <c:idx val="0"/>
          <c:order val="0"/>
          <c:tx>
            <c:strRef>
              <c:f>pivot!$C$4</c:f>
              <c:strCache>
                <c:ptCount val="1"/>
                <c:pt idx="0">
                  <c:v>MnAC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dLbls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pivot!$J$13:$J$17</c:f>
              <c:numCache>
                <c:formatCode>0.00</c:formatCode>
                <c:ptCount val="5"/>
                <c:pt idx="0">
                  <c:v>1.0820061331486797</c:v>
                </c:pt>
                <c:pt idx="1">
                  <c:v>1.8394768115366837</c:v>
                </c:pt>
                <c:pt idx="2">
                  <c:v>2.4186758197592728</c:v>
                </c:pt>
                <c:pt idx="3">
                  <c:v>2.11765656387976</c:v>
                </c:pt>
                <c:pt idx="4">
                  <c:v>1.7274133389516251</c:v>
                </c:pt>
              </c:numCache>
            </c:numRef>
          </c:val>
        </c:ser>
        <c:ser>
          <c:idx val="1"/>
          <c:order val="1"/>
          <c:tx>
            <c:strRef>
              <c:f>pivot!$D$4</c:f>
              <c:strCache>
                <c:ptCount val="1"/>
                <c:pt idx="0">
                  <c:v>MnBP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dLbls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pivot!$K$13:$K$17</c:f>
              <c:numCache>
                <c:formatCode>0.00</c:formatCode>
                <c:ptCount val="5"/>
                <c:pt idx="0">
                  <c:v>2.7074253314923666</c:v>
                </c:pt>
                <c:pt idx="1">
                  <c:v>2.7252015023409486</c:v>
                </c:pt>
                <c:pt idx="2">
                  <c:v>2.8257847975675938</c:v>
                </c:pt>
                <c:pt idx="3">
                  <c:v>1.8818839899765567</c:v>
                </c:pt>
                <c:pt idx="4">
                  <c:v>2.2655757366753564</c:v>
                </c:pt>
              </c:numCache>
            </c:numRef>
          </c:val>
        </c:ser>
        <c:ser>
          <c:idx val="2"/>
          <c:order val="2"/>
          <c:tx>
            <c:strRef>
              <c:f>pivot!$E$4</c:f>
              <c:strCache>
                <c:ptCount val="1"/>
                <c:pt idx="0">
                  <c:v>MnEL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dLbls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pivot!$L$13:$L$17</c:f>
              <c:numCache>
                <c:formatCode>0.00</c:formatCode>
                <c:ptCount val="5"/>
                <c:pt idx="0">
                  <c:v>0.31529497491427949</c:v>
                </c:pt>
                <c:pt idx="1">
                  <c:v>0.45662273814542725</c:v>
                </c:pt>
                <c:pt idx="2">
                  <c:v>0.44388773090932193</c:v>
                </c:pt>
                <c:pt idx="3">
                  <c:v>0.79865060386359177</c:v>
                </c:pt>
                <c:pt idx="4">
                  <c:v>0.77356333816527101</c:v>
                </c:pt>
              </c:numCache>
            </c:numRef>
          </c:val>
        </c:ser>
        <c:ser>
          <c:idx val="3"/>
          <c:order val="3"/>
          <c:tx>
            <c:strRef>
              <c:f>pivot!$F$4</c:f>
              <c:strCache>
                <c:ptCount val="1"/>
                <c:pt idx="0">
                  <c:v>MnMC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</c:spPr>
          <c:dLbls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pivot!$M$13:$M$17</c:f>
              <c:numCache>
                <c:formatCode>0.00</c:formatCode>
                <c:ptCount val="5"/>
                <c:pt idx="0">
                  <c:v>2.7130516803461981</c:v>
                </c:pt>
                <c:pt idx="1">
                  <c:v>2.9027714231727635</c:v>
                </c:pt>
                <c:pt idx="2">
                  <c:v>2.6692710757987368</c:v>
                </c:pt>
                <c:pt idx="3">
                  <c:v>1.784100708958382</c:v>
                </c:pt>
                <c:pt idx="4">
                  <c:v>1.7649641683590154</c:v>
                </c:pt>
              </c:numCache>
            </c:numRef>
          </c:val>
        </c:ser>
        <c:ser>
          <c:idx val="4"/>
          <c:order val="4"/>
          <c:tx>
            <c:strRef>
              <c:f>pivot!$G$4</c:f>
              <c:strCache>
                <c:ptCount val="1"/>
                <c:pt idx="0">
                  <c:v>SiMn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dLbls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pivot!$N$13:$N$17</c:f>
              <c:numCache>
                <c:formatCode>0.00</c:formatCode>
                <c:ptCount val="5"/>
                <c:pt idx="0">
                  <c:v>0.56025240372893215</c:v>
                </c:pt>
                <c:pt idx="1">
                  <c:v>0.18690576122843108</c:v>
                </c:pt>
                <c:pt idx="2">
                  <c:v>0.51481370520173086</c:v>
                </c:pt>
                <c:pt idx="3">
                  <c:v>0.82926679605474574</c:v>
                </c:pt>
                <c:pt idx="4">
                  <c:v>0.96535956682362845</c:v>
                </c:pt>
              </c:numCache>
            </c:numRef>
          </c:val>
        </c:ser>
        <c:gapWidth val="61"/>
        <c:overlap val="100"/>
        <c:axId val="37626240"/>
        <c:axId val="37627776"/>
      </c:barChart>
      <c:lineChart>
        <c:grouping val="standard"/>
        <c:ser>
          <c:idx val="5"/>
          <c:order val="5"/>
          <c:tx>
            <c:strRef>
              <c:f>pivot!$H$4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1200" b="1"/>
                </a:pPr>
                <a:endParaRPr lang="pt-BR"/>
              </a:p>
            </c:txPr>
            <c:dLblPos val="t"/>
            <c:showVal val="1"/>
          </c:dLbls>
          <c:cat>
            <c:strRef>
              <c:f>pivot!$B$5:$B$9</c:f>
              <c:strCach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2013*</c:v>
                </c:pt>
              </c:strCache>
            </c:strRef>
          </c:cat>
          <c:val>
            <c:numRef>
              <c:f>pivot!$O$13:$O$17</c:f>
              <c:numCache>
                <c:formatCode>0.00</c:formatCode>
                <c:ptCount val="5"/>
                <c:pt idx="0">
                  <c:v>7.3780305236304562</c:v>
                </c:pt>
                <c:pt idx="1">
                  <c:v>8.1109782364242555</c:v>
                </c:pt>
                <c:pt idx="2">
                  <c:v>8.8724331292366561</c:v>
                </c:pt>
                <c:pt idx="3">
                  <c:v>7.4115586627330359</c:v>
                </c:pt>
                <c:pt idx="4">
                  <c:v>7.4968761489748967</c:v>
                </c:pt>
              </c:numCache>
            </c:numRef>
          </c:val>
        </c:ser>
        <c:marker val="1"/>
        <c:axId val="37626240"/>
        <c:axId val="37627776"/>
      </c:lineChart>
      <c:catAx>
        <c:axId val="37626240"/>
        <c:scaling>
          <c:orientation val="minMax"/>
        </c:scaling>
        <c:axPos val="b"/>
        <c:maj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1400" b="1"/>
            </a:pPr>
            <a:endParaRPr lang="pt-BR"/>
          </a:p>
        </c:txPr>
        <c:crossAx val="37627776"/>
        <c:crosses val="autoZero"/>
        <c:auto val="1"/>
        <c:lblAlgn val="ctr"/>
        <c:lblOffset val="100"/>
      </c:catAx>
      <c:valAx>
        <c:axId val="3762777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pt-BR" sz="1200" b="0"/>
                  <a:t>Consumo específico</a:t>
                </a:r>
                <a:r>
                  <a:rPr lang="pt-BR" sz="1200" b="0" baseline="0"/>
                  <a:t>, kg/t aço líquido</a:t>
                </a:r>
                <a:endParaRPr lang="pt-BR" sz="1200" b="0"/>
              </a:p>
            </c:rich>
          </c:tx>
          <c:layout/>
        </c:title>
        <c:numFmt formatCode="0" sourceLinked="0"/>
        <c:tickLblPos val="nextTo"/>
        <c:txPr>
          <a:bodyPr/>
          <a:lstStyle/>
          <a:p>
            <a:pPr>
              <a:defRPr sz="1200"/>
            </a:pPr>
            <a:endParaRPr lang="pt-BR"/>
          </a:p>
        </c:txPr>
        <c:crossAx val="37626240"/>
        <c:crosses val="autoZero"/>
        <c:crossBetween val="between"/>
      </c:valAx>
      <c:spPr>
        <a:ln>
          <a:solidFill>
            <a:schemeClr val="bg1">
              <a:lumMod val="50000"/>
            </a:schemeClr>
          </a:solidFill>
        </a:ln>
      </c:spPr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14932065622669638"/>
          <c:y val="0.94538907531692751"/>
          <c:w val="0.7635785457373373"/>
          <c:h val="4.2689410887397472E-2"/>
        </c:manualLayout>
      </c:layout>
      <c:spPr>
        <a:solidFill>
          <a:schemeClr val="bg1"/>
        </a:solidFill>
        <a:ln w="6350">
          <a:solidFill>
            <a:sysClr val="windowText" lastClr="000000"/>
          </a:solidFill>
        </a:ln>
        <a:effectLst>
          <a:outerShdw dist="25400" dir="2700000" algn="tl" rotWithShape="0">
            <a:prstClr val="black"/>
          </a:outerShdw>
        </a:effectLst>
      </c:spPr>
      <c:txPr>
        <a:bodyPr/>
        <a:lstStyle/>
        <a:p>
          <a:pPr>
            <a:defRPr sz="1200"/>
          </a:pPr>
          <a:endParaRPr lang="pt-BR"/>
        </a:p>
      </c:txPr>
    </c:legend>
    <c:plotVisOnly val="1"/>
    <c:dispBlanksAs val="gap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pt-BR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" right="0" top="0" bottom="0" header="0" footer="0"/>
  <pageSetup paperSize="119" orientation="landscape" horizontalDpi="72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5" workbookViewId="0"/>
  </sheetViews>
  <pageMargins left="0" right="0" top="0" bottom="0" header="0" footer="0"/>
  <pageSetup paperSize="120" orientation="landscape" horizontalDpi="72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/>
  </sheetViews>
  <pageMargins left="0" right="0" top="0" bottom="0" header="0" footer="0"/>
  <pageSetup paperSize="119" orientation="landscape" horizontalDpi="72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-1"/>
    <xdr:ext cx="5364000" cy="536400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0.15063</cdr:x>
      <cdr:y>0.91648</cdr:y>
    </cdr:from>
    <cdr:to>
      <cdr:x>0.68078</cdr:x>
      <cdr:y>0.94397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807983" y="4915996"/>
          <a:ext cx="2843727" cy="147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spAutoFit/>
        </a:bodyPr>
        <a:lstStyle xmlns:a="http://schemas.openxmlformats.org/drawingml/2006/main"/>
        <a:p xmlns:a="http://schemas.openxmlformats.org/drawingml/2006/main">
          <a:r>
            <a:rPr lang="pt-BR" sz="1000">
              <a:latin typeface="Arial" pitchFamily="34" charset="0"/>
              <a:cs typeface="Arial" pitchFamily="34" charset="0"/>
            </a:rPr>
            <a:t>Nomes das barras ordenados de cima para baixo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5351318" cy="353290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0.15503</cdr:x>
      <cdr:y>0.13018</cdr:y>
    </cdr:from>
    <cdr:to>
      <cdr:x>0.22057</cdr:x>
      <cdr:y>0.17213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825994" y="457666"/>
          <a:ext cx="349198" cy="147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spAutoFit/>
        </a:bodyPr>
        <a:lstStyle xmlns:a="http://schemas.openxmlformats.org/drawingml/2006/main"/>
        <a:p xmlns:a="http://schemas.openxmlformats.org/drawingml/2006/main">
          <a:r>
            <a:rPr lang="pt-BR" sz="1000">
              <a:latin typeface="Arial" pitchFamily="34" charset="0"/>
              <a:cs typeface="Arial" pitchFamily="34" charset="0"/>
            </a:rPr>
            <a:t>MnBP</a:t>
          </a:r>
        </a:p>
      </cdr:txBody>
    </cdr:sp>
  </cdr:relSizeAnchor>
  <cdr:relSizeAnchor xmlns:cdr="http://schemas.openxmlformats.org/drawingml/2006/chartDrawing">
    <cdr:from>
      <cdr:x>0.13039</cdr:x>
      <cdr:y>0.22426</cdr:y>
    </cdr:from>
    <cdr:to>
      <cdr:x>0.18522</cdr:x>
      <cdr:y>0.26621</cdr:y>
    </cdr:to>
    <cdr:sp macro="" textlink="">
      <cdr:nvSpPr>
        <cdr:cNvPr id="3" name="CaixaDeTexto 1"/>
        <cdr:cNvSpPr txBox="1"/>
      </cdr:nvSpPr>
      <cdr:spPr>
        <a:xfrm xmlns:a="http://schemas.openxmlformats.org/drawingml/2006/main">
          <a:off x="697764" y="792306"/>
          <a:ext cx="293413" cy="1482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>
              <a:latin typeface="Arial" pitchFamily="34" charset="0"/>
              <a:cs typeface="Arial" pitchFamily="34" charset="0"/>
            </a:rPr>
            <a:t>MnEl</a:t>
          </a:r>
        </a:p>
      </cdr:txBody>
    </cdr:sp>
  </cdr:relSizeAnchor>
  <cdr:relSizeAnchor xmlns:cdr="http://schemas.openxmlformats.org/drawingml/2006/chartDrawing">
    <cdr:from>
      <cdr:x>0.15697</cdr:x>
      <cdr:y>0.66346</cdr:y>
    </cdr:from>
    <cdr:to>
      <cdr:x>0.22383</cdr:x>
      <cdr:y>0.70541</cdr:y>
    </cdr:to>
    <cdr:sp macro="" textlink="">
      <cdr:nvSpPr>
        <cdr:cNvPr id="4" name="CaixaDeTexto 1"/>
        <cdr:cNvSpPr txBox="1"/>
      </cdr:nvSpPr>
      <cdr:spPr>
        <a:xfrm xmlns:a="http://schemas.openxmlformats.org/drawingml/2006/main">
          <a:off x="836341" y="2332463"/>
          <a:ext cx="356251" cy="147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pt-BR" sz="1000">
              <a:latin typeface="Arial" pitchFamily="34" charset="0"/>
              <a:cs typeface="Arial" pitchFamily="34" charset="0"/>
            </a:rPr>
            <a:t>MnAC</a:t>
          </a:r>
        </a:p>
      </cdr:txBody>
    </cdr:sp>
  </cdr:relSizeAnchor>
  <cdr:relSizeAnchor xmlns:cdr="http://schemas.openxmlformats.org/drawingml/2006/chartDrawing">
    <cdr:from>
      <cdr:x>0.1561</cdr:x>
      <cdr:y>0.73747</cdr:y>
    </cdr:from>
    <cdr:to>
      <cdr:x>0.21093</cdr:x>
      <cdr:y>0.77942</cdr:y>
    </cdr:to>
    <cdr:sp macro="" textlink="">
      <cdr:nvSpPr>
        <cdr:cNvPr id="5" name="CaixaDeTexto 1"/>
        <cdr:cNvSpPr txBox="1"/>
      </cdr:nvSpPr>
      <cdr:spPr>
        <a:xfrm xmlns:a="http://schemas.openxmlformats.org/drawingml/2006/main">
          <a:off x="831695" y="2592658"/>
          <a:ext cx="292131" cy="147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>
              <a:latin typeface="Arial" pitchFamily="34" charset="0"/>
              <a:cs typeface="Arial" pitchFamily="34" charset="0"/>
            </a:rPr>
            <a:t>SiMn</a:t>
          </a:r>
        </a:p>
      </cdr:txBody>
    </cdr:sp>
  </cdr:relSizeAnchor>
  <cdr:relSizeAnchor xmlns:cdr="http://schemas.openxmlformats.org/drawingml/2006/chartDrawing">
    <cdr:from>
      <cdr:x>0.15087</cdr:x>
      <cdr:y>0.59209</cdr:y>
    </cdr:from>
    <cdr:to>
      <cdr:x>0.22173</cdr:x>
      <cdr:y>0.63404</cdr:y>
    </cdr:to>
    <cdr:sp macro="" textlink="">
      <cdr:nvSpPr>
        <cdr:cNvPr id="6" name="CaixaDeTexto 1"/>
        <cdr:cNvSpPr txBox="1"/>
      </cdr:nvSpPr>
      <cdr:spPr>
        <a:xfrm xmlns:a="http://schemas.openxmlformats.org/drawingml/2006/main">
          <a:off x="803818" y="2081560"/>
          <a:ext cx="377539" cy="147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000">
              <a:latin typeface="Arial" pitchFamily="34" charset="0"/>
              <a:cs typeface="Arial" pitchFamily="34" charset="0"/>
            </a:rPr>
            <a:t>MnMC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-1"/>
    <xdr:ext cx="5364000" cy="536400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0.15063</cdr:x>
      <cdr:y>0.91648</cdr:y>
    </cdr:from>
    <cdr:to>
      <cdr:x>0.68078</cdr:x>
      <cdr:y>0.94397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807983" y="4915996"/>
          <a:ext cx="2843727" cy="147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spAutoFit/>
        </a:bodyPr>
        <a:lstStyle xmlns:a="http://schemas.openxmlformats.org/drawingml/2006/main"/>
        <a:p xmlns:a="http://schemas.openxmlformats.org/drawingml/2006/main">
          <a:r>
            <a:rPr lang="pt-BR" sz="1000">
              <a:latin typeface="Arial" pitchFamily="34" charset="0"/>
              <a:cs typeface="Arial" pitchFamily="34" charset="0"/>
            </a:rPr>
            <a:t>Nomes das barras ordenados de cima para baixo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paarq01v\aciaria\Gestao\Tecmen\2009\relat&#243;rio%20t&#233;cnico%20convertedor%20ac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paarq01v\aciaria\Gestao\Tecmen\2009\relat&#243;rio%20t&#233;cnico%20convertedor%20ac%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paarq01v\aciaria\Gestao\Tecmen\2010\relat&#243;rio%20t&#233;cnico%20convertedor%20ac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paarq01v\aciaria\Gestao\Tecmen\2010\relat&#243;rio%20t&#233;cnico%20convertedor%20ac%20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paarq01v\aciaria\Gestao\Tecmen\2011\relat&#243;rio%20t&#233;cnico%20convertedor%20ac%2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paarq01v\aciaria\Gestao\Tecmen\2011\relat&#243;rio%20t&#233;cnico%20convertedor%20ac%20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paarq01v\aciaria\Gestao\Tecmen\2012\relat&#243;rio%20t&#233;cnico%20convertedor%20ac%20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paarq01v\aciaria\Gestao\Tecmen\2012\relat&#243;rio%20t&#233;cnico%20convertedor%20ac%20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paarq01v\aciaria\Gestao\Tecmen\2013\relat&#243;rio%20t&#233;cnico%20convertedor%20ac%20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paarq01v\aciaria\Gestao\Tecmen\2013\Relat&#243;rio%20T&#233;cnico%20Convertedor%20AC%20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02"/>
      <sheetName val="02 (2)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Plan1"/>
    </sheetNames>
    <sheetDataSet>
      <sheetData sheetId="0"/>
      <sheetData sheetId="1">
        <row r="8">
          <cell r="F8">
            <v>17072</v>
          </cell>
        </row>
        <row r="9">
          <cell r="F9">
            <v>3591</v>
          </cell>
        </row>
        <row r="10">
          <cell r="F10">
            <v>13905</v>
          </cell>
        </row>
        <row r="11">
          <cell r="F11">
            <v>9573</v>
          </cell>
        </row>
        <row r="12">
          <cell r="F12">
            <v>20995</v>
          </cell>
        </row>
        <row r="13">
          <cell r="F13">
            <v>51054</v>
          </cell>
        </row>
        <row r="14">
          <cell r="F14">
            <v>69237</v>
          </cell>
        </row>
        <row r="15">
          <cell r="F15">
            <v>74799</v>
          </cell>
        </row>
        <row r="16">
          <cell r="F16">
            <v>74675</v>
          </cell>
        </row>
        <row r="17">
          <cell r="F17">
            <v>68599</v>
          </cell>
        </row>
        <row r="18">
          <cell r="F18">
            <v>100772</v>
          </cell>
        </row>
        <row r="19">
          <cell r="F19">
            <v>78644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</sheetNames>
    <sheetDataSet>
      <sheetData sheetId="0"/>
      <sheetData sheetId="1">
        <row r="8">
          <cell r="F8">
            <v>166119</v>
          </cell>
        </row>
        <row r="9">
          <cell r="F9">
            <v>148027</v>
          </cell>
        </row>
        <row r="10">
          <cell r="F10">
            <v>155167</v>
          </cell>
        </row>
        <row r="11">
          <cell r="F11">
            <v>171468</v>
          </cell>
        </row>
        <row r="12">
          <cell r="F12">
            <v>178886</v>
          </cell>
        </row>
        <row r="13">
          <cell r="F13">
            <v>174674</v>
          </cell>
        </row>
        <row r="14">
          <cell r="F14">
            <v>230494</v>
          </cell>
        </row>
        <row r="15">
          <cell r="F15">
            <v>205044</v>
          </cell>
        </row>
        <row r="16">
          <cell r="F16">
            <v>232167</v>
          </cell>
        </row>
        <row r="17">
          <cell r="F17">
            <v>213188</v>
          </cell>
        </row>
        <row r="18">
          <cell r="F18">
            <v>185449</v>
          </cell>
        </row>
        <row r="19">
          <cell r="F19">
            <v>227357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Plan1"/>
    </sheetNames>
    <sheetDataSet>
      <sheetData sheetId="0"/>
      <sheetData sheetId="1">
        <row r="8">
          <cell r="F8">
            <v>76625</v>
          </cell>
        </row>
        <row r="9">
          <cell r="F9">
            <v>77040</v>
          </cell>
        </row>
        <row r="10">
          <cell r="F10">
            <v>83372</v>
          </cell>
        </row>
        <row r="11">
          <cell r="F11">
            <v>99062</v>
          </cell>
        </row>
        <row r="12">
          <cell r="F12">
            <v>98852</v>
          </cell>
        </row>
        <row r="13">
          <cell r="F13">
            <v>102834</v>
          </cell>
        </row>
        <row r="14">
          <cell r="F14">
            <v>104771</v>
          </cell>
        </row>
        <row r="15">
          <cell r="F15">
            <v>99867</v>
          </cell>
        </row>
        <row r="16">
          <cell r="F16">
            <v>92696</v>
          </cell>
        </row>
        <row r="17">
          <cell r="F17">
            <v>95539</v>
          </cell>
        </row>
        <row r="18">
          <cell r="F18">
            <v>107218</v>
          </cell>
        </row>
        <row r="19">
          <cell r="F19">
            <v>85509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Plan1"/>
    </sheetNames>
    <sheetDataSet>
      <sheetData sheetId="0"/>
      <sheetData sheetId="1">
        <row r="8">
          <cell r="F8">
            <v>247901</v>
          </cell>
        </row>
        <row r="9">
          <cell r="F9">
            <v>243499</v>
          </cell>
        </row>
        <row r="10">
          <cell r="F10">
            <v>249572</v>
          </cell>
        </row>
        <row r="11">
          <cell r="F11">
            <v>221411</v>
          </cell>
        </row>
        <row r="12">
          <cell r="F12">
            <v>245126</v>
          </cell>
        </row>
        <row r="13">
          <cell r="F13">
            <v>239168</v>
          </cell>
        </row>
        <row r="14">
          <cell r="F14">
            <v>225448</v>
          </cell>
        </row>
        <row r="15">
          <cell r="F15">
            <v>275307</v>
          </cell>
        </row>
        <row r="16">
          <cell r="F16">
            <v>243256</v>
          </cell>
        </row>
        <row r="17">
          <cell r="F17">
            <v>272484</v>
          </cell>
        </row>
        <row r="18">
          <cell r="F18">
            <v>150733</v>
          </cell>
        </row>
        <row r="19">
          <cell r="F19">
            <v>268991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Plan1"/>
    </sheetNames>
    <sheetDataSet>
      <sheetData sheetId="0"/>
      <sheetData sheetId="1">
        <row r="8">
          <cell r="F8">
            <v>81466</v>
          </cell>
        </row>
        <row r="9">
          <cell r="F9">
            <v>81778</v>
          </cell>
        </row>
        <row r="10">
          <cell r="F10">
            <v>105101</v>
          </cell>
        </row>
        <row r="11">
          <cell r="F11">
            <v>93092</v>
          </cell>
        </row>
        <row r="12">
          <cell r="F12">
            <v>96651</v>
          </cell>
        </row>
        <row r="13">
          <cell r="F13">
            <v>87237</v>
          </cell>
        </row>
        <row r="14">
          <cell r="F14">
            <v>88763</v>
          </cell>
        </row>
        <row r="15">
          <cell r="F15">
            <v>93019</v>
          </cell>
        </row>
        <row r="16">
          <cell r="F16">
            <v>69169</v>
          </cell>
        </row>
        <row r="17">
          <cell r="F17">
            <v>74244</v>
          </cell>
        </row>
        <row r="18">
          <cell r="F18">
            <v>80984</v>
          </cell>
        </row>
        <row r="19">
          <cell r="F19">
            <v>58891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Plan1"/>
    </sheetNames>
    <sheetDataSet>
      <sheetData sheetId="0"/>
      <sheetData sheetId="1">
        <row r="8">
          <cell r="F8">
            <v>257145</v>
          </cell>
        </row>
        <row r="9">
          <cell r="F9">
            <v>207471</v>
          </cell>
        </row>
        <row r="10">
          <cell r="F10">
            <v>188813</v>
          </cell>
        </row>
        <row r="11">
          <cell r="F11">
            <v>240576</v>
          </cell>
        </row>
        <row r="12">
          <cell r="F12">
            <v>241097</v>
          </cell>
        </row>
        <row r="13">
          <cell r="F13">
            <v>221321</v>
          </cell>
        </row>
        <row r="14">
          <cell r="F14">
            <v>257705</v>
          </cell>
        </row>
        <row r="15">
          <cell r="F15">
            <v>237576</v>
          </cell>
        </row>
        <row r="16">
          <cell r="F16">
            <v>225484</v>
          </cell>
        </row>
        <row r="17">
          <cell r="F17">
            <v>219425</v>
          </cell>
        </row>
        <row r="18">
          <cell r="F18">
            <v>202848</v>
          </cell>
        </row>
        <row r="19">
          <cell r="F19">
            <v>238531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</sheetNames>
    <sheetDataSet>
      <sheetData sheetId="0"/>
      <sheetData sheetId="1">
        <row r="8">
          <cell r="F8">
            <v>102333</v>
          </cell>
        </row>
        <row r="9">
          <cell r="F9">
            <v>93977</v>
          </cell>
        </row>
        <row r="10">
          <cell r="F10">
            <v>97927</v>
          </cell>
        </row>
        <row r="11">
          <cell r="F11">
            <v>89181</v>
          </cell>
        </row>
        <row r="12">
          <cell r="F12">
            <v>92394</v>
          </cell>
        </row>
        <row r="13">
          <cell r="F13">
            <v>115070</v>
          </cell>
        </row>
        <row r="14">
          <cell r="F14">
            <v>100719</v>
          </cell>
        </row>
        <row r="15">
          <cell r="F15">
            <v>106254</v>
          </cell>
        </row>
        <row r="16">
          <cell r="F16">
            <v>96342</v>
          </cell>
        </row>
        <row r="17">
          <cell r="F17">
            <v>101159</v>
          </cell>
        </row>
        <row r="18">
          <cell r="F18">
            <v>93694</v>
          </cell>
        </row>
        <row r="19">
          <cell r="F19">
            <v>111514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Plan1"/>
    </sheetNames>
    <sheetDataSet>
      <sheetData sheetId="0"/>
      <sheetData sheetId="1">
        <row r="8">
          <cell r="F8">
            <v>203906</v>
          </cell>
        </row>
        <row r="9">
          <cell r="F9">
            <v>237902</v>
          </cell>
        </row>
        <row r="10">
          <cell r="F10">
            <v>213245</v>
          </cell>
        </row>
        <row r="11">
          <cell r="F11">
            <v>235534</v>
          </cell>
        </row>
        <row r="12">
          <cell r="F12">
            <v>229993</v>
          </cell>
        </row>
        <row r="13">
          <cell r="F13">
            <v>221169</v>
          </cell>
        </row>
        <row r="14">
          <cell r="F14">
            <v>208636</v>
          </cell>
        </row>
        <row r="15">
          <cell r="F15">
            <v>239387</v>
          </cell>
        </row>
        <row r="16">
          <cell r="F16">
            <v>243216</v>
          </cell>
        </row>
        <row r="17">
          <cell r="F17">
            <v>238611</v>
          </cell>
        </row>
        <row r="18">
          <cell r="F18">
            <v>224909</v>
          </cell>
        </row>
        <row r="19">
          <cell r="F19">
            <v>214159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Plan1"/>
    </sheetNames>
    <sheetDataSet>
      <sheetData sheetId="0"/>
      <sheetData sheetId="1">
        <row r="8">
          <cell r="F8">
            <v>101409</v>
          </cell>
        </row>
        <row r="9">
          <cell r="F9">
            <v>83008</v>
          </cell>
        </row>
        <row r="10">
          <cell r="F10">
            <v>96306</v>
          </cell>
        </row>
        <row r="11">
          <cell r="F11">
            <v>96522</v>
          </cell>
        </row>
        <row r="12">
          <cell r="F12">
            <v>106833</v>
          </cell>
        </row>
        <row r="13">
          <cell r="F13">
            <v>110405</v>
          </cell>
        </row>
        <row r="14">
          <cell r="F14">
            <v>106929</v>
          </cell>
        </row>
        <row r="15">
          <cell r="F15">
            <v>90703</v>
          </cell>
        </row>
        <row r="16">
          <cell r="F16">
            <v>96825</v>
          </cell>
        </row>
        <row r="17">
          <cell r="F17">
            <v>93845</v>
          </cell>
        </row>
        <row r="18">
          <cell r="F18">
            <v>98472</v>
          </cell>
        </row>
        <row r="19">
          <cell r="F19">
            <v>108411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Plan1"/>
    </sheetNames>
    <sheetDataSet>
      <sheetData sheetId="0" refreshError="1"/>
      <sheetData sheetId="1">
        <row r="8">
          <cell r="F8">
            <v>222724</v>
          </cell>
        </row>
        <row r="9">
          <cell r="F9">
            <v>216487</v>
          </cell>
        </row>
        <row r="10">
          <cell r="F10">
            <v>232143</v>
          </cell>
        </row>
        <row r="11">
          <cell r="F11">
            <v>229830</v>
          </cell>
        </row>
        <row r="12">
          <cell r="F12">
            <v>244925</v>
          </cell>
        </row>
        <row r="13">
          <cell r="F13">
            <v>221904.375</v>
          </cell>
        </row>
        <row r="14">
          <cell r="F14">
            <v>233291</v>
          </cell>
        </row>
        <row r="15">
          <cell r="F15">
            <v>242856</v>
          </cell>
        </row>
        <row r="16">
          <cell r="F16">
            <v>243291</v>
          </cell>
        </row>
        <row r="17">
          <cell r="F17">
            <v>236726</v>
          </cell>
        </row>
        <row r="18">
          <cell r="F18">
            <v>229321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J:\produ&#231;&#227;o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i02173" refreshedDate="41646.407294097226" createdVersion="1" refreshedVersion="3" recordCount="59" upgradeOnRefresh="1">
  <cacheSource type="worksheet">
    <worksheetSource ref="B2:E61" sheet="Plan1" r:id="rId2"/>
  </cacheSource>
  <cacheFields count="4">
    <cacheField name="mês" numFmtId="17">
      <sharedItems containsSemiMixedTypes="0" containsNonDate="0" containsDate="1" containsString="0" minDate="2009-01-01T00:00:00" maxDate="2013-11-02T00:00:00" count="59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</sharedItems>
      <fieldGroup base="0">
        <rangePr groupBy="years" startDate="2009-01-01T00:00:00" endDate="2013-11-02T00:00:00"/>
        <groupItems count="7">
          <s v="&lt;01/01/2009"/>
          <s v="2009"/>
          <s v="2010"/>
          <s v="2011"/>
          <s v="2012"/>
          <s v="2013"/>
          <s v="&gt;02/11/2013"/>
        </groupItems>
      </fieldGroup>
    </cacheField>
    <cacheField name="Aciaria 1" numFmtId="3">
      <sharedItems containsSemiMixedTypes="0" containsString="0" containsNumber="1" containsInteger="1" minValue="3591" maxValue="115070"/>
    </cacheField>
    <cacheField name="Aciaria 2" numFmtId="3">
      <sharedItems containsSemiMixedTypes="0" containsString="0" containsNumber="1" minValue="148027" maxValue="275307"/>
    </cacheField>
    <cacheField name="Total" numFmtId="3">
      <sharedItems containsSemiMixedTypes="0" containsString="0" containsNumber="1" minValue="151618" maxValue="37517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  <n v="17072"/>
    <n v="166119"/>
    <n v="183191"/>
  </r>
  <r>
    <x v="1"/>
    <n v="3591"/>
    <n v="148027"/>
    <n v="151618"/>
  </r>
  <r>
    <x v="2"/>
    <n v="13905"/>
    <n v="155167"/>
    <n v="169072"/>
  </r>
  <r>
    <x v="3"/>
    <n v="9573"/>
    <n v="171468"/>
    <n v="181041"/>
  </r>
  <r>
    <x v="4"/>
    <n v="20995"/>
    <n v="178886"/>
    <n v="199881"/>
  </r>
  <r>
    <x v="5"/>
    <n v="51054"/>
    <n v="174674"/>
    <n v="225728"/>
  </r>
  <r>
    <x v="6"/>
    <n v="69237"/>
    <n v="230494"/>
    <n v="299731"/>
  </r>
  <r>
    <x v="7"/>
    <n v="74799"/>
    <n v="205044"/>
    <n v="279843"/>
  </r>
  <r>
    <x v="8"/>
    <n v="74675"/>
    <n v="232167"/>
    <n v="306842"/>
  </r>
  <r>
    <x v="9"/>
    <n v="68599"/>
    <n v="213188"/>
    <n v="281787"/>
  </r>
  <r>
    <x v="10"/>
    <n v="100772"/>
    <n v="185449"/>
    <n v="286221"/>
  </r>
  <r>
    <x v="11"/>
    <n v="78644"/>
    <n v="227357"/>
    <n v="306001"/>
  </r>
  <r>
    <x v="12"/>
    <n v="76625"/>
    <n v="247901"/>
    <n v="324526"/>
  </r>
  <r>
    <x v="13"/>
    <n v="77040"/>
    <n v="243499"/>
    <n v="320539"/>
  </r>
  <r>
    <x v="14"/>
    <n v="83372"/>
    <n v="249572"/>
    <n v="332944"/>
  </r>
  <r>
    <x v="15"/>
    <n v="99062"/>
    <n v="221411"/>
    <n v="320473"/>
  </r>
  <r>
    <x v="16"/>
    <n v="98852"/>
    <n v="245126"/>
    <n v="343978"/>
  </r>
  <r>
    <x v="17"/>
    <n v="102834"/>
    <n v="239168"/>
    <n v="342002"/>
  </r>
  <r>
    <x v="18"/>
    <n v="104771"/>
    <n v="225448"/>
    <n v="330219"/>
  </r>
  <r>
    <x v="19"/>
    <n v="99867"/>
    <n v="275307"/>
    <n v="375174"/>
  </r>
  <r>
    <x v="20"/>
    <n v="92696"/>
    <n v="243256"/>
    <n v="335952"/>
  </r>
  <r>
    <x v="21"/>
    <n v="95539"/>
    <n v="272484"/>
    <n v="368023"/>
  </r>
  <r>
    <x v="22"/>
    <n v="107218"/>
    <n v="150733"/>
    <n v="257951"/>
  </r>
  <r>
    <x v="23"/>
    <n v="85509"/>
    <n v="268991"/>
    <n v="354500"/>
  </r>
  <r>
    <x v="24"/>
    <n v="81466"/>
    <n v="257145"/>
    <n v="338611"/>
  </r>
  <r>
    <x v="25"/>
    <n v="81778"/>
    <n v="207471"/>
    <n v="289249"/>
  </r>
  <r>
    <x v="26"/>
    <n v="105101"/>
    <n v="188813"/>
    <n v="293914"/>
  </r>
  <r>
    <x v="27"/>
    <n v="93092"/>
    <n v="240576"/>
    <n v="333668"/>
  </r>
  <r>
    <x v="28"/>
    <n v="96651"/>
    <n v="241097"/>
    <n v="337748"/>
  </r>
  <r>
    <x v="29"/>
    <n v="87237"/>
    <n v="221321"/>
    <n v="308558"/>
  </r>
  <r>
    <x v="30"/>
    <n v="88763"/>
    <n v="257705"/>
    <n v="346468"/>
  </r>
  <r>
    <x v="31"/>
    <n v="93019"/>
    <n v="237576"/>
    <n v="330595"/>
  </r>
  <r>
    <x v="32"/>
    <n v="69169"/>
    <n v="225484"/>
    <n v="294653"/>
  </r>
  <r>
    <x v="33"/>
    <n v="74244"/>
    <n v="219425"/>
    <n v="293669"/>
  </r>
  <r>
    <x v="34"/>
    <n v="80984"/>
    <n v="202848"/>
    <n v="283832"/>
  </r>
  <r>
    <x v="35"/>
    <n v="58891"/>
    <n v="238531"/>
    <n v="297422"/>
  </r>
  <r>
    <x v="36"/>
    <n v="102333"/>
    <n v="203906"/>
    <n v="306239"/>
  </r>
  <r>
    <x v="37"/>
    <n v="93977"/>
    <n v="237902"/>
    <n v="331879"/>
  </r>
  <r>
    <x v="38"/>
    <n v="97927"/>
    <n v="213245"/>
    <n v="311172"/>
  </r>
  <r>
    <x v="39"/>
    <n v="89181"/>
    <n v="235534"/>
    <n v="324715"/>
  </r>
  <r>
    <x v="40"/>
    <n v="92394"/>
    <n v="229993"/>
    <n v="322387"/>
  </r>
  <r>
    <x v="41"/>
    <n v="115070"/>
    <n v="221169"/>
    <n v="336239"/>
  </r>
  <r>
    <x v="42"/>
    <n v="100719"/>
    <n v="208636"/>
    <n v="309355"/>
  </r>
  <r>
    <x v="43"/>
    <n v="106254"/>
    <n v="239387"/>
    <n v="345641"/>
  </r>
  <r>
    <x v="44"/>
    <n v="96342"/>
    <n v="243216"/>
    <n v="339558"/>
  </r>
  <r>
    <x v="45"/>
    <n v="101159"/>
    <n v="238611"/>
    <n v="339770"/>
  </r>
  <r>
    <x v="46"/>
    <n v="93694"/>
    <n v="224909"/>
    <n v="318603"/>
  </r>
  <r>
    <x v="47"/>
    <n v="111514"/>
    <n v="214159"/>
    <n v="325673"/>
  </r>
  <r>
    <x v="48"/>
    <n v="101409"/>
    <n v="222724"/>
    <n v="324133"/>
  </r>
  <r>
    <x v="49"/>
    <n v="83008"/>
    <n v="216487"/>
    <n v="299495"/>
  </r>
  <r>
    <x v="50"/>
    <n v="96306"/>
    <n v="232143"/>
    <n v="328449"/>
  </r>
  <r>
    <x v="51"/>
    <n v="96522"/>
    <n v="229830"/>
    <n v="326352"/>
  </r>
  <r>
    <x v="52"/>
    <n v="106833"/>
    <n v="244925"/>
    <n v="351758"/>
  </r>
  <r>
    <x v="53"/>
    <n v="110405"/>
    <n v="221904.375"/>
    <n v="332309.375"/>
  </r>
  <r>
    <x v="54"/>
    <n v="106929"/>
    <n v="233291"/>
    <n v="340220"/>
  </r>
  <r>
    <x v="55"/>
    <n v="90703"/>
    <n v="242856"/>
    <n v="333559"/>
  </r>
  <r>
    <x v="56"/>
    <n v="96825"/>
    <n v="243291"/>
    <n v="340116"/>
  </r>
  <r>
    <x v="57"/>
    <n v="93845"/>
    <n v="236726"/>
    <n v="330571"/>
  </r>
  <r>
    <x v="58"/>
    <n v="98472"/>
    <n v="229321"/>
    <n v="3277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dataOnRows="1" applyNumberFormats="0" applyBorderFormats="0" applyFontFormats="0" applyPatternFormats="0" applyAlignmentFormats="0" applyWidthHeightFormats="1" dataCaption="Dados" updatedVersion="3" showMemberPropertyTips="0" useAutoFormatting="1" itemPrintTitles="1" createdVersion="1" indent="0" compact="0" compactData="0" gridDropZones="1">
  <location ref="I6:J13" firstHeaderRow="2" firstDataRow="2" firstDataCol="1"/>
  <pivotFields count="4">
    <pivotField axis="axisRow" compact="0" numFmtId="17" outline="0" subtotalTop="0" showAll="0" includeNewItemsInFilter="1" defaultSubtotal="0">
      <items count="7">
        <item x="0"/>
        <item x="1"/>
        <item x="2"/>
        <item x="3"/>
        <item x="4"/>
        <item x="5"/>
        <item x="6"/>
      </items>
    </pivotField>
    <pivotField compact="0" numFmtId="3" outline="0" subtotalTop="0" showAll="0" includeNewItemsInFilter="1"/>
    <pivotField compact="0" numFmtId="3" outline="0" subtotalTop="0" showAll="0" includeNewItemsInFilter="1"/>
    <pivotField dataField="1" compact="0" numFmtId="3" outline="0" subtotalTop="0" showAll="0" includeNewItemsInFilter="1"/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Total" fld="3" baseField="0" baseItem="0" numFmtId="3"/>
  </dataFields>
  <formats count="1"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bw" displayName="bw" ref="A1:H569" totalsRowShown="0" headerRowDxfId="10" dataDxfId="9">
  <autoFilter ref="A1:H569">
    <filterColumn colId="7"/>
  </autoFilter>
  <tableColumns count="8">
    <tableColumn id="1" name="periodo" dataDxfId="8"/>
    <tableColumn id="2" name="material" dataDxfId="7"/>
    <tableColumn id="3" name="txt_breve" dataDxfId="6"/>
    <tableColumn id="4" name="categoria" dataDxfId="5"/>
    <tableColumn id="5" name="qtd" dataDxfId="4"/>
    <tableColumn id="6" name="cst_real" dataDxfId="3"/>
    <tableColumn id="7" name="nome" dataDxfId="2"/>
    <tableColumn id="8" name="ano" dataDxfId="1">
      <calculatedColumnFormula>YEAR(bw[[#This Row],[periodo]])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zoomScale="160" zoomScaleNormal="160" workbookViewId="0">
      <selection activeCell="H3" sqref="H3"/>
    </sheetView>
  </sheetViews>
  <sheetFormatPr defaultRowHeight="12"/>
  <cols>
    <col min="1" max="1" width="9" style="2"/>
    <col min="2" max="2" width="11.5" style="4" customWidth="1"/>
    <col min="3" max="3" width="43.875" style="3" bestFit="1" customWidth="1"/>
    <col min="4" max="4" width="22.375" style="3" bestFit="1" customWidth="1"/>
    <col min="5" max="9" width="9" style="3"/>
    <col min="10" max="10" width="11.5" style="4" customWidth="1"/>
    <col min="11" max="11" width="43.875" style="3" bestFit="1" customWidth="1"/>
    <col min="12" max="16384" width="9" style="3"/>
  </cols>
  <sheetData>
    <row r="1" spans="1:11">
      <c r="A1" s="2" t="s">
        <v>18</v>
      </c>
      <c r="B1" s="3" t="s">
        <v>9</v>
      </c>
      <c r="C1" s="3" t="s">
        <v>10</v>
      </c>
      <c r="D1" s="3" t="s">
        <v>11</v>
      </c>
      <c r="E1" s="3" t="s">
        <v>22</v>
      </c>
      <c r="F1" s="3" t="s">
        <v>12</v>
      </c>
      <c r="G1" s="3" t="s">
        <v>23</v>
      </c>
      <c r="H1" s="3" t="s">
        <v>56</v>
      </c>
    </row>
    <row r="2" spans="1:11" ht="12.75">
      <c r="A2" s="2">
        <v>39814</v>
      </c>
      <c r="B2" s="4">
        <v>10000007</v>
      </c>
      <c r="C2" s="3" t="s">
        <v>0</v>
      </c>
      <c r="D2" s="3" t="s">
        <v>2</v>
      </c>
      <c r="E2" s="3">
        <v>424.68799999999999</v>
      </c>
      <c r="F2" s="3">
        <v>2592273.27</v>
      </c>
      <c r="G2" s="3" t="s">
        <v>14</v>
      </c>
      <c r="H2" s="12">
        <f>YEAR(bw[[#This Row],[periodo]])</f>
        <v>2009</v>
      </c>
    </row>
    <row r="3" spans="1:11" ht="12.75">
      <c r="A3" s="2">
        <v>39814</v>
      </c>
      <c r="B3" s="4">
        <v>10000011</v>
      </c>
      <c r="C3" s="3" t="s">
        <v>19</v>
      </c>
      <c r="D3" s="3" t="s">
        <v>2</v>
      </c>
      <c r="E3" s="3">
        <v>176</v>
      </c>
      <c r="F3" s="3">
        <v>675815.08</v>
      </c>
      <c r="G3" s="3" t="s">
        <v>17</v>
      </c>
      <c r="H3" s="12">
        <f>YEAR(bw[[#This Row],[periodo]])</f>
        <v>2009</v>
      </c>
    </row>
    <row r="4" spans="1:11" ht="12.75">
      <c r="A4" s="2">
        <v>39814</v>
      </c>
      <c r="B4" s="4">
        <v>10000104</v>
      </c>
      <c r="C4" s="3" t="s">
        <v>4</v>
      </c>
      <c r="D4" s="3" t="s">
        <v>2</v>
      </c>
      <c r="E4" s="3">
        <v>152.17500000000001</v>
      </c>
      <c r="F4" s="3">
        <v>808067.64</v>
      </c>
      <c r="G4" s="3" t="s">
        <v>15</v>
      </c>
      <c r="H4" s="12">
        <f>YEAR(bw[[#This Row],[periodo]])</f>
        <v>2009</v>
      </c>
    </row>
    <row r="5" spans="1:11" ht="12.75">
      <c r="A5" s="2">
        <v>39814</v>
      </c>
      <c r="B5" s="4">
        <v>10000261</v>
      </c>
      <c r="C5" s="3" t="s">
        <v>5</v>
      </c>
      <c r="D5" s="3" t="s">
        <v>2</v>
      </c>
      <c r="E5" s="3">
        <v>48.68</v>
      </c>
      <c r="F5" s="3">
        <v>614541.94999999995</v>
      </c>
      <c r="G5" s="3" t="s">
        <v>24</v>
      </c>
      <c r="H5" s="12">
        <f>YEAR(bw[[#This Row],[periodo]])</f>
        <v>2009</v>
      </c>
    </row>
    <row r="6" spans="1:11" ht="12.75">
      <c r="A6" s="2">
        <v>39814</v>
      </c>
      <c r="B6" s="4">
        <v>10000282</v>
      </c>
      <c r="C6" s="3" t="s">
        <v>20</v>
      </c>
      <c r="D6" s="3" t="s">
        <v>2</v>
      </c>
      <c r="E6" s="3">
        <v>361.9</v>
      </c>
      <c r="F6" s="3">
        <v>3246522.26</v>
      </c>
      <c r="G6" s="3" t="s">
        <v>16</v>
      </c>
      <c r="H6" s="12">
        <f>YEAR(bw[[#This Row],[periodo]])</f>
        <v>2009</v>
      </c>
      <c r="J6"/>
      <c r="K6"/>
    </row>
    <row r="7" spans="1:11" ht="12.75">
      <c r="A7" s="2">
        <v>39845</v>
      </c>
      <c r="B7" s="4">
        <v>10000007</v>
      </c>
      <c r="C7" s="3" t="s">
        <v>0</v>
      </c>
      <c r="D7" s="3" t="s">
        <v>2</v>
      </c>
      <c r="E7" s="3">
        <v>433.738</v>
      </c>
      <c r="F7" s="3">
        <v>2221754.39</v>
      </c>
      <c r="G7" s="3" t="s">
        <v>14</v>
      </c>
      <c r="H7" s="12">
        <f>YEAR(bw[[#This Row],[periodo]])</f>
        <v>2009</v>
      </c>
      <c r="J7"/>
      <c r="K7"/>
    </row>
    <row r="8" spans="1:11" ht="12.75">
      <c r="A8" s="2">
        <v>39845</v>
      </c>
      <c r="B8" s="4">
        <v>10000011</v>
      </c>
      <c r="C8" s="3" t="s">
        <v>19</v>
      </c>
      <c r="D8" s="3" t="s">
        <v>2</v>
      </c>
      <c r="E8" s="3">
        <v>184.11</v>
      </c>
      <c r="F8" s="3">
        <v>493618.11</v>
      </c>
      <c r="G8" s="3" t="s">
        <v>17</v>
      </c>
      <c r="H8" s="12">
        <f>YEAR(bw[[#This Row],[periodo]])</f>
        <v>2009</v>
      </c>
      <c r="J8"/>
      <c r="K8"/>
    </row>
    <row r="9" spans="1:11" ht="12.75">
      <c r="A9" s="2">
        <v>39845</v>
      </c>
      <c r="B9" s="4">
        <v>10000104</v>
      </c>
      <c r="C9" s="3" t="s">
        <v>4</v>
      </c>
      <c r="D9" s="3" t="s">
        <v>2</v>
      </c>
      <c r="E9" s="3">
        <v>29.495000000000001</v>
      </c>
      <c r="F9" s="3">
        <v>156622</v>
      </c>
      <c r="G9" s="3" t="s">
        <v>15</v>
      </c>
      <c r="H9" s="12">
        <f>YEAR(bw[[#This Row],[periodo]])</f>
        <v>2009</v>
      </c>
      <c r="J9"/>
      <c r="K9"/>
    </row>
    <row r="10" spans="1:11" ht="12.75">
      <c r="A10" s="2">
        <v>39845</v>
      </c>
      <c r="B10" s="4">
        <v>10000261</v>
      </c>
      <c r="C10" s="3" t="s">
        <v>5</v>
      </c>
      <c r="D10" s="3" t="s">
        <v>2</v>
      </c>
      <c r="E10" s="3">
        <v>67.680000000000007</v>
      </c>
      <c r="F10" s="3">
        <v>854400.19</v>
      </c>
      <c r="G10" s="3" t="s">
        <v>24</v>
      </c>
      <c r="H10" s="12">
        <f>YEAR(bw[[#This Row],[periodo]])</f>
        <v>2009</v>
      </c>
      <c r="J10"/>
      <c r="K10"/>
    </row>
    <row r="11" spans="1:11" ht="12.75">
      <c r="A11" s="2">
        <v>39845</v>
      </c>
      <c r="B11" s="4">
        <v>10000282</v>
      </c>
      <c r="C11" s="3" t="s">
        <v>20</v>
      </c>
      <c r="D11" s="3" t="s">
        <v>2</v>
      </c>
      <c r="E11" s="3">
        <v>664.5</v>
      </c>
      <c r="F11" s="3">
        <v>6353762.25</v>
      </c>
      <c r="G11" s="3" t="s">
        <v>16</v>
      </c>
      <c r="H11" s="12">
        <f>YEAR(bw[[#This Row],[periodo]])</f>
        <v>2009</v>
      </c>
      <c r="J11"/>
      <c r="K11"/>
    </row>
    <row r="12" spans="1:11" ht="12.75">
      <c r="A12" s="2">
        <v>39873</v>
      </c>
      <c r="B12" s="4">
        <v>10000007</v>
      </c>
      <c r="C12" s="3" t="s">
        <v>0</v>
      </c>
      <c r="D12" s="3" t="s">
        <v>2</v>
      </c>
      <c r="E12" s="3">
        <v>536.59100000000001</v>
      </c>
      <c r="F12" s="3">
        <v>2417677.62</v>
      </c>
      <c r="G12" s="3" t="s">
        <v>14</v>
      </c>
      <c r="H12" s="12">
        <f>YEAR(bw[[#This Row],[periodo]])</f>
        <v>2009</v>
      </c>
      <c r="J12"/>
      <c r="K12"/>
    </row>
    <row r="13" spans="1:11" ht="12.75">
      <c r="A13" s="2">
        <v>39873</v>
      </c>
      <c r="B13" s="4">
        <v>10000011</v>
      </c>
      <c r="C13" s="3" t="s">
        <v>19</v>
      </c>
      <c r="D13" s="3" t="s">
        <v>2</v>
      </c>
      <c r="E13" s="3">
        <v>192.851</v>
      </c>
      <c r="F13" s="3">
        <v>482227.72</v>
      </c>
      <c r="G13" s="3" t="s">
        <v>17</v>
      </c>
      <c r="H13" s="12">
        <f>YEAR(bw[[#This Row],[periodo]])</f>
        <v>2009</v>
      </c>
      <c r="J13"/>
      <c r="K13"/>
    </row>
    <row r="14" spans="1:11" ht="12.75">
      <c r="A14" s="2">
        <v>39873</v>
      </c>
      <c r="B14" s="4">
        <v>10000104</v>
      </c>
      <c r="C14" s="3" t="s">
        <v>4</v>
      </c>
      <c r="D14" s="3" t="s">
        <v>2</v>
      </c>
      <c r="E14" s="3">
        <v>116.51</v>
      </c>
      <c r="F14" s="3">
        <v>618682.22</v>
      </c>
      <c r="G14" s="3" t="s">
        <v>15</v>
      </c>
      <c r="H14" s="12">
        <f>YEAR(bw[[#This Row],[periodo]])</f>
        <v>2009</v>
      </c>
      <c r="J14"/>
      <c r="K14"/>
    </row>
    <row r="15" spans="1:11" ht="12.75">
      <c r="A15" s="2">
        <v>39873</v>
      </c>
      <c r="B15" s="4">
        <v>10000261</v>
      </c>
      <c r="C15" s="3" t="s">
        <v>5</v>
      </c>
      <c r="D15" s="3" t="s">
        <v>2</v>
      </c>
      <c r="E15" s="3">
        <v>56.28</v>
      </c>
      <c r="F15" s="3">
        <v>710485.25</v>
      </c>
      <c r="G15" s="3" t="s">
        <v>24</v>
      </c>
      <c r="H15" s="12">
        <f>YEAR(bw[[#This Row],[periodo]])</f>
        <v>2009</v>
      </c>
      <c r="J15"/>
      <c r="K15"/>
    </row>
    <row r="16" spans="1:11" ht="12.75">
      <c r="A16" s="2">
        <v>39873</v>
      </c>
      <c r="B16" s="4">
        <v>10000282</v>
      </c>
      <c r="C16" s="3" t="s">
        <v>20</v>
      </c>
      <c r="D16" s="3" t="s">
        <v>2</v>
      </c>
      <c r="E16" s="3">
        <v>629.48199999999997</v>
      </c>
      <c r="F16" s="3">
        <v>6308792.0700000003</v>
      </c>
      <c r="G16" s="3" t="s">
        <v>16</v>
      </c>
      <c r="H16" s="12">
        <f>YEAR(bw[[#This Row],[periodo]])</f>
        <v>2009</v>
      </c>
      <c r="J16"/>
      <c r="K16"/>
    </row>
    <row r="17" spans="1:11" ht="12.75">
      <c r="A17" s="2">
        <v>39904</v>
      </c>
      <c r="B17" s="4">
        <v>10000007</v>
      </c>
      <c r="C17" s="3" t="s">
        <v>0</v>
      </c>
      <c r="D17" s="3" t="s">
        <v>2</v>
      </c>
      <c r="E17" s="3">
        <v>391.92200000000003</v>
      </c>
      <c r="F17" s="3">
        <v>1587300.53</v>
      </c>
      <c r="G17" s="3" t="s">
        <v>14</v>
      </c>
      <c r="H17" s="12">
        <f>YEAR(bw[[#This Row],[periodo]])</f>
        <v>2009</v>
      </c>
      <c r="J17"/>
      <c r="K17"/>
    </row>
    <row r="18" spans="1:11" ht="12.75">
      <c r="A18" s="2">
        <v>39904</v>
      </c>
      <c r="B18" s="4">
        <v>10000011</v>
      </c>
      <c r="C18" s="3" t="s">
        <v>19</v>
      </c>
      <c r="D18" s="3" t="s">
        <v>2</v>
      </c>
      <c r="E18" s="3">
        <v>254.13200000000001</v>
      </c>
      <c r="F18" s="3">
        <v>569860.36</v>
      </c>
      <c r="G18" s="3" t="s">
        <v>17</v>
      </c>
      <c r="H18" s="12">
        <f>YEAR(bw[[#This Row],[periodo]])</f>
        <v>2009</v>
      </c>
      <c r="J18"/>
      <c r="K18"/>
    </row>
    <row r="19" spans="1:11" ht="12.75">
      <c r="A19" s="2">
        <v>39904</v>
      </c>
      <c r="B19" s="4">
        <v>10000104</v>
      </c>
      <c r="C19" s="3" t="s">
        <v>4</v>
      </c>
      <c r="D19" s="3" t="s">
        <v>2</v>
      </c>
      <c r="E19" s="3">
        <v>99.45</v>
      </c>
      <c r="F19" s="3">
        <v>388607.09</v>
      </c>
      <c r="G19" s="3" t="s">
        <v>15</v>
      </c>
      <c r="H19" s="12">
        <f>YEAR(bw[[#This Row],[periodo]])</f>
        <v>2009</v>
      </c>
      <c r="J19"/>
      <c r="K19"/>
    </row>
    <row r="20" spans="1:11" ht="12.75">
      <c r="A20" s="2">
        <v>39904</v>
      </c>
      <c r="B20" s="4">
        <v>10000261</v>
      </c>
      <c r="C20" s="3" t="s">
        <v>5</v>
      </c>
      <c r="D20" s="3" t="s">
        <v>1</v>
      </c>
      <c r="E20" s="3">
        <v>3.0000000000000001E-3</v>
      </c>
      <c r="F20" s="3">
        <v>37.869999999999997</v>
      </c>
      <c r="G20" s="3" t="s">
        <v>24</v>
      </c>
      <c r="H20" s="12">
        <f>YEAR(bw[[#This Row],[periodo]])</f>
        <v>2009</v>
      </c>
      <c r="J20"/>
      <c r="K20"/>
    </row>
    <row r="21" spans="1:11" ht="12.75">
      <c r="A21" s="2">
        <v>39904</v>
      </c>
      <c r="B21" s="4">
        <v>10000261</v>
      </c>
      <c r="D21" s="3" t="s">
        <v>2</v>
      </c>
      <c r="E21" s="3">
        <v>75.194999999999993</v>
      </c>
      <c r="F21" s="3">
        <v>949270.37</v>
      </c>
      <c r="G21" s="3" t="s">
        <v>24</v>
      </c>
      <c r="H21" s="12">
        <f>YEAR(bw[[#This Row],[periodo]])</f>
        <v>2009</v>
      </c>
      <c r="J21"/>
      <c r="K21"/>
    </row>
    <row r="22" spans="1:11" ht="12.75">
      <c r="A22" s="2">
        <v>39904</v>
      </c>
      <c r="B22" s="4">
        <v>10000282</v>
      </c>
      <c r="C22" s="3" t="s">
        <v>20</v>
      </c>
      <c r="D22" s="3" t="s">
        <v>21</v>
      </c>
      <c r="E22" s="3">
        <v>888.97</v>
      </c>
      <c r="F22" s="3">
        <v>8969858.75</v>
      </c>
      <c r="G22" s="3" t="s">
        <v>16</v>
      </c>
      <c r="H22" s="12">
        <f>YEAR(bw[[#This Row],[periodo]])</f>
        <v>2009</v>
      </c>
      <c r="J22"/>
      <c r="K22"/>
    </row>
    <row r="23" spans="1:11" ht="12.75">
      <c r="A23" s="2">
        <v>39904</v>
      </c>
      <c r="B23" s="4">
        <v>10000282</v>
      </c>
      <c r="D23" s="3" t="s">
        <v>2</v>
      </c>
      <c r="E23" s="3">
        <v>424.91800000000001</v>
      </c>
      <c r="F23" s="3">
        <v>4287495.04</v>
      </c>
      <c r="G23" s="3" t="s">
        <v>16</v>
      </c>
      <c r="H23" s="12">
        <f>YEAR(bw[[#This Row],[periodo]])</f>
        <v>2009</v>
      </c>
      <c r="J23"/>
      <c r="K23"/>
    </row>
    <row r="24" spans="1:11" ht="12.75">
      <c r="A24" s="2">
        <v>39934</v>
      </c>
      <c r="B24" s="4">
        <v>10000007</v>
      </c>
      <c r="C24" s="3" t="s">
        <v>0</v>
      </c>
      <c r="D24" s="3" t="s">
        <v>2</v>
      </c>
      <c r="E24" s="3">
        <v>411.416</v>
      </c>
      <c r="F24" s="3">
        <v>1496726.04</v>
      </c>
      <c r="G24" s="3" t="s">
        <v>14</v>
      </c>
      <c r="H24" s="12">
        <f>YEAR(bw[[#This Row],[periodo]])</f>
        <v>2009</v>
      </c>
      <c r="J24"/>
      <c r="K24"/>
    </row>
    <row r="25" spans="1:11" ht="12.75">
      <c r="A25" s="2">
        <v>39934</v>
      </c>
      <c r="B25" s="4">
        <v>10000011</v>
      </c>
      <c r="C25" s="3" t="s">
        <v>19</v>
      </c>
      <c r="D25" s="3" t="s">
        <v>2</v>
      </c>
      <c r="E25" s="3">
        <v>116.101</v>
      </c>
      <c r="F25" s="3">
        <v>236984.67</v>
      </c>
      <c r="G25" s="3" t="s">
        <v>17</v>
      </c>
      <c r="H25" s="12">
        <f>YEAR(bw[[#This Row],[periodo]])</f>
        <v>2009</v>
      </c>
      <c r="J25"/>
      <c r="K25"/>
    </row>
    <row r="26" spans="1:11" ht="12.75">
      <c r="A26" s="2">
        <v>39934</v>
      </c>
      <c r="B26" s="4">
        <v>10000104</v>
      </c>
      <c r="C26" s="3" t="s">
        <v>4</v>
      </c>
      <c r="D26" s="3" t="s">
        <v>1</v>
      </c>
      <c r="E26" s="3">
        <v>0.94599999999999995</v>
      </c>
      <c r="F26" s="3">
        <v>2671.8</v>
      </c>
      <c r="G26" s="3" t="s">
        <v>15</v>
      </c>
      <c r="H26" s="12">
        <f>YEAR(bw[[#This Row],[periodo]])</f>
        <v>2009</v>
      </c>
      <c r="J26"/>
      <c r="K26"/>
    </row>
    <row r="27" spans="1:11" ht="12.75">
      <c r="A27" s="2">
        <v>39934</v>
      </c>
      <c r="B27" s="4">
        <v>10000104</v>
      </c>
      <c r="D27" s="3" t="s">
        <v>2</v>
      </c>
      <c r="E27" s="3">
        <v>84.057000000000002</v>
      </c>
      <c r="F27" s="3">
        <v>237403.39</v>
      </c>
      <c r="G27" s="3" t="s">
        <v>15</v>
      </c>
      <c r="H27" s="12">
        <f>YEAR(bw[[#This Row],[periodo]])</f>
        <v>2009</v>
      </c>
      <c r="J27"/>
      <c r="K27"/>
    </row>
    <row r="28" spans="1:11" ht="12.75">
      <c r="A28" s="2">
        <v>39934</v>
      </c>
      <c r="B28" s="4">
        <v>10000261</v>
      </c>
      <c r="C28" s="3" t="s">
        <v>5</v>
      </c>
      <c r="D28" s="3" t="s">
        <v>2</v>
      </c>
      <c r="E28" s="3">
        <v>33.76</v>
      </c>
      <c r="F28" s="3">
        <v>426190.19</v>
      </c>
      <c r="G28" s="3" t="s">
        <v>24</v>
      </c>
      <c r="H28" s="12">
        <f>YEAR(bw[[#This Row],[periodo]])</f>
        <v>2009</v>
      </c>
      <c r="J28"/>
      <c r="K28"/>
    </row>
    <row r="29" spans="1:11" ht="12.75">
      <c r="A29" s="2">
        <v>39934</v>
      </c>
      <c r="B29" s="4">
        <v>10000282</v>
      </c>
      <c r="C29" s="3" t="s">
        <v>20</v>
      </c>
      <c r="D29" s="3" t="s">
        <v>2</v>
      </c>
      <c r="E29" s="3">
        <v>473.35300000000001</v>
      </c>
      <c r="F29" s="3">
        <v>5124941.3899999997</v>
      </c>
      <c r="G29" s="3" t="s">
        <v>16</v>
      </c>
      <c r="H29" s="12">
        <f>YEAR(bw[[#This Row],[periodo]])</f>
        <v>2009</v>
      </c>
      <c r="J29"/>
      <c r="K29"/>
    </row>
    <row r="30" spans="1:11" ht="12.75">
      <c r="A30" s="2">
        <v>39965</v>
      </c>
      <c r="B30" s="4">
        <v>10000007</v>
      </c>
      <c r="C30" s="3" t="s">
        <v>0</v>
      </c>
      <c r="D30" s="3" t="s">
        <v>2</v>
      </c>
      <c r="E30" s="3">
        <v>539.11900000000003</v>
      </c>
      <c r="F30" s="3">
        <v>1746988.39</v>
      </c>
      <c r="G30" s="3" t="s">
        <v>14</v>
      </c>
      <c r="H30" s="12">
        <f>YEAR(bw[[#This Row],[periodo]])</f>
        <v>2009</v>
      </c>
      <c r="J30"/>
      <c r="K30"/>
    </row>
    <row r="31" spans="1:11" ht="12.75">
      <c r="A31" s="2">
        <v>39965</v>
      </c>
      <c r="B31" s="4">
        <v>10000011</v>
      </c>
      <c r="C31" s="3" t="s">
        <v>19</v>
      </c>
      <c r="D31" s="3" t="s">
        <v>2</v>
      </c>
      <c r="E31" s="3">
        <v>157.19900000000001</v>
      </c>
      <c r="F31" s="3">
        <v>318625.53999999998</v>
      </c>
      <c r="G31" s="3" t="s">
        <v>17</v>
      </c>
      <c r="H31" s="12">
        <f>YEAR(bw[[#This Row],[periodo]])</f>
        <v>2009</v>
      </c>
      <c r="J31"/>
      <c r="K31"/>
    </row>
    <row r="32" spans="1:11" ht="12.75">
      <c r="A32" s="2">
        <v>39965</v>
      </c>
      <c r="B32" s="4">
        <v>10000104</v>
      </c>
      <c r="C32" s="3" t="s">
        <v>4</v>
      </c>
      <c r="D32" s="3" t="s">
        <v>1</v>
      </c>
      <c r="E32" s="3">
        <v>0.65</v>
      </c>
      <c r="F32" s="3">
        <v>1952.14</v>
      </c>
      <c r="G32" s="3" t="s">
        <v>15</v>
      </c>
      <c r="H32" s="12">
        <f>YEAR(bw[[#This Row],[periodo]])</f>
        <v>2009</v>
      </c>
      <c r="J32"/>
      <c r="K32"/>
    </row>
    <row r="33" spans="1:11" ht="12.75">
      <c r="A33" s="2">
        <v>39965</v>
      </c>
      <c r="B33" s="4">
        <v>10000104</v>
      </c>
      <c r="D33" s="3" t="s">
        <v>2</v>
      </c>
      <c r="E33" s="3">
        <v>274.01</v>
      </c>
      <c r="F33" s="3">
        <v>822925.99</v>
      </c>
      <c r="G33" s="3" t="s">
        <v>15</v>
      </c>
      <c r="H33" s="12">
        <f>YEAR(bw[[#This Row],[periodo]])</f>
        <v>2009</v>
      </c>
      <c r="J33"/>
      <c r="K33"/>
    </row>
    <row r="34" spans="1:11" ht="12.75">
      <c r="A34" s="2">
        <v>39965</v>
      </c>
      <c r="B34" s="4">
        <v>10000261</v>
      </c>
      <c r="C34" s="3" t="s">
        <v>5</v>
      </c>
      <c r="D34" s="3" t="s">
        <v>2</v>
      </c>
      <c r="E34" s="3">
        <v>94.32</v>
      </c>
      <c r="F34" s="3">
        <v>1190706.6499999999</v>
      </c>
      <c r="G34" s="3" t="s">
        <v>24</v>
      </c>
      <c r="H34" s="12">
        <f>YEAR(bw[[#This Row],[periodo]])</f>
        <v>2009</v>
      </c>
      <c r="J34"/>
      <c r="K34"/>
    </row>
    <row r="35" spans="1:11" ht="12.75">
      <c r="A35" s="2">
        <v>39965</v>
      </c>
      <c r="B35" s="4">
        <v>10000282</v>
      </c>
      <c r="C35" s="3" t="s">
        <v>20</v>
      </c>
      <c r="D35" s="3" t="s">
        <v>2</v>
      </c>
      <c r="E35" s="3">
        <v>587.97699999999998</v>
      </c>
      <c r="F35" s="3">
        <v>5908367.3499999996</v>
      </c>
      <c r="G35" s="3" t="s">
        <v>16</v>
      </c>
      <c r="H35" s="12">
        <f>YEAR(bw[[#This Row],[periodo]])</f>
        <v>2009</v>
      </c>
      <c r="J35"/>
      <c r="K35"/>
    </row>
    <row r="36" spans="1:11" ht="12.75">
      <c r="A36" s="2">
        <v>39995</v>
      </c>
      <c r="B36" s="4">
        <v>10000007</v>
      </c>
      <c r="C36" s="3" t="s">
        <v>0</v>
      </c>
      <c r="D36" s="3" t="s">
        <v>2</v>
      </c>
      <c r="E36" s="3">
        <v>707.53700000000003</v>
      </c>
      <c r="F36" s="3">
        <v>2125727.61</v>
      </c>
      <c r="G36" s="3" t="s">
        <v>14</v>
      </c>
      <c r="H36" s="12">
        <f>YEAR(bw[[#This Row],[periodo]])</f>
        <v>2009</v>
      </c>
      <c r="J36"/>
      <c r="K36"/>
    </row>
    <row r="37" spans="1:11" ht="12.75">
      <c r="A37" s="2">
        <v>39995</v>
      </c>
      <c r="B37" s="4">
        <v>10000011</v>
      </c>
      <c r="C37" s="3" t="s">
        <v>19</v>
      </c>
      <c r="D37" s="3" t="s">
        <v>2</v>
      </c>
      <c r="E37" s="3">
        <v>151.05199999999999</v>
      </c>
      <c r="F37" s="3">
        <v>297588.52</v>
      </c>
      <c r="G37" s="3" t="s">
        <v>17</v>
      </c>
      <c r="H37" s="12">
        <f>YEAR(bw[[#This Row],[periodo]])</f>
        <v>2009</v>
      </c>
      <c r="J37"/>
      <c r="K37"/>
    </row>
    <row r="38" spans="1:11" ht="12.75">
      <c r="A38" s="2">
        <v>39995</v>
      </c>
      <c r="B38" s="4">
        <v>10000104</v>
      </c>
      <c r="C38" s="3" t="s">
        <v>4</v>
      </c>
      <c r="D38" s="3" t="s">
        <v>2</v>
      </c>
      <c r="E38" s="3">
        <v>312.01100000000002</v>
      </c>
      <c r="F38" s="3">
        <v>630585.11</v>
      </c>
      <c r="G38" s="3" t="s">
        <v>15</v>
      </c>
      <c r="H38" s="12">
        <f>YEAR(bw[[#This Row],[periodo]])</f>
        <v>2009</v>
      </c>
      <c r="J38"/>
      <c r="K38"/>
    </row>
    <row r="39" spans="1:11" ht="12.75">
      <c r="A39" s="2">
        <v>39995</v>
      </c>
      <c r="B39" s="4">
        <v>10000261</v>
      </c>
      <c r="C39" s="3" t="s">
        <v>5</v>
      </c>
      <c r="D39" s="3" t="s">
        <v>2</v>
      </c>
      <c r="E39" s="3">
        <v>86.96</v>
      </c>
      <c r="F39" s="3">
        <v>1097793.25</v>
      </c>
      <c r="G39" s="3" t="s">
        <v>24</v>
      </c>
      <c r="H39" s="12">
        <f>YEAR(bw[[#This Row],[periodo]])</f>
        <v>2009</v>
      </c>
      <c r="J39"/>
      <c r="K39"/>
    </row>
    <row r="40" spans="1:11" ht="12.75">
      <c r="A40" s="2">
        <v>39995</v>
      </c>
      <c r="B40" s="4">
        <v>10000282</v>
      </c>
      <c r="C40" s="3" t="s">
        <v>20</v>
      </c>
      <c r="D40" s="3" t="s">
        <v>21</v>
      </c>
      <c r="E40" s="3">
        <v>545.54</v>
      </c>
      <c r="F40" s="3">
        <v>5481933.3099999996</v>
      </c>
      <c r="G40" s="3" t="s">
        <v>16</v>
      </c>
      <c r="H40" s="12">
        <f>YEAR(bw[[#This Row],[periodo]])</f>
        <v>2009</v>
      </c>
      <c r="J40"/>
      <c r="K40"/>
    </row>
    <row r="41" spans="1:11" ht="12.75">
      <c r="A41" s="2">
        <v>39995</v>
      </c>
      <c r="B41" s="4">
        <v>10000282</v>
      </c>
      <c r="D41" s="3" t="s">
        <v>2</v>
      </c>
      <c r="E41" s="3">
        <v>405.11500000000001</v>
      </c>
      <c r="F41" s="3">
        <v>4070853.38</v>
      </c>
      <c r="G41" s="3" t="s">
        <v>16</v>
      </c>
      <c r="H41" s="12">
        <f>YEAR(bw[[#This Row],[periodo]])</f>
        <v>2009</v>
      </c>
      <c r="J41"/>
      <c r="K41"/>
    </row>
    <row r="42" spans="1:11" ht="12.75">
      <c r="A42" s="2">
        <v>40026</v>
      </c>
      <c r="B42" s="4">
        <v>10000007</v>
      </c>
      <c r="C42" s="3" t="s">
        <v>0</v>
      </c>
      <c r="D42" s="3" t="s">
        <v>2</v>
      </c>
      <c r="E42" s="3">
        <v>772.93100000000004</v>
      </c>
      <c r="F42" s="3">
        <v>2176078.15</v>
      </c>
      <c r="G42" s="3" t="s">
        <v>14</v>
      </c>
      <c r="H42" s="12">
        <f>YEAR(bw[[#This Row],[periodo]])</f>
        <v>2009</v>
      </c>
      <c r="J42"/>
      <c r="K42"/>
    </row>
    <row r="43" spans="1:11" ht="12.75">
      <c r="A43" s="2">
        <v>40026</v>
      </c>
      <c r="B43" s="4">
        <v>10000011</v>
      </c>
      <c r="C43" s="3" t="s">
        <v>19</v>
      </c>
      <c r="D43" s="3" t="s">
        <v>2</v>
      </c>
      <c r="E43" s="3">
        <v>115.595</v>
      </c>
      <c r="F43" s="3">
        <v>225843.48</v>
      </c>
      <c r="G43" s="3" t="s">
        <v>17</v>
      </c>
      <c r="H43" s="12">
        <f>YEAR(bw[[#This Row],[periodo]])</f>
        <v>2009</v>
      </c>
      <c r="J43"/>
      <c r="K43"/>
    </row>
    <row r="44" spans="1:11" ht="12.75">
      <c r="A44" s="2">
        <v>40026</v>
      </c>
      <c r="B44" s="4">
        <v>10000104</v>
      </c>
      <c r="C44" s="3" t="s">
        <v>4</v>
      </c>
      <c r="D44" s="3" t="s">
        <v>1</v>
      </c>
      <c r="E44" s="3">
        <v>6.2</v>
      </c>
      <c r="F44" s="3">
        <v>11331.75</v>
      </c>
      <c r="G44" s="3" t="s">
        <v>15</v>
      </c>
      <c r="H44" s="12">
        <f>YEAR(bw[[#This Row],[periodo]])</f>
        <v>2009</v>
      </c>
      <c r="J44"/>
      <c r="K44"/>
    </row>
    <row r="45" spans="1:11" ht="12.75">
      <c r="A45" s="2">
        <v>40026</v>
      </c>
      <c r="B45" s="4">
        <v>10000104</v>
      </c>
      <c r="D45" s="3" t="s">
        <v>2</v>
      </c>
      <c r="E45" s="3">
        <v>272.59800000000001</v>
      </c>
      <c r="F45" s="3">
        <v>498228.15</v>
      </c>
      <c r="G45" s="3" t="s">
        <v>15</v>
      </c>
      <c r="H45" s="12">
        <f>YEAR(bw[[#This Row],[periodo]])</f>
        <v>2009</v>
      </c>
      <c r="J45"/>
      <c r="K45"/>
    </row>
    <row r="46" spans="1:11" ht="12.75">
      <c r="A46" s="2">
        <v>40026</v>
      </c>
      <c r="B46" s="4">
        <v>10000261</v>
      </c>
      <c r="C46" s="3" t="s">
        <v>5</v>
      </c>
      <c r="D46" s="3" t="s">
        <v>2</v>
      </c>
      <c r="E46" s="3">
        <v>43.36</v>
      </c>
      <c r="F46" s="3">
        <v>281252.64</v>
      </c>
      <c r="G46" s="3" t="s">
        <v>24</v>
      </c>
      <c r="H46" s="12">
        <f>YEAR(bw[[#This Row],[periodo]])</f>
        <v>2009</v>
      </c>
      <c r="J46"/>
      <c r="K46"/>
    </row>
    <row r="47" spans="1:11" ht="12.75">
      <c r="A47" s="2">
        <v>40026</v>
      </c>
      <c r="B47" s="4">
        <v>10000282</v>
      </c>
      <c r="C47" s="3" t="s">
        <v>20</v>
      </c>
      <c r="D47" s="3" t="s">
        <v>2</v>
      </c>
      <c r="E47" s="3">
        <v>497.25700000000001</v>
      </c>
      <c r="F47" s="3">
        <v>4996755</v>
      </c>
      <c r="G47" s="3" t="s">
        <v>16</v>
      </c>
      <c r="H47" s="12">
        <f>YEAR(bw[[#This Row],[periodo]])</f>
        <v>2009</v>
      </c>
      <c r="J47"/>
      <c r="K47"/>
    </row>
    <row r="48" spans="1:11" ht="12.75">
      <c r="A48" s="2">
        <v>40057</v>
      </c>
      <c r="B48" s="4">
        <v>10000007</v>
      </c>
      <c r="C48" s="3" t="s">
        <v>0</v>
      </c>
      <c r="D48" s="3" t="s">
        <v>1</v>
      </c>
      <c r="E48" s="3">
        <v>143.4</v>
      </c>
      <c r="F48" s="3">
        <v>421658.84</v>
      </c>
      <c r="G48" s="3" t="s">
        <v>14</v>
      </c>
      <c r="H48" s="12">
        <f>YEAR(bw[[#This Row],[periodo]])</f>
        <v>2009</v>
      </c>
      <c r="J48"/>
      <c r="K48"/>
    </row>
    <row r="49" spans="1:11" ht="12.75">
      <c r="A49" s="2">
        <v>40057</v>
      </c>
      <c r="B49" s="4">
        <v>10000007</v>
      </c>
      <c r="D49" s="3" t="s">
        <v>2</v>
      </c>
      <c r="E49" s="3">
        <v>729.81899999999996</v>
      </c>
      <c r="F49" s="3">
        <v>2145987.2000000002</v>
      </c>
      <c r="G49" s="3" t="s">
        <v>14</v>
      </c>
      <c r="H49" s="12">
        <f>YEAR(bw[[#This Row],[periodo]])</f>
        <v>2009</v>
      </c>
      <c r="J49"/>
      <c r="K49"/>
    </row>
    <row r="50" spans="1:11" ht="12.75">
      <c r="A50" s="2">
        <v>40057</v>
      </c>
      <c r="B50" s="4">
        <v>10000011</v>
      </c>
      <c r="C50" s="3" t="s">
        <v>19</v>
      </c>
      <c r="D50" s="3" t="s">
        <v>1</v>
      </c>
      <c r="E50" s="3">
        <v>22.588000000000001</v>
      </c>
      <c r="F50" s="3">
        <v>45141.38</v>
      </c>
      <c r="G50" s="3" t="s">
        <v>17</v>
      </c>
      <c r="H50" s="12">
        <f>YEAR(bw[[#This Row],[periodo]])</f>
        <v>2009</v>
      </c>
      <c r="J50"/>
      <c r="K50"/>
    </row>
    <row r="51" spans="1:11" ht="12.75">
      <c r="A51" s="2">
        <v>40057</v>
      </c>
      <c r="B51" s="4">
        <v>10000011</v>
      </c>
      <c r="D51" s="3" t="s">
        <v>2</v>
      </c>
      <c r="E51" s="3">
        <v>51.866</v>
      </c>
      <c r="F51" s="3">
        <v>103652.51</v>
      </c>
      <c r="G51" s="3" t="s">
        <v>17</v>
      </c>
      <c r="H51" s="12">
        <f>YEAR(bw[[#This Row],[periodo]])</f>
        <v>2009</v>
      </c>
      <c r="J51"/>
      <c r="K51"/>
    </row>
    <row r="52" spans="1:11" ht="12.75">
      <c r="A52" s="2">
        <v>40057</v>
      </c>
      <c r="B52" s="4">
        <v>10000104</v>
      </c>
      <c r="C52" s="3" t="s">
        <v>4</v>
      </c>
      <c r="D52" s="3" t="s">
        <v>1</v>
      </c>
      <c r="E52" s="3">
        <v>-34.83</v>
      </c>
      <c r="F52" s="3">
        <v>-71350.06</v>
      </c>
      <c r="G52" s="3" t="s">
        <v>15</v>
      </c>
      <c r="H52" s="12">
        <f>YEAR(bw[[#This Row],[periodo]])</f>
        <v>2009</v>
      </c>
      <c r="J52"/>
      <c r="K52"/>
    </row>
    <row r="53" spans="1:11" ht="12.75">
      <c r="A53" s="2">
        <v>40057</v>
      </c>
      <c r="B53" s="4">
        <v>10000104</v>
      </c>
      <c r="D53" s="3" t="s">
        <v>2</v>
      </c>
      <c r="E53" s="3">
        <v>377.44</v>
      </c>
      <c r="F53" s="3">
        <v>773194.54</v>
      </c>
      <c r="G53" s="3" t="s">
        <v>15</v>
      </c>
      <c r="H53" s="12">
        <f>YEAR(bw[[#This Row],[periodo]])</f>
        <v>2009</v>
      </c>
      <c r="J53"/>
      <c r="K53"/>
    </row>
    <row r="54" spans="1:11" ht="12.75">
      <c r="A54" s="2">
        <v>40057</v>
      </c>
      <c r="B54" s="4">
        <v>10000261</v>
      </c>
      <c r="C54" s="3" t="s">
        <v>5</v>
      </c>
      <c r="D54" s="3" t="s">
        <v>1</v>
      </c>
      <c r="E54" s="3">
        <v>31.87</v>
      </c>
      <c r="F54" s="3">
        <v>206723.28</v>
      </c>
      <c r="G54" s="3" t="s">
        <v>24</v>
      </c>
      <c r="H54" s="12">
        <f>YEAR(bw[[#This Row],[periodo]])</f>
        <v>2009</v>
      </c>
      <c r="J54"/>
      <c r="K54"/>
    </row>
    <row r="55" spans="1:11" ht="12.75">
      <c r="A55" s="2">
        <v>40057</v>
      </c>
      <c r="B55" s="4">
        <v>10000261</v>
      </c>
      <c r="D55" s="3" t="s">
        <v>2</v>
      </c>
      <c r="E55" s="3">
        <v>84.93</v>
      </c>
      <c r="F55" s="3">
        <v>550894.52</v>
      </c>
      <c r="G55" s="3" t="s">
        <v>24</v>
      </c>
      <c r="H55" s="12">
        <f>YEAR(bw[[#This Row],[periodo]])</f>
        <v>2009</v>
      </c>
      <c r="J55"/>
      <c r="K55"/>
    </row>
    <row r="56" spans="1:11" ht="12.75">
      <c r="A56" s="2">
        <v>40057</v>
      </c>
      <c r="B56" s="4">
        <v>10000282</v>
      </c>
      <c r="C56" s="3" t="s">
        <v>20</v>
      </c>
      <c r="D56" s="3" t="s">
        <v>1</v>
      </c>
      <c r="E56" s="3">
        <v>253.59899999999999</v>
      </c>
      <c r="F56" s="3">
        <v>2548324.2400000002</v>
      </c>
      <c r="G56" s="3" t="s">
        <v>16</v>
      </c>
      <c r="H56" s="12">
        <f>YEAR(bw[[#This Row],[periodo]])</f>
        <v>2009</v>
      </c>
      <c r="J56"/>
      <c r="K56"/>
    </row>
    <row r="57" spans="1:11" ht="12.75">
      <c r="A57" s="2">
        <v>40057</v>
      </c>
      <c r="B57" s="4">
        <v>10000282</v>
      </c>
      <c r="D57" s="3" t="s">
        <v>2</v>
      </c>
      <c r="E57" s="3">
        <v>606.98299999999995</v>
      </c>
      <c r="F57" s="3">
        <v>6099351.7400000002</v>
      </c>
      <c r="G57" s="3" t="s">
        <v>16</v>
      </c>
      <c r="H57" s="12">
        <f>YEAR(bw[[#This Row],[periodo]])</f>
        <v>2009</v>
      </c>
      <c r="J57"/>
      <c r="K57"/>
    </row>
    <row r="58" spans="1:11" ht="12.75">
      <c r="A58" s="2">
        <v>40087</v>
      </c>
      <c r="B58" s="4">
        <v>10000007</v>
      </c>
      <c r="C58" s="3" t="s">
        <v>0</v>
      </c>
      <c r="D58" s="3" t="s">
        <v>1</v>
      </c>
      <c r="E58" s="3">
        <v>73.858000000000004</v>
      </c>
      <c r="F58" s="3">
        <v>226266.57</v>
      </c>
      <c r="G58" s="3" t="s">
        <v>14</v>
      </c>
      <c r="H58" s="12">
        <f>YEAR(bw[[#This Row],[periodo]])</f>
        <v>2009</v>
      </c>
      <c r="J58"/>
      <c r="K58"/>
    </row>
    <row r="59" spans="1:11" ht="12.75">
      <c r="A59" s="2">
        <v>40087</v>
      </c>
      <c r="B59" s="4">
        <v>10000007</v>
      </c>
      <c r="D59" s="3" t="s">
        <v>2</v>
      </c>
      <c r="E59" s="3">
        <v>775.10199999999998</v>
      </c>
      <c r="F59" s="3">
        <v>2374551.6</v>
      </c>
      <c r="G59" s="3" t="s">
        <v>14</v>
      </c>
      <c r="H59" s="12">
        <f>YEAR(bw[[#This Row],[periodo]])</f>
        <v>2009</v>
      </c>
      <c r="J59"/>
      <c r="K59"/>
    </row>
    <row r="60" spans="1:11" ht="12.75">
      <c r="A60" s="2">
        <v>40087</v>
      </c>
      <c r="B60" s="4">
        <v>10000011</v>
      </c>
      <c r="C60" s="3" t="s">
        <v>19</v>
      </c>
      <c r="D60" s="3" t="s">
        <v>1</v>
      </c>
      <c r="E60" s="3">
        <v>9.6229999999999993</v>
      </c>
      <c r="F60" s="3">
        <v>20000.919999999998</v>
      </c>
      <c r="G60" s="3" t="s">
        <v>17</v>
      </c>
      <c r="H60" s="12">
        <f>YEAR(bw[[#This Row],[periodo]])</f>
        <v>2009</v>
      </c>
      <c r="J60"/>
      <c r="K60"/>
    </row>
    <row r="61" spans="1:11" ht="12.75">
      <c r="A61" s="2">
        <v>40087</v>
      </c>
      <c r="B61" s="4">
        <v>10000011</v>
      </c>
      <c r="D61" s="3" t="s">
        <v>2</v>
      </c>
      <c r="E61" s="3">
        <v>51.902999999999999</v>
      </c>
      <c r="F61" s="3">
        <v>107877.75</v>
      </c>
      <c r="G61" s="3" t="s">
        <v>17</v>
      </c>
      <c r="H61" s="12">
        <f>YEAR(bw[[#This Row],[periodo]])</f>
        <v>2009</v>
      </c>
      <c r="J61"/>
      <c r="K61"/>
    </row>
    <row r="62" spans="1:11" ht="12.75">
      <c r="A62" s="2">
        <v>40087</v>
      </c>
      <c r="B62" s="4">
        <v>10000104</v>
      </c>
      <c r="C62" s="3" t="s">
        <v>4</v>
      </c>
      <c r="D62" s="3" t="s">
        <v>1</v>
      </c>
      <c r="E62" s="3">
        <v>-23.646999999999998</v>
      </c>
      <c r="F62" s="3">
        <v>-50531.51</v>
      </c>
      <c r="G62" s="3" t="s">
        <v>15</v>
      </c>
      <c r="H62" s="12">
        <f>YEAR(bw[[#This Row],[periodo]])</f>
        <v>2009</v>
      </c>
      <c r="J62"/>
      <c r="K62"/>
    </row>
    <row r="63" spans="1:11" ht="12.75">
      <c r="A63" s="2">
        <v>40087</v>
      </c>
      <c r="B63" s="4">
        <v>10000104</v>
      </c>
      <c r="D63" s="3" t="s">
        <v>2</v>
      </c>
      <c r="E63" s="3">
        <v>290.93900000000002</v>
      </c>
      <c r="F63" s="3">
        <v>621710.38</v>
      </c>
      <c r="G63" s="3" t="s">
        <v>15</v>
      </c>
      <c r="H63" s="12">
        <f>YEAR(bw[[#This Row],[periodo]])</f>
        <v>2009</v>
      </c>
      <c r="J63"/>
      <c r="K63"/>
    </row>
    <row r="64" spans="1:11" ht="12.75">
      <c r="A64" s="2">
        <v>40087</v>
      </c>
      <c r="B64" s="4">
        <v>10000261</v>
      </c>
      <c r="C64" s="3" t="s">
        <v>5</v>
      </c>
      <c r="D64" s="3" t="s">
        <v>1</v>
      </c>
      <c r="E64" s="3">
        <v>-0.90600000000000003</v>
      </c>
      <c r="F64" s="3">
        <v>-4784.7</v>
      </c>
      <c r="G64" s="3" t="s">
        <v>24</v>
      </c>
      <c r="H64" s="12">
        <f>YEAR(bw[[#This Row],[periodo]])</f>
        <v>2009</v>
      </c>
      <c r="J64"/>
      <c r="K64"/>
    </row>
    <row r="65" spans="1:11" ht="12.75">
      <c r="A65" s="2">
        <v>40087</v>
      </c>
      <c r="B65" s="4">
        <v>10000261</v>
      </c>
      <c r="D65" s="3" t="s">
        <v>21</v>
      </c>
      <c r="E65" s="3">
        <v>10</v>
      </c>
      <c r="F65" s="3">
        <v>52811.28</v>
      </c>
      <c r="G65" s="3" t="s">
        <v>24</v>
      </c>
      <c r="H65" s="12">
        <f>YEAR(bw[[#This Row],[periodo]])</f>
        <v>2009</v>
      </c>
      <c r="J65"/>
      <c r="K65"/>
    </row>
    <row r="66" spans="1:11" ht="12.75">
      <c r="A66" s="2">
        <v>40087</v>
      </c>
      <c r="B66" s="4">
        <v>10000261</v>
      </c>
      <c r="D66" s="3" t="s">
        <v>2</v>
      </c>
      <c r="E66" s="3">
        <v>67.066000000000003</v>
      </c>
      <c r="F66" s="3">
        <v>354184.14</v>
      </c>
      <c r="G66" s="3" t="s">
        <v>24</v>
      </c>
      <c r="H66" s="12">
        <f>YEAR(bw[[#This Row],[periodo]])</f>
        <v>2009</v>
      </c>
      <c r="J66"/>
      <c r="K66"/>
    </row>
    <row r="67" spans="1:11" ht="12.75">
      <c r="A67" s="2">
        <v>40087</v>
      </c>
      <c r="B67" s="4">
        <v>10000282</v>
      </c>
      <c r="C67" s="3" t="s">
        <v>20</v>
      </c>
      <c r="D67" s="3" t="s">
        <v>1</v>
      </c>
      <c r="E67" s="3">
        <v>23.940999999999999</v>
      </c>
      <c r="F67" s="3">
        <v>240574.41</v>
      </c>
      <c r="G67" s="3" t="s">
        <v>16</v>
      </c>
      <c r="H67" s="12">
        <f>YEAR(bw[[#This Row],[periodo]])</f>
        <v>2009</v>
      </c>
      <c r="J67"/>
      <c r="K67"/>
    </row>
    <row r="68" spans="1:11" ht="12.75">
      <c r="A68" s="2">
        <v>40087</v>
      </c>
      <c r="B68" s="4">
        <v>10000282</v>
      </c>
      <c r="D68" s="3" t="s">
        <v>21</v>
      </c>
      <c r="E68" s="3">
        <v>-25</v>
      </c>
      <c r="F68" s="3">
        <v>-251215.92</v>
      </c>
      <c r="G68" s="3" t="s">
        <v>16</v>
      </c>
      <c r="H68" s="12">
        <f>YEAR(bw[[#This Row],[periodo]])</f>
        <v>2009</v>
      </c>
      <c r="J68"/>
      <c r="K68"/>
    </row>
    <row r="69" spans="1:11" ht="12.75">
      <c r="A69" s="2">
        <v>40087</v>
      </c>
      <c r="B69" s="4">
        <v>10000282</v>
      </c>
      <c r="D69" s="3" t="s">
        <v>2</v>
      </c>
      <c r="E69" s="3">
        <v>539.43299999999999</v>
      </c>
      <c r="F69" s="3">
        <v>5420566.3300000001</v>
      </c>
      <c r="G69" s="3" t="s">
        <v>16</v>
      </c>
      <c r="H69" s="12">
        <f>YEAR(bw[[#This Row],[periodo]])</f>
        <v>2009</v>
      </c>
      <c r="J69"/>
      <c r="K69"/>
    </row>
    <row r="70" spans="1:11" ht="12.75">
      <c r="A70" s="2">
        <v>40118</v>
      </c>
      <c r="B70" s="4">
        <v>10000007</v>
      </c>
      <c r="C70" s="3" t="s">
        <v>0</v>
      </c>
      <c r="D70" s="3" t="s">
        <v>1</v>
      </c>
      <c r="E70" s="3">
        <v>264.48599999999999</v>
      </c>
      <c r="F70" s="3">
        <v>838085.93</v>
      </c>
      <c r="G70" s="3" t="s">
        <v>14</v>
      </c>
      <c r="H70" s="12">
        <f>YEAR(bw[[#This Row],[periodo]])</f>
        <v>2009</v>
      </c>
      <c r="J70"/>
      <c r="K70"/>
    </row>
    <row r="71" spans="1:11" ht="12.75">
      <c r="A71" s="2">
        <v>40118</v>
      </c>
      <c r="B71" s="4">
        <v>10000007</v>
      </c>
      <c r="D71" s="3" t="s">
        <v>2</v>
      </c>
      <c r="E71" s="3">
        <v>652.01400000000001</v>
      </c>
      <c r="F71" s="3">
        <v>2066059.08</v>
      </c>
      <c r="G71" s="3" t="s">
        <v>14</v>
      </c>
      <c r="H71" s="12">
        <f>YEAR(bw[[#This Row],[periodo]])</f>
        <v>2009</v>
      </c>
      <c r="J71"/>
      <c r="K71"/>
    </row>
    <row r="72" spans="1:11" ht="12.75">
      <c r="A72" s="2">
        <v>40118</v>
      </c>
      <c r="B72" s="4">
        <v>10000011</v>
      </c>
      <c r="C72" s="3" t="s">
        <v>19</v>
      </c>
      <c r="D72" s="3" t="s">
        <v>1</v>
      </c>
      <c r="E72" s="3">
        <v>53.005000000000003</v>
      </c>
      <c r="F72" s="3">
        <v>112547.84</v>
      </c>
      <c r="G72" s="3" t="s">
        <v>17</v>
      </c>
      <c r="H72" s="12">
        <f>YEAR(bw[[#This Row],[periodo]])</f>
        <v>2009</v>
      </c>
      <c r="J72"/>
      <c r="K72"/>
    </row>
    <row r="73" spans="1:11" ht="12.75">
      <c r="A73" s="2">
        <v>40118</v>
      </c>
      <c r="B73" s="4">
        <v>10000011</v>
      </c>
      <c r="D73" s="3" t="s">
        <v>2</v>
      </c>
      <c r="E73" s="3">
        <v>46.613</v>
      </c>
      <c r="F73" s="3">
        <v>98975.44</v>
      </c>
      <c r="G73" s="3" t="s">
        <v>17</v>
      </c>
      <c r="H73" s="12">
        <f>YEAR(bw[[#This Row],[periodo]])</f>
        <v>2009</v>
      </c>
      <c r="J73"/>
      <c r="K73"/>
    </row>
    <row r="74" spans="1:11" ht="12.75">
      <c r="A74" s="2">
        <v>40118</v>
      </c>
      <c r="B74" s="4">
        <v>10000104</v>
      </c>
      <c r="C74" s="3" t="s">
        <v>4</v>
      </c>
      <c r="D74" s="3" t="s">
        <v>1</v>
      </c>
      <c r="E74" s="3">
        <v>124.73099999999999</v>
      </c>
      <c r="F74" s="3">
        <v>271433.52</v>
      </c>
      <c r="G74" s="3" t="s">
        <v>15</v>
      </c>
      <c r="H74" s="12">
        <f>YEAR(bw[[#This Row],[periodo]])</f>
        <v>2009</v>
      </c>
      <c r="J74"/>
      <c r="K74"/>
    </row>
    <row r="75" spans="1:11" ht="12.75">
      <c r="A75" s="2">
        <v>40118</v>
      </c>
      <c r="B75" s="4">
        <v>10000104</v>
      </c>
      <c r="D75" s="3" t="s">
        <v>2</v>
      </c>
      <c r="E75" s="3">
        <v>520.18200000000002</v>
      </c>
      <c r="F75" s="3">
        <v>1131994.51</v>
      </c>
      <c r="G75" s="3" t="s">
        <v>15</v>
      </c>
      <c r="H75" s="12">
        <f>YEAR(bw[[#This Row],[periodo]])</f>
        <v>2009</v>
      </c>
      <c r="J75"/>
      <c r="K75"/>
    </row>
    <row r="76" spans="1:11" ht="12.75">
      <c r="A76" s="2">
        <v>40118</v>
      </c>
      <c r="B76" s="4">
        <v>10000261</v>
      </c>
      <c r="C76" s="3" t="s">
        <v>5</v>
      </c>
      <c r="D76" s="3" t="s">
        <v>1</v>
      </c>
      <c r="E76" s="3">
        <v>9.923</v>
      </c>
      <c r="F76" s="3">
        <v>43506.04</v>
      </c>
      <c r="G76" s="3" t="s">
        <v>24</v>
      </c>
      <c r="H76" s="12">
        <f>YEAR(bw[[#This Row],[periodo]])</f>
        <v>2009</v>
      </c>
      <c r="J76"/>
      <c r="K76"/>
    </row>
    <row r="77" spans="1:11" ht="12.75">
      <c r="A77" s="2">
        <v>40118</v>
      </c>
      <c r="B77" s="4">
        <v>10000261</v>
      </c>
      <c r="D77" s="3" t="s">
        <v>2</v>
      </c>
      <c r="E77" s="3">
        <v>92.397000000000006</v>
      </c>
      <c r="F77" s="3">
        <v>405101.99</v>
      </c>
      <c r="G77" s="3" t="s">
        <v>24</v>
      </c>
      <c r="H77" s="12">
        <f>YEAR(bw[[#This Row],[periodo]])</f>
        <v>2009</v>
      </c>
      <c r="J77"/>
      <c r="K77"/>
    </row>
    <row r="78" spans="1:11" ht="12.75">
      <c r="A78" s="2">
        <v>40118</v>
      </c>
      <c r="B78" s="4">
        <v>10000282</v>
      </c>
      <c r="C78" s="3" t="s">
        <v>20</v>
      </c>
      <c r="D78" s="3" t="s">
        <v>1</v>
      </c>
      <c r="E78" s="3">
        <v>164.87799999999999</v>
      </c>
      <c r="F78" s="3">
        <v>1656799.13</v>
      </c>
      <c r="G78" s="3" t="s">
        <v>16</v>
      </c>
      <c r="H78" s="12">
        <f>YEAR(bw[[#This Row],[periodo]])</f>
        <v>2009</v>
      </c>
      <c r="J78"/>
      <c r="K78"/>
    </row>
    <row r="79" spans="1:11" ht="12.75">
      <c r="A79" s="2">
        <v>40118</v>
      </c>
      <c r="B79" s="4">
        <v>10000282</v>
      </c>
      <c r="D79" s="3" t="s">
        <v>21</v>
      </c>
      <c r="E79" s="3">
        <v>-25</v>
      </c>
      <c r="F79" s="3">
        <v>-251215.92</v>
      </c>
      <c r="G79" s="3" t="s">
        <v>16</v>
      </c>
      <c r="H79" s="12">
        <f>YEAR(bw[[#This Row],[periodo]])</f>
        <v>2009</v>
      </c>
      <c r="J79"/>
      <c r="K79"/>
    </row>
    <row r="80" spans="1:11" ht="12.75">
      <c r="A80" s="2">
        <v>40118</v>
      </c>
      <c r="B80" s="4">
        <v>10000282</v>
      </c>
      <c r="D80" s="3" t="s">
        <v>2</v>
      </c>
      <c r="E80" s="3">
        <v>301.67099999999999</v>
      </c>
      <c r="F80" s="3">
        <v>3031382.33</v>
      </c>
      <c r="G80" s="3" t="s">
        <v>16</v>
      </c>
      <c r="H80" s="12">
        <f>YEAR(bw[[#This Row],[periodo]])</f>
        <v>2009</v>
      </c>
      <c r="J80"/>
      <c r="K80"/>
    </row>
    <row r="81" spans="1:11" ht="12.75">
      <c r="A81" s="2">
        <v>40148</v>
      </c>
      <c r="B81" s="4">
        <v>10000007</v>
      </c>
      <c r="C81" s="3" t="s">
        <v>0</v>
      </c>
      <c r="D81" s="3" t="s">
        <v>1</v>
      </c>
      <c r="E81" s="3">
        <v>116.518</v>
      </c>
      <c r="F81" s="3">
        <v>378493.47</v>
      </c>
      <c r="G81" s="3" t="s">
        <v>14</v>
      </c>
      <c r="H81" s="12">
        <f>YEAR(bw[[#This Row],[periodo]])</f>
        <v>2009</v>
      </c>
      <c r="J81"/>
      <c r="K81"/>
    </row>
    <row r="82" spans="1:11" ht="12.75">
      <c r="A82" s="2">
        <v>40148</v>
      </c>
      <c r="B82" s="4">
        <v>10000007</v>
      </c>
      <c r="D82" s="3" t="s">
        <v>2</v>
      </c>
      <c r="E82" s="3">
        <v>815.91300000000001</v>
      </c>
      <c r="F82" s="3">
        <v>2650386.31</v>
      </c>
      <c r="G82" s="3" t="s">
        <v>14</v>
      </c>
      <c r="H82" s="12">
        <f>YEAR(bw[[#This Row],[periodo]])</f>
        <v>2009</v>
      </c>
      <c r="J82"/>
      <c r="K82"/>
    </row>
    <row r="83" spans="1:11" ht="12.75">
      <c r="A83" s="2">
        <v>40148</v>
      </c>
      <c r="B83" s="4">
        <v>10000011</v>
      </c>
      <c r="C83" s="3" t="s">
        <v>19</v>
      </c>
      <c r="D83" s="3" t="s">
        <v>1</v>
      </c>
      <c r="E83" s="3">
        <v>0.66700000000000004</v>
      </c>
      <c r="F83" s="3">
        <v>1431.56</v>
      </c>
      <c r="G83" s="3" t="s">
        <v>17</v>
      </c>
      <c r="H83" s="12">
        <f>YEAR(bw[[#This Row],[periodo]])</f>
        <v>2009</v>
      </c>
      <c r="J83"/>
      <c r="K83"/>
    </row>
    <row r="84" spans="1:11" ht="12.75">
      <c r="A84" s="2">
        <v>40148</v>
      </c>
      <c r="B84" s="4">
        <v>10000011</v>
      </c>
      <c r="D84" s="3" t="s">
        <v>2</v>
      </c>
      <c r="E84" s="3">
        <v>25.155000000000001</v>
      </c>
      <c r="F84" s="3">
        <v>53989.31</v>
      </c>
      <c r="G84" s="3" t="s">
        <v>17</v>
      </c>
      <c r="H84" s="12">
        <f>YEAR(bw[[#This Row],[periodo]])</f>
        <v>2009</v>
      </c>
      <c r="J84"/>
      <c r="K84"/>
    </row>
    <row r="85" spans="1:11" ht="12.75">
      <c r="A85" s="2">
        <v>40148</v>
      </c>
      <c r="B85" s="4">
        <v>10000104</v>
      </c>
      <c r="C85" s="3" t="s">
        <v>4</v>
      </c>
      <c r="D85" s="3" t="s">
        <v>1</v>
      </c>
      <c r="E85" s="3">
        <v>4.8470000000000004</v>
      </c>
      <c r="F85" s="3">
        <v>11034.59</v>
      </c>
      <c r="G85" s="3" t="s">
        <v>15</v>
      </c>
      <c r="H85" s="12">
        <f>YEAR(bw[[#This Row],[periodo]])</f>
        <v>2009</v>
      </c>
      <c r="J85"/>
      <c r="K85"/>
    </row>
    <row r="86" spans="1:11" ht="12.75">
      <c r="A86" s="2">
        <v>40148</v>
      </c>
      <c r="B86" s="4">
        <v>10000104</v>
      </c>
      <c r="D86" s="3" t="s">
        <v>2</v>
      </c>
      <c r="E86" s="3">
        <v>498.62799999999999</v>
      </c>
      <c r="F86" s="3">
        <v>1135103.69</v>
      </c>
      <c r="G86" s="3" t="s">
        <v>15</v>
      </c>
      <c r="H86" s="12">
        <f>YEAR(bw[[#This Row],[periodo]])</f>
        <v>2009</v>
      </c>
      <c r="J86"/>
      <c r="K86"/>
    </row>
    <row r="87" spans="1:11" ht="12.75">
      <c r="A87" s="2">
        <v>40148</v>
      </c>
      <c r="B87" s="4">
        <v>10000261</v>
      </c>
      <c r="C87" s="3" t="s">
        <v>5</v>
      </c>
      <c r="D87" s="3" t="s">
        <v>1</v>
      </c>
      <c r="E87" s="3">
        <v>8.7249999999999996</v>
      </c>
      <c r="F87" s="3">
        <v>39565.64</v>
      </c>
      <c r="G87" s="3" t="s">
        <v>24</v>
      </c>
      <c r="H87" s="12">
        <f>YEAR(bw[[#This Row],[periodo]])</f>
        <v>2009</v>
      </c>
      <c r="J87"/>
      <c r="K87"/>
    </row>
    <row r="88" spans="1:11" ht="12.75">
      <c r="A88" s="2">
        <v>40148</v>
      </c>
      <c r="B88" s="4">
        <v>10000261</v>
      </c>
      <c r="D88" s="3" t="s">
        <v>2</v>
      </c>
      <c r="E88" s="3">
        <v>94.954999999999998</v>
      </c>
      <c r="F88" s="3">
        <v>430596.46</v>
      </c>
      <c r="G88" s="3" t="s">
        <v>24</v>
      </c>
      <c r="H88" s="12">
        <f>YEAR(bw[[#This Row],[periodo]])</f>
        <v>2009</v>
      </c>
      <c r="J88"/>
      <c r="K88"/>
    </row>
    <row r="89" spans="1:11" ht="12.75">
      <c r="A89" s="2">
        <v>40148</v>
      </c>
      <c r="B89" s="4">
        <v>10000282</v>
      </c>
      <c r="C89" s="3" t="s">
        <v>20</v>
      </c>
      <c r="D89" s="3" t="s">
        <v>1</v>
      </c>
      <c r="E89" s="3">
        <v>25.68</v>
      </c>
      <c r="F89" s="3">
        <v>258049</v>
      </c>
      <c r="G89" s="3" t="s">
        <v>16</v>
      </c>
      <c r="H89" s="12">
        <f>YEAR(bw[[#This Row],[periodo]])</f>
        <v>2009</v>
      </c>
      <c r="J89"/>
      <c r="K89"/>
    </row>
    <row r="90" spans="1:11" ht="12.75">
      <c r="A90" s="2">
        <v>40148</v>
      </c>
      <c r="B90" s="4">
        <v>10000282</v>
      </c>
      <c r="D90" s="3" t="s">
        <v>2</v>
      </c>
      <c r="E90" s="3">
        <v>427.702</v>
      </c>
      <c r="F90" s="3">
        <v>4297822.12</v>
      </c>
      <c r="G90" s="3" t="s">
        <v>16</v>
      </c>
      <c r="H90" s="12">
        <f>YEAR(bw[[#This Row],[periodo]])</f>
        <v>2009</v>
      </c>
      <c r="J90"/>
      <c r="K90"/>
    </row>
    <row r="91" spans="1:11" ht="12.75">
      <c r="A91" s="2">
        <v>40179</v>
      </c>
      <c r="B91" s="4">
        <v>10000007</v>
      </c>
      <c r="C91" s="3" t="s">
        <v>0</v>
      </c>
      <c r="D91" s="3" t="s">
        <v>1</v>
      </c>
      <c r="E91" s="3">
        <v>23.437999999999999</v>
      </c>
      <c r="F91" s="3">
        <v>77903.75</v>
      </c>
      <c r="G91" s="3" t="s">
        <v>14</v>
      </c>
      <c r="H91" s="12">
        <f>YEAR(bw[[#This Row],[periodo]])</f>
        <v>2010</v>
      </c>
      <c r="J91"/>
      <c r="K91"/>
    </row>
    <row r="92" spans="1:11" ht="12.75">
      <c r="A92" s="2">
        <v>40179</v>
      </c>
      <c r="B92" s="4">
        <v>10000007</v>
      </c>
      <c r="D92" s="3" t="s">
        <v>2</v>
      </c>
      <c r="E92" s="3">
        <v>821.68299999999999</v>
      </c>
      <c r="F92" s="3">
        <v>2730988.46</v>
      </c>
      <c r="G92" s="3" t="s">
        <v>14</v>
      </c>
      <c r="H92" s="12">
        <f>YEAR(bw[[#This Row],[periodo]])</f>
        <v>2010</v>
      </c>
      <c r="J92"/>
      <c r="K92"/>
    </row>
    <row r="93" spans="1:11" ht="12.75">
      <c r="A93" s="2">
        <v>40179</v>
      </c>
      <c r="B93" s="4">
        <v>10000011</v>
      </c>
      <c r="C93" s="3" t="s">
        <v>19</v>
      </c>
      <c r="D93" s="3" t="s">
        <v>1</v>
      </c>
      <c r="E93" s="3">
        <v>31.709</v>
      </c>
      <c r="F93" s="3">
        <v>68251.19</v>
      </c>
      <c r="G93" s="3" t="s">
        <v>17</v>
      </c>
      <c r="H93" s="12">
        <f>YEAR(bw[[#This Row],[periodo]])</f>
        <v>2010</v>
      </c>
      <c r="J93"/>
      <c r="K93"/>
    </row>
    <row r="94" spans="1:11" ht="12.75">
      <c r="A94" s="2">
        <v>40179</v>
      </c>
      <c r="B94" s="4">
        <v>10000011</v>
      </c>
      <c r="D94" s="3" t="s">
        <v>2</v>
      </c>
      <c r="E94" s="3">
        <v>60.600999999999999</v>
      </c>
      <c r="F94" s="3">
        <v>130439.02</v>
      </c>
      <c r="G94" s="3" t="s">
        <v>17</v>
      </c>
      <c r="H94" s="12">
        <f>YEAR(bw[[#This Row],[periodo]])</f>
        <v>2010</v>
      </c>
      <c r="J94"/>
      <c r="K94"/>
    </row>
    <row r="95" spans="1:11" ht="12.75">
      <c r="A95" s="2">
        <v>40179</v>
      </c>
      <c r="B95" s="4">
        <v>10000104</v>
      </c>
      <c r="C95" s="3" t="s">
        <v>4</v>
      </c>
      <c r="D95" s="3" t="s">
        <v>1</v>
      </c>
      <c r="E95" s="3">
        <v>-61.009</v>
      </c>
      <c r="F95" s="3">
        <v>-137436.06</v>
      </c>
      <c r="G95" s="3" t="s">
        <v>15</v>
      </c>
      <c r="H95" s="12">
        <f>YEAR(bw[[#This Row],[periodo]])</f>
        <v>2010</v>
      </c>
      <c r="J95"/>
      <c r="K95"/>
    </row>
    <row r="96" spans="1:11" ht="12.75">
      <c r="A96" s="2">
        <v>40179</v>
      </c>
      <c r="B96" s="4">
        <v>10000104</v>
      </c>
      <c r="D96" s="3" t="s">
        <v>2</v>
      </c>
      <c r="E96" s="3">
        <v>444.86799999999999</v>
      </c>
      <c r="F96" s="3">
        <v>1002130.27</v>
      </c>
      <c r="G96" s="3" t="s">
        <v>15</v>
      </c>
      <c r="H96" s="12">
        <f>YEAR(bw[[#This Row],[periodo]])</f>
        <v>2010</v>
      </c>
      <c r="J96"/>
      <c r="K96"/>
    </row>
    <row r="97" spans="1:11" ht="12.75">
      <c r="A97" s="2">
        <v>40179</v>
      </c>
      <c r="B97" s="4">
        <v>10000261</v>
      </c>
      <c r="C97" s="3" t="s">
        <v>5</v>
      </c>
      <c r="D97" s="3" t="s">
        <v>1</v>
      </c>
      <c r="E97" s="3">
        <v>0.86299999999999999</v>
      </c>
      <c r="F97" s="3">
        <v>3913.48</v>
      </c>
      <c r="G97" s="3" t="s">
        <v>24</v>
      </c>
      <c r="H97" s="12">
        <f>YEAR(bw[[#This Row],[periodo]])</f>
        <v>2010</v>
      </c>
      <c r="J97"/>
      <c r="K97"/>
    </row>
    <row r="98" spans="1:11" ht="12.75">
      <c r="A98" s="2">
        <v>40179</v>
      </c>
      <c r="B98" s="4">
        <v>10000261</v>
      </c>
      <c r="D98" s="3" t="s">
        <v>2</v>
      </c>
      <c r="E98" s="3">
        <v>143.137</v>
      </c>
      <c r="F98" s="3">
        <v>649089.67000000004</v>
      </c>
      <c r="G98" s="3" t="s">
        <v>24</v>
      </c>
      <c r="H98" s="12">
        <f>YEAR(bw[[#This Row],[periodo]])</f>
        <v>2010</v>
      </c>
      <c r="J98"/>
      <c r="K98"/>
    </row>
    <row r="99" spans="1:11" ht="12.75">
      <c r="A99" s="2">
        <v>40179</v>
      </c>
      <c r="B99" s="4">
        <v>10000282</v>
      </c>
      <c r="C99" s="3" t="s">
        <v>20</v>
      </c>
      <c r="D99" s="3" t="s">
        <v>1</v>
      </c>
      <c r="E99" s="3">
        <v>159.155</v>
      </c>
      <c r="F99" s="3">
        <v>1599290.78</v>
      </c>
      <c r="G99" s="3" t="s">
        <v>16</v>
      </c>
      <c r="H99" s="12">
        <f>YEAR(bw[[#This Row],[periodo]])</f>
        <v>2010</v>
      </c>
      <c r="J99"/>
      <c r="K99"/>
    </row>
    <row r="100" spans="1:11" ht="12.75">
      <c r="A100" s="2">
        <v>40179</v>
      </c>
      <c r="B100" s="4">
        <v>10000282</v>
      </c>
      <c r="D100" s="3" t="s">
        <v>2</v>
      </c>
      <c r="E100" s="3">
        <v>547.48599999999999</v>
      </c>
      <c r="F100" s="3">
        <v>5501487.8899999997</v>
      </c>
      <c r="G100" s="3" t="s">
        <v>16</v>
      </c>
      <c r="H100" s="12">
        <f>YEAR(bw[[#This Row],[periodo]])</f>
        <v>2010</v>
      </c>
      <c r="J100"/>
      <c r="K100"/>
    </row>
    <row r="101" spans="1:11" ht="12.75">
      <c r="A101" s="2">
        <v>40210</v>
      </c>
      <c r="B101" s="4">
        <v>10000007</v>
      </c>
      <c r="C101" s="3" t="s">
        <v>0</v>
      </c>
      <c r="D101" s="3" t="s">
        <v>1</v>
      </c>
      <c r="E101" s="3">
        <v>190.88499999999999</v>
      </c>
      <c r="F101" s="3">
        <v>644552.68000000005</v>
      </c>
      <c r="G101" s="3" t="s">
        <v>14</v>
      </c>
      <c r="H101" s="12">
        <f>YEAR(bw[[#This Row],[periodo]])</f>
        <v>2010</v>
      </c>
      <c r="J101"/>
      <c r="K101"/>
    </row>
    <row r="102" spans="1:11" ht="12.75">
      <c r="A102" s="2">
        <v>40210</v>
      </c>
      <c r="B102" s="4">
        <v>10000007</v>
      </c>
      <c r="D102" s="3" t="s">
        <v>2</v>
      </c>
      <c r="E102" s="3">
        <v>776.38</v>
      </c>
      <c r="F102" s="3">
        <v>2621566.98</v>
      </c>
      <c r="G102" s="3" t="s">
        <v>14</v>
      </c>
      <c r="H102" s="12">
        <f>YEAR(bw[[#This Row],[periodo]])</f>
        <v>2010</v>
      </c>
      <c r="J102"/>
      <c r="K102"/>
    </row>
    <row r="103" spans="1:11" ht="12.75">
      <c r="A103" s="2">
        <v>40210</v>
      </c>
      <c r="B103" s="4">
        <v>10000011</v>
      </c>
      <c r="C103" s="3" t="s">
        <v>19</v>
      </c>
      <c r="D103" s="3" t="s">
        <v>1</v>
      </c>
      <c r="E103" s="3">
        <v>3.1589999999999998</v>
      </c>
      <c r="F103" s="3">
        <v>6826.72</v>
      </c>
      <c r="G103" s="3" t="s">
        <v>17</v>
      </c>
      <c r="H103" s="12">
        <f>YEAR(bw[[#This Row],[periodo]])</f>
        <v>2010</v>
      </c>
      <c r="J103"/>
      <c r="K103"/>
    </row>
    <row r="104" spans="1:11" ht="12.75">
      <c r="A104" s="2">
        <v>40210</v>
      </c>
      <c r="B104" s="4">
        <v>10000011</v>
      </c>
      <c r="D104" s="3" t="s">
        <v>2</v>
      </c>
      <c r="E104" s="3">
        <v>46.88</v>
      </c>
      <c r="F104" s="3">
        <v>101309.44</v>
      </c>
      <c r="G104" s="3" t="s">
        <v>17</v>
      </c>
      <c r="H104" s="12">
        <f>YEAR(bw[[#This Row],[periodo]])</f>
        <v>2010</v>
      </c>
      <c r="J104"/>
      <c r="K104"/>
    </row>
    <row r="105" spans="1:11" ht="12.75">
      <c r="A105" s="2">
        <v>40210</v>
      </c>
      <c r="B105" s="4">
        <v>10000104</v>
      </c>
      <c r="C105" s="3" t="s">
        <v>4</v>
      </c>
      <c r="D105" s="3" t="s">
        <v>1</v>
      </c>
      <c r="E105" s="3">
        <v>14.757</v>
      </c>
      <c r="F105" s="3">
        <v>33215.22</v>
      </c>
      <c r="G105" s="3" t="s">
        <v>15</v>
      </c>
      <c r="H105" s="12">
        <f>YEAR(bw[[#This Row],[periodo]])</f>
        <v>2010</v>
      </c>
      <c r="J105"/>
      <c r="K105"/>
    </row>
    <row r="106" spans="1:11" ht="12.75">
      <c r="A106" s="2">
        <v>40210</v>
      </c>
      <c r="B106" s="4">
        <v>10000104</v>
      </c>
      <c r="D106" s="3" t="s">
        <v>2</v>
      </c>
      <c r="E106" s="3">
        <v>515.10299999999995</v>
      </c>
      <c r="F106" s="3">
        <v>1159208.2</v>
      </c>
      <c r="G106" s="3" t="s">
        <v>15</v>
      </c>
      <c r="H106" s="12">
        <f>YEAR(bw[[#This Row],[periodo]])</f>
        <v>2010</v>
      </c>
      <c r="J106"/>
      <c r="K106"/>
    </row>
    <row r="107" spans="1:11" ht="12.75">
      <c r="A107" s="2">
        <v>40210</v>
      </c>
      <c r="B107" s="4">
        <v>10000261</v>
      </c>
      <c r="C107" s="3" t="s">
        <v>5</v>
      </c>
      <c r="D107" s="3" t="s">
        <v>1</v>
      </c>
      <c r="E107" s="3">
        <v>30.506</v>
      </c>
      <c r="F107" s="3">
        <v>271705.59999999998</v>
      </c>
      <c r="G107" s="3" t="s">
        <v>24</v>
      </c>
      <c r="H107" s="12">
        <f>YEAR(bw[[#This Row],[periodo]])</f>
        <v>2010</v>
      </c>
      <c r="J107"/>
      <c r="K107"/>
    </row>
    <row r="108" spans="1:11" ht="12.75">
      <c r="A108" s="2">
        <v>40210</v>
      </c>
      <c r="B108" s="4">
        <v>10000261</v>
      </c>
      <c r="D108" s="3" t="s">
        <v>2</v>
      </c>
      <c r="E108" s="3">
        <v>145.13399999999999</v>
      </c>
      <c r="F108" s="3">
        <v>1292654.47</v>
      </c>
      <c r="G108" s="3" t="s">
        <v>24</v>
      </c>
      <c r="H108" s="12">
        <f>YEAR(bw[[#This Row],[periodo]])</f>
        <v>2010</v>
      </c>
      <c r="J108"/>
      <c r="K108"/>
    </row>
    <row r="109" spans="1:11" ht="12.75">
      <c r="A109" s="2">
        <v>40210</v>
      </c>
      <c r="B109" s="4">
        <v>10000282</v>
      </c>
      <c r="C109" s="3" t="s">
        <v>20</v>
      </c>
      <c r="D109" s="3" t="s">
        <v>1</v>
      </c>
      <c r="E109" s="3">
        <v>74.727000000000004</v>
      </c>
      <c r="F109" s="3">
        <v>750904.48</v>
      </c>
      <c r="G109" s="3" t="s">
        <v>16</v>
      </c>
      <c r="H109" s="12">
        <f>YEAR(bw[[#This Row],[periodo]])</f>
        <v>2010</v>
      </c>
      <c r="J109"/>
      <c r="K109"/>
    </row>
    <row r="110" spans="1:11" ht="12.75">
      <c r="A110" s="2">
        <v>40210</v>
      </c>
      <c r="B110" s="4">
        <v>10000282</v>
      </c>
      <c r="D110" s="3" t="s">
        <v>2</v>
      </c>
      <c r="E110" s="3">
        <v>649.53899999999999</v>
      </c>
      <c r="F110" s="3">
        <v>6526981.5700000003</v>
      </c>
      <c r="G110" s="3" t="s">
        <v>16</v>
      </c>
      <c r="H110" s="12">
        <f>YEAR(bw[[#This Row],[periodo]])</f>
        <v>2010</v>
      </c>
      <c r="J110"/>
      <c r="K110"/>
    </row>
    <row r="111" spans="1:11" ht="12.75">
      <c r="A111" s="2">
        <v>40238</v>
      </c>
      <c r="B111" s="4">
        <v>10000007</v>
      </c>
      <c r="C111" s="3" t="s">
        <v>0</v>
      </c>
      <c r="D111" s="3" t="s">
        <v>1</v>
      </c>
      <c r="E111" s="3">
        <v>92.588999999999999</v>
      </c>
      <c r="F111" s="3">
        <v>329669.32</v>
      </c>
      <c r="G111" s="3" t="s">
        <v>14</v>
      </c>
      <c r="H111" s="12">
        <f>YEAR(bw[[#This Row],[periodo]])</f>
        <v>2010</v>
      </c>
      <c r="J111"/>
      <c r="K111"/>
    </row>
    <row r="112" spans="1:11" ht="12.75">
      <c r="A112" s="2">
        <v>40238</v>
      </c>
      <c r="B112" s="4">
        <v>10000007</v>
      </c>
      <c r="D112" s="3" t="s">
        <v>2</v>
      </c>
      <c r="E112" s="3">
        <v>588.63800000000003</v>
      </c>
      <c r="F112" s="3">
        <v>2095884.76</v>
      </c>
      <c r="G112" s="3" t="s">
        <v>14</v>
      </c>
      <c r="H112" s="12">
        <f>YEAR(bw[[#This Row],[periodo]])</f>
        <v>2010</v>
      </c>
      <c r="J112"/>
      <c r="K112"/>
    </row>
    <row r="113" spans="1:11" ht="12.75">
      <c r="A113" s="2">
        <v>40238</v>
      </c>
      <c r="B113" s="4">
        <v>10000011</v>
      </c>
      <c r="C113" s="3" t="s">
        <v>19</v>
      </c>
      <c r="D113" s="3" t="s">
        <v>1</v>
      </c>
      <c r="E113" s="3">
        <v>39.543999999999997</v>
      </c>
      <c r="F113" s="3">
        <v>89310.29</v>
      </c>
      <c r="G113" s="3" t="s">
        <v>17</v>
      </c>
      <c r="H113" s="12">
        <f>YEAR(bw[[#This Row],[periodo]])</f>
        <v>2010</v>
      </c>
      <c r="J113"/>
      <c r="K113"/>
    </row>
    <row r="114" spans="1:11" ht="12.75">
      <c r="A114" s="2">
        <v>40238</v>
      </c>
      <c r="B114" s="4">
        <v>10000011</v>
      </c>
      <c r="D114" s="3" t="s">
        <v>2</v>
      </c>
      <c r="E114" s="3">
        <v>52.914999999999999</v>
      </c>
      <c r="F114" s="3">
        <v>119508.75</v>
      </c>
      <c r="G114" s="3" t="s">
        <v>17</v>
      </c>
      <c r="H114" s="12">
        <f>YEAR(bw[[#This Row],[periodo]])</f>
        <v>2010</v>
      </c>
      <c r="J114"/>
      <c r="K114"/>
    </row>
    <row r="115" spans="1:11" ht="12.75">
      <c r="A115" s="2">
        <v>40238</v>
      </c>
      <c r="B115" s="4">
        <v>10000104</v>
      </c>
      <c r="C115" s="3" t="s">
        <v>4</v>
      </c>
      <c r="D115" s="3" t="s">
        <v>1</v>
      </c>
      <c r="E115" s="3">
        <v>206.501</v>
      </c>
      <c r="F115" s="3">
        <v>483042.43</v>
      </c>
      <c r="G115" s="3" t="s">
        <v>15</v>
      </c>
      <c r="H115" s="12">
        <f>YEAR(bw[[#This Row],[periodo]])</f>
        <v>2010</v>
      </c>
      <c r="J115"/>
      <c r="K115"/>
    </row>
    <row r="116" spans="1:11" ht="12.75">
      <c r="A116" s="2">
        <v>40238</v>
      </c>
      <c r="B116" s="4">
        <v>10000104</v>
      </c>
      <c r="D116" s="3" t="s">
        <v>2</v>
      </c>
      <c r="E116" s="3">
        <v>566.29300000000001</v>
      </c>
      <c r="F116" s="3">
        <v>1324659.47</v>
      </c>
      <c r="G116" s="3" t="s">
        <v>15</v>
      </c>
      <c r="H116" s="12">
        <f>YEAR(bw[[#This Row],[periodo]])</f>
        <v>2010</v>
      </c>
      <c r="J116"/>
      <c r="K116"/>
    </row>
    <row r="117" spans="1:11" ht="12.75">
      <c r="A117" s="2">
        <v>40238</v>
      </c>
      <c r="B117" s="4">
        <v>10000261</v>
      </c>
      <c r="C117" s="3" t="s">
        <v>5</v>
      </c>
      <c r="D117" s="3" t="s">
        <v>1</v>
      </c>
      <c r="E117" s="3">
        <v>183.56299999999999</v>
      </c>
      <c r="F117" s="3">
        <v>1335096.3400000001</v>
      </c>
      <c r="G117" s="3" t="s">
        <v>24</v>
      </c>
      <c r="H117" s="12">
        <f>YEAR(bw[[#This Row],[periodo]])</f>
        <v>2010</v>
      </c>
      <c r="J117"/>
      <c r="K117"/>
    </row>
    <row r="118" spans="1:11" ht="12.75">
      <c r="A118" s="2">
        <v>40238</v>
      </c>
      <c r="B118" s="4">
        <v>10000261</v>
      </c>
      <c r="D118" s="3" t="s">
        <v>2</v>
      </c>
      <c r="E118" s="3">
        <v>121.59699999999999</v>
      </c>
      <c r="F118" s="3">
        <v>884403.23</v>
      </c>
      <c r="G118" s="3" t="s">
        <v>24</v>
      </c>
      <c r="H118" s="12">
        <f>YEAR(bw[[#This Row],[periodo]])</f>
        <v>2010</v>
      </c>
      <c r="J118"/>
      <c r="K118"/>
    </row>
    <row r="119" spans="1:11" ht="12.75">
      <c r="A119" s="2">
        <v>40238</v>
      </c>
      <c r="B119" s="4">
        <v>10000282</v>
      </c>
      <c r="C119" s="3" t="s">
        <v>20</v>
      </c>
      <c r="D119" s="3" t="s">
        <v>1</v>
      </c>
      <c r="E119" s="3">
        <v>263.69200000000001</v>
      </c>
      <c r="F119" s="3">
        <v>2082500.94</v>
      </c>
      <c r="G119" s="3" t="s">
        <v>16</v>
      </c>
      <c r="H119" s="12">
        <f>YEAR(bw[[#This Row],[periodo]])</f>
        <v>2010</v>
      </c>
      <c r="J119"/>
      <c r="K119"/>
    </row>
    <row r="120" spans="1:11" ht="12.75">
      <c r="A120" s="2">
        <v>40238</v>
      </c>
      <c r="B120" s="4">
        <v>10000282</v>
      </c>
      <c r="D120" s="3" t="s">
        <v>2</v>
      </c>
      <c r="E120" s="3">
        <v>978.03</v>
      </c>
      <c r="F120" s="3">
        <v>7723967.5</v>
      </c>
      <c r="G120" s="3" t="s">
        <v>16</v>
      </c>
      <c r="H120" s="12">
        <f>YEAR(bw[[#This Row],[periodo]])</f>
        <v>2010</v>
      </c>
      <c r="J120"/>
      <c r="K120"/>
    </row>
    <row r="121" spans="1:11" ht="12.75">
      <c r="A121" s="2">
        <v>40269</v>
      </c>
      <c r="B121" s="4">
        <v>10000007</v>
      </c>
      <c r="C121" s="3" t="s">
        <v>0</v>
      </c>
      <c r="D121" s="3" t="s">
        <v>1</v>
      </c>
      <c r="E121" s="3">
        <v>114.64100000000001</v>
      </c>
      <c r="F121" s="3">
        <v>432280.51</v>
      </c>
      <c r="G121" s="3" t="s">
        <v>14</v>
      </c>
      <c r="H121" s="12">
        <f>YEAR(bw[[#This Row],[periodo]])</f>
        <v>2010</v>
      </c>
      <c r="J121"/>
      <c r="K121"/>
    </row>
    <row r="122" spans="1:11" ht="12.75">
      <c r="A122" s="2">
        <v>40269</v>
      </c>
      <c r="B122" s="4">
        <v>10000007</v>
      </c>
      <c r="D122" s="3" t="s">
        <v>2</v>
      </c>
      <c r="E122" s="3">
        <v>674.37800000000004</v>
      </c>
      <c r="F122" s="3">
        <v>2542899.0099999998</v>
      </c>
      <c r="G122" s="3" t="s">
        <v>14</v>
      </c>
      <c r="H122" s="12">
        <f>YEAR(bw[[#This Row],[periodo]])</f>
        <v>2010</v>
      </c>
      <c r="J122"/>
      <c r="K122"/>
    </row>
    <row r="123" spans="1:11" ht="12.75">
      <c r="A123" s="2">
        <v>40269</v>
      </c>
      <c r="B123" s="4">
        <v>10000011</v>
      </c>
      <c r="C123" s="3" t="s">
        <v>19</v>
      </c>
      <c r="D123" s="3" t="s">
        <v>1</v>
      </c>
      <c r="E123" s="3">
        <v>-21</v>
      </c>
      <c r="F123" s="3">
        <v>-48236.7</v>
      </c>
      <c r="G123" s="3" t="s">
        <v>17</v>
      </c>
      <c r="H123" s="12">
        <f>YEAR(bw[[#This Row],[periodo]])</f>
        <v>2010</v>
      </c>
      <c r="J123"/>
      <c r="K123"/>
    </row>
    <row r="124" spans="1:11" ht="12.75">
      <c r="A124" s="2">
        <v>40269</v>
      </c>
      <c r="B124" s="4">
        <v>10000011</v>
      </c>
      <c r="D124" s="3" t="s">
        <v>2</v>
      </c>
      <c r="E124" s="3">
        <v>21.074000000000002</v>
      </c>
      <c r="F124" s="3">
        <v>48406.66</v>
      </c>
      <c r="G124" s="3" t="s">
        <v>17</v>
      </c>
      <c r="H124" s="12">
        <f>YEAR(bw[[#This Row],[periodo]])</f>
        <v>2010</v>
      </c>
      <c r="J124"/>
      <c r="K124"/>
    </row>
    <row r="125" spans="1:11" ht="12.75">
      <c r="A125" s="2">
        <v>40269</v>
      </c>
      <c r="B125" s="4">
        <v>10000104</v>
      </c>
      <c r="C125" s="3" t="s">
        <v>4</v>
      </c>
      <c r="D125" s="3" t="s">
        <v>1</v>
      </c>
      <c r="E125" s="3">
        <v>33.164000000000001</v>
      </c>
      <c r="F125" s="3">
        <v>81435.98</v>
      </c>
      <c r="G125" s="3" t="s">
        <v>15</v>
      </c>
      <c r="H125" s="12">
        <f>YEAR(bw[[#This Row],[periodo]])</f>
        <v>2010</v>
      </c>
      <c r="J125"/>
      <c r="K125"/>
    </row>
    <row r="126" spans="1:11" ht="12.75">
      <c r="A126" s="2">
        <v>40269</v>
      </c>
      <c r="B126" s="4">
        <v>10000104</v>
      </c>
      <c r="D126" s="3" t="s">
        <v>2</v>
      </c>
      <c r="E126" s="3">
        <v>325.721</v>
      </c>
      <c r="F126" s="3">
        <v>799825.31</v>
      </c>
      <c r="G126" s="3" t="s">
        <v>15</v>
      </c>
      <c r="H126" s="12">
        <f>YEAR(bw[[#This Row],[periodo]])</f>
        <v>2010</v>
      </c>
      <c r="J126"/>
      <c r="K126"/>
    </row>
    <row r="127" spans="1:11" ht="12.75">
      <c r="A127" s="2">
        <v>40269</v>
      </c>
      <c r="B127" s="4">
        <v>10000261</v>
      </c>
      <c r="C127" s="3" t="s">
        <v>5</v>
      </c>
      <c r="D127" s="3" t="s">
        <v>1</v>
      </c>
      <c r="E127" s="3">
        <v>-4.234</v>
      </c>
      <c r="F127" s="3">
        <v>-24648.84</v>
      </c>
      <c r="G127" s="3" t="s">
        <v>24</v>
      </c>
      <c r="H127" s="12">
        <f>YEAR(bw[[#This Row],[periodo]])</f>
        <v>2010</v>
      </c>
      <c r="J127"/>
      <c r="K127"/>
    </row>
    <row r="128" spans="1:11" ht="12.75">
      <c r="A128" s="2">
        <v>40269</v>
      </c>
      <c r="B128" s="4">
        <v>10000261</v>
      </c>
      <c r="D128" s="3" t="s">
        <v>2</v>
      </c>
      <c r="E128" s="3">
        <v>125.474</v>
      </c>
      <c r="F128" s="3">
        <v>730465.21</v>
      </c>
      <c r="G128" s="3" t="s">
        <v>24</v>
      </c>
      <c r="H128" s="12">
        <f>YEAR(bw[[#This Row],[periodo]])</f>
        <v>2010</v>
      </c>
      <c r="J128"/>
      <c r="K128"/>
    </row>
    <row r="129" spans="1:11" ht="12.75">
      <c r="A129" s="2">
        <v>40269</v>
      </c>
      <c r="B129" s="4">
        <v>10000282</v>
      </c>
      <c r="C129" s="3" t="s">
        <v>20</v>
      </c>
      <c r="D129" s="3" t="s">
        <v>1</v>
      </c>
      <c r="E129" s="3">
        <v>244.066</v>
      </c>
      <c r="F129" s="3">
        <v>1642364.35</v>
      </c>
      <c r="G129" s="3" t="s">
        <v>16</v>
      </c>
      <c r="H129" s="12">
        <f>YEAR(bw[[#This Row],[periodo]])</f>
        <v>2010</v>
      </c>
      <c r="J129"/>
      <c r="K129"/>
    </row>
    <row r="130" spans="1:11" ht="12.75">
      <c r="A130" s="2">
        <v>40269</v>
      </c>
      <c r="B130" s="4">
        <v>10000282</v>
      </c>
      <c r="D130" s="3" t="s">
        <v>2</v>
      </c>
      <c r="E130" s="3">
        <v>745.01300000000003</v>
      </c>
      <c r="F130" s="3">
        <v>5013327.5999999996</v>
      </c>
      <c r="G130" s="3" t="s">
        <v>16</v>
      </c>
      <c r="H130" s="12">
        <f>YEAR(bw[[#This Row],[periodo]])</f>
        <v>2010</v>
      </c>
      <c r="J130"/>
      <c r="K130"/>
    </row>
    <row r="131" spans="1:11" ht="12.75">
      <c r="A131" s="2">
        <v>40299</v>
      </c>
      <c r="B131" s="4">
        <v>10000007</v>
      </c>
      <c r="C131" s="3" t="s">
        <v>0</v>
      </c>
      <c r="D131" s="3" t="s">
        <v>1</v>
      </c>
      <c r="E131" s="3">
        <v>20.876999999999999</v>
      </c>
      <c r="F131" s="3">
        <v>79051.5</v>
      </c>
      <c r="G131" s="3" t="s">
        <v>14</v>
      </c>
      <c r="H131" s="12">
        <f>YEAR(bw[[#This Row],[periodo]])</f>
        <v>2010</v>
      </c>
      <c r="J131"/>
      <c r="K131"/>
    </row>
    <row r="132" spans="1:11" ht="12.75">
      <c r="A132" s="2">
        <v>40299</v>
      </c>
      <c r="B132" s="4">
        <v>10000007</v>
      </c>
      <c r="D132" s="3" t="s">
        <v>2</v>
      </c>
      <c r="E132" s="3">
        <v>822.904</v>
      </c>
      <c r="F132" s="3">
        <v>3115954.9</v>
      </c>
      <c r="G132" s="3" t="s">
        <v>14</v>
      </c>
      <c r="H132" s="12">
        <f>YEAR(bw[[#This Row],[periodo]])</f>
        <v>2010</v>
      </c>
      <c r="J132"/>
      <c r="K132"/>
    </row>
    <row r="133" spans="1:11" ht="12.75">
      <c r="A133" s="2">
        <v>40299</v>
      </c>
      <c r="B133" s="4">
        <v>10000011</v>
      </c>
      <c r="C133" s="3" t="s">
        <v>19</v>
      </c>
      <c r="D133" s="3" t="s">
        <v>1</v>
      </c>
      <c r="E133" s="3">
        <v>0.626</v>
      </c>
      <c r="F133" s="3">
        <v>1443.97</v>
      </c>
      <c r="G133" s="3" t="s">
        <v>17</v>
      </c>
      <c r="H133" s="12">
        <f>YEAR(bw[[#This Row],[periodo]])</f>
        <v>2010</v>
      </c>
      <c r="J133"/>
      <c r="K133"/>
    </row>
    <row r="134" spans="1:11" ht="12.75">
      <c r="A134" s="2">
        <v>40299</v>
      </c>
      <c r="B134" s="4">
        <v>10000011</v>
      </c>
      <c r="D134" s="3" t="s">
        <v>2</v>
      </c>
      <c r="E134" s="3">
        <v>35.79</v>
      </c>
      <c r="F134" s="3">
        <v>82555.67</v>
      </c>
      <c r="G134" s="3" t="s">
        <v>17</v>
      </c>
      <c r="H134" s="12">
        <f>YEAR(bw[[#This Row],[periodo]])</f>
        <v>2010</v>
      </c>
      <c r="J134"/>
      <c r="K134"/>
    </row>
    <row r="135" spans="1:11" ht="12.75">
      <c r="A135" s="2">
        <v>40299</v>
      </c>
      <c r="B135" s="4">
        <v>10000104</v>
      </c>
      <c r="C135" s="3" t="s">
        <v>4</v>
      </c>
      <c r="D135" s="3" t="s">
        <v>1</v>
      </c>
      <c r="E135" s="3">
        <v>74.548000000000002</v>
      </c>
      <c r="F135" s="3">
        <v>185350.44</v>
      </c>
      <c r="G135" s="3" t="s">
        <v>15</v>
      </c>
      <c r="H135" s="12">
        <f>YEAR(bw[[#This Row],[periodo]])</f>
        <v>2010</v>
      </c>
      <c r="J135"/>
      <c r="K135"/>
    </row>
    <row r="136" spans="1:11" ht="12.75">
      <c r="A136" s="2">
        <v>40299</v>
      </c>
      <c r="B136" s="4">
        <v>10000104</v>
      </c>
      <c r="D136" s="3" t="s">
        <v>2</v>
      </c>
      <c r="E136" s="3">
        <v>780.19100000000003</v>
      </c>
      <c r="F136" s="3">
        <v>1939807.19</v>
      </c>
      <c r="G136" s="3" t="s">
        <v>15</v>
      </c>
      <c r="H136" s="12">
        <f>YEAR(bw[[#This Row],[periodo]])</f>
        <v>2010</v>
      </c>
      <c r="J136"/>
      <c r="K136"/>
    </row>
    <row r="137" spans="1:11" ht="12.75">
      <c r="A137" s="2">
        <v>40299</v>
      </c>
      <c r="B137" s="4">
        <v>10000261</v>
      </c>
      <c r="C137" s="3" t="s">
        <v>5</v>
      </c>
      <c r="D137" s="3" t="s">
        <v>1</v>
      </c>
      <c r="E137" s="3">
        <v>44.753</v>
      </c>
      <c r="F137" s="3">
        <v>249949.85</v>
      </c>
      <c r="G137" s="3" t="s">
        <v>24</v>
      </c>
      <c r="H137" s="12">
        <f>YEAR(bw[[#This Row],[periodo]])</f>
        <v>2010</v>
      </c>
      <c r="J137"/>
      <c r="K137"/>
    </row>
    <row r="138" spans="1:11" ht="12.75">
      <c r="A138" s="2">
        <v>40299</v>
      </c>
      <c r="B138" s="4">
        <v>10000261</v>
      </c>
      <c r="D138" s="3" t="s">
        <v>2</v>
      </c>
      <c r="E138" s="3">
        <v>135.28700000000001</v>
      </c>
      <c r="F138" s="3">
        <v>755591.13</v>
      </c>
      <c r="G138" s="3" t="s">
        <v>24</v>
      </c>
      <c r="H138" s="12">
        <f>YEAR(bw[[#This Row],[periodo]])</f>
        <v>2010</v>
      </c>
      <c r="J138"/>
      <c r="K138"/>
    </row>
    <row r="139" spans="1:11" ht="12.75">
      <c r="A139" s="2">
        <v>40299</v>
      </c>
      <c r="B139" s="4">
        <v>10000282</v>
      </c>
      <c r="C139" s="3" t="s">
        <v>20</v>
      </c>
      <c r="D139" s="3" t="s">
        <v>1</v>
      </c>
      <c r="E139" s="3">
        <v>92.82</v>
      </c>
      <c r="F139" s="3">
        <v>543234.37</v>
      </c>
      <c r="G139" s="3" t="s">
        <v>16</v>
      </c>
      <c r="H139" s="12">
        <f>YEAR(bw[[#This Row],[periodo]])</f>
        <v>2010</v>
      </c>
      <c r="J139"/>
      <c r="K139"/>
    </row>
    <row r="140" spans="1:11" ht="12.75">
      <c r="A140" s="2">
        <v>40299</v>
      </c>
      <c r="B140" s="4">
        <v>10000282</v>
      </c>
      <c r="D140" s="3" t="s">
        <v>2</v>
      </c>
      <c r="E140" s="3">
        <v>929.59199999999998</v>
      </c>
      <c r="F140" s="3">
        <v>5440490.3799999999</v>
      </c>
      <c r="G140" s="3" t="s">
        <v>16</v>
      </c>
      <c r="H140" s="12">
        <f>YEAR(bw[[#This Row],[periodo]])</f>
        <v>2010</v>
      </c>
      <c r="J140"/>
      <c r="K140"/>
    </row>
    <row r="141" spans="1:11" ht="12.75">
      <c r="A141" s="2">
        <v>40330</v>
      </c>
      <c r="B141" s="4">
        <v>10000007</v>
      </c>
      <c r="C141" s="3" t="s">
        <v>0</v>
      </c>
      <c r="D141" s="3" t="s">
        <v>1</v>
      </c>
      <c r="E141" s="3">
        <v>115.855</v>
      </c>
      <c r="F141" s="3">
        <v>444104.94</v>
      </c>
      <c r="G141" s="3" t="s">
        <v>14</v>
      </c>
      <c r="H141" s="12">
        <f>YEAR(bw[[#This Row],[periodo]])</f>
        <v>2010</v>
      </c>
      <c r="J141"/>
      <c r="K141"/>
    </row>
    <row r="142" spans="1:11" ht="12.75">
      <c r="A142" s="2">
        <v>40330</v>
      </c>
      <c r="B142" s="4">
        <v>10000007</v>
      </c>
      <c r="D142" s="3" t="s">
        <v>2</v>
      </c>
      <c r="E142" s="3">
        <v>1040.4739999999999</v>
      </c>
      <c r="F142" s="3">
        <v>3988430.58</v>
      </c>
      <c r="G142" s="3" t="s">
        <v>14</v>
      </c>
      <c r="H142" s="12">
        <f>YEAR(bw[[#This Row],[periodo]])</f>
        <v>2010</v>
      </c>
      <c r="J142"/>
      <c r="K142"/>
    </row>
    <row r="143" spans="1:11" ht="12.75">
      <c r="A143" s="2">
        <v>40330</v>
      </c>
      <c r="B143" s="4">
        <v>10000011</v>
      </c>
      <c r="C143" s="3" t="s">
        <v>19</v>
      </c>
      <c r="D143" s="3" t="s">
        <v>1</v>
      </c>
      <c r="E143" s="3">
        <v>11.657</v>
      </c>
      <c r="F143" s="3">
        <v>27019.35</v>
      </c>
      <c r="G143" s="3" t="s">
        <v>17</v>
      </c>
      <c r="H143" s="12">
        <f>YEAR(bw[[#This Row],[periodo]])</f>
        <v>2010</v>
      </c>
      <c r="J143"/>
      <c r="K143"/>
    </row>
    <row r="144" spans="1:11" ht="12.75">
      <c r="A144" s="2">
        <v>40330</v>
      </c>
      <c r="B144" s="4">
        <v>10000011</v>
      </c>
      <c r="D144" s="3" t="s">
        <v>2</v>
      </c>
      <c r="E144" s="3">
        <v>37.710999999999999</v>
      </c>
      <c r="F144" s="3">
        <v>87408.960000000006</v>
      </c>
      <c r="G144" s="3" t="s">
        <v>17</v>
      </c>
      <c r="H144" s="12">
        <f>YEAR(bw[[#This Row],[periodo]])</f>
        <v>2010</v>
      </c>
      <c r="J144"/>
      <c r="K144"/>
    </row>
    <row r="145" spans="1:11" ht="12.75">
      <c r="A145" s="2">
        <v>40330</v>
      </c>
      <c r="B145" s="4">
        <v>10000104</v>
      </c>
      <c r="C145" s="3" t="s">
        <v>4</v>
      </c>
      <c r="D145" s="3" t="s">
        <v>1</v>
      </c>
      <c r="E145" s="3">
        <v>53.183</v>
      </c>
      <c r="F145" s="3">
        <v>138221.46</v>
      </c>
      <c r="G145" s="3" t="s">
        <v>15</v>
      </c>
      <c r="H145" s="12">
        <f>YEAR(bw[[#This Row],[periodo]])</f>
        <v>2010</v>
      </c>
      <c r="J145"/>
      <c r="K145"/>
    </row>
    <row r="146" spans="1:11" ht="12.75">
      <c r="A146" s="2">
        <v>40330</v>
      </c>
      <c r="B146" s="4">
        <v>10000104</v>
      </c>
      <c r="D146" s="3" t="s">
        <v>2</v>
      </c>
      <c r="E146" s="3">
        <v>710.39200000000005</v>
      </c>
      <c r="F146" s="3">
        <v>1846293.73</v>
      </c>
      <c r="G146" s="3" t="s">
        <v>15</v>
      </c>
      <c r="H146" s="12">
        <f>YEAR(bw[[#This Row],[periodo]])</f>
        <v>2010</v>
      </c>
      <c r="J146"/>
      <c r="K146"/>
    </row>
    <row r="147" spans="1:11" ht="12.75">
      <c r="A147" s="2">
        <v>40330</v>
      </c>
      <c r="B147" s="4">
        <v>10000261</v>
      </c>
      <c r="C147" s="3" t="s">
        <v>5</v>
      </c>
      <c r="D147" s="3" t="s">
        <v>1</v>
      </c>
      <c r="E147" s="3">
        <v>-2.335</v>
      </c>
      <c r="F147" s="3">
        <v>-13041.2</v>
      </c>
      <c r="G147" s="3" t="s">
        <v>24</v>
      </c>
      <c r="H147" s="12">
        <f>YEAR(bw[[#This Row],[periodo]])</f>
        <v>2010</v>
      </c>
      <c r="J147"/>
      <c r="K147"/>
    </row>
    <row r="148" spans="1:11" ht="12.75">
      <c r="A148" s="2">
        <v>40330</v>
      </c>
      <c r="B148" s="4">
        <v>10000261</v>
      </c>
      <c r="D148" s="3" t="s">
        <v>2</v>
      </c>
      <c r="E148" s="3">
        <v>129.89500000000001</v>
      </c>
      <c r="F148" s="3">
        <v>725476.16</v>
      </c>
      <c r="G148" s="3" t="s">
        <v>24</v>
      </c>
      <c r="H148" s="12">
        <f>YEAR(bw[[#This Row],[periodo]])</f>
        <v>2010</v>
      </c>
      <c r="J148"/>
      <c r="K148"/>
    </row>
    <row r="149" spans="1:11" ht="12.75">
      <c r="A149" s="2">
        <v>40330</v>
      </c>
      <c r="B149" s="4">
        <v>10000282</v>
      </c>
      <c r="C149" s="3" t="s">
        <v>20</v>
      </c>
      <c r="D149" s="3" t="s">
        <v>1</v>
      </c>
      <c r="E149" s="3">
        <v>38.061</v>
      </c>
      <c r="F149" s="3">
        <v>191214.21</v>
      </c>
      <c r="G149" s="3" t="s">
        <v>16</v>
      </c>
      <c r="H149" s="12">
        <f>YEAR(bw[[#This Row],[periodo]])</f>
        <v>2010</v>
      </c>
      <c r="J149"/>
      <c r="K149"/>
    </row>
    <row r="150" spans="1:11" ht="12.75">
      <c r="A150" s="2">
        <v>40330</v>
      </c>
      <c r="B150" s="4">
        <v>10000282</v>
      </c>
      <c r="D150" s="3" t="s">
        <v>2</v>
      </c>
      <c r="E150" s="3">
        <v>1202.81</v>
      </c>
      <c r="F150" s="3">
        <v>6042782.5800000001</v>
      </c>
      <c r="G150" s="3" t="s">
        <v>16</v>
      </c>
      <c r="H150" s="12">
        <f>YEAR(bw[[#This Row],[periodo]])</f>
        <v>2010</v>
      </c>
      <c r="J150"/>
      <c r="K150"/>
    </row>
    <row r="151" spans="1:11" ht="12.75">
      <c r="A151" s="2">
        <v>40360</v>
      </c>
      <c r="B151" s="4">
        <v>10000007</v>
      </c>
      <c r="C151" s="3" t="s">
        <v>0</v>
      </c>
      <c r="D151" s="3" t="s">
        <v>1</v>
      </c>
      <c r="E151" s="3">
        <v>13.355</v>
      </c>
      <c r="F151" s="3">
        <v>51766.61</v>
      </c>
      <c r="G151" s="3" t="s">
        <v>14</v>
      </c>
      <c r="H151" s="12">
        <f>YEAR(bw[[#This Row],[periodo]])</f>
        <v>2010</v>
      </c>
      <c r="J151"/>
      <c r="K151"/>
    </row>
    <row r="152" spans="1:11" ht="12.75">
      <c r="A152" s="2">
        <v>40360</v>
      </c>
      <c r="B152" s="4">
        <v>10000007</v>
      </c>
      <c r="D152" s="3" t="s">
        <v>2</v>
      </c>
      <c r="E152" s="3">
        <v>925.69899999999996</v>
      </c>
      <c r="F152" s="3">
        <v>3588191.79</v>
      </c>
      <c r="G152" s="3" t="s">
        <v>14</v>
      </c>
      <c r="H152" s="12">
        <f>YEAR(bw[[#This Row],[periodo]])</f>
        <v>2010</v>
      </c>
      <c r="J152"/>
      <c r="K152"/>
    </row>
    <row r="153" spans="1:11" ht="12.75">
      <c r="A153" s="2">
        <v>40360</v>
      </c>
      <c r="B153" s="4">
        <v>10000011</v>
      </c>
      <c r="C153" s="3" t="s">
        <v>19</v>
      </c>
      <c r="D153" s="3" t="s">
        <v>1</v>
      </c>
      <c r="E153" s="3">
        <v>5.5430000000000001</v>
      </c>
      <c r="F153" s="3">
        <v>12847.92</v>
      </c>
      <c r="G153" s="3" t="s">
        <v>17</v>
      </c>
      <c r="H153" s="12">
        <f>YEAR(bw[[#This Row],[periodo]])</f>
        <v>2010</v>
      </c>
      <c r="J153"/>
      <c r="K153"/>
    </row>
    <row r="154" spans="1:11" ht="12.75">
      <c r="A154" s="2">
        <v>40360</v>
      </c>
      <c r="B154" s="4">
        <v>10000011</v>
      </c>
      <c r="D154" s="3" t="s">
        <v>2</v>
      </c>
      <c r="E154" s="3">
        <v>22.853999999999999</v>
      </c>
      <c r="F154" s="3">
        <v>52972.51</v>
      </c>
      <c r="G154" s="3" t="s">
        <v>17</v>
      </c>
      <c r="H154" s="12">
        <f>YEAR(bw[[#This Row],[periodo]])</f>
        <v>2010</v>
      </c>
      <c r="J154"/>
      <c r="K154"/>
    </row>
    <row r="155" spans="1:11" ht="12.75">
      <c r="A155" s="2">
        <v>40360</v>
      </c>
      <c r="B155" s="4">
        <v>10000104</v>
      </c>
      <c r="C155" s="3" t="s">
        <v>4</v>
      </c>
      <c r="D155" s="3" t="s">
        <v>1</v>
      </c>
      <c r="E155" s="3">
        <v>82.775999999999996</v>
      </c>
      <c r="F155" s="3">
        <v>211486.09</v>
      </c>
      <c r="G155" s="3" t="s">
        <v>15</v>
      </c>
      <c r="H155" s="12">
        <f>YEAR(bw[[#This Row],[periodo]])</f>
        <v>2010</v>
      </c>
      <c r="J155"/>
      <c r="K155"/>
    </row>
    <row r="156" spans="1:11" ht="12.75">
      <c r="A156" s="2">
        <v>40360</v>
      </c>
      <c r="B156" s="4">
        <v>10000104</v>
      </c>
      <c r="D156" s="3" t="s">
        <v>2</v>
      </c>
      <c r="E156" s="3">
        <v>802.25599999999997</v>
      </c>
      <c r="F156" s="3">
        <v>2049700.03</v>
      </c>
      <c r="G156" s="3" t="s">
        <v>15</v>
      </c>
      <c r="H156" s="12">
        <f>YEAR(bw[[#This Row],[periodo]])</f>
        <v>2010</v>
      </c>
      <c r="J156"/>
      <c r="K156"/>
    </row>
    <row r="157" spans="1:11" ht="12.75">
      <c r="A157" s="2">
        <v>40360</v>
      </c>
      <c r="B157" s="4">
        <v>10000261</v>
      </c>
      <c r="C157" s="3" t="s">
        <v>5</v>
      </c>
      <c r="D157" s="3" t="s">
        <v>1</v>
      </c>
      <c r="E157" s="3">
        <v>106.01</v>
      </c>
      <c r="F157" s="3">
        <v>551494.57999999996</v>
      </c>
      <c r="G157" s="3" t="s">
        <v>24</v>
      </c>
      <c r="H157" s="12">
        <f>YEAR(bw[[#This Row],[periodo]])</f>
        <v>2010</v>
      </c>
      <c r="J157"/>
      <c r="K157"/>
    </row>
    <row r="158" spans="1:11" ht="12.75">
      <c r="A158" s="2">
        <v>40360</v>
      </c>
      <c r="B158" s="4">
        <v>10000261</v>
      </c>
      <c r="D158" s="3" t="s">
        <v>2</v>
      </c>
      <c r="E158" s="3">
        <v>99.95</v>
      </c>
      <c r="F158" s="3">
        <v>519968.68</v>
      </c>
      <c r="G158" s="3" t="s">
        <v>24</v>
      </c>
      <c r="H158" s="12">
        <f>YEAR(bw[[#This Row],[periodo]])</f>
        <v>2010</v>
      </c>
      <c r="J158"/>
      <c r="K158"/>
    </row>
    <row r="159" spans="1:11" ht="12.75">
      <c r="A159" s="2">
        <v>40360</v>
      </c>
      <c r="B159" s="4">
        <v>10000282</v>
      </c>
      <c r="C159" s="3" t="s">
        <v>20</v>
      </c>
      <c r="D159" s="3" t="s">
        <v>1</v>
      </c>
      <c r="E159" s="3">
        <v>5.0289999999999999</v>
      </c>
      <c r="F159" s="3">
        <v>35739.93</v>
      </c>
      <c r="G159" s="3" t="s">
        <v>16</v>
      </c>
      <c r="H159" s="12">
        <f>YEAR(bw[[#This Row],[periodo]])</f>
        <v>2010</v>
      </c>
      <c r="J159"/>
      <c r="K159"/>
    </row>
    <row r="160" spans="1:11" ht="12.75">
      <c r="A160" s="2">
        <v>40360</v>
      </c>
      <c r="B160" s="4">
        <v>10000282</v>
      </c>
      <c r="D160" s="3" t="s">
        <v>2</v>
      </c>
      <c r="E160" s="3">
        <v>962.53099999999995</v>
      </c>
      <c r="F160" s="3">
        <v>6840483.1799999997</v>
      </c>
      <c r="G160" s="3" t="s">
        <v>16</v>
      </c>
      <c r="H160" s="12">
        <f>YEAR(bw[[#This Row],[periodo]])</f>
        <v>2010</v>
      </c>
      <c r="J160"/>
      <c r="K160"/>
    </row>
    <row r="161" spans="1:11" ht="12.75">
      <c r="A161" s="2">
        <v>40391</v>
      </c>
      <c r="B161" s="4">
        <v>10000007</v>
      </c>
      <c r="C161" s="3" t="s">
        <v>0</v>
      </c>
      <c r="D161" s="3" t="s">
        <v>1</v>
      </c>
      <c r="E161" s="3">
        <v>155.404</v>
      </c>
      <c r="F161" s="3">
        <v>600027.1</v>
      </c>
      <c r="G161" s="3" t="s">
        <v>14</v>
      </c>
      <c r="H161" s="12">
        <f>YEAR(bw[[#This Row],[periodo]])</f>
        <v>2010</v>
      </c>
      <c r="J161"/>
      <c r="K161"/>
    </row>
    <row r="162" spans="1:11" ht="12.75">
      <c r="A162" s="2">
        <v>40391</v>
      </c>
      <c r="B162" s="4">
        <v>10000007</v>
      </c>
      <c r="D162" s="3" t="s">
        <v>2</v>
      </c>
      <c r="E162" s="3">
        <v>1120.6199999999999</v>
      </c>
      <c r="F162" s="3">
        <v>4326801.88</v>
      </c>
      <c r="G162" s="3" t="s">
        <v>14</v>
      </c>
      <c r="H162" s="12">
        <f>YEAR(bw[[#This Row],[periodo]])</f>
        <v>2010</v>
      </c>
      <c r="J162"/>
      <c r="K162"/>
    </row>
    <row r="163" spans="1:11" ht="12.75">
      <c r="A163" s="2">
        <v>40391</v>
      </c>
      <c r="B163" s="4">
        <v>10000011</v>
      </c>
      <c r="C163" s="3" t="s">
        <v>19</v>
      </c>
      <c r="D163" s="3" t="s">
        <v>1</v>
      </c>
      <c r="E163" s="3">
        <v>-0.75</v>
      </c>
      <c r="F163" s="3">
        <v>-1707.97</v>
      </c>
      <c r="G163" s="3" t="s">
        <v>17</v>
      </c>
      <c r="H163" s="12">
        <f>YEAR(bw[[#This Row],[periodo]])</f>
        <v>2010</v>
      </c>
      <c r="J163"/>
      <c r="K163"/>
    </row>
    <row r="164" spans="1:11" ht="12.75">
      <c r="A164" s="2">
        <v>40391</v>
      </c>
      <c r="B164" s="4">
        <v>10000011</v>
      </c>
      <c r="D164" s="3" t="s">
        <v>2</v>
      </c>
      <c r="E164" s="3">
        <v>9.0459999999999994</v>
      </c>
      <c r="F164" s="3">
        <v>20600.419999999998</v>
      </c>
      <c r="G164" s="3" t="s">
        <v>17</v>
      </c>
      <c r="H164" s="12">
        <f>YEAR(bw[[#This Row],[periodo]])</f>
        <v>2010</v>
      </c>
      <c r="J164"/>
      <c r="K164"/>
    </row>
    <row r="165" spans="1:11" ht="12.75">
      <c r="A165" s="2">
        <v>40391</v>
      </c>
      <c r="B165" s="4">
        <v>10000104</v>
      </c>
      <c r="C165" s="3" t="s">
        <v>4</v>
      </c>
      <c r="D165" s="3" t="s">
        <v>1</v>
      </c>
      <c r="E165" s="3">
        <v>-24.472000000000001</v>
      </c>
      <c r="F165" s="3">
        <v>-61462.26</v>
      </c>
      <c r="G165" s="3" t="s">
        <v>15</v>
      </c>
      <c r="H165" s="12">
        <f>YEAR(bw[[#This Row],[periodo]])</f>
        <v>2010</v>
      </c>
      <c r="J165"/>
      <c r="K165"/>
    </row>
    <row r="166" spans="1:11" ht="12.75">
      <c r="A166" s="2">
        <v>40391</v>
      </c>
      <c r="B166" s="4">
        <v>10000104</v>
      </c>
      <c r="D166" s="3" t="s">
        <v>2</v>
      </c>
      <c r="E166" s="3">
        <v>301.93099999999998</v>
      </c>
      <c r="F166" s="3">
        <v>758309.9</v>
      </c>
      <c r="G166" s="3" t="s">
        <v>15</v>
      </c>
      <c r="H166" s="12">
        <f>YEAR(bw[[#This Row],[periodo]])</f>
        <v>2010</v>
      </c>
      <c r="J166"/>
      <c r="K166"/>
    </row>
    <row r="167" spans="1:11" ht="12.75">
      <c r="A167" s="2">
        <v>40391</v>
      </c>
      <c r="B167" s="4">
        <v>10000261</v>
      </c>
      <c r="C167" s="3" t="s">
        <v>5</v>
      </c>
      <c r="D167" s="3" t="s">
        <v>1</v>
      </c>
      <c r="E167" s="3">
        <v>19.463999999999999</v>
      </c>
      <c r="F167" s="3">
        <v>100140.35</v>
      </c>
      <c r="G167" s="3" t="s">
        <v>24</v>
      </c>
      <c r="H167" s="12">
        <f>YEAR(bw[[#This Row],[periodo]])</f>
        <v>2010</v>
      </c>
      <c r="J167"/>
      <c r="K167"/>
    </row>
    <row r="168" spans="1:11" ht="12.75">
      <c r="A168" s="2">
        <v>40391</v>
      </c>
      <c r="B168" s="4">
        <v>10000261</v>
      </c>
      <c r="D168" s="3" t="s">
        <v>2</v>
      </c>
      <c r="E168" s="3">
        <v>139.57599999999999</v>
      </c>
      <c r="F168" s="3">
        <v>718104.59</v>
      </c>
      <c r="G168" s="3" t="s">
        <v>24</v>
      </c>
      <c r="H168" s="12">
        <f>YEAR(bw[[#This Row],[periodo]])</f>
        <v>2010</v>
      </c>
      <c r="J168"/>
      <c r="K168"/>
    </row>
    <row r="169" spans="1:11" ht="12.75">
      <c r="A169" s="2">
        <v>40391</v>
      </c>
      <c r="B169" s="4">
        <v>10000282</v>
      </c>
      <c r="C169" s="3" t="s">
        <v>20</v>
      </c>
      <c r="D169" s="3" t="s">
        <v>1</v>
      </c>
      <c r="E169" s="3">
        <v>115.619</v>
      </c>
      <c r="F169" s="3">
        <v>799604.2</v>
      </c>
      <c r="G169" s="3" t="s">
        <v>16</v>
      </c>
      <c r="H169" s="12">
        <f>YEAR(bw[[#This Row],[periodo]])</f>
        <v>2010</v>
      </c>
      <c r="J169"/>
      <c r="K169"/>
    </row>
    <row r="170" spans="1:11" ht="12.75">
      <c r="A170" s="2">
        <v>40391</v>
      </c>
      <c r="B170" s="4">
        <v>10000282</v>
      </c>
      <c r="D170" s="3" t="s">
        <v>2</v>
      </c>
      <c r="E170" s="3">
        <v>1151.807</v>
      </c>
      <c r="F170" s="3">
        <v>7965729.8099999996</v>
      </c>
      <c r="G170" s="3" t="s">
        <v>16</v>
      </c>
      <c r="H170" s="12">
        <f>YEAR(bw[[#This Row],[periodo]])</f>
        <v>2010</v>
      </c>
      <c r="J170"/>
      <c r="K170"/>
    </row>
    <row r="171" spans="1:11" ht="12.75">
      <c r="A171" s="2">
        <v>40422</v>
      </c>
      <c r="B171" s="4">
        <v>10000007</v>
      </c>
      <c r="C171" s="3" t="s">
        <v>0</v>
      </c>
      <c r="D171" s="3" t="s">
        <v>1</v>
      </c>
      <c r="E171" s="3">
        <v>42.536999999999999</v>
      </c>
      <c r="F171" s="3">
        <v>163790.57999999999</v>
      </c>
      <c r="G171" s="3" t="s">
        <v>14</v>
      </c>
      <c r="H171" s="12">
        <f>YEAR(bw[[#This Row],[periodo]])</f>
        <v>2010</v>
      </c>
      <c r="J171"/>
      <c r="K171"/>
    </row>
    <row r="172" spans="1:11" ht="12.75">
      <c r="A172" s="2">
        <v>40422</v>
      </c>
      <c r="B172" s="4">
        <v>10000007</v>
      </c>
      <c r="D172" s="3" t="s">
        <v>2</v>
      </c>
      <c r="E172" s="3">
        <v>1001.651</v>
      </c>
      <c r="F172" s="3">
        <v>3856901.33</v>
      </c>
      <c r="G172" s="3" t="s">
        <v>14</v>
      </c>
      <c r="H172" s="12">
        <f>YEAR(bw[[#This Row],[periodo]])</f>
        <v>2010</v>
      </c>
      <c r="J172"/>
      <c r="K172"/>
    </row>
    <row r="173" spans="1:11" ht="12.75">
      <c r="A173" s="2">
        <v>40422</v>
      </c>
      <c r="B173" s="4">
        <v>10000011</v>
      </c>
      <c r="C173" s="3" t="s">
        <v>19</v>
      </c>
      <c r="D173" s="3" t="s">
        <v>1</v>
      </c>
      <c r="E173" s="3">
        <v>-7.399</v>
      </c>
      <c r="F173" s="3">
        <v>-16849.72</v>
      </c>
      <c r="G173" s="3" t="s">
        <v>17</v>
      </c>
      <c r="H173" s="12">
        <f>YEAR(bw[[#This Row],[periodo]])</f>
        <v>2010</v>
      </c>
      <c r="J173"/>
      <c r="K173"/>
    </row>
    <row r="174" spans="1:11" ht="12.75">
      <c r="A174" s="2">
        <v>40422</v>
      </c>
      <c r="B174" s="4">
        <v>10000011</v>
      </c>
      <c r="D174" s="3" t="s">
        <v>2</v>
      </c>
      <c r="E174" s="3">
        <v>135.21700000000001</v>
      </c>
      <c r="F174" s="3">
        <v>307929.15999999997</v>
      </c>
      <c r="G174" s="3" t="s">
        <v>17</v>
      </c>
      <c r="H174" s="12">
        <f>YEAR(bw[[#This Row],[periodo]])</f>
        <v>2010</v>
      </c>
      <c r="J174"/>
      <c r="K174"/>
    </row>
    <row r="175" spans="1:11" ht="12.75">
      <c r="A175" s="2">
        <v>40422</v>
      </c>
      <c r="B175" s="4">
        <v>10000104</v>
      </c>
      <c r="C175" s="3" t="s">
        <v>4</v>
      </c>
      <c r="D175" s="3" t="s">
        <v>1</v>
      </c>
      <c r="E175" s="3">
        <v>58.716999999999999</v>
      </c>
      <c r="F175" s="3">
        <v>143882.34</v>
      </c>
      <c r="G175" s="3" t="s">
        <v>15</v>
      </c>
      <c r="H175" s="12">
        <f>YEAR(bw[[#This Row],[periodo]])</f>
        <v>2010</v>
      </c>
      <c r="J175"/>
      <c r="K175"/>
    </row>
    <row r="176" spans="1:11" ht="12.75">
      <c r="A176" s="2">
        <v>40422</v>
      </c>
      <c r="B176" s="4">
        <v>10000104</v>
      </c>
      <c r="D176" s="3" t="s">
        <v>2</v>
      </c>
      <c r="E176" s="3">
        <v>406.11099999999999</v>
      </c>
      <c r="F176" s="3">
        <v>995149.39</v>
      </c>
      <c r="G176" s="3" t="s">
        <v>15</v>
      </c>
      <c r="H176" s="12">
        <f>YEAR(bw[[#This Row],[periodo]])</f>
        <v>2010</v>
      </c>
      <c r="J176"/>
      <c r="K176"/>
    </row>
    <row r="177" spans="1:11" ht="12.75">
      <c r="A177" s="2">
        <v>40422</v>
      </c>
      <c r="B177" s="4">
        <v>10000261</v>
      </c>
      <c r="C177" s="3" t="s">
        <v>5</v>
      </c>
      <c r="D177" s="3" t="s">
        <v>1</v>
      </c>
      <c r="E177" s="3">
        <v>15.353</v>
      </c>
      <c r="F177" s="3">
        <v>75924.61</v>
      </c>
      <c r="G177" s="3" t="s">
        <v>24</v>
      </c>
      <c r="H177" s="12">
        <f>YEAR(bw[[#This Row],[periodo]])</f>
        <v>2010</v>
      </c>
      <c r="J177"/>
      <c r="K177"/>
    </row>
    <row r="178" spans="1:11" ht="12.75">
      <c r="A178" s="2">
        <v>40422</v>
      </c>
      <c r="B178" s="4">
        <v>10000261</v>
      </c>
      <c r="D178" s="3" t="s">
        <v>2</v>
      </c>
      <c r="E178" s="3">
        <v>93.131</v>
      </c>
      <c r="F178" s="3">
        <v>460557.21</v>
      </c>
      <c r="G178" s="3" t="s">
        <v>24</v>
      </c>
      <c r="H178" s="12">
        <f>YEAR(bw[[#This Row],[periodo]])</f>
        <v>2010</v>
      </c>
      <c r="J178"/>
      <c r="K178"/>
    </row>
    <row r="179" spans="1:11" ht="12.75">
      <c r="A179" s="2">
        <v>40422</v>
      </c>
      <c r="B179" s="4">
        <v>10000282</v>
      </c>
      <c r="C179" s="3" t="s">
        <v>20</v>
      </c>
      <c r="D179" s="3" t="s">
        <v>1</v>
      </c>
      <c r="E179" s="3">
        <v>40.314999999999998</v>
      </c>
      <c r="F179" s="3">
        <v>268762.55</v>
      </c>
      <c r="G179" s="3" t="s">
        <v>16</v>
      </c>
      <c r="H179" s="12">
        <f>YEAR(bw[[#This Row],[periodo]])</f>
        <v>2010</v>
      </c>
      <c r="J179"/>
      <c r="K179"/>
    </row>
    <row r="180" spans="1:11" ht="12.75">
      <c r="A180" s="2">
        <v>40422</v>
      </c>
      <c r="B180" s="4">
        <v>10000282</v>
      </c>
      <c r="D180" s="3" t="s">
        <v>2</v>
      </c>
      <c r="E180" s="3">
        <v>909.05399999999997</v>
      </c>
      <c r="F180" s="3">
        <v>6060267.1699999999</v>
      </c>
      <c r="G180" s="3" t="s">
        <v>16</v>
      </c>
      <c r="H180" s="12">
        <f>YEAR(bw[[#This Row],[periodo]])</f>
        <v>2010</v>
      </c>
      <c r="J180"/>
      <c r="K180"/>
    </row>
    <row r="181" spans="1:11" ht="12.75">
      <c r="A181" s="2">
        <v>40452</v>
      </c>
      <c r="B181" s="4">
        <v>10000007</v>
      </c>
      <c r="C181" s="3" t="s">
        <v>0</v>
      </c>
      <c r="D181" s="3" t="s">
        <v>1</v>
      </c>
      <c r="E181" s="3">
        <v>-3.786</v>
      </c>
      <c r="F181" s="3">
        <v>-14465.93</v>
      </c>
      <c r="G181" s="3" t="s">
        <v>14</v>
      </c>
      <c r="H181" s="12">
        <f>YEAR(bw[[#This Row],[periodo]])</f>
        <v>2010</v>
      </c>
      <c r="J181"/>
      <c r="K181"/>
    </row>
    <row r="182" spans="1:11" ht="12.75">
      <c r="A182" s="2">
        <v>40452</v>
      </c>
      <c r="B182" s="4">
        <v>10000007</v>
      </c>
      <c r="D182" s="3" t="s">
        <v>2</v>
      </c>
      <c r="E182" s="3">
        <v>1317.184</v>
      </c>
      <c r="F182" s="3">
        <v>5032830.8499999996</v>
      </c>
      <c r="G182" s="3" t="s">
        <v>14</v>
      </c>
      <c r="H182" s="12">
        <f>YEAR(bw[[#This Row],[periodo]])</f>
        <v>2010</v>
      </c>
      <c r="J182"/>
      <c r="K182"/>
    </row>
    <row r="183" spans="1:11" ht="12.75">
      <c r="A183" s="2">
        <v>40452</v>
      </c>
      <c r="B183" s="4">
        <v>10000011</v>
      </c>
      <c r="C183" s="3" t="s">
        <v>19</v>
      </c>
      <c r="D183" s="3" t="s">
        <v>1</v>
      </c>
      <c r="E183" s="3">
        <v>48.037999999999997</v>
      </c>
      <c r="F183" s="3">
        <v>108485.28</v>
      </c>
      <c r="G183" s="3" t="s">
        <v>17</v>
      </c>
      <c r="H183" s="12">
        <f>YEAR(bw[[#This Row],[periodo]])</f>
        <v>2010</v>
      </c>
      <c r="J183"/>
      <c r="K183"/>
    </row>
    <row r="184" spans="1:11" ht="12.75">
      <c r="A184" s="2">
        <v>40452</v>
      </c>
      <c r="B184" s="4">
        <v>10000011</v>
      </c>
      <c r="D184" s="3" t="s">
        <v>2</v>
      </c>
      <c r="E184" s="3">
        <v>92.546999999999997</v>
      </c>
      <c r="F184" s="3">
        <v>209000.91</v>
      </c>
      <c r="G184" s="3" t="s">
        <v>17</v>
      </c>
      <c r="H184" s="12">
        <f>YEAR(bw[[#This Row],[periodo]])</f>
        <v>2010</v>
      </c>
      <c r="J184"/>
      <c r="K184"/>
    </row>
    <row r="185" spans="1:11" ht="12.75">
      <c r="A185" s="2">
        <v>40452</v>
      </c>
      <c r="B185" s="4">
        <v>10000104</v>
      </c>
      <c r="C185" s="3" t="s">
        <v>4</v>
      </c>
      <c r="D185" s="3" t="s">
        <v>1</v>
      </c>
      <c r="E185" s="3">
        <v>-24.501000000000001</v>
      </c>
      <c r="F185" s="3">
        <v>-58331.5</v>
      </c>
      <c r="G185" s="3" t="s">
        <v>15</v>
      </c>
      <c r="H185" s="12">
        <f>YEAR(bw[[#This Row],[periodo]])</f>
        <v>2010</v>
      </c>
      <c r="J185"/>
      <c r="K185"/>
    </row>
    <row r="186" spans="1:11" ht="12.75">
      <c r="A186" s="2">
        <v>40452</v>
      </c>
      <c r="B186" s="4">
        <v>10000104</v>
      </c>
      <c r="D186" s="3" t="s">
        <v>2</v>
      </c>
      <c r="E186" s="3">
        <v>625.81600000000003</v>
      </c>
      <c r="F186" s="3">
        <v>1489930.76</v>
      </c>
      <c r="G186" s="3" t="s">
        <v>15</v>
      </c>
      <c r="H186" s="12">
        <f>YEAR(bw[[#This Row],[periodo]])</f>
        <v>2010</v>
      </c>
      <c r="J186"/>
      <c r="K186"/>
    </row>
    <row r="187" spans="1:11" ht="12.75">
      <c r="A187" s="2">
        <v>40452</v>
      </c>
      <c r="B187" s="4">
        <v>10000261</v>
      </c>
      <c r="C187" s="3" t="s">
        <v>5</v>
      </c>
      <c r="D187" s="3" t="s">
        <v>1</v>
      </c>
      <c r="E187" s="3">
        <v>-29.082999999999998</v>
      </c>
      <c r="F187" s="3">
        <v>-142074.57</v>
      </c>
      <c r="G187" s="3" t="s">
        <v>24</v>
      </c>
      <c r="H187" s="12">
        <f>YEAR(bw[[#This Row],[periodo]])</f>
        <v>2010</v>
      </c>
      <c r="J187"/>
      <c r="K187"/>
    </row>
    <row r="188" spans="1:11" ht="12.75">
      <c r="A188" s="2">
        <v>40452</v>
      </c>
      <c r="B188" s="4">
        <v>10000261</v>
      </c>
      <c r="D188" s="3" t="s">
        <v>2</v>
      </c>
      <c r="E188" s="3">
        <v>117.626</v>
      </c>
      <c r="F188" s="3">
        <v>574619.68000000005</v>
      </c>
      <c r="G188" s="3" t="s">
        <v>24</v>
      </c>
      <c r="H188" s="12">
        <f>YEAR(bw[[#This Row],[periodo]])</f>
        <v>2010</v>
      </c>
      <c r="J188"/>
      <c r="K188"/>
    </row>
    <row r="189" spans="1:11" ht="12.75">
      <c r="A189" s="2">
        <v>40452</v>
      </c>
      <c r="B189" s="4">
        <v>10000282</v>
      </c>
      <c r="C189" s="3" t="s">
        <v>20</v>
      </c>
      <c r="D189" s="3" t="s">
        <v>1</v>
      </c>
      <c r="E189" s="3">
        <v>-10.504</v>
      </c>
      <c r="F189" s="3">
        <v>-63266.52</v>
      </c>
      <c r="G189" s="3" t="s">
        <v>16</v>
      </c>
      <c r="H189" s="12">
        <f>YEAR(bw[[#This Row],[periodo]])</f>
        <v>2010</v>
      </c>
      <c r="J189"/>
      <c r="K189"/>
    </row>
    <row r="190" spans="1:11" ht="12.75">
      <c r="A190" s="2">
        <v>40452</v>
      </c>
      <c r="B190" s="4">
        <v>10000282</v>
      </c>
      <c r="D190" s="3" t="s">
        <v>2</v>
      </c>
      <c r="E190" s="3">
        <v>629.06100000000004</v>
      </c>
      <c r="F190" s="3">
        <v>3788889.97</v>
      </c>
      <c r="G190" s="3" t="s">
        <v>16</v>
      </c>
      <c r="H190" s="12">
        <f>YEAR(bw[[#This Row],[periodo]])</f>
        <v>2010</v>
      </c>
      <c r="J190"/>
      <c r="K190"/>
    </row>
    <row r="191" spans="1:11" ht="12.75">
      <c r="A191" s="2">
        <v>40483</v>
      </c>
      <c r="B191" s="4">
        <v>10000007</v>
      </c>
      <c r="C191" s="3" t="s">
        <v>0</v>
      </c>
      <c r="D191" s="3" t="s">
        <v>1</v>
      </c>
      <c r="E191" s="3">
        <v>8.4819999999999993</v>
      </c>
      <c r="F191" s="3">
        <v>34332.959999999999</v>
      </c>
      <c r="G191" s="3" t="s">
        <v>14</v>
      </c>
      <c r="H191" s="12">
        <f>YEAR(bw[[#This Row],[periodo]])</f>
        <v>2010</v>
      </c>
      <c r="J191"/>
      <c r="K191"/>
    </row>
    <row r="192" spans="1:11" ht="12.75">
      <c r="A192" s="2">
        <v>40483</v>
      </c>
      <c r="B192" s="4">
        <v>10000007</v>
      </c>
      <c r="D192" s="3" t="s">
        <v>2</v>
      </c>
      <c r="E192" s="3">
        <v>742.41499999999996</v>
      </c>
      <c r="F192" s="3">
        <v>3005066.75</v>
      </c>
      <c r="G192" s="3" t="s">
        <v>14</v>
      </c>
      <c r="H192" s="12">
        <f>YEAR(bw[[#This Row],[periodo]])</f>
        <v>2010</v>
      </c>
      <c r="J192"/>
      <c r="K192"/>
    </row>
    <row r="193" spans="1:11" ht="12.75">
      <c r="A193" s="2">
        <v>40483</v>
      </c>
      <c r="B193" s="4">
        <v>10000011</v>
      </c>
      <c r="C193" s="3" t="s">
        <v>19</v>
      </c>
      <c r="D193" s="3" t="s">
        <v>1</v>
      </c>
      <c r="E193" s="3">
        <v>-37.768999999999998</v>
      </c>
      <c r="F193" s="3">
        <v>-92305.66</v>
      </c>
      <c r="G193" s="3" t="s">
        <v>17</v>
      </c>
      <c r="H193" s="12">
        <f>YEAR(bw[[#This Row],[periodo]])</f>
        <v>2010</v>
      </c>
      <c r="J193"/>
      <c r="K193"/>
    </row>
    <row r="194" spans="1:11" ht="12.75">
      <c r="A194" s="2">
        <v>40483</v>
      </c>
      <c r="B194" s="4">
        <v>10000011</v>
      </c>
      <c r="D194" s="3" t="s">
        <v>2</v>
      </c>
      <c r="E194" s="3">
        <v>27.76</v>
      </c>
      <c r="F194" s="3">
        <v>67844.14</v>
      </c>
      <c r="G194" s="3" t="s">
        <v>17</v>
      </c>
      <c r="H194" s="12">
        <f>YEAR(bw[[#This Row],[periodo]])</f>
        <v>2010</v>
      </c>
      <c r="J194"/>
      <c r="K194"/>
    </row>
    <row r="195" spans="1:11" ht="12.75">
      <c r="A195" s="2">
        <v>40483</v>
      </c>
      <c r="B195" s="4">
        <v>10000104</v>
      </c>
      <c r="C195" s="3" t="s">
        <v>4</v>
      </c>
      <c r="D195" s="3" t="s">
        <v>1</v>
      </c>
      <c r="E195" s="3">
        <v>-68.370999999999995</v>
      </c>
      <c r="F195" s="3">
        <v>-169040.81</v>
      </c>
      <c r="G195" s="3" t="s">
        <v>15</v>
      </c>
      <c r="H195" s="12">
        <f>YEAR(bw[[#This Row],[periodo]])</f>
        <v>2010</v>
      </c>
      <c r="J195"/>
      <c r="K195"/>
    </row>
    <row r="196" spans="1:11" ht="12.75">
      <c r="A196" s="2">
        <v>40483</v>
      </c>
      <c r="B196" s="4">
        <v>10000104</v>
      </c>
      <c r="D196" s="3" t="s">
        <v>2</v>
      </c>
      <c r="E196" s="3">
        <v>765.596</v>
      </c>
      <c r="F196" s="3">
        <v>1892855.66</v>
      </c>
      <c r="G196" s="3" t="s">
        <v>15</v>
      </c>
      <c r="H196" s="12">
        <f>YEAR(bw[[#This Row],[periodo]])</f>
        <v>2010</v>
      </c>
      <c r="J196"/>
      <c r="K196"/>
    </row>
    <row r="197" spans="1:11" ht="12.75">
      <c r="A197" s="2">
        <v>40483</v>
      </c>
      <c r="B197" s="4">
        <v>10000261</v>
      </c>
      <c r="C197" s="3" t="s">
        <v>5</v>
      </c>
      <c r="D197" s="3" t="s">
        <v>1</v>
      </c>
      <c r="E197" s="3">
        <v>4.7460000000000004</v>
      </c>
      <c r="F197" s="3">
        <v>23075.95</v>
      </c>
      <c r="G197" s="3" t="s">
        <v>24</v>
      </c>
      <c r="H197" s="12">
        <f>YEAR(bw[[#This Row],[periodo]])</f>
        <v>2010</v>
      </c>
      <c r="J197"/>
      <c r="K197"/>
    </row>
    <row r="198" spans="1:11" ht="12.75">
      <c r="A198" s="2">
        <v>40483</v>
      </c>
      <c r="B198" s="4">
        <v>10000261</v>
      </c>
      <c r="D198" s="3" t="s">
        <v>2</v>
      </c>
      <c r="E198" s="3">
        <v>79.718000000000004</v>
      </c>
      <c r="F198" s="3">
        <v>387604.07</v>
      </c>
      <c r="G198" s="3" t="s">
        <v>24</v>
      </c>
      <c r="H198" s="12">
        <f>YEAR(bw[[#This Row],[periodo]])</f>
        <v>2010</v>
      </c>
      <c r="J198"/>
      <c r="K198"/>
    </row>
    <row r="199" spans="1:11" ht="12.75">
      <c r="A199" s="2">
        <v>40483</v>
      </c>
      <c r="B199" s="4">
        <v>10000282</v>
      </c>
      <c r="C199" s="3" t="s">
        <v>20</v>
      </c>
      <c r="D199" s="3" t="s">
        <v>1</v>
      </c>
      <c r="E199" s="3">
        <v>-16.222000000000001</v>
      </c>
      <c r="F199" s="3">
        <v>-94033.7</v>
      </c>
      <c r="G199" s="3" t="s">
        <v>16</v>
      </c>
      <c r="H199" s="12">
        <f>YEAR(bw[[#This Row],[periodo]])</f>
        <v>2010</v>
      </c>
      <c r="J199"/>
      <c r="K199"/>
    </row>
    <row r="200" spans="1:11" ht="12.75">
      <c r="A200" s="2">
        <v>40483</v>
      </c>
      <c r="B200" s="4">
        <v>10000282</v>
      </c>
      <c r="D200" s="3" t="s">
        <v>2</v>
      </c>
      <c r="E200" s="3">
        <v>420.35500000000002</v>
      </c>
      <c r="F200" s="3">
        <v>2438784.17</v>
      </c>
      <c r="G200" s="3" t="s">
        <v>16</v>
      </c>
      <c r="H200" s="12">
        <f>YEAR(bw[[#This Row],[periodo]])</f>
        <v>2010</v>
      </c>
      <c r="J200"/>
      <c r="K200"/>
    </row>
    <row r="201" spans="1:11" ht="12.75">
      <c r="A201" s="2">
        <v>40513</v>
      </c>
      <c r="B201" s="4">
        <v>10000007</v>
      </c>
      <c r="C201" s="3" t="s">
        <v>0</v>
      </c>
      <c r="D201" s="3" t="s">
        <v>1</v>
      </c>
      <c r="E201" s="3">
        <v>31.574999999999999</v>
      </c>
      <c r="F201" s="3">
        <v>130324.25</v>
      </c>
      <c r="G201" s="3" t="s">
        <v>14</v>
      </c>
      <c r="H201" s="12">
        <f>YEAR(bw[[#This Row],[periodo]])</f>
        <v>2010</v>
      </c>
      <c r="J201"/>
      <c r="K201"/>
    </row>
    <row r="202" spans="1:11" ht="12.75">
      <c r="A202" s="2">
        <v>40513</v>
      </c>
      <c r="B202" s="4">
        <v>10000007</v>
      </c>
      <c r="D202" s="3" t="s">
        <v>2</v>
      </c>
      <c r="E202" s="3">
        <v>991.44</v>
      </c>
      <c r="F202" s="3">
        <v>4092119.22</v>
      </c>
      <c r="G202" s="3" t="s">
        <v>14</v>
      </c>
      <c r="H202" s="12">
        <f>YEAR(bw[[#This Row],[periodo]])</f>
        <v>2010</v>
      </c>
      <c r="J202"/>
      <c r="K202"/>
    </row>
    <row r="203" spans="1:11" ht="12.75">
      <c r="A203" s="2">
        <v>40513</v>
      </c>
      <c r="B203" s="4">
        <v>10000011</v>
      </c>
      <c r="C203" s="3" t="s">
        <v>19</v>
      </c>
      <c r="D203" s="3" t="s">
        <v>1</v>
      </c>
      <c r="E203" s="3">
        <v>17.713999999999999</v>
      </c>
      <c r="F203" s="3">
        <v>44744.9</v>
      </c>
      <c r="G203" s="3" t="s">
        <v>17</v>
      </c>
      <c r="H203" s="12">
        <f>YEAR(bw[[#This Row],[periodo]])</f>
        <v>2010</v>
      </c>
      <c r="J203"/>
      <c r="K203"/>
    </row>
    <row r="204" spans="1:11" ht="12.75">
      <c r="A204" s="2">
        <v>40513</v>
      </c>
      <c r="B204" s="4">
        <v>10000011</v>
      </c>
      <c r="D204" s="3" t="s">
        <v>2</v>
      </c>
      <c r="E204" s="3">
        <v>115.33</v>
      </c>
      <c r="F204" s="3">
        <v>291319.28000000003</v>
      </c>
      <c r="G204" s="3" t="s">
        <v>17</v>
      </c>
      <c r="H204" s="12">
        <f>YEAR(bw[[#This Row],[periodo]])</f>
        <v>2010</v>
      </c>
      <c r="J204"/>
      <c r="K204"/>
    </row>
    <row r="205" spans="1:11" ht="12.75">
      <c r="A205" s="2">
        <v>40513</v>
      </c>
      <c r="B205" s="4">
        <v>10000104</v>
      </c>
      <c r="C205" s="3" t="s">
        <v>4</v>
      </c>
      <c r="D205" s="3" t="s">
        <v>1</v>
      </c>
      <c r="E205" s="3">
        <v>24.324000000000002</v>
      </c>
      <c r="F205" s="3">
        <v>61809.59</v>
      </c>
      <c r="G205" s="3" t="s">
        <v>15</v>
      </c>
      <c r="H205" s="12">
        <f>YEAR(bw[[#This Row],[periodo]])</f>
        <v>2010</v>
      </c>
      <c r="J205"/>
      <c r="K205"/>
    </row>
    <row r="206" spans="1:11" ht="12.75">
      <c r="A206" s="2">
        <v>40513</v>
      </c>
      <c r="B206" s="4">
        <v>10000104</v>
      </c>
      <c r="D206" s="3" t="s">
        <v>2</v>
      </c>
      <c r="E206" s="3">
        <v>755.56600000000003</v>
      </c>
      <c r="F206" s="3">
        <v>1919964.55</v>
      </c>
      <c r="G206" s="3" t="s">
        <v>15</v>
      </c>
      <c r="H206" s="12">
        <f>YEAR(bw[[#This Row],[periodo]])</f>
        <v>2010</v>
      </c>
      <c r="J206"/>
      <c r="K206"/>
    </row>
    <row r="207" spans="1:11" ht="12.75">
      <c r="A207" s="2">
        <v>40513</v>
      </c>
      <c r="B207" s="4">
        <v>10000261</v>
      </c>
      <c r="C207" s="3" t="s">
        <v>5</v>
      </c>
      <c r="D207" s="3" t="s">
        <v>1</v>
      </c>
      <c r="E207" s="3">
        <v>11.749000000000001</v>
      </c>
      <c r="F207" s="3">
        <v>57125.87</v>
      </c>
      <c r="G207" s="3" t="s">
        <v>24</v>
      </c>
      <c r="H207" s="12">
        <f>YEAR(bw[[#This Row],[periodo]])</f>
        <v>2010</v>
      </c>
      <c r="J207"/>
      <c r="K207"/>
    </row>
    <row r="208" spans="1:11" ht="12.75">
      <c r="A208" s="2">
        <v>40513</v>
      </c>
      <c r="B208" s="4">
        <v>10000261</v>
      </c>
      <c r="D208" s="3" t="s">
        <v>2</v>
      </c>
      <c r="E208" s="3">
        <v>117.479</v>
      </c>
      <c r="F208" s="3">
        <v>571205.11</v>
      </c>
      <c r="G208" s="3" t="s">
        <v>24</v>
      </c>
      <c r="H208" s="12">
        <f>YEAR(bw[[#This Row],[periodo]])</f>
        <v>2010</v>
      </c>
      <c r="J208"/>
      <c r="K208"/>
    </row>
    <row r="209" spans="1:11" ht="12.75">
      <c r="A209" s="2">
        <v>40513</v>
      </c>
      <c r="B209" s="4">
        <v>10000282</v>
      </c>
      <c r="C209" s="3" t="s">
        <v>20</v>
      </c>
      <c r="D209" s="3" t="s">
        <v>1</v>
      </c>
      <c r="E209" s="3">
        <v>12.491</v>
      </c>
      <c r="F209" s="3">
        <v>67585</v>
      </c>
      <c r="G209" s="3" t="s">
        <v>16</v>
      </c>
      <c r="H209" s="12">
        <f>YEAR(bw[[#This Row],[periodo]])</f>
        <v>2010</v>
      </c>
      <c r="J209"/>
      <c r="K209"/>
    </row>
    <row r="210" spans="1:11" ht="12.75">
      <c r="A210" s="2">
        <v>40513</v>
      </c>
      <c r="B210" s="4">
        <v>10000282</v>
      </c>
      <c r="D210" s="3" t="s">
        <v>2</v>
      </c>
      <c r="E210" s="3">
        <v>773.39599999999996</v>
      </c>
      <c r="F210" s="3">
        <v>4184610.47</v>
      </c>
      <c r="G210" s="3" t="s">
        <v>16</v>
      </c>
      <c r="H210" s="12">
        <f>YEAR(bw[[#This Row],[periodo]])</f>
        <v>2010</v>
      </c>
      <c r="J210"/>
      <c r="K210"/>
    </row>
    <row r="211" spans="1:11" ht="12.75">
      <c r="A211" s="2">
        <v>40544</v>
      </c>
      <c r="B211" s="4">
        <v>10000007</v>
      </c>
      <c r="C211" s="3" t="s">
        <v>0</v>
      </c>
      <c r="D211" s="3" t="s">
        <v>1</v>
      </c>
      <c r="E211" s="3">
        <v>103.58199999999999</v>
      </c>
      <c r="F211" s="3">
        <v>419335.21</v>
      </c>
      <c r="G211" s="3" t="s">
        <v>14</v>
      </c>
      <c r="H211" s="12">
        <f>YEAR(bw[[#This Row],[periodo]])</f>
        <v>2011</v>
      </c>
      <c r="J211"/>
      <c r="K211"/>
    </row>
    <row r="212" spans="1:11" ht="12.75">
      <c r="A212" s="2">
        <v>40544</v>
      </c>
      <c r="B212" s="4">
        <v>10000007</v>
      </c>
      <c r="D212" s="3" t="s">
        <v>2</v>
      </c>
      <c r="E212" s="3">
        <v>992.90599999999995</v>
      </c>
      <c r="F212" s="3">
        <v>4019621.63</v>
      </c>
      <c r="G212" s="3" t="s">
        <v>14</v>
      </c>
      <c r="H212" s="12">
        <f>YEAR(bw[[#This Row],[periodo]])</f>
        <v>2011</v>
      </c>
      <c r="J212"/>
      <c r="K212"/>
    </row>
    <row r="213" spans="1:11" ht="12.75">
      <c r="A213" s="2">
        <v>40544</v>
      </c>
      <c r="B213" s="4">
        <v>10000011</v>
      </c>
      <c r="C213" s="3" t="s">
        <v>19</v>
      </c>
      <c r="D213" s="3" t="s">
        <v>1</v>
      </c>
      <c r="E213" s="3">
        <v>50.045000000000002</v>
      </c>
      <c r="F213" s="3">
        <v>125808.92</v>
      </c>
      <c r="G213" s="3" t="s">
        <v>17</v>
      </c>
      <c r="H213" s="12">
        <f>YEAR(bw[[#This Row],[periodo]])</f>
        <v>2011</v>
      </c>
      <c r="J213"/>
      <c r="K213"/>
    </row>
    <row r="214" spans="1:11" ht="12.75">
      <c r="A214" s="2">
        <v>40544</v>
      </c>
      <c r="B214" s="4">
        <v>10000011</v>
      </c>
      <c r="D214" s="3" t="s">
        <v>2</v>
      </c>
      <c r="E214" s="3">
        <v>140.68899999999999</v>
      </c>
      <c r="F214" s="3">
        <v>353680.33</v>
      </c>
      <c r="G214" s="3" t="s">
        <v>17</v>
      </c>
      <c r="H214" s="12">
        <f>YEAR(bw[[#This Row],[periodo]])</f>
        <v>2011</v>
      </c>
      <c r="J214"/>
      <c r="K214"/>
    </row>
    <row r="215" spans="1:11" ht="12.75">
      <c r="A215" s="2">
        <v>40544</v>
      </c>
      <c r="B215" s="4">
        <v>10000104</v>
      </c>
      <c r="C215" s="3" t="s">
        <v>4</v>
      </c>
      <c r="D215" s="3" t="s">
        <v>1</v>
      </c>
      <c r="E215" s="3">
        <v>9.0139999999999993</v>
      </c>
      <c r="F215" s="3">
        <v>23249.5</v>
      </c>
      <c r="G215" s="3" t="s">
        <v>15</v>
      </c>
      <c r="H215" s="12">
        <f>YEAR(bw[[#This Row],[periodo]])</f>
        <v>2011</v>
      </c>
      <c r="J215"/>
      <c r="K215"/>
    </row>
    <row r="216" spans="1:11" ht="12.75">
      <c r="A216" s="2">
        <v>40544</v>
      </c>
      <c r="B216" s="4">
        <v>10000104</v>
      </c>
      <c r="D216" s="3" t="s">
        <v>2</v>
      </c>
      <c r="E216" s="3">
        <v>734.61099999999999</v>
      </c>
      <c r="F216" s="3">
        <v>1894756.95</v>
      </c>
      <c r="G216" s="3" t="s">
        <v>15</v>
      </c>
      <c r="H216" s="12">
        <f>YEAR(bw[[#This Row],[periodo]])</f>
        <v>2011</v>
      </c>
      <c r="J216"/>
      <c r="K216"/>
    </row>
    <row r="217" spans="1:11" ht="12.75">
      <c r="A217" s="2">
        <v>40544</v>
      </c>
      <c r="B217" s="4">
        <v>10000261</v>
      </c>
      <c r="C217" s="3" t="s">
        <v>5</v>
      </c>
      <c r="D217" s="3" t="s">
        <v>1</v>
      </c>
      <c r="E217" s="3">
        <v>16.678999999999998</v>
      </c>
      <c r="F217" s="3">
        <v>81402.89</v>
      </c>
      <c r="G217" s="3" t="s">
        <v>24</v>
      </c>
      <c r="H217" s="12">
        <f>YEAR(bw[[#This Row],[periodo]])</f>
        <v>2011</v>
      </c>
      <c r="J217"/>
      <c r="K217"/>
    </row>
    <row r="218" spans="1:11" ht="12.75">
      <c r="A218" s="2">
        <v>40544</v>
      </c>
      <c r="B218" s="4">
        <v>10000261</v>
      </c>
      <c r="D218" s="3" t="s">
        <v>2</v>
      </c>
      <c r="E218" s="3">
        <v>95.367999999999995</v>
      </c>
      <c r="F218" s="3">
        <v>465449.28</v>
      </c>
      <c r="G218" s="3" t="s">
        <v>24</v>
      </c>
      <c r="H218" s="12">
        <f>YEAR(bw[[#This Row],[periodo]])</f>
        <v>2011</v>
      </c>
      <c r="J218"/>
      <c r="K218"/>
    </row>
    <row r="219" spans="1:11" ht="12.75">
      <c r="A219" s="2">
        <v>40544</v>
      </c>
      <c r="B219" s="4">
        <v>10000282</v>
      </c>
      <c r="C219" s="3" t="s">
        <v>20</v>
      </c>
      <c r="D219" s="3" t="s">
        <v>1</v>
      </c>
      <c r="E219" s="3">
        <v>117.745</v>
      </c>
      <c r="F219" s="3">
        <v>632577.04</v>
      </c>
      <c r="G219" s="3" t="s">
        <v>16</v>
      </c>
      <c r="H219" s="12">
        <f>YEAR(bw[[#This Row],[periodo]])</f>
        <v>2011</v>
      </c>
      <c r="J219"/>
      <c r="K219"/>
    </row>
    <row r="220" spans="1:11" ht="12.75">
      <c r="A220" s="2">
        <v>40544</v>
      </c>
      <c r="B220" s="4">
        <v>10000282</v>
      </c>
      <c r="D220" s="3" t="s">
        <v>2</v>
      </c>
      <c r="E220" s="3">
        <v>562.55100000000004</v>
      </c>
      <c r="F220" s="3">
        <v>3022267.19</v>
      </c>
      <c r="G220" s="3" t="s">
        <v>16</v>
      </c>
      <c r="H220" s="12">
        <f>YEAR(bw[[#This Row],[periodo]])</f>
        <v>2011</v>
      </c>
      <c r="J220"/>
      <c r="K220"/>
    </row>
    <row r="221" spans="1:11" ht="12.75">
      <c r="A221" s="2">
        <v>40575</v>
      </c>
      <c r="B221" s="4">
        <v>10000007</v>
      </c>
      <c r="C221" s="3" t="s">
        <v>0</v>
      </c>
      <c r="D221" s="3" t="s">
        <v>1</v>
      </c>
      <c r="E221" s="3">
        <v>203.92</v>
      </c>
      <c r="F221" s="3">
        <v>791417.72</v>
      </c>
      <c r="G221" s="3" t="s">
        <v>14</v>
      </c>
      <c r="H221" s="12">
        <f>YEAR(bw[[#This Row],[periodo]])</f>
        <v>2011</v>
      </c>
      <c r="J221"/>
      <c r="K221"/>
    </row>
    <row r="222" spans="1:11" ht="12.75">
      <c r="A222" s="2">
        <v>40575</v>
      </c>
      <c r="B222" s="4">
        <v>10000007</v>
      </c>
      <c r="D222" s="3" t="s">
        <v>2</v>
      </c>
      <c r="E222" s="3">
        <v>765.19899999999996</v>
      </c>
      <c r="F222" s="3">
        <v>2969839.13</v>
      </c>
      <c r="G222" s="3" t="s">
        <v>14</v>
      </c>
      <c r="H222" s="12">
        <f>YEAR(bw[[#This Row],[periodo]])</f>
        <v>2011</v>
      </c>
      <c r="J222"/>
      <c r="K222"/>
    </row>
    <row r="223" spans="1:11" ht="12.75">
      <c r="A223" s="2">
        <v>40575</v>
      </c>
      <c r="B223" s="4">
        <v>10000011</v>
      </c>
      <c r="C223" s="3" t="s">
        <v>19</v>
      </c>
      <c r="D223" s="3" t="s">
        <v>1</v>
      </c>
      <c r="E223" s="3">
        <v>2.629</v>
      </c>
      <c r="F223" s="3">
        <v>6432.39</v>
      </c>
      <c r="G223" s="3" t="s">
        <v>17</v>
      </c>
      <c r="H223" s="12">
        <f>YEAR(bw[[#This Row],[periodo]])</f>
        <v>2011</v>
      </c>
      <c r="J223"/>
      <c r="K223"/>
    </row>
    <row r="224" spans="1:11" ht="12.75">
      <c r="A224" s="2">
        <v>40575</v>
      </c>
      <c r="B224" s="4">
        <v>10000011</v>
      </c>
      <c r="D224" s="3" t="s">
        <v>2</v>
      </c>
      <c r="E224" s="3">
        <v>56.024999999999999</v>
      </c>
      <c r="F224" s="3">
        <v>137076.75</v>
      </c>
      <c r="G224" s="3" t="s">
        <v>17</v>
      </c>
      <c r="H224" s="12">
        <f>YEAR(bw[[#This Row],[periodo]])</f>
        <v>2011</v>
      </c>
      <c r="J224"/>
      <c r="K224"/>
    </row>
    <row r="225" spans="1:11" ht="12.75">
      <c r="A225" s="2">
        <v>40575</v>
      </c>
      <c r="B225" s="4">
        <v>10000104</v>
      </c>
      <c r="C225" s="3" t="s">
        <v>4</v>
      </c>
      <c r="D225" s="3" t="s">
        <v>1</v>
      </c>
      <c r="E225" s="3">
        <v>182.21799999999999</v>
      </c>
      <c r="F225" s="3">
        <v>452994.37</v>
      </c>
      <c r="G225" s="3" t="s">
        <v>15</v>
      </c>
      <c r="H225" s="12">
        <f>YEAR(bw[[#This Row],[periodo]])</f>
        <v>2011</v>
      </c>
      <c r="J225"/>
      <c r="K225"/>
    </row>
    <row r="226" spans="1:11" ht="12.75">
      <c r="A226" s="2">
        <v>40575</v>
      </c>
      <c r="B226" s="4">
        <v>10000104</v>
      </c>
      <c r="D226" s="3" t="s">
        <v>2</v>
      </c>
      <c r="E226" s="3">
        <v>879.51700000000005</v>
      </c>
      <c r="F226" s="3">
        <v>2186518.21</v>
      </c>
      <c r="G226" s="3" t="s">
        <v>15</v>
      </c>
      <c r="H226" s="12">
        <f>YEAR(bw[[#This Row],[periodo]])</f>
        <v>2011</v>
      </c>
      <c r="J226"/>
      <c r="K226"/>
    </row>
    <row r="227" spans="1:11" ht="12.75">
      <c r="A227" s="2">
        <v>40575</v>
      </c>
      <c r="B227" s="4">
        <v>10000261</v>
      </c>
      <c r="C227" s="3" t="s">
        <v>5</v>
      </c>
      <c r="D227" s="3" t="s">
        <v>1</v>
      </c>
      <c r="E227" s="3">
        <v>11.898999999999999</v>
      </c>
      <c r="F227" s="3">
        <v>59374.37</v>
      </c>
      <c r="G227" s="3" t="s">
        <v>24</v>
      </c>
      <c r="H227" s="12">
        <f>YEAR(bw[[#This Row],[periodo]])</f>
        <v>2011</v>
      </c>
      <c r="J227"/>
      <c r="K227"/>
    </row>
    <row r="228" spans="1:11" ht="12.75">
      <c r="A228" s="2">
        <v>40575</v>
      </c>
      <c r="B228" s="4">
        <v>10000261</v>
      </c>
      <c r="D228" s="3" t="s">
        <v>2</v>
      </c>
      <c r="E228" s="3">
        <v>167.81399999999999</v>
      </c>
      <c r="F228" s="3">
        <v>837368.73</v>
      </c>
      <c r="G228" s="3" t="s">
        <v>24</v>
      </c>
      <c r="H228" s="12">
        <f>YEAR(bw[[#This Row],[periodo]])</f>
        <v>2011</v>
      </c>
      <c r="J228"/>
      <c r="K228"/>
    </row>
    <row r="229" spans="1:11" ht="12.75">
      <c r="A229" s="2">
        <v>40575</v>
      </c>
      <c r="B229" s="4">
        <v>10000282</v>
      </c>
      <c r="C229" s="3" t="s">
        <v>20</v>
      </c>
      <c r="D229" s="3" t="s">
        <v>1</v>
      </c>
      <c r="E229" s="3">
        <v>58.542999999999999</v>
      </c>
      <c r="F229" s="3">
        <v>302793.40000000002</v>
      </c>
      <c r="G229" s="3" t="s">
        <v>16</v>
      </c>
      <c r="H229" s="12">
        <f>YEAR(bw[[#This Row],[periodo]])</f>
        <v>2011</v>
      </c>
      <c r="J229"/>
      <c r="K229"/>
    </row>
    <row r="230" spans="1:11" ht="12.75">
      <c r="A230" s="2">
        <v>40575</v>
      </c>
      <c r="B230" s="4">
        <v>10000282</v>
      </c>
      <c r="D230" s="3" t="s">
        <v>2</v>
      </c>
      <c r="E230" s="3">
        <v>361.22699999999998</v>
      </c>
      <c r="F230" s="3">
        <v>1868321.61</v>
      </c>
      <c r="G230" s="3" t="s">
        <v>16</v>
      </c>
      <c r="H230" s="12">
        <f>YEAR(bw[[#This Row],[periodo]])</f>
        <v>2011</v>
      </c>
      <c r="J230"/>
      <c r="K230"/>
    </row>
    <row r="231" spans="1:11" ht="12.75">
      <c r="A231" s="2">
        <v>40603</v>
      </c>
      <c r="B231" s="4">
        <v>10000007</v>
      </c>
      <c r="C231" s="3" t="s">
        <v>0</v>
      </c>
      <c r="D231" s="3" t="s">
        <v>1</v>
      </c>
      <c r="E231" s="3">
        <v>-33.542999999999999</v>
      </c>
      <c r="F231" s="3">
        <v>-129616.07</v>
      </c>
      <c r="G231" s="3" t="s">
        <v>14</v>
      </c>
      <c r="H231" s="12">
        <f>YEAR(bw[[#This Row],[periodo]])</f>
        <v>2011</v>
      </c>
      <c r="J231"/>
      <c r="K231"/>
    </row>
    <row r="232" spans="1:11" ht="12.75">
      <c r="A232" s="2">
        <v>40603</v>
      </c>
      <c r="B232" s="4">
        <v>10000007</v>
      </c>
      <c r="D232" s="3" t="s">
        <v>2</v>
      </c>
      <c r="E232" s="3">
        <v>953.26300000000003</v>
      </c>
      <c r="F232" s="3">
        <v>3683576.51</v>
      </c>
      <c r="G232" s="3" t="s">
        <v>14</v>
      </c>
      <c r="H232" s="12">
        <f>YEAR(bw[[#This Row],[periodo]])</f>
        <v>2011</v>
      </c>
      <c r="J232"/>
      <c r="K232"/>
    </row>
    <row r="233" spans="1:11" ht="12.75">
      <c r="A233" s="2">
        <v>40603</v>
      </c>
      <c r="B233" s="4">
        <v>10000011</v>
      </c>
      <c r="C233" s="3" t="s">
        <v>19</v>
      </c>
      <c r="D233" s="3" t="s">
        <v>1</v>
      </c>
      <c r="E233" s="3">
        <v>7.5609999999999999</v>
      </c>
      <c r="F233" s="3">
        <v>19189.27</v>
      </c>
      <c r="G233" s="3" t="s">
        <v>17</v>
      </c>
      <c r="H233" s="12">
        <f>YEAR(bw[[#This Row],[periodo]])</f>
        <v>2011</v>
      </c>
      <c r="J233"/>
      <c r="K233"/>
    </row>
    <row r="234" spans="1:11" ht="12.75">
      <c r="A234" s="2">
        <v>40603</v>
      </c>
      <c r="B234" s="4">
        <v>10000011</v>
      </c>
      <c r="D234" s="3" t="s">
        <v>2</v>
      </c>
      <c r="E234" s="3">
        <v>102.85</v>
      </c>
      <c r="F234" s="3">
        <v>261025.87</v>
      </c>
      <c r="G234" s="3" t="s">
        <v>17</v>
      </c>
      <c r="H234" s="12">
        <f>YEAR(bw[[#This Row],[periodo]])</f>
        <v>2011</v>
      </c>
      <c r="J234"/>
      <c r="K234"/>
    </row>
    <row r="235" spans="1:11" ht="12.75">
      <c r="A235" s="2">
        <v>40603</v>
      </c>
      <c r="B235" s="4">
        <v>10000104</v>
      </c>
      <c r="C235" s="3" t="s">
        <v>4</v>
      </c>
      <c r="D235" s="3" t="s">
        <v>1</v>
      </c>
      <c r="E235" s="3">
        <v>0.252</v>
      </c>
      <c r="F235" s="3">
        <v>617.29999999999995</v>
      </c>
      <c r="G235" s="3" t="s">
        <v>15</v>
      </c>
      <c r="H235" s="12">
        <f>YEAR(bw[[#This Row],[periodo]])</f>
        <v>2011</v>
      </c>
      <c r="J235"/>
      <c r="K235"/>
    </row>
    <row r="236" spans="1:11" ht="12.75">
      <c r="A236" s="2">
        <v>40603</v>
      </c>
      <c r="B236" s="4">
        <v>10000104</v>
      </c>
      <c r="D236" s="3" t="s">
        <v>2</v>
      </c>
      <c r="E236" s="3">
        <v>984.66600000000005</v>
      </c>
      <c r="F236" s="3">
        <v>2412038.7799999998</v>
      </c>
      <c r="G236" s="3" t="s">
        <v>15</v>
      </c>
      <c r="H236" s="12">
        <f>YEAR(bw[[#This Row],[periodo]])</f>
        <v>2011</v>
      </c>
      <c r="J236"/>
      <c r="K236"/>
    </row>
    <row r="237" spans="1:11" ht="12.75">
      <c r="A237" s="2">
        <v>40603</v>
      </c>
      <c r="B237" s="4">
        <v>10000261</v>
      </c>
      <c r="C237" s="3" t="s">
        <v>5</v>
      </c>
      <c r="D237" s="3" t="s">
        <v>1</v>
      </c>
      <c r="E237" s="3">
        <v>3.444</v>
      </c>
      <c r="F237" s="3">
        <v>17185.080000000002</v>
      </c>
      <c r="G237" s="3" t="s">
        <v>24</v>
      </c>
      <c r="H237" s="12">
        <f>YEAR(bw[[#This Row],[periodo]])</f>
        <v>2011</v>
      </c>
      <c r="J237"/>
      <c r="K237"/>
    </row>
    <row r="238" spans="1:11" ht="12.75">
      <c r="A238" s="2">
        <v>40603</v>
      </c>
      <c r="B238" s="4">
        <v>10000261</v>
      </c>
      <c r="D238" s="3" t="s">
        <v>2</v>
      </c>
      <c r="E238" s="3">
        <v>72.962999999999994</v>
      </c>
      <c r="F238" s="3">
        <v>364075.4</v>
      </c>
      <c r="G238" s="3" t="s">
        <v>24</v>
      </c>
      <c r="H238" s="12">
        <f>YEAR(bw[[#This Row],[periodo]])</f>
        <v>2011</v>
      </c>
      <c r="J238"/>
      <c r="K238"/>
    </row>
    <row r="239" spans="1:11" ht="12.75">
      <c r="A239" s="2">
        <v>40603</v>
      </c>
      <c r="B239" s="4">
        <v>10000282</v>
      </c>
      <c r="C239" s="3" t="s">
        <v>20</v>
      </c>
      <c r="D239" s="3" t="s">
        <v>1</v>
      </c>
      <c r="E239" s="3">
        <v>-35.908000000000001</v>
      </c>
      <c r="F239" s="3">
        <v>-183161.54</v>
      </c>
      <c r="G239" s="3" t="s">
        <v>16</v>
      </c>
      <c r="H239" s="12">
        <f>YEAR(bw[[#This Row],[periodo]])</f>
        <v>2011</v>
      </c>
      <c r="J239"/>
      <c r="K239"/>
    </row>
    <row r="240" spans="1:11" ht="12.75">
      <c r="A240" s="2">
        <v>40603</v>
      </c>
      <c r="B240" s="4">
        <v>10000282</v>
      </c>
      <c r="D240" s="3" t="s">
        <v>2</v>
      </c>
      <c r="E240" s="3">
        <v>719.81799999999998</v>
      </c>
      <c r="F240" s="3">
        <v>3671687.98</v>
      </c>
      <c r="G240" s="3" t="s">
        <v>16</v>
      </c>
      <c r="H240" s="12">
        <f>YEAR(bw[[#This Row],[periodo]])</f>
        <v>2011</v>
      </c>
      <c r="J240"/>
      <c r="K240"/>
    </row>
    <row r="241" spans="1:11" ht="12.75">
      <c r="A241" s="2">
        <v>40634</v>
      </c>
      <c r="B241" s="4">
        <v>10000007</v>
      </c>
      <c r="C241" s="3" t="s">
        <v>0</v>
      </c>
      <c r="D241" s="3" t="s">
        <v>1</v>
      </c>
      <c r="E241" s="3">
        <v>3.2919999999999998</v>
      </c>
      <c r="F241" s="3">
        <v>12478.41</v>
      </c>
      <c r="G241" s="3" t="s">
        <v>14</v>
      </c>
      <c r="H241" s="12">
        <f>YEAR(bw[[#This Row],[periodo]])</f>
        <v>2011</v>
      </c>
      <c r="J241"/>
      <c r="K241"/>
    </row>
    <row r="242" spans="1:11" ht="12.75">
      <c r="A242" s="2">
        <v>40634</v>
      </c>
      <c r="B242" s="4">
        <v>10000007</v>
      </c>
      <c r="D242" s="3" t="s">
        <v>2</v>
      </c>
      <c r="E242" s="3">
        <v>773.04899999999998</v>
      </c>
      <c r="F242" s="3">
        <v>2930270.34</v>
      </c>
      <c r="G242" s="3" t="s">
        <v>14</v>
      </c>
      <c r="H242" s="12">
        <f>YEAR(bw[[#This Row],[periodo]])</f>
        <v>2011</v>
      </c>
      <c r="J242"/>
      <c r="K242"/>
    </row>
    <row r="243" spans="1:11" ht="12.75">
      <c r="A243" s="2">
        <v>40634</v>
      </c>
      <c r="B243" s="4">
        <v>10000011</v>
      </c>
      <c r="C243" s="3" t="s">
        <v>19</v>
      </c>
      <c r="D243" s="3" t="s">
        <v>1</v>
      </c>
      <c r="E243" s="3">
        <v>10.76</v>
      </c>
      <c r="F243" s="3">
        <v>26247.15</v>
      </c>
      <c r="G243" s="3" t="s">
        <v>17</v>
      </c>
      <c r="H243" s="12">
        <f>YEAR(bw[[#This Row],[periodo]])</f>
        <v>2011</v>
      </c>
      <c r="J243"/>
      <c r="K243"/>
    </row>
    <row r="244" spans="1:11" ht="12.75">
      <c r="A244" s="2">
        <v>40634</v>
      </c>
      <c r="B244" s="4">
        <v>10000011</v>
      </c>
      <c r="D244" s="3" t="s">
        <v>2</v>
      </c>
      <c r="E244" s="3">
        <v>96.739000000000004</v>
      </c>
      <c r="F244" s="3">
        <v>235978.02</v>
      </c>
      <c r="G244" s="3" t="s">
        <v>17</v>
      </c>
      <c r="H244" s="12">
        <f>YEAR(bw[[#This Row],[periodo]])</f>
        <v>2011</v>
      </c>
      <c r="J244"/>
      <c r="K244"/>
    </row>
    <row r="245" spans="1:11" ht="12.75">
      <c r="A245" s="2">
        <v>40634</v>
      </c>
      <c r="B245" s="4">
        <v>10000104</v>
      </c>
      <c r="C245" s="3" t="s">
        <v>4</v>
      </c>
      <c r="D245" s="3" t="s">
        <v>1</v>
      </c>
      <c r="E245" s="3">
        <v>-108.77</v>
      </c>
      <c r="F245" s="3">
        <v>-272719.78000000003</v>
      </c>
      <c r="G245" s="3" t="s">
        <v>15</v>
      </c>
      <c r="H245" s="12">
        <f>YEAR(bw[[#This Row],[periodo]])</f>
        <v>2011</v>
      </c>
      <c r="J245"/>
      <c r="K245"/>
    </row>
    <row r="246" spans="1:11" ht="12.75">
      <c r="A246" s="2">
        <v>40634</v>
      </c>
      <c r="B246" s="4">
        <v>10000104</v>
      </c>
      <c r="D246" s="3" t="s">
        <v>2</v>
      </c>
      <c r="E246" s="3">
        <v>881.85699999999997</v>
      </c>
      <c r="F246" s="3">
        <v>2211086.2200000002</v>
      </c>
      <c r="G246" s="3" t="s">
        <v>15</v>
      </c>
      <c r="H246" s="12">
        <f>YEAR(bw[[#This Row],[periodo]])</f>
        <v>2011</v>
      </c>
      <c r="J246"/>
      <c r="K246"/>
    </row>
    <row r="247" spans="1:11" ht="12.75">
      <c r="A247" s="2">
        <v>40634</v>
      </c>
      <c r="B247" s="4">
        <v>10000261</v>
      </c>
      <c r="C247" s="3" t="s">
        <v>5</v>
      </c>
      <c r="D247" s="3" t="s">
        <v>1</v>
      </c>
      <c r="E247" s="3">
        <v>4.68</v>
      </c>
      <c r="F247" s="3">
        <v>23780.62</v>
      </c>
      <c r="G247" s="3" t="s">
        <v>24</v>
      </c>
      <c r="H247" s="12">
        <f>YEAR(bw[[#This Row],[periodo]])</f>
        <v>2011</v>
      </c>
      <c r="J247"/>
      <c r="K247"/>
    </row>
    <row r="248" spans="1:11" ht="12.75">
      <c r="A248" s="2">
        <v>40634</v>
      </c>
      <c r="B248" s="4">
        <v>10000261</v>
      </c>
      <c r="D248" s="3" t="s">
        <v>2</v>
      </c>
      <c r="E248" s="3">
        <v>132.01499999999999</v>
      </c>
      <c r="F248" s="3">
        <v>670812.02</v>
      </c>
      <c r="G248" s="3" t="s">
        <v>24</v>
      </c>
      <c r="H248" s="12">
        <f>YEAR(bw[[#This Row],[periodo]])</f>
        <v>2011</v>
      </c>
      <c r="J248"/>
      <c r="K248"/>
    </row>
    <row r="249" spans="1:11" ht="12.75">
      <c r="A249" s="2">
        <v>40634</v>
      </c>
      <c r="B249" s="4">
        <v>10000282</v>
      </c>
      <c r="C249" s="3" t="s">
        <v>20</v>
      </c>
      <c r="D249" s="3" t="s">
        <v>1</v>
      </c>
      <c r="E249" s="3">
        <v>8.27</v>
      </c>
      <c r="F249" s="3">
        <v>42047.58</v>
      </c>
      <c r="G249" s="3" t="s">
        <v>16</v>
      </c>
      <c r="H249" s="12">
        <f>YEAR(bw[[#This Row],[periodo]])</f>
        <v>2011</v>
      </c>
      <c r="J249"/>
      <c r="K249"/>
    </row>
    <row r="250" spans="1:11" ht="12.75">
      <c r="A250" s="2">
        <v>40634</v>
      </c>
      <c r="B250" s="4">
        <v>10000282</v>
      </c>
      <c r="D250" s="3" t="s">
        <v>2</v>
      </c>
      <c r="E250" s="3">
        <v>524.60900000000004</v>
      </c>
      <c r="F250" s="3">
        <v>2667296.0499999998</v>
      </c>
      <c r="G250" s="3" t="s">
        <v>16</v>
      </c>
      <c r="H250" s="12">
        <f>YEAR(bw[[#This Row],[periodo]])</f>
        <v>2011</v>
      </c>
      <c r="J250"/>
      <c r="K250"/>
    </row>
    <row r="251" spans="1:11" ht="12.75">
      <c r="A251" s="2">
        <v>40664</v>
      </c>
      <c r="B251" s="4">
        <v>10000007</v>
      </c>
      <c r="C251" s="3" t="s">
        <v>0</v>
      </c>
      <c r="D251" s="3" t="s">
        <v>1</v>
      </c>
      <c r="E251" s="3">
        <v>-121.526</v>
      </c>
      <c r="F251" s="3">
        <v>-432071.92</v>
      </c>
      <c r="G251" s="3" t="s">
        <v>14</v>
      </c>
      <c r="H251" s="12">
        <f>YEAR(bw[[#This Row],[periodo]])</f>
        <v>2011</v>
      </c>
      <c r="J251"/>
      <c r="K251"/>
    </row>
    <row r="252" spans="1:11" ht="12.75">
      <c r="A252" s="2">
        <v>40664</v>
      </c>
      <c r="B252" s="4">
        <v>10000007</v>
      </c>
      <c r="D252" s="3" t="s">
        <v>2</v>
      </c>
      <c r="E252" s="3">
        <v>2325.3020000000001</v>
      </c>
      <c r="F252" s="3">
        <v>8267348.0199999996</v>
      </c>
      <c r="G252" s="3" t="s">
        <v>14</v>
      </c>
      <c r="H252" s="12">
        <f>YEAR(bw[[#This Row],[periodo]])</f>
        <v>2011</v>
      </c>
      <c r="J252"/>
      <c r="K252"/>
    </row>
    <row r="253" spans="1:11" ht="12.75">
      <c r="A253" s="2">
        <v>40664</v>
      </c>
      <c r="B253" s="4">
        <v>10000011</v>
      </c>
      <c r="C253" s="3" t="s">
        <v>19</v>
      </c>
      <c r="D253" s="3" t="s">
        <v>1</v>
      </c>
      <c r="E253" s="3">
        <v>-16.454000000000001</v>
      </c>
      <c r="F253" s="3">
        <v>-39028.58</v>
      </c>
      <c r="G253" s="3" t="s">
        <v>17</v>
      </c>
      <c r="H253" s="12">
        <f>YEAR(bw[[#This Row],[periodo]])</f>
        <v>2011</v>
      </c>
      <c r="J253"/>
      <c r="K253"/>
    </row>
    <row r="254" spans="1:11" ht="12.75">
      <c r="A254" s="2">
        <v>40664</v>
      </c>
      <c r="B254" s="4">
        <v>10000011</v>
      </c>
      <c r="D254" s="3" t="s">
        <v>2</v>
      </c>
      <c r="E254" s="3">
        <v>335.57</v>
      </c>
      <c r="F254" s="3">
        <v>795965.76</v>
      </c>
      <c r="G254" s="3" t="s">
        <v>17</v>
      </c>
      <c r="H254" s="12">
        <f>YEAR(bw[[#This Row],[periodo]])</f>
        <v>2011</v>
      </c>
      <c r="J254"/>
      <c r="K254"/>
    </row>
    <row r="255" spans="1:11" ht="12.75">
      <c r="A255" s="2">
        <v>40664</v>
      </c>
      <c r="B255" s="4">
        <v>10000104</v>
      </c>
      <c r="C255" s="3" t="s">
        <v>4</v>
      </c>
      <c r="D255" s="3" t="s">
        <v>1</v>
      </c>
      <c r="E255" s="3">
        <v>12.151999999999999</v>
      </c>
      <c r="F255" s="3">
        <v>27344.62</v>
      </c>
      <c r="G255" s="3" t="s">
        <v>15</v>
      </c>
      <c r="H255" s="12">
        <f>YEAR(bw[[#This Row],[periodo]])</f>
        <v>2011</v>
      </c>
      <c r="J255"/>
      <c r="K255"/>
    </row>
    <row r="256" spans="1:11" ht="12.75">
      <c r="A256" s="2">
        <v>40664</v>
      </c>
      <c r="B256" s="4">
        <v>10000104</v>
      </c>
      <c r="D256" s="3" t="s">
        <v>2</v>
      </c>
      <c r="E256" s="3">
        <v>1469.13</v>
      </c>
      <c r="F256" s="3">
        <v>3305858.34</v>
      </c>
      <c r="G256" s="3" t="s">
        <v>15</v>
      </c>
      <c r="H256" s="12">
        <f>YEAR(bw[[#This Row],[periodo]])</f>
        <v>2011</v>
      </c>
      <c r="J256"/>
      <c r="K256"/>
    </row>
    <row r="257" spans="1:11" ht="12.75">
      <c r="A257" s="2">
        <v>40664</v>
      </c>
      <c r="B257" s="4">
        <v>10000261</v>
      </c>
      <c r="C257" s="3" t="s">
        <v>5</v>
      </c>
      <c r="D257" s="3" t="s">
        <v>1</v>
      </c>
      <c r="E257" s="3">
        <v>1.9319999999999999</v>
      </c>
      <c r="F257" s="3">
        <v>9817.1200000000008</v>
      </c>
      <c r="G257" s="3" t="s">
        <v>24</v>
      </c>
      <c r="H257" s="12">
        <f>YEAR(bw[[#This Row],[periodo]])</f>
        <v>2011</v>
      </c>
      <c r="J257"/>
      <c r="K257"/>
    </row>
    <row r="258" spans="1:11" ht="12.75">
      <c r="A258" s="2">
        <v>40664</v>
      </c>
      <c r="B258" s="4">
        <v>10000261</v>
      </c>
      <c r="D258" s="3" t="s">
        <v>2</v>
      </c>
      <c r="E258" s="3">
        <v>237</v>
      </c>
      <c r="F258" s="3">
        <v>1204275.3400000001</v>
      </c>
      <c r="G258" s="3" t="s">
        <v>24</v>
      </c>
      <c r="H258" s="12">
        <f>YEAR(bw[[#This Row],[periodo]])</f>
        <v>2011</v>
      </c>
      <c r="J258"/>
      <c r="K258"/>
    </row>
    <row r="259" spans="1:11" ht="12.75">
      <c r="A259" s="2">
        <v>40664</v>
      </c>
      <c r="B259" s="4">
        <v>10000282</v>
      </c>
      <c r="C259" s="3" t="s">
        <v>20</v>
      </c>
      <c r="D259" s="3" t="s">
        <v>1</v>
      </c>
      <c r="E259" s="3">
        <v>-84.656000000000006</v>
      </c>
      <c r="F259" s="3">
        <v>-417855.82</v>
      </c>
      <c r="G259" s="3" t="s">
        <v>16</v>
      </c>
      <c r="H259" s="12">
        <f>YEAR(bw[[#This Row],[periodo]])</f>
        <v>2011</v>
      </c>
      <c r="J259"/>
      <c r="K259"/>
    </row>
    <row r="260" spans="1:11" ht="12.75">
      <c r="A260" s="2">
        <v>40664</v>
      </c>
      <c r="B260" s="4">
        <v>10000282</v>
      </c>
      <c r="D260" s="3" t="s">
        <v>2</v>
      </c>
      <c r="E260" s="3">
        <v>2414.33</v>
      </c>
      <c r="F260" s="3">
        <v>11916956.300000001</v>
      </c>
      <c r="G260" s="3" t="s">
        <v>16</v>
      </c>
      <c r="H260" s="12">
        <f>YEAR(bw[[#This Row],[periodo]])</f>
        <v>2011</v>
      </c>
      <c r="J260"/>
      <c r="K260"/>
    </row>
    <row r="261" spans="1:11" ht="12.75">
      <c r="A261" s="2">
        <v>40695</v>
      </c>
      <c r="B261" s="4">
        <v>10000007</v>
      </c>
      <c r="C261" s="3" t="s">
        <v>0</v>
      </c>
      <c r="D261" s="3" t="s">
        <v>1</v>
      </c>
      <c r="E261" s="3">
        <v>13.420999999999999</v>
      </c>
      <c r="F261" s="3">
        <v>47014.63</v>
      </c>
      <c r="G261" s="3" t="s">
        <v>14</v>
      </c>
      <c r="H261" s="12">
        <f>YEAR(bw[[#This Row],[periodo]])</f>
        <v>2011</v>
      </c>
      <c r="J261"/>
      <c r="K261"/>
    </row>
    <row r="262" spans="1:11" ht="12.75">
      <c r="A262" s="2">
        <v>40695</v>
      </c>
      <c r="B262" s="4">
        <v>10000007</v>
      </c>
      <c r="D262" s="3" t="s">
        <v>2</v>
      </c>
      <c r="E262" s="3">
        <v>856.66300000000001</v>
      </c>
      <c r="F262" s="3">
        <v>3000945.99</v>
      </c>
      <c r="G262" s="3" t="s">
        <v>14</v>
      </c>
      <c r="H262" s="12">
        <f>YEAR(bw[[#This Row],[periodo]])</f>
        <v>2011</v>
      </c>
      <c r="J262"/>
      <c r="K262"/>
    </row>
    <row r="263" spans="1:11" ht="12.75">
      <c r="A263" s="2">
        <v>40695</v>
      </c>
      <c r="B263" s="4">
        <v>10000011</v>
      </c>
      <c r="C263" s="3" t="s">
        <v>19</v>
      </c>
      <c r="D263" s="3" t="s">
        <v>1</v>
      </c>
      <c r="E263" s="3">
        <v>-3.766</v>
      </c>
      <c r="F263" s="3">
        <v>-8932.89</v>
      </c>
      <c r="G263" s="3" t="s">
        <v>17</v>
      </c>
      <c r="H263" s="12">
        <f>YEAR(bw[[#This Row],[periodo]])</f>
        <v>2011</v>
      </c>
      <c r="J263"/>
      <c r="K263"/>
    </row>
    <row r="264" spans="1:11" ht="12.75">
      <c r="A264" s="2">
        <v>40695</v>
      </c>
      <c r="B264" s="4">
        <v>10000011</v>
      </c>
      <c r="D264" s="3" t="s">
        <v>2</v>
      </c>
      <c r="E264" s="3">
        <v>63.076999999999998</v>
      </c>
      <c r="F264" s="3">
        <v>149617.48000000001</v>
      </c>
      <c r="G264" s="3" t="s">
        <v>17</v>
      </c>
      <c r="H264" s="12">
        <f>YEAR(bw[[#This Row],[periodo]])</f>
        <v>2011</v>
      </c>
      <c r="J264"/>
      <c r="K264"/>
    </row>
    <row r="265" spans="1:11" ht="12.75">
      <c r="A265" s="2">
        <v>40695</v>
      </c>
      <c r="B265" s="4">
        <v>10000104</v>
      </c>
      <c r="C265" s="3" t="s">
        <v>4</v>
      </c>
      <c r="D265" s="3" t="s">
        <v>1</v>
      </c>
      <c r="E265" s="3">
        <v>4.0419999999999998</v>
      </c>
      <c r="F265" s="3">
        <v>9027.3700000000008</v>
      </c>
      <c r="G265" s="3" t="s">
        <v>15</v>
      </c>
      <c r="H265" s="12">
        <f>YEAR(bw[[#This Row],[periodo]])</f>
        <v>2011</v>
      </c>
      <c r="J265"/>
      <c r="K265"/>
    </row>
    <row r="266" spans="1:11" ht="12.75">
      <c r="A266" s="2">
        <v>40695</v>
      </c>
      <c r="B266" s="4">
        <v>10000104</v>
      </c>
      <c r="D266" s="3" t="s">
        <v>2</v>
      </c>
      <c r="E266" s="3">
        <v>416.084</v>
      </c>
      <c r="F266" s="3">
        <v>929277.95</v>
      </c>
      <c r="G266" s="3" t="s">
        <v>15</v>
      </c>
      <c r="H266" s="12">
        <f>YEAR(bw[[#This Row],[periodo]])</f>
        <v>2011</v>
      </c>
      <c r="J266"/>
      <c r="K266"/>
    </row>
    <row r="267" spans="1:11" ht="12.75">
      <c r="A267" s="2">
        <v>40695</v>
      </c>
      <c r="B267" s="4">
        <v>10000261</v>
      </c>
      <c r="C267" s="3" t="s">
        <v>5</v>
      </c>
      <c r="D267" s="3" t="s">
        <v>1</v>
      </c>
      <c r="E267" s="3">
        <v>-23.818999999999999</v>
      </c>
      <c r="F267" s="3">
        <v>-121032.21</v>
      </c>
      <c r="G267" s="3" t="s">
        <v>24</v>
      </c>
      <c r="H267" s="12">
        <f>YEAR(bw[[#This Row],[periodo]])</f>
        <v>2011</v>
      </c>
      <c r="J267"/>
      <c r="K267"/>
    </row>
    <row r="268" spans="1:11" ht="12.75">
      <c r="A268" s="2">
        <v>40695</v>
      </c>
      <c r="B268" s="4">
        <v>10000261</v>
      </c>
      <c r="D268" s="3" t="s">
        <v>2</v>
      </c>
      <c r="E268" s="3">
        <v>197.85400000000001</v>
      </c>
      <c r="F268" s="3">
        <v>1005361.51</v>
      </c>
      <c r="G268" s="3" t="s">
        <v>24</v>
      </c>
      <c r="H268" s="12">
        <f>YEAR(bw[[#This Row],[periodo]])</f>
        <v>2011</v>
      </c>
      <c r="J268"/>
      <c r="K268"/>
    </row>
    <row r="269" spans="1:11" ht="12.75">
      <c r="A269" s="2">
        <v>40695</v>
      </c>
      <c r="B269" s="4">
        <v>10000282</v>
      </c>
      <c r="C269" s="3" t="s">
        <v>20</v>
      </c>
      <c r="D269" s="3" t="s">
        <v>1</v>
      </c>
      <c r="E269" s="3">
        <v>-16.93</v>
      </c>
      <c r="F269" s="3">
        <v>-80214.84</v>
      </c>
      <c r="G269" s="3" t="s">
        <v>16</v>
      </c>
      <c r="H269" s="12">
        <f>YEAR(bw[[#This Row],[periodo]])</f>
        <v>2011</v>
      </c>
      <c r="J269"/>
      <c r="K269"/>
    </row>
    <row r="270" spans="1:11" ht="12.75">
      <c r="A270" s="2">
        <v>40695</v>
      </c>
      <c r="B270" s="4">
        <v>10000282</v>
      </c>
      <c r="D270" s="3" t="s">
        <v>2</v>
      </c>
      <c r="E270" s="3">
        <v>720.077</v>
      </c>
      <c r="F270" s="3">
        <v>3411746.11</v>
      </c>
      <c r="G270" s="3" t="s">
        <v>16</v>
      </c>
      <c r="H270" s="12">
        <f>YEAR(bw[[#This Row],[periodo]])</f>
        <v>2011</v>
      </c>
      <c r="J270"/>
      <c r="K270"/>
    </row>
    <row r="271" spans="1:11" ht="12.75">
      <c r="A271" s="2">
        <v>40695</v>
      </c>
      <c r="B271" s="4">
        <v>10000007</v>
      </c>
      <c r="C271" s="3" t="s">
        <v>0</v>
      </c>
      <c r="D271" s="3" t="s">
        <v>1</v>
      </c>
      <c r="E271" s="3">
        <v>9.4309999999999992</v>
      </c>
      <c r="F271" s="3">
        <v>31140.01</v>
      </c>
      <c r="G271" s="3" t="s">
        <v>14</v>
      </c>
      <c r="H271" s="12">
        <f>YEAR(bw[[#This Row],[periodo]])</f>
        <v>2011</v>
      </c>
      <c r="J271"/>
      <c r="K271"/>
    </row>
    <row r="272" spans="1:11" ht="12.75">
      <c r="A272" s="2">
        <v>40695</v>
      </c>
      <c r="B272" s="4">
        <v>10000007</v>
      </c>
      <c r="D272" s="3" t="s">
        <v>2</v>
      </c>
      <c r="E272" s="3">
        <v>916.05700000000002</v>
      </c>
      <c r="F272" s="3">
        <v>3024707.94</v>
      </c>
      <c r="G272" s="3" t="s">
        <v>14</v>
      </c>
      <c r="H272" s="12">
        <f>YEAR(bw[[#This Row],[periodo]])</f>
        <v>2011</v>
      </c>
      <c r="J272"/>
      <c r="K272"/>
    </row>
    <row r="273" spans="1:11" ht="12.75">
      <c r="A273" s="2">
        <v>40695</v>
      </c>
      <c r="B273" s="4">
        <v>10000011</v>
      </c>
      <c r="C273" s="3" t="s">
        <v>19</v>
      </c>
      <c r="D273" s="3" t="s">
        <v>1</v>
      </c>
      <c r="E273" s="3">
        <v>3.468</v>
      </c>
      <c r="F273" s="3">
        <v>8226.0400000000009</v>
      </c>
      <c r="G273" s="3" t="s">
        <v>17</v>
      </c>
      <c r="H273" s="12">
        <f>YEAR(bw[[#This Row],[periodo]])</f>
        <v>2011</v>
      </c>
      <c r="J273"/>
      <c r="K273"/>
    </row>
    <row r="274" spans="1:11" ht="12.75">
      <c r="A274" s="2">
        <v>40695</v>
      </c>
      <c r="B274" s="4">
        <v>10000011</v>
      </c>
      <c r="D274" s="3" t="s">
        <v>2</v>
      </c>
      <c r="E274" s="3">
        <v>89.876000000000005</v>
      </c>
      <c r="F274" s="3">
        <v>213184.34</v>
      </c>
      <c r="G274" s="3" t="s">
        <v>17</v>
      </c>
      <c r="H274" s="12">
        <f>YEAR(bw[[#This Row],[periodo]])</f>
        <v>2011</v>
      </c>
      <c r="J274"/>
      <c r="K274"/>
    </row>
    <row r="275" spans="1:11" ht="12.75">
      <c r="A275" s="2">
        <v>40695</v>
      </c>
      <c r="B275" s="4">
        <v>10000104</v>
      </c>
      <c r="C275" s="3" t="s">
        <v>4</v>
      </c>
      <c r="D275" s="3" t="s">
        <v>1</v>
      </c>
      <c r="E275" s="3">
        <v>21.95</v>
      </c>
      <c r="F275" s="3">
        <v>48466.89</v>
      </c>
      <c r="G275" s="3" t="s">
        <v>15</v>
      </c>
      <c r="H275" s="12">
        <f>YEAR(bw[[#This Row],[periodo]])</f>
        <v>2011</v>
      </c>
      <c r="J275"/>
      <c r="K275"/>
    </row>
    <row r="276" spans="1:11" ht="12.75">
      <c r="A276" s="2">
        <v>40695</v>
      </c>
      <c r="B276" s="4">
        <v>10000104</v>
      </c>
      <c r="D276" s="3" t="s">
        <v>2</v>
      </c>
      <c r="E276" s="3">
        <v>503.91899999999998</v>
      </c>
      <c r="F276" s="3">
        <v>1112682.68</v>
      </c>
      <c r="G276" s="3" t="s">
        <v>15</v>
      </c>
      <c r="H276" s="12">
        <f>YEAR(bw[[#This Row],[periodo]])</f>
        <v>2011</v>
      </c>
      <c r="J276"/>
      <c r="K276"/>
    </row>
    <row r="277" spans="1:11" ht="12.75">
      <c r="A277" s="2">
        <v>40695</v>
      </c>
      <c r="B277" s="4">
        <v>10000261</v>
      </c>
      <c r="C277" s="3" t="s">
        <v>5</v>
      </c>
      <c r="D277" s="3" t="s">
        <v>1</v>
      </c>
      <c r="E277" s="3">
        <v>-3.56</v>
      </c>
      <c r="F277" s="3">
        <v>-19782.16</v>
      </c>
      <c r="G277" s="3" t="s">
        <v>24</v>
      </c>
      <c r="H277" s="12">
        <f>YEAR(bw[[#This Row],[periodo]])</f>
        <v>2011</v>
      </c>
      <c r="J277"/>
      <c r="K277"/>
    </row>
    <row r="278" spans="1:11" ht="12.75">
      <c r="A278" s="2">
        <v>40695</v>
      </c>
      <c r="B278" s="4">
        <v>10000261</v>
      </c>
      <c r="D278" s="3" t="s">
        <v>2</v>
      </c>
      <c r="E278" s="3">
        <v>118.63</v>
      </c>
      <c r="F278" s="3">
        <v>659201.71</v>
      </c>
      <c r="G278" s="3" t="s">
        <v>24</v>
      </c>
      <c r="H278" s="12">
        <f>YEAR(bw[[#This Row],[periodo]])</f>
        <v>2011</v>
      </c>
      <c r="J278"/>
      <c r="K278"/>
    </row>
    <row r="279" spans="1:11" ht="12.75">
      <c r="A279" s="2">
        <v>40695</v>
      </c>
      <c r="B279" s="4">
        <v>10000282</v>
      </c>
      <c r="C279" s="3" t="s">
        <v>20</v>
      </c>
      <c r="D279" s="3" t="s">
        <v>1</v>
      </c>
      <c r="E279" s="3">
        <v>-7.62</v>
      </c>
      <c r="F279" s="3">
        <v>-35155.629999999997</v>
      </c>
      <c r="G279" s="3" t="s">
        <v>16</v>
      </c>
      <c r="H279" s="12">
        <f>YEAR(bw[[#This Row],[periodo]])</f>
        <v>2011</v>
      </c>
      <c r="J279"/>
      <c r="K279"/>
    </row>
    <row r="280" spans="1:11" ht="12.75">
      <c r="A280" s="2">
        <v>40695</v>
      </c>
      <c r="B280" s="4">
        <v>10000282</v>
      </c>
      <c r="D280" s="3" t="s">
        <v>2</v>
      </c>
      <c r="E280" s="3">
        <v>919.58299999999997</v>
      </c>
      <c r="F280" s="3">
        <v>4243538.2699999996</v>
      </c>
      <c r="G280" s="3" t="s">
        <v>16</v>
      </c>
      <c r="H280" s="12">
        <f>YEAR(bw[[#This Row],[periodo]])</f>
        <v>2011</v>
      </c>
      <c r="J280"/>
      <c r="K280"/>
    </row>
    <row r="281" spans="1:11" ht="12.75">
      <c r="A281" s="2">
        <v>40756</v>
      </c>
      <c r="B281" s="4">
        <v>10000007</v>
      </c>
      <c r="C281" s="3" t="s">
        <v>0</v>
      </c>
      <c r="D281" s="3" t="s">
        <v>1</v>
      </c>
      <c r="E281" s="3">
        <v>9.1660000000000004</v>
      </c>
      <c r="F281" s="3">
        <v>28751.61</v>
      </c>
      <c r="G281" s="3" t="s">
        <v>14</v>
      </c>
      <c r="H281" s="12">
        <f>YEAR(bw[[#This Row],[periodo]])</f>
        <v>2011</v>
      </c>
      <c r="J281"/>
      <c r="K281"/>
    </row>
    <row r="282" spans="1:11" ht="12.75">
      <c r="A282" s="2">
        <v>40756</v>
      </c>
      <c r="B282" s="4">
        <v>10000007</v>
      </c>
      <c r="D282" s="3" t="s">
        <v>2</v>
      </c>
      <c r="E282" s="3">
        <v>765.00400000000002</v>
      </c>
      <c r="F282" s="3">
        <v>2399638.79</v>
      </c>
      <c r="G282" s="3" t="s">
        <v>14</v>
      </c>
      <c r="H282" s="12">
        <f>YEAR(bw[[#This Row],[periodo]])</f>
        <v>2011</v>
      </c>
      <c r="J282"/>
      <c r="K282"/>
    </row>
    <row r="283" spans="1:11" ht="12.75">
      <c r="A283" s="2">
        <v>40756</v>
      </c>
      <c r="B283" s="4">
        <v>10000011</v>
      </c>
      <c r="C283" s="3" t="s">
        <v>19</v>
      </c>
      <c r="D283" s="3" t="s">
        <v>1</v>
      </c>
      <c r="E283" s="3">
        <v>4.3609999999999998</v>
      </c>
      <c r="F283" s="3">
        <v>10344.200000000001</v>
      </c>
      <c r="G283" s="3" t="s">
        <v>17</v>
      </c>
      <c r="H283" s="12">
        <f>YEAR(bw[[#This Row],[periodo]])</f>
        <v>2011</v>
      </c>
      <c r="J283"/>
      <c r="K283"/>
    </row>
    <row r="284" spans="1:11" ht="12.75">
      <c r="A284" s="2">
        <v>40756</v>
      </c>
      <c r="B284" s="4">
        <v>10000011</v>
      </c>
      <c r="D284" s="3" t="s">
        <v>2</v>
      </c>
      <c r="E284" s="3">
        <v>87.225999999999999</v>
      </c>
      <c r="F284" s="3">
        <v>206898.51</v>
      </c>
      <c r="G284" s="3" t="s">
        <v>17</v>
      </c>
      <c r="H284" s="12">
        <f>YEAR(bw[[#This Row],[periodo]])</f>
        <v>2011</v>
      </c>
      <c r="J284"/>
      <c r="K284"/>
    </row>
    <row r="285" spans="1:11" ht="12.75">
      <c r="A285" s="2">
        <v>40756</v>
      </c>
      <c r="B285" s="4">
        <v>10000104</v>
      </c>
      <c r="C285" s="3" t="s">
        <v>4</v>
      </c>
      <c r="D285" s="3" t="s">
        <v>1</v>
      </c>
      <c r="E285" s="3">
        <v>42.94</v>
      </c>
      <c r="F285" s="3">
        <v>90573.81</v>
      </c>
      <c r="G285" s="3" t="s">
        <v>15</v>
      </c>
      <c r="H285" s="12">
        <f>YEAR(bw[[#This Row],[periodo]])</f>
        <v>2011</v>
      </c>
      <c r="J285"/>
      <c r="K285"/>
    </row>
    <row r="286" spans="1:11" ht="12.75">
      <c r="A286" s="2">
        <v>40756</v>
      </c>
      <c r="B286" s="4">
        <v>10000104</v>
      </c>
      <c r="D286" s="3" t="s">
        <v>2</v>
      </c>
      <c r="E286" s="3">
        <v>739.36300000000006</v>
      </c>
      <c r="F286" s="3">
        <v>1559546.17</v>
      </c>
      <c r="G286" s="3" t="s">
        <v>15</v>
      </c>
      <c r="H286" s="12">
        <f>YEAR(bw[[#This Row],[periodo]])</f>
        <v>2011</v>
      </c>
      <c r="J286"/>
      <c r="K286"/>
    </row>
    <row r="287" spans="1:11" ht="12.75">
      <c r="A287" s="2">
        <v>40756</v>
      </c>
      <c r="B287" s="4">
        <v>10000261</v>
      </c>
      <c r="C287" s="3" t="s">
        <v>5</v>
      </c>
      <c r="D287" s="3" t="s">
        <v>1</v>
      </c>
      <c r="E287" s="3">
        <v>1.974</v>
      </c>
      <c r="F287" s="3">
        <v>11216.27</v>
      </c>
      <c r="G287" s="3" t="s">
        <v>24</v>
      </c>
      <c r="H287" s="12">
        <f>YEAR(bw[[#This Row],[periodo]])</f>
        <v>2011</v>
      </c>
      <c r="J287"/>
      <c r="K287"/>
    </row>
    <row r="288" spans="1:11" ht="12.75">
      <c r="A288" s="2">
        <v>40756</v>
      </c>
      <c r="B288" s="4">
        <v>10000261</v>
      </c>
      <c r="D288" s="3" t="s">
        <v>2</v>
      </c>
      <c r="E288" s="3">
        <v>132.68</v>
      </c>
      <c r="F288" s="3">
        <v>753887.09</v>
      </c>
      <c r="G288" s="3" t="s">
        <v>24</v>
      </c>
      <c r="H288" s="12">
        <f>YEAR(bw[[#This Row],[periodo]])</f>
        <v>2011</v>
      </c>
      <c r="J288"/>
      <c r="K288"/>
    </row>
    <row r="289" spans="1:11" ht="12.75">
      <c r="A289" s="2">
        <v>40756</v>
      </c>
      <c r="B289" s="4">
        <v>10000282</v>
      </c>
      <c r="C289" s="3" t="s">
        <v>20</v>
      </c>
      <c r="D289" s="3" t="s">
        <v>1</v>
      </c>
      <c r="E289" s="3">
        <v>-55.527000000000001</v>
      </c>
      <c r="F289" s="3">
        <v>-256179.33</v>
      </c>
      <c r="G289" s="3" t="s">
        <v>16</v>
      </c>
      <c r="H289" s="12">
        <f>YEAR(bw[[#This Row],[periodo]])</f>
        <v>2011</v>
      </c>
      <c r="J289"/>
      <c r="K289"/>
    </row>
    <row r="290" spans="1:11" ht="12.75">
      <c r="A290" s="2">
        <v>40756</v>
      </c>
      <c r="B290" s="4">
        <v>10000282</v>
      </c>
      <c r="D290" s="3" t="s">
        <v>2</v>
      </c>
      <c r="E290" s="3">
        <v>771.447</v>
      </c>
      <c r="F290" s="3">
        <v>3559147.45</v>
      </c>
      <c r="G290" s="3" t="s">
        <v>16</v>
      </c>
      <c r="H290" s="12">
        <f>YEAR(bw[[#This Row],[periodo]])</f>
        <v>2011</v>
      </c>
      <c r="J290"/>
      <c r="K290"/>
    </row>
    <row r="291" spans="1:11" ht="12.75">
      <c r="A291" s="2">
        <v>40787</v>
      </c>
      <c r="B291" s="4">
        <v>10000007</v>
      </c>
      <c r="C291" s="3" t="s">
        <v>0</v>
      </c>
      <c r="D291" s="3" t="s">
        <v>1</v>
      </c>
      <c r="E291" s="3">
        <v>1.708</v>
      </c>
      <c r="F291" s="3">
        <v>5430.24</v>
      </c>
      <c r="G291" s="3" t="s">
        <v>14</v>
      </c>
      <c r="H291" s="12">
        <f>YEAR(bw[[#This Row],[periodo]])</f>
        <v>2011</v>
      </c>
      <c r="J291"/>
      <c r="K291"/>
    </row>
    <row r="292" spans="1:11" ht="12.75">
      <c r="A292" s="2">
        <v>40787</v>
      </c>
      <c r="B292" s="4">
        <v>10000007</v>
      </c>
      <c r="D292" s="3" t="s">
        <v>2</v>
      </c>
      <c r="E292" s="3">
        <v>541.60500000000002</v>
      </c>
      <c r="F292" s="3">
        <v>1721923.04</v>
      </c>
      <c r="G292" s="3" t="s">
        <v>14</v>
      </c>
      <c r="H292" s="12">
        <f>YEAR(bw[[#This Row],[periodo]])</f>
        <v>2011</v>
      </c>
      <c r="J292"/>
      <c r="K292"/>
    </row>
    <row r="293" spans="1:11" ht="12.75">
      <c r="A293" s="2">
        <v>40787</v>
      </c>
      <c r="B293" s="4">
        <v>10000011</v>
      </c>
      <c r="C293" s="3" t="s">
        <v>19</v>
      </c>
      <c r="D293" s="3" t="s">
        <v>1</v>
      </c>
      <c r="E293" s="3">
        <v>9.2769999999999992</v>
      </c>
      <c r="F293" s="3">
        <v>22004.87</v>
      </c>
      <c r="G293" s="3" t="s">
        <v>17</v>
      </c>
      <c r="H293" s="12">
        <f>YEAR(bw[[#This Row],[periodo]])</f>
        <v>2011</v>
      </c>
      <c r="J293"/>
      <c r="K293"/>
    </row>
    <row r="294" spans="1:11" ht="12.75">
      <c r="A294" s="2">
        <v>40787</v>
      </c>
      <c r="B294" s="4">
        <v>10000011</v>
      </c>
      <c r="D294" s="3" t="s">
        <v>2</v>
      </c>
      <c r="E294" s="3">
        <v>104.01600000000001</v>
      </c>
      <c r="F294" s="3">
        <v>246723.98</v>
      </c>
      <c r="G294" s="3" t="s">
        <v>17</v>
      </c>
      <c r="H294" s="12">
        <f>YEAR(bw[[#This Row],[periodo]])</f>
        <v>2011</v>
      </c>
      <c r="J294"/>
      <c r="K294"/>
    </row>
    <row r="295" spans="1:11" ht="12.75">
      <c r="A295" s="2">
        <v>40787</v>
      </c>
      <c r="B295" s="4">
        <v>10000104</v>
      </c>
      <c r="C295" s="3" t="s">
        <v>4</v>
      </c>
      <c r="D295" s="3" t="s">
        <v>1</v>
      </c>
      <c r="E295" s="3">
        <v>3.758</v>
      </c>
      <c r="F295" s="3">
        <v>7916.03</v>
      </c>
      <c r="G295" s="3" t="s">
        <v>15</v>
      </c>
      <c r="H295" s="12">
        <f>YEAR(bw[[#This Row],[periodo]])</f>
        <v>2011</v>
      </c>
      <c r="J295"/>
      <c r="K295"/>
    </row>
    <row r="296" spans="1:11" ht="12.75">
      <c r="A296" s="2">
        <v>40787</v>
      </c>
      <c r="B296" s="4">
        <v>10000104</v>
      </c>
      <c r="D296" s="3" t="s">
        <v>2</v>
      </c>
      <c r="E296" s="3">
        <v>384.32600000000002</v>
      </c>
      <c r="F296" s="3">
        <v>809562.62</v>
      </c>
      <c r="G296" s="3" t="s">
        <v>15</v>
      </c>
      <c r="H296" s="12">
        <f>YEAR(bw[[#This Row],[periodo]])</f>
        <v>2011</v>
      </c>
      <c r="J296"/>
      <c r="K296"/>
    </row>
    <row r="297" spans="1:11" ht="12.75">
      <c r="A297" s="2">
        <v>40787</v>
      </c>
      <c r="B297" s="4">
        <v>10000261</v>
      </c>
      <c r="C297" s="3" t="s">
        <v>5</v>
      </c>
      <c r="D297" s="3" t="s">
        <v>1</v>
      </c>
      <c r="E297" s="3">
        <v>7.5289999999999999</v>
      </c>
      <c r="F297" s="3">
        <v>45199.99</v>
      </c>
      <c r="G297" s="3" t="s">
        <v>24</v>
      </c>
      <c r="H297" s="12">
        <f>YEAR(bw[[#This Row],[periodo]])</f>
        <v>2011</v>
      </c>
      <c r="J297"/>
      <c r="K297"/>
    </row>
    <row r="298" spans="1:11" ht="12.75">
      <c r="A298" s="2">
        <v>40787</v>
      </c>
      <c r="B298" s="4">
        <v>10000261</v>
      </c>
      <c r="D298" s="3" t="s">
        <v>2</v>
      </c>
      <c r="E298" s="3">
        <v>138.34399999999999</v>
      </c>
      <c r="F298" s="3">
        <v>830541.55</v>
      </c>
      <c r="G298" s="3" t="s">
        <v>24</v>
      </c>
      <c r="H298" s="12">
        <f>YEAR(bw[[#This Row],[periodo]])</f>
        <v>2011</v>
      </c>
      <c r="J298"/>
      <c r="K298"/>
    </row>
    <row r="299" spans="1:11" ht="12.75">
      <c r="A299" s="2">
        <v>40787</v>
      </c>
      <c r="B299" s="4">
        <v>10000282</v>
      </c>
      <c r="C299" s="3" t="s">
        <v>20</v>
      </c>
      <c r="D299" s="3" t="s">
        <v>1</v>
      </c>
      <c r="E299" s="3">
        <v>-21.571999999999999</v>
      </c>
      <c r="F299" s="3">
        <v>-99543.21</v>
      </c>
      <c r="G299" s="3" t="s">
        <v>16</v>
      </c>
      <c r="H299" s="12">
        <f>YEAR(bw[[#This Row],[periodo]])</f>
        <v>2011</v>
      </c>
      <c r="J299"/>
      <c r="K299"/>
    </row>
    <row r="300" spans="1:11" ht="12.75">
      <c r="A300" s="2">
        <v>40787</v>
      </c>
      <c r="B300" s="4">
        <v>10000282</v>
      </c>
      <c r="D300" s="3" t="s">
        <v>2</v>
      </c>
      <c r="E300" s="3">
        <v>729.80200000000002</v>
      </c>
      <c r="F300" s="3">
        <v>3367644.99</v>
      </c>
      <c r="G300" s="3" t="s">
        <v>16</v>
      </c>
      <c r="H300" s="12">
        <f>YEAR(bw[[#This Row],[periodo]])</f>
        <v>2011</v>
      </c>
      <c r="J300"/>
      <c r="K300"/>
    </row>
    <row r="301" spans="1:11" ht="12.75">
      <c r="A301" s="2">
        <v>40787</v>
      </c>
      <c r="B301" s="4">
        <v>10516439</v>
      </c>
      <c r="C301" s="3" t="s">
        <v>6</v>
      </c>
      <c r="D301" s="3" t="s">
        <v>1</v>
      </c>
      <c r="E301" s="3">
        <v>-9.4760000000000009</v>
      </c>
      <c r="F301" s="3">
        <v>-29241.47</v>
      </c>
      <c r="G301" s="3" t="s">
        <v>16</v>
      </c>
      <c r="H301" s="12">
        <f>YEAR(bw[[#This Row],[periodo]])</f>
        <v>2011</v>
      </c>
      <c r="J301"/>
      <c r="K301"/>
    </row>
    <row r="302" spans="1:11" ht="12.75">
      <c r="A302" s="2">
        <v>40787</v>
      </c>
      <c r="B302" s="4">
        <v>10516439</v>
      </c>
      <c r="D302" s="3" t="s">
        <v>2</v>
      </c>
      <c r="E302" s="3">
        <v>100.045</v>
      </c>
      <c r="F302" s="3">
        <v>308723.52</v>
      </c>
      <c r="G302" s="3" t="s">
        <v>16</v>
      </c>
      <c r="H302" s="12">
        <f>YEAR(bw[[#This Row],[periodo]])</f>
        <v>2011</v>
      </c>
      <c r="J302"/>
      <c r="K302"/>
    </row>
    <row r="303" spans="1:11" ht="12.75">
      <c r="A303" s="2">
        <v>40817</v>
      </c>
      <c r="B303" s="4">
        <v>10000007</v>
      </c>
      <c r="C303" s="3" t="s">
        <v>0</v>
      </c>
      <c r="D303" s="3" t="s">
        <v>1</v>
      </c>
      <c r="E303" s="3">
        <v>7.1580000000000004</v>
      </c>
      <c r="F303" s="3">
        <v>23290.73</v>
      </c>
      <c r="G303" s="3" t="s">
        <v>14</v>
      </c>
      <c r="H303" s="12">
        <f>YEAR(bw[[#This Row],[periodo]])</f>
        <v>2011</v>
      </c>
      <c r="J303"/>
      <c r="K303"/>
    </row>
    <row r="304" spans="1:11" ht="12.75">
      <c r="A304" s="2">
        <v>40817</v>
      </c>
      <c r="B304" s="4">
        <v>10000007</v>
      </c>
      <c r="D304" s="3" t="s">
        <v>2</v>
      </c>
      <c r="E304" s="3">
        <v>306.76900000000001</v>
      </c>
      <c r="F304" s="3">
        <v>998165.81</v>
      </c>
      <c r="G304" s="3" t="s">
        <v>14</v>
      </c>
      <c r="H304" s="12">
        <f>YEAR(bw[[#This Row],[periodo]])</f>
        <v>2011</v>
      </c>
      <c r="J304"/>
      <c r="K304"/>
    </row>
    <row r="305" spans="1:11" ht="12.75">
      <c r="A305" s="2">
        <v>40817</v>
      </c>
      <c r="B305" s="4">
        <v>10000011</v>
      </c>
      <c r="C305" s="3" t="s">
        <v>19</v>
      </c>
      <c r="D305" s="3" t="s">
        <v>1</v>
      </c>
      <c r="E305" s="3">
        <v>13.333</v>
      </c>
      <c r="F305" s="3">
        <v>31209.27</v>
      </c>
      <c r="G305" s="3" t="s">
        <v>17</v>
      </c>
      <c r="H305" s="12">
        <f>YEAR(bw[[#This Row],[periodo]])</f>
        <v>2011</v>
      </c>
      <c r="J305"/>
      <c r="K305"/>
    </row>
    <row r="306" spans="1:11" ht="12.75">
      <c r="A306" s="2">
        <v>40817</v>
      </c>
      <c r="B306" s="4">
        <v>10000011</v>
      </c>
      <c r="D306" s="3" t="s">
        <v>2</v>
      </c>
      <c r="E306" s="3">
        <v>340.57100000000003</v>
      </c>
      <c r="F306" s="3">
        <v>797192.89</v>
      </c>
      <c r="G306" s="3" t="s">
        <v>17</v>
      </c>
      <c r="H306" s="12">
        <f>YEAR(bw[[#This Row],[periodo]])</f>
        <v>2011</v>
      </c>
      <c r="J306"/>
      <c r="K306"/>
    </row>
    <row r="307" spans="1:11" ht="12.75">
      <c r="A307" s="2">
        <v>40817</v>
      </c>
      <c r="B307" s="4">
        <v>10000104</v>
      </c>
      <c r="C307" s="3" t="s">
        <v>4</v>
      </c>
      <c r="D307" s="3" t="s">
        <v>1</v>
      </c>
      <c r="E307" s="3">
        <v>16.803999999999998</v>
      </c>
      <c r="F307" s="3">
        <v>36924.239999999998</v>
      </c>
      <c r="G307" s="3" t="s">
        <v>15</v>
      </c>
      <c r="H307" s="12">
        <f>YEAR(bw[[#This Row],[periodo]])</f>
        <v>2011</v>
      </c>
      <c r="J307"/>
      <c r="K307"/>
    </row>
    <row r="308" spans="1:11" ht="12.75">
      <c r="A308" s="2">
        <v>40817</v>
      </c>
      <c r="B308" s="4">
        <v>10000104</v>
      </c>
      <c r="D308" s="3" t="s">
        <v>2</v>
      </c>
      <c r="E308" s="3">
        <v>592.19200000000001</v>
      </c>
      <c r="F308" s="3">
        <v>1301251.75</v>
      </c>
      <c r="G308" s="3" t="s">
        <v>15</v>
      </c>
      <c r="H308" s="12">
        <f>YEAR(bw[[#This Row],[periodo]])</f>
        <v>2011</v>
      </c>
      <c r="J308"/>
      <c r="K308"/>
    </row>
    <row r="309" spans="1:11" ht="12.75">
      <c r="A309" s="2">
        <v>40817</v>
      </c>
      <c r="B309" s="4">
        <v>10000261</v>
      </c>
      <c r="C309" s="3" t="s">
        <v>5</v>
      </c>
      <c r="D309" s="3" t="s">
        <v>1</v>
      </c>
      <c r="E309" s="3">
        <v>1.256</v>
      </c>
      <c r="F309" s="3">
        <v>7669.14</v>
      </c>
      <c r="G309" s="3" t="s">
        <v>24</v>
      </c>
      <c r="H309" s="12">
        <f>YEAR(bw[[#This Row],[periodo]])</f>
        <v>2011</v>
      </c>
      <c r="J309"/>
      <c r="K309"/>
    </row>
    <row r="310" spans="1:11" ht="12.75">
      <c r="A310" s="2">
        <v>40817</v>
      </c>
      <c r="B310" s="4">
        <v>10000261</v>
      </c>
      <c r="D310" s="3" t="s">
        <v>2</v>
      </c>
      <c r="E310" s="3">
        <v>113.373</v>
      </c>
      <c r="F310" s="3">
        <v>692256.31</v>
      </c>
      <c r="G310" s="3" t="s">
        <v>24</v>
      </c>
      <c r="H310" s="12">
        <f>YEAR(bw[[#This Row],[periodo]])</f>
        <v>2011</v>
      </c>
      <c r="J310"/>
      <c r="K310"/>
    </row>
    <row r="311" spans="1:11" ht="12.75">
      <c r="A311" s="2">
        <v>40817</v>
      </c>
      <c r="B311" s="4">
        <v>10000282</v>
      </c>
      <c r="C311" s="3" t="s">
        <v>20</v>
      </c>
      <c r="D311" s="3" t="s">
        <v>1</v>
      </c>
      <c r="E311" s="3">
        <v>-21.536000000000001</v>
      </c>
      <c r="F311" s="3">
        <v>-92485.47</v>
      </c>
      <c r="G311" s="3" t="s">
        <v>16</v>
      </c>
      <c r="H311" s="12">
        <f>YEAR(bw[[#This Row],[periodo]])</f>
        <v>2011</v>
      </c>
      <c r="J311"/>
      <c r="K311"/>
    </row>
    <row r="312" spans="1:11" ht="12.75">
      <c r="A312" s="2">
        <v>40817</v>
      </c>
      <c r="B312" s="4">
        <v>10000282</v>
      </c>
      <c r="D312" s="3" t="s">
        <v>2</v>
      </c>
      <c r="E312" s="3">
        <v>750.96199999999999</v>
      </c>
      <c r="F312" s="3">
        <v>3224975.55</v>
      </c>
      <c r="G312" s="3" t="s">
        <v>16</v>
      </c>
      <c r="H312" s="12">
        <f>YEAR(bw[[#This Row],[periodo]])</f>
        <v>2011</v>
      </c>
      <c r="J312"/>
      <c r="K312"/>
    </row>
    <row r="313" spans="1:11" ht="12.75">
      <c r="A313" s="2">
        <v>40817</v>
      </c>
      <c r="B313" s="4">
        <v>10516439</v>
      </c>
      <c r="C313" s="3" t="s">
        <v>6</v>
      </c>
      <c r="D313" s="3" t="s">
        <v>1</v>
      </c>
      <c r="E313" s="3">
        <v>7.7859999999999996</v>
      </c>
      <c r="F313" s="3">
        <v>25405.51</v>
      </c>
      <c r="G313" s="3" t="s">
        <v>16</v>
      </c>
      <c r="H313" s="12">
        <f>YEAR(bw[[#This Row],[periodo]])</f>
        <v>2011</v>
      </c>
      <c r="J313"/>
      <c r="K313"/>
    </row>
    <row r="314" spans="1:11" ht="12.75">
      <c r="A314" s="2">
        <v>40817</v>
      </c>
      <c r="B314" s="4">
        <v>10516439</v>
      </c>
      <c r="D314" s="3" t="s">
        <v>2</v>
      </c>
      <c r="E314" s="3">
        <v>275.05200000000002</v>
      </c>
      <c r="F314" s="3">
        <v>897487.44</v>
      </c>
      <c r="G314" s="3" t="s">
        <v>16</v>
      </c>
      <c r="H314" s="12">
        <f>YEAR(bw[[#This Row],[periodo]])</f>
        <v>2011</v>
      </c>
      <c r="J314"/>
      <c r="K314"/>
    </row>
    <row r="315" spans="1:11" ht="12.75">
      <c r="A315" s="2">
        <v>40848</v>
      </c>
      <c r="B315" s="4">
        <v>10000007</v>
      </c>
      <c r="C315" s="3" t="s">
        <v>0</v>
      </c>
      <c r="D315" s="3" t="s">
        <v>1</v>
      </c>
      <c r="E315" s="3">
        <v>11.221</v>
      </c>
      <c r="F315" s="3">
        <v>36454.82</v>
      </c>
      <c r="G315" s="3" t="s">
        <v>14</v>
      </c>
      <c r="H315" s="12">
        <f>YEAR(bw[[#This Row],[periodo]])</f>
        <v>2011</v>
      </c>
      <c r="J315"/>
      <c r="K315"/>
    </row>
    <row r="316" spans="1:11" ht="12.75">
      <c r="A316" s="2">
        <v>40848</v>
      </c>
      <c r="B316" s="4">
        <v>10000007</v>
      </c>
      <c r="D316" s="3" t="s">
        <v>2</v>
      </c>
      <c r="E316" s="3">
        <v>312.26799999999997</v>
      </c>
      <c r="F316" s="3">
        <v>1014497.35</v>
      </c>
      <c r="G316" s="3" t="s">
        <v>14</v>
      </c>
      <c r="H316" s="12">
        <f>YEAR(bw[[#This Row],[periodo]])</f>
        <v>2011</v>
      </c>
      <c r="J316"/>
      <c r="K316"/>
    </row>
    <row r="317" spans="1:11" ht="12.75">
      <c r="A317" s="2">
        <v>40848</v>
      </c>
      <c r="B317" s="4">
        <v>10000011</v>
      </c>
      <c r="C317" s="3" t="s">
        <v>19</v>
      </c>
      <c r="D317" s="3" t="s">
        <v>1</v>
      </c>
      <c r="E317" s="3">
        <v>19.765999999999998</v>
      </c>
      <c r="F317" s="3">
        <v>44862.23</v>
      </c>
      <c r="G317" s="3" t="s">
        <v>17</v>
      </c>
      <c r="H317" s="12">
        <f>YEAR(bw[[#This Row],[periodo]])</f>
        <v>2011</v>
      </c>
      <c r="J317"/>
      <c r="K317"/>
    </row>
    <row r="318" spans="1:11" ht="12.75">
      <c r="A318" s="2">
        <v>40848</v>
      </c>
      <c r="B318" s="4">
        <v>10000011</v>
      </c>
      <c r="D318" s="3" t="s">
        <v>2</v>
      </c>
      <c r="E318" s="3">
        <v>152.863</v>
      </c>
      <c r="F318" s="3">
        <v>346948.08</v>
      </c>
      <c r="G318" s="3" t="s">
        <v>17</v>
      </c>
      <c r="H318" s="12">
        <f>YEAR(bw[[#This Row],[periodo]])</f>
        <v>2011</v>
      </c>
      <c r="J318"/>
      <c r="K318"/>
    </row>
    <row r="319" spans="1:11" ht="12.75">
      <c r="A319" s="2">
        <v>40848</v>
      </c>
      <c r="B319" s="4">
        <v>10000104</v>
      </c>
      <c r="C319" s="3" t="s">
        <v>4</v>
      </c>
      <c r="D319" s="3" t="s">
        <v>1</v>
      </c>
      <c r="E319" s="3">
        <v>32.752000000000002</v>
      </c>
      <c r="F319" s="3">
        <v>74266.039999999994</v>
      </c>
      <c r="G319" s="3" t="s">
        <v>15</v>
      </c>
      <c r="H319" s="12">
        <f>YEAR(bw[[#This Row],[periodo]])</f>
        <v>2011</v>
      </c>
      <c r="J319"/>
      <c r="K319"/>
    </row>
    <row r="320" spans="1:11" ht="12.75">
      <c r="A320" s="2">
        <v>40848</v>
      </c>
      <c r="B320" s="4">
        <v>10000104</v>
      </c>
      <c r="D320" s="3" t="s">
        <v>2</v>
      </c>
      <c r="E320" s="3">
        <v>698.73800000000006</v>
      </c>
      <c r="F320" s="3">
        <v>1584407.36</v>
      </c>
      <c r="G320" s="3" t="s">
        <v>15</v>
      </c>
      <c r="H320" s="12">
        <f>YEAR(bw[[#This Row],[periodo]])</f>
        <v>2011</v>
      </c>
      <c r="J320"/>
      <c r="K320"/>
    </row>
    <row r="321" spans="1:11" ht="12.75">
      <c r="A321" s="2">
        <v>40848</v>
      </c>
      <c r="B321" s="4">
        <v>10000261</v>
      </c>
      <c r="C321" s="3" t="s">
        <v>5</v>
      </c>
      <c r="D321" s="3" t="s">
        <v>1</v>
      </c>
      <c r="E321" s="3">
        <v>11.933</v>
      </c>
      <c r="F321" s="3">
        <v>72862.97</v>
      </c>
      <c r="G321" s="3" t="s">
        <v>24</v>
      </c>
      <c r="H321" s="12">
        <f>YEAR(bw[[#This Row],[periodo]])</f>
        <v>2011</v>
      </c>
      <c r="J321"/>
      <c r="K321"/>
    </row>
    <row r="322" spans="1:11" ht="12.75">
      <c r="A322" s="2">
        <v>40848</v>
      </c>
      <c r="B322" s="4">
        <v>10000261</v>
      </c>
      <c r="D322" s="3" t="s">
        <v>2</v>
      </c>
      <c r="E322" s="3">
        <v>125.65300000000001</v>
      </c>
      <c r="F322" s="3">
        <v>767238.14</v>
      </c>
      <c r="G322" s="3" t="s">
        <v>24</v>
      </c>
      <c r="H322" s="12">
        <f>YEAR(bw[[#This Row],[periodo]])</f>
        <v>2011</v>
      </c>
      <c r="J322"/>
      <c r="K322"/>
    </row>
    <row r="323" spans="1:11" ht="12.75">
      <c r="A323" s="2">
        <v>40848</v>
      </c>
      <c r="B323" s="4">
        <v>10000282</v>
      </c>
      <c r="C323" s="3" t="s">
        <v>20</v>
      </c>
      <c r="D323" s="3" t="s">
        <v>1</v>
      </c>
      <c r="E323" s="3">
        <v>-7.8920000000000003</v>
      </c>
      <c r="F323" s="3">
        <v>-33891.870000000003</v>
      </c>
      <c r="G323" s="3" t="s">
        <v>16</v>
      </c>
      <c r="H323" s="12">
        <f>YEAR(bw[[#This Row],[periodo]])</f>
        <v>2011</v>
      </c>
      <c r="J323"/>
      <c r="K323"/>
    </row>
    <row r="324" spans="1:11" ht="12.75">
      <c r="A324" s="2">
        <v>40848</v>
      </c>
      <c r="B324" s="4">
        <v>10000282</v>
      </c>
      <c r="D324" s="3" t="s">
        <v>2</v>
      </c>
      <c r="E324" s="3">
        <v>698.23599999999999</v>
      </c>
      <c r="F324" s="3">
        <v>2998546.05</v>
      </c>
      <c r="G324" s="3" t="s">
        <v>16</v>
      </c>
      <c r="H324" s="12">
        <f>YEAR(bw[[#This Row],[periodo]])</f>
        <v>2011</v>
      </c>
      <c r="J324"/>
      <c r="K324"/>
    </row>
    <row r="325" spans="1:11" ht="12.75">
      <c r="A325" s="2">
        <v>40848</v>
      </c>
      <c r="B325" s="4">
        <v>10516439</v>
      </c>
      <c r="C325" s="3" t="s">
        <v>6</v>
      </c>
      <c r="D325" s="3" t="s">
        <v>1</v>
      </c>
      <c r="E325" s="3">
        <v>9.0250000000000004</v>
      </c>
      <c r="F325" s="3">
        <v>29984.76</v>
      </c>
      <c r="G325" s="3" t="s">
        <v>16</v>
      </c>
      <c r="H325" s="12">
        <f>YEAR(bw[[#This Row],[periodo]])</f>
        <v>2011</v>
      </c>
      <c r="J325"/>
      <c r="K325"/>
    </row>
    <row r="326" spans="1:11" ht="12.75">
      <c r="A326" s="2">
        <v>40848</v>
      </c>
      <c r="B326" s="4">
        <v>10516439</v>
      </c>
      <c r="D326" s="3" t="s">
        <v>2</v>
      </c>
      <c r="E326" s="3">
        <v>229.26499999999999</v>
      </c>
      <c r="F326" s="3">
        <v>761712.3</v>
      </c>
      <c r="G326" s="3" t="s">
        <v>16</v>
      </c>
      <c r="H326" s="12">
        <f>YEAR(bw[[#This Row],[periodo]])</f>
        <v>2011</v>
      </c>
      <c r="J326"/>
      <c r="K326"/>
    </row>
    <row r="327" spans="1:11" ht="12.75">
      <c r="A327" s="2">
        <v>40878</v>
      </c>
      <c r="B327" s="4">
        <v>10000007</v>
      </c>
      <c r="C327" s="3" t="s">
        <v>0</v>
      </c>
      <c r="D327" s="3" t="s">
        <v>1</v>
      </c>
      <c r="E327" s="3">
        <v>-14.817</v>
      </c>
      <c r="F327" s="3">
        <v>-48137.53</v>
      </c>
      <c r="G327" s="3" t="s">
        <v>14</v>
      </c>
      <c r="H327" s="12">
        <f>YEAR(bw[[#This Row],[periodo]])</f>
        <v>2011</v>
      </c>
      <c r="J327"/>
      <c r="K327"/>
    </row>
    <row r="328" spans="1:11" ht="12.75">
      <c r="A328" s="2">
        <v>40878</v>
      </c>
      <c r="B328" s="4">
        <v>10000007</v>
      </c>
      <c r="D328" s="3" t="s">
        <v>2</v>
      </c>
      <c r="E328" s="3">
        <v>304.363</v>
      </c>
      <c r="F328" s="3">
        <v>988815.65</v>
      </c>
      <c r="G328" s="3" t="s">
        <v>14</v>
      </c>
      <c r="H328" s="12">
        <f>YEAR(bw[[#This Row],[periodo]])</f>
        <v>2011</v>
      </c>
      <c r="J328"/>
      <c r="K328"/>
    </row>
    <row r="329" spans="1:11" ht="12.75">
      <c r="A329" s="2">
        <v>40878</v>
      </c>
      <c r="B329" s="4">
        <v>10000011</v>
      </c>
      <c r="C329" s="3" t="s">
        <v>19</v>
      </c>
      <c r="D329" s="3" t="s">
        <v>1</v>
      </c>
      <c r="E329" s="3">
        <v>1.7490000000000001</v>
      </c>
      <c r="F329" s="3">
        <v>3935.14</v>
      </c>
      <c r="G329" s="3" t="s">
        <v>17</v>
      </c>
      <c r="H329" s="12">
        <f>YEAR(bw[[#This Row],[periodo]])</f>
        <v>2011</v>
      </c>
      <c r="J329"/>
      <c r="K329"/>
    </row>
    <row r="330" spans="1:11" ht="12.75">
      <c r="A330" s="2">
        <v>40878</v>
      </c>
      <c r="B330" s="4">
        <v>10000011</v>
      </c>
      <c r="D330" s="3" t="s">
        <v>2</v>
      </c>
      <c r="E330" s="3">
        <v>257.49</v>
      </c>
      <c r="F330" s="3">
        <v>579335.41</v>
      </c>
      <c r="G330" s="3" t="s">
        <v>17</v>
      </c>
      <c r="H330" s="12">
        <f>YEAR(bw[[#This Row],[periodo]])</f>
        <v>2011</v>
      </c>
      <c r="J330"/>
      <c r="K330"/>
    </row>
    <row r="331" spans="1:11" ht="12.75">
      <c r="A331" s="2">
        <v>40878</v>
      </c>
      <c r="B331" s="4">
        <v>10000104</v>
      </c>
      <c r="C331" s="3" t="s">
        <v>4</v>
      </c>
      <c r="D331" s="3" t="s">
        <v>1</v>
      </c>
      <c r="E331" s="3">
        <v>-3.2589999999999999</v>
      </c>
      <c r="F331" s="3">
        <v>-7518.49</v>
      </c>
      <c r="G331" s="3" t="s">
        <v>15</v>
      </c>
      <c r="H331" s="12">
        <f>YEAR(bw[[#This Row],[periodo]])</f>
        <v>2011</v>
      </c>
      <c r="J331"/>
      <c r="K331"/>
    </row>
    <row r="332" spans="1:11" ht="12.75">
      <c r="A332" s="2">
        <v>40878</v>
      </c>
      <c r="B332" s="4">
        <v>10000104</v>
      </c>
      <c r="D332" s="3" t="s">
        <v>2</v>
      </c>
      <c r="E332" s="3">
        <v>567.87699999999995</v>
      </c>
      <c r="F332" s="3">
        <v>1310089.47</v>
      </c>
      <c r="G332" s="3" t="s">
        <v>15</v>
      </c>
      <c r="H332" s="12">
        <f>YEAR(bw[[#This Row],[periodo]])</f>
        <v>2011</v>
      </c>
      <c r="J332"/>
      <c r="K332"/>
    </row>
    <row r="333" spans="1:11" ht="12.75">
      <c r="A333" s="2">
        <v>40878</v>
      </c>
      <c r="B333" s="4">
        <v>10000261</v>
      </c>
      <c r="C333" s="3" t="s">
        <v>5</v>
      </c>
      <c r="D333" s="3" t="s">
        <v>1</v>
      </c>
      <c r="E333" s="3">
        <v>-2.25</v>
      </c>
      <c r="F333" s="3">
        <v>-14119.2</v>
      </c>
      <c r="G333" s="3" t="s">
        <v>24</v>
      </c>
      <c r="H333" s="12">
        <f>YEAR(bw[[#This Row],[periodo]])</f>
        <v>2011</v>
      </c>
      <c r="J333"/>
      <c r="K333"/>
    </row>
    <row r="334" spans="1:11" ht="12.75">
      <c r="A334" s="2">
        <v>40878</v>
      </c>
      <c r="B334" s="4">
        <v>10000261</v>
      </c>
      <c r="D334" s="3" t="s">
        <v>2</v>
      </c>
      <c r="E334" s="3">
        <v>100.47199999999999</v>
      </c>
      <c r="F334" s="3">
        <v>630481.93000000005</v>
      </c>
      <c r="G334" s="3" t="s">
        <v>24</v>
      </c>
      <c r="H334" s="12">
        <f>YEAR(bw[[#This Row],[periodo]])</f>
        <v>2011</v>
      </c>
      <c r="J334"/>
      <c r="K334"/>
    </row>
    <row r="335" spans="1:11" ht="12.75">
      <c r="A335" s="2">
        <v>40878</v>
      </c>
      <c r="B335" s="4">
        <v>10000282</v>
      </c>
      <c r="C335" s="3" t="s">
        <v>20</v>
      </c>
      <c r="D335" s="3" t="s">
        <v>1</v>
      </c>
      <c r="E335" s="3">
        <v>-14.662000000000001</v>
      </c>
      <c r="F335" s="3">
        <v>-73201.350000000006</v>
      </c>
      <c r="G335" s="3" t="s">
        <v>16</v>
      </c>
      <c r="H335" s="12">
        <f>YEAR(bw[[#This Row],[periodo]])</f>
        <v>2011</v>
      </c>
      <c r="J335"/>
      <c r="K335"/>
    </row>
    <row r="336" spans="1:11" ht="12.75">
      <c r="A336" s="2">
        <v>40878</v>
      </c>
      <c r="B336" s="4">
        <v>10000282</v>
      </c>
      <c r="D336" s="3" t="s">
        <v>2</v>
      </c>
      <c r="E336" s="3">
        <v>597.33000000000004</v>
      </c>
      <c r="F336" s="3">
        <v>2982223.78</v>
      </c>
      <c r="G336" s="3" t="s">
        <v>16</v>
      </c>
      <c r="H336" s="12">
        <f>YEAR(bw[[#This Row],[periodo]])</f>
        <v>2011</v>
      </c>
      <c r="J336"/>
      <c r="K336"/>
    </row>
    <row r="337" spans="1:11" ht="12.75">
      <c r="A337" s="2">
        <v>40878</v>
      </c>
      <c r="B337" s="4">
        <v>10516439</v>
      </c>
      <c r="C337" s="3" t="s">
        <v>6</v>
      </c>
      <c r="D337" s="3" t="s">
        <v>1</v>
      </c>
      <c r="E337" s="3">
        <v>15.574</v>
      </c>
      <c r="F337" s="3">
        <v>51743.21</v>
      </c>
      <c r="G337" s="3" t="s">
        <v>16</v>
      </c>
      <c r="H337" s="12">
        <f>YEAR(bw[[#This Row],[periodo]])</f>
        <v>2011</v>
      </c>
      <c r="J337"/>
      <c r="K337"/>
    </row>
    <row r="338" spans="1:11" ht="12.75">
      <c r="A338" s="2">
        <v>40878</v>
      </c>
      <c r="B338" s="4">
        <v>10516439</v>
      </c>
      <c r="D338" s="3" t="s">
        <v>2</v>
      </c>
      <c r="E338" s="3">
        <v>276.637</v>
      </c>
      <c r="F338" s="3">
        <v>919101.61</v>
      </c>
      <c r="G338" s="3" t="s">
        <v>16</v>
      </c>
      <c r="H338" s="12">
        <f>YEAR(bw[[#This Row],[periodo]])</f>
        <v>2011</v>
      </c>
      <c r="J338"/>
      <c r="K338"/>
    </row>
    <row r="339" spans="1:11" ht="12.75">
      <c r="A339" s="2">
        <v>40909</v>
      </c>
      <c r="B339" s="4">
        <v>10000007</v>
      </c>
      <c r="C339" s="3" t="s">
        <v>0</v>
      </c>
      <c r="D339" s="3" t="s">
        <v>1</v>
      </c>
      <c r="E339" s="3">
        <v>5.72</v>
      </c>
      <c r="F339" s="3">
        <v>18370.07</v>
      </c>
      <c r="G339" s="3" t="s">
        <v>14</v>
      </c>
      <c r="H339" s="12">
        <f>YEAR(bw[[#This Row],[periodo]])</f>
        <v>2012</v>
      </c>
      <c r="J339"/>
      <c r="K339"/>
    </row>
    <row r="340" spans="1:11" ht="12.75">
      <c r="A340" s="2">
        <v>40909</v>
      </c>
      <c r="B340" s="4">
        <v>10000007</v>
      </c>
      <c r="D340" s="3" t="s">
        <v>2</v>
      </c>
      <c r="E340" s="3">
        <v>425.45499999999998</v>
      </c>
      <c r="F340" s="3">
        <v>1366370.27</v>
      </c>
      <c r="G340" s="3" t="s">
        <v>14</v>
      </c>
      <c r="H340" s="12">
        <f>YEAR(bw[[#This Row],[periodo]])</f>
        <v>2012</v>
      </c>
      <c r="J340"/>
      <c r="K340"/>
    </row>
    <row r="341" spans="1:11" ht="12.75">
      <c r="A341" s="2">
        <v>40909</v>
      </c>
      <c r="B341" s="4">
        <v>10000011</v>
      </c>
      <c r="C341" s="3" t="s">
        <v>19</v>
      </c>
      <c r="D341" s="3" t="s">
        <v>1</v>
      </c>
      <c r="E341" s="3">
        <v>-5.0869999999999997</v>
      </c>
      <c r="F341" s="3">
        <v>-11445.42</v>
      </c>
      <c r="G341" s="3" t="s">
        <v>17</v>
      </c>
      <c r="H341" s="12">
        <f>YEAR(bw[[#This Row],[periodo]])</f>
        <v>2012</v>
      </c>
      <c r="J341"/>
      <c r="K341"/>
    </row>
    <row r="342" spans="1:11" ht="12.75">
      <c r="A342" s="2">
        <v>40909</v>
      </c>
      <c r="B342" s="4">
        <v>10000011</v>
      </c>
      <c r="D342" s="3" t="s">
        <v>2</v>
      </c>
      <c r="E342" s="3">
        <v>8.7569999999999997</v>
      </c>
      <c r="F342" s="3">
        <v>19702.66</v>
      </c>
      <c r="G342" s="3" t="s">
        <v>17</v>
      </c>
      <c r="H342" s="12">
        <f>YEAR(bw[[#This Row],[periodo]])</f>
        <v>2012</v>
      </c>
      <c r="J342"/>
      <c r="K342"/>
    </row>
    <row r="343" spans="1:11" ht="12.75">
      <c r="A343" s="2">
        <v>40909</v>
      </c>
      <c r="B343" s="4">
        <v>10000104</v>
      </c>
      <c r="C343" s="3" t="s">
        <v>4</v>
      </c>
      <c r="D343" s="3" t="s">
        <v>1</v>
      </c>
      <c r="E343" s="3">
        <v>-19.991</v>
      </c>
      <c r="F343" s="3">
        <v>-43745.82</v>
      </c>
      <c r="G343" s="3" t="s">
        <v>15</v>
      </c>
      <c r="H343" s="12">
        <f>YEAR(bw[[#This Row],[periodo]])</f>
        <v>2012</v>
      </c>
      <c r="J343"/>
      <c r="K343"/>
    </row>
    <row r="344" spans="1:11" ht="12.75">
      <c r="A344" s="2">
        <v>40909</v>
      </c>
      <c r="B344" s="4">
        <v>10000104</v>
      </c>
      <c r="D344" s="3" t="s">
        <v>2</v>
      </c>
      <c r="E344" s="3">
        <v>738.84699999999998</v>
      </c>
      <c r="F344" s="3">
        <v>1616800.68</v>
      </c>
      <c r="G344" s="3" t="s">
        <v>15</v>
      </c>
      <c r="H344" s="12">
        <f>YEAR(bw[[#This Row],[periodo]])</f>
        <v>2012</v>
      </c>
      <c r="J344"/>
      <c r="K344"/>
    </row>
    <row r="345" spans="1:11" ht="12.75">
      <c r="A345" s="2">
        <v>40909</v>
      </c>
      <c r="B345" s="4">
        <v>10000261</v>
      </c>
      <c r="C345" s="3" t="s">
        <v>5</v>
      </c>
      <c r="D345" s="3" t="s">
        <v>1</v>
      </c>
      <c r="E345" s="3">
        <v>19.478000000000002</v>
      </c>
      <c r="F345" s="3">
        <v>122228.37</v>
      </c>
      <c r="G345" s="3" t="s">
        <v>24</v>
      </c>
      <c r="H345" s="12">
        <f>YEAR(bw[[#This Row],[periodo]])</f>
        <v>2012</v>
      </c>
      <c r="J345"/>
      <c r="K345"/>
    </row>
    <row r="346" spans="1:11" ht="12.75">
      <c r="A346" s="2">
        <v>40909</v>
      </c>
      <c r="B346" s="4">
        <v>10000261</v>
      </c>
      <c r="D346" s="3" t="s">
        <v>2</v>
      </c>
      <c r="E346" s="3">
        <v>172.38399999999999</v>
      </c>
      <c r="F346" s="3">
        <v>1081744.31</v>
      </c>
      <c r="G346" s="3" t="s">
        <v>24</v>
      </c>
      <c r="H346" s="12">
        <f>YEAR(bw[[#This Row],[periodo]])</f>
        <v>2012</v>
      </c>
      <c r="J346"/>
      <c r="K346"/>
    </row>
    <row r="347" spans="1:11" ht="12.75">
      <c r="A347" s="2">
        <v>40909</v>
      </c>
      <c r="B347" s="4">
        <v>10000282</v>
      </c>
      <c r="C347" s="3" t="s">
        <v>20</v>
      </c>
      <c r="D347" s="3" t="s">
        <v>1</v>
      </c>
      <c r="E347" s="3">
        <v>18.059999999999999</v>
      </c>
      <c r="F347" s="3">
        <v>90166.18</v>
      </c>
      <c r="G347" s="3" t="s">
        <v>16</v>
      </c>
      <c r="H347" s="12">
        <f>YEAR(bw[[#This Row],[periodo]])</f>
        <v>2012</v>
      </c>
      <c r="J347"/>
      <c r="K347"/>
    </row>
    <row r="348" spans="1:11" ht="12.75">
      <c r="A348" s="2">
        <v>40909</v>
      </c>
      <c r="B348" s="4">
        <v>10000282</v>
      </c>
      <c r="D348" s="3" t="s">
        <v>2</v>
      </c>
      <c r="E348" s="3">
        <v>514.36099999999999</v>
      </c>
      <c r="F348" s="3">
        <v>2567993.62</v>
      </c>
      <c r="G348" s="3" t="s">
        <v>16</v>
      </c>
      <c r="H348" s="12">
        <f>YEAR(bw[[#This Row],[periodo]])</f>
        <v>2012</v>
      </c>
      <c r="J348"/>
      <c r="K348"/>
    </row>
    <row r="349" spans="1:11" ht="12.75">
      <c r="A349" s="2">
        <v>40909</v>
      </c>
      <c r="B349" s="4">
        <v>10516439</v>
      </c>
      <c r="C349" s="3" t="s">
        <v>6</v>
      </c>
      <c r="D349" s="3" t="s">
        <v>1</v>
      </c>
      <c r="E349" s="3">
        <v>-5.952</v>
      </c>
      <c r="F349" s="3">
        <v>-19774.990000000002</v>
      </c>
      <c r="G349" s="3" t="s">
        <v>16</v>
      </c>
      <c r="H349" s="12">
        <f>YEAR(bw[[#This Row],[periodo]])</f>
        <v>2012</v>
      </c>
      <c r="J349"/>
      <c r="K349"/>
    </row>
    <row r="350" spans="1:11" ht="12.75">
      <c r="A350" s="2">
        <v>40909</v>
      </c>
      <c r="B350" s="4">
        <v>10516439</v>
      </c>
      <c r="D350" s="3" t="s">
        <v>2</v>
      </c>
      <c r="E350" s="3">
        <v>237.762</v>
      </c>
      <c r="F350" s="3">
        <v>789942.85</v>
      </c>
      <c r="G350" s="3" t="s">
        <v>16</v>
      </c>
      <c r="H350" s="12">
        <f>YEAR(bw[[#This Row],[periodo]])</f>
        <v>2012</v>
      </c>
      <c r="J350"/>
      <c r="K350"/>
    </row>
    <row r="351" spans="1:11" ht="12.75">
      <c r="A351" s="2">
        <v>40909</v>
      </c>
      <c r="B351" s="4">
        <v>10517740</v>
      </c>
      <c r="C351" s="3" t="s">
        <v>7</v>
      </c>
      <c r="D351" s="3" t="s">
        <v>1</v>
      </c>
      <c r="E351" s="3">
        <v>55.987000000000002</v>
      </c>
      <c r="F351" s="3">
        <v>115956.12</v>
      </c>
      <c r="G351" s="3" t="s">
        <v>17</v>
      </c>
      <c r="H351" s="12">
        <f>YEAR(bw[[#This Row],[periodo]])</f>
        <v>2012</v>
      </c>
      <c r="J351"/>
      <c r="K351"/>
    </row>
    <row r="352" spans="1:11" ht="12.75">
      <c r="A352" s="2">
        <v>40909</v>
      </c>
      <c r="B352" s="4">
        <v>10517740</v>
      </c>
      <c r="D352" s="3" t="s">
        <v>2</v>
      </c>
      <c r="E352" s="3">
        <v>79.492000000000004</v>
      </c>
      <c r="F352" s="3">
        <v>164637.92000000001</v>
      </c>
      <c r="G352" s="3" t="s">
        <v>17</v>
      </c>
      <c r="H352" s="12">
        <f>YEAR(bw[[#This Row],[periodo]])</f>
        <v>2012</v>
      </c>
      <c r="J352"/>
      <c r="K352"/>
    </row>
    <row r="353" spans="1:11" ht="12.75">
      <c r="A353" s="2">
        <v>40940</v>
      </c>
      <c r="B353" s="4">
        <v>10000007</v>
      </c>
      <c r="C353" s="3" t="s">
        <v>0</v>
      </c>
      <c r="D353" s="3" t="s">
        <v>1</v>
      </c>
      <c r="E353" s="3">
        <v>32.225999999999999</v>
      </c>
      <c r="F353" s="3">
        <v>98498.81</v>
      </c>
      <c r="G353" s="3" t="s">
        <v>14</v>
      </c>
      <c r="H353" s="12">
        <f>YEAR(bw[[#This Row],[periodo]])</f>
        <v>2012</v>
      </c>
      <c r="J353"/>
      <c r="K353"/>
    </row>
    <row r="354" spans="1:11" ht="12.75">
      <c r="A354" s="2">
        <v>40940</v>
      </c>
      <c r="B354" s="4">
        <v>10000007</v>
      </c>
      <c r="D354" s="3" t="s">
        <v>2</v>
      </c>
      <c r="E354" s="3">
        <v>495.339</v>
      </c>
      <c r="F354" s="3">
        <v>1514004.4</v>
      </c>
      <c r="G354" s="3" t="s">
        <v>14</v>
      </c>
      <c r="H354" s="12">
        <f>YEAR(bw[[#This Row],[periodo]])</f>
        <v>2012</v>
      </c>
      <c r="J354"/>
      <c r="K354"/>
    </row>
    <row r="355" spans="1:11" ht="12.75">
      <c r="A355" s="2">
        <v>40940</v>
      </c>
      <c r="B355" s="4">
        <v>10000011</v>
      </c>
      <c r="C355" s="3" t="s">
        <v>19</v>
      </c>
      <c r="D355" s="3" t="s">
        <v>1</v>
      </c>
      <c r="E355" s="3">
        <v>35.194000000000003</v>
      </c>
      <c r="F355" s="3">
        <v>79184.17</v>
      </c>
      <c r="G355" s="3" t="s">
        <v>17</v>
      </c>
      <c r="H355" s="12">
        <f>YEAR(bw[[#This Row],[periodo]])</f>
        <v>2012</v>
      </c>
      <c r="J355"/>
      <c r="K355"/>
    </row>
    <row r="356" spans="1:11" ht="12.75">
      <c r="A356" s="2">
        <v>40940</v>
      </c>
      <c r="B356" s="4">
        <v>10000104</v>
      </c>
      <c r="C356" s="3" t="s">
        <v>4</v>
      </c>
      <c r="D356" s="3" t="s">
        <v>1</v>
      </c>
      <c r="E356" s="3">
        <v>-15.545</v>
      </c>
      <c r="F356" s="3">
        <v>-31981.52</v>
      </c>
      <c r="G356" s="3" t="s">
        <v>15</v>
      </c>
      <c r="H356" s="12">
        <f>YEAR(bw[[#This Row],[periodo]])</f>
        <v>2012</v>
      </c>
      <c r="J356"/>
      <c r="K356"/>
    </row>
    <row r="357" spans="1:11" ht="12.75">
      <c r="A357" s="2">
        <v>40940</v>
      </c>
      <c r="B357" s="4">
        <v>10000104</v>
      </c>
      <c r="D357" s="3" t="s">
        <v>2</v>
      </c>
      <c r="E357" s="3">
        <v>805.64</v>
      </c>
      <c r="F357" s="3">
        <v>1657484.31</v>
      </c>
      <c r="G357" s="3" t="s">
        <v>15</v>
      </c>
      <c r="H357" s="12">
        <f>YEAR(bw[[#This Row],[periodo]])</f>
        <v>2012</v>
      </c>
      <c r="J357"/>
      <c r="K357"/>
    </row>
    <row r="358" spans="1:11" ht="12.75">
      <c r="A358" s="2">
        <v>40940</v>
      </c>
      <c r="B358" s="4">
        <v>10000261</v>
      </c>
      <c r="C358" s="3" t="s">
        <v>5</v>
      </c>
      <c r="D358" s="3" t="s">
        <v>1</v>
      </c>
      <c r="E358" s="3">
        <v>6.665</v>
      </c>
      <c r="F358" s="3">
        <v>38215.42</v>
      </c>
      <c r="G358" s="3" t="s">
        <v>24</v>
      </c>
      <c r="H358" s="12">
        <f>YEAR(bw[[#This Row],[periodo]])</f>
        <v>2012</v>
      </c>
      <c r="J358"/>
      <c r="K358"/>
    </row>
    <row r="359" spans="1:11" ht="12.75">
      <c r="A359" s="2">
        <v>40940</v>
      </c>
      <c r="B359" s="4">
        <v>10000261</v>
      </c>
      <c r="D359" s="3" t="s">
        <v>2</v>
      </c>
      <c r="E359" s="3">
        <v>218.977</v>
      </c>
      <c r="F359" s="3">
        <v>1255558.53</v>
      </c>
      <c r="G359" s="3" t="s">
        <v>24</v>
      </c>
      <c r="H359" s="12">
        <f>YEAR(bw[[#This Row],[periodo]])</f>
        <v>2012</v>
      </c>
      <c r="J359"/>
      <c r="K359"/>
    </row>
    <row r="360" spans="1:11" ht="12.75">
      <c r="A360" s="2">
        <v>40940</v>
      </c>
      <c r="B360" s="4">
        <v>10000282</v>
      </c>
      <c r="C360" s="3" t="s">
        <v>20</v>
      </c>
      <c r="D360" s="3" t="s">
        <v>1</v>
      </c>
      <c r="E360" s="3">
        <v>0.85599999999999998</v>
      </c>
      <c r="F360" s="3">
        <v>4273.6499999999996</v>
      </c>
      <c r="G360" s="3" t="s">
        <v>16</v>
      </c>
      <c r="H360" s="12">
        <f>YEAR(bw[[#This Row],[periodo]])</f>
        <v>2012</v>
      </c>
      <c r="J360"/>
      <c r="K360"/>
    </row>
    <row r="361" spans="1:11" ht="12.75">
      <c r="A361" s="2">
        <v>40940</v>
      </c>
      <c r="B361" s="4">
        <v>10000282</v>
      </c>
      <c r="D361" s="3" t="s">
        <v>2</v>
      </c>
      <c r="E361" s="3">
        <v>873.899</v>
      </c>
      <c r="F361" s="3">
        <v>4363019.2300000004</v>
      </c>
      <c r="G361" s="3" t="s">
        <v>16</v>
      </c>
      <c r="H361" s="12">
        <f>YEAR(bw[[#This Row],[periodo]])</f>
        <v>2012</v>
      </c>
      <c r="J361"/>
      <c r="K361"/>
    </row>
    <row r="362" spans="1:11" ht="12.75">
      <c r="A362" s="2">
        <v>40940</v>
      </c>
      <c r="B362" s="4">
        <v>10516439</v>
      </c>
      <c r="C362" s="3" t="s">
        <v>6</v>
      </c>
      <c r="D362" s="3" t="s">
        <v>1</v>
      </c>
      <c r="E362" s="3">
        <v>-29.373999999999999</v>
      </c>
      <c r="F362" s="3">
        <v>-97592.46</v>
      </c>
      <c r="G362" s="3" t="s">
        <v>16</v>
      </c>
      <c r="H362" s="12">
        <f>YEAR(bw[[#This Row],[periodo]])</f>
        <v>2012</v>
      </c>
      <c r="J362"/>
      <c r="K362"/>
    </row>
    <row r="363" spans="1:11" ht="12.75">
      <c r="A363" s="2">
        <v>40940</v>
      </c>
      <c r="B363" s="4">
        <v>10516439</v>
      </c>
      <c r="D363" s="3" t="s">
        <v>2</v>
      </c>
      <c r="E363" s="3">
        <v>73.866</v>
      </c>
      <c r="F363" s="3">
        <v>245413.14</v>
      </c>
      <c r="G363" s="3" t="s">
        <v>16</v>
      </c>
      <c r="H363" s="12">
        <f>YEAR(bw[[#This Row],[periodo]])</f>
        <v>2012</v>
      </c>
      <c r="J363"/>
      <c r="K363"/>
    </row>
    <row r="364" spans="1:11" ht="12.75">
      <c r="A364" s="2">
        <v>40940</v>
      </c>
      <c r="B364" s="4">
        <v>10517740</v>
      </c>
      <c r="C364" s="3" t="s">
        <v>7</v>
      </c>
      <c r="D364" s="3" t="s">
        <v>1</v>
      </c>
      <c r="E364" s="3">
        <v>58.698999999999998</v>
      </c>
      <c r="F364" s="3">
        <v>122557.03</v>
      </c>
      <c r="G364" s="3" t="s">
        <v>17</v>
      </c>
      <c r="H364" s="12">
        <f>YEAR(bw[[#This Row],[periodo]])</f>
        <v>2012</v>
      </c>
      <c r="J364"/>
      <c r="K364"/>
    </row>
    <row r="365" spans="1:11" ht="12.75">
      <c r="A365" s="2">
        <v>40940</v>
      </c>
      <c r="B365" s="4">
        <v>10517740</v>
      </c>
      <c r="D365" s="3" t="s">
        <v>2</v>
      </c>
      <c r="E365" s="3">
        <v>181.03700000000001</v>
      </c>
      <c r="F365" s="3">
        <v>377985.27</v>
      </c>
      <c r="G365" s="3" t="s">
        <v>17</v>
      </c>
      <c r="H365" s="12">
        <f>YEAR(bw[[#This Row],[periodo]])</f>
        <v>2012</v>
      </c>
      <c r="J365"/>
      <c r="K365"/>
    </row>
    <row r="366" spans="1:11" ht="12.75">
      <c r="A366" s="2">
        <v>40969</v>
      </c>
      <c r="B366" s="4">
        <v>10000007</v>
      </c>
      <c r="C366" s="3" t="s">
        <v>0</v>
      </c>
      <c r="D366" s="3" t="s">
        <v>1</v>
      </c>
      <c r="E366" s="3">
        <v>0.41399999999999998</v>
      </c>
      <c r="F366" s="3">
        <v>995.85</v>
      </c>
      <c r="G366" s="3" t="s">
        <v>14</v>
      </c>
      <c r="H366" s="12">
        <f>YEAR(bw[[#This Row],[periodo]])</f>
        <v>2012</v>
      </c>
      <c r="J366"/>
      <c r="K366"/>
    </row>
    <row r="367" spans="1:11" ht="12.75">
      <c r="A367" s="2">
        <v>40969</v>
      </c>
      <c r="B367" s="4">
        <v>10000007</v>
      </c>
      <c r="D367" s="3" t="s">
        <v>2</v>
      </c>
      <c r="E367" s="3">
        <v>571.59</v>
      </c>
      <c r="F367" s="3">
        <v>1375184.26</v>
      </c>
      <c r="G367" s="3" t="s">
        <v>14</v>
      </c>
      <c r="H367" s="12">
        <f>YEAR(bw[[#This Row],[periodo]])</f>
        <v>2012</v>
      </c>
      <c r="J367"/>
      <c r="K367"/>
    </row>
    <row r="368" spans="1:11" ht="12.75">
      <c r="A368" s="2">
        <v>40969</v>
      </c>
      <c r="B368" s="4">
        <v>10000011</v>
      </c>
      <c r="C368" s="3" t="s">
        <v>19</v>
      </c>
      <c r="D368" s="3" t="s">
        <v>2</v>
      </c>
      <c r="E368" s="3">
        <v>1.736</v>
      </c>
      <c r="F368" s="3">
        <v>3905.89</v>
      </c>
      <c r="G368" s="3" t="s">
        <v>17</v>
      </c>
      <c r="H368" s="12">
        <f>YEAR(bw[[#This Row],[periodo]])</f>
        <v>2012</v>
      </c>
      <c r="J368"/>
      <c r="K368"/>
    </row>
    <row r="369" spans="1:11" ht="12.75">
      <c r="A369" s="2">
        <v>40969</v>
      </c>
      <c r="B369" s="4">
        <v>10000104</v>
      </c>
      <c r="C369" s="3" t="s">
        <v>4</v>
      </c>
      <c r="D369" s="3" t="s">
        <v>1</v>
      </c>
      <c r="E369" s="3">
        <v>27.53</v>
      </c>
      <c r="F369" s="3">
        <v>56764.05</v>
      </c>
      <c r="G369" s="3" t="s">
        <v>15</v>
      </c>
      <c r="H369" s="12">
        <f>YEAR(bw[[#This Row],[periodo]])</f>
        <v>2012</v>
      </c>
      <c r="J369"/>
      <c r="K369"/>
    </row>
    <row r="370" spans="1:11" ht="12.75">
      <c r="A370" s="2">
        <v>40969</v>
      </c>
      <c r="B370" s="4">
        <v>10000104</v>
      </c>
      <c r="D370" s="3" t="s">
        <v>2</v>
      </c>
      <c r="E370" s="3">
        <v>798.79499999999996</v>
      </c>
      <c r="F370" s="3">
        <v>1647258.59</v>
      </c>
      <c r="G370" s="3" t="s">
        <v>15</v>
      </c>
      <c r="H370" s="12">
        <f>YEAR(bw[[#This Row],[periodo]])</f>
        <v>2012</v>
      </c>
      <c r="J370"/>
      <c r="K370"/>
    </row>
    <row r="371" spans="1:11" ht="12.75">
      <c r="A371" s="2">
        <v>40969</v>
      </c>
      <c r="B371" s="4">
        <v>10000261</v>
      </c>
      <c r="C371" s="3" t="s">
        <v>5</v>
      </c>
      <c r="D371" s="3" t="s">
        <v>1</v>
      </c>
      <c r="E371" s="3">
        <v>24.071999999999999</v>
      </c>
      <c r="F371" s="3">
        <v>132514.63</v>
      </c>
      <c r="G371" s="3" t="s">
        <v>24</v>
      </c>
      <c r="H371" s="12">
        <f>YEAR(bw[[#This Row],[periodo]])</f>
        <v>2012</v>
      </c>
      <c r="J371"/>
      <c r="K371"/>
    </row>
    <row r="372" spans="1:11" ht="12.75">
      <c r="A372" s="2">
        <v>40969</v>
      </c>
      <c r="B372" s="4">
        <v>10000261</v>
      </c>
      <c r="D372" s="3" t="s">
        <v>2</v>
      </c>
      <c r="E372" s="3">
        <v>200.65100000000001</v>
      </c>
      <c r="F372" s="3">
        <v>1104569.3799999999</v>
      </c>
      <c r="G372" s="3" t="s">
        <v>24</v>
      </c>
      <c r="H372" s="12">
        <f>YEAR(bw[[#This Row],[periodo]])</f>
        <v>2012</v>
      </c>
      <c r="J372"/>
      <c r="K372"/>
    </row>
    <row r="373" spans="1:11" ht="12.75">
      <c r="A373" s="2">
        <v>40969</v>
      </c>
      <c r="B373" s="4">
        <v>10000282</v>
      </c>
      <c r="C373" s="3" t="s">
        <v>20</v>
      </c>
      <c r="D373" s="3" t="s">
        <v>1</v>
      </c>
      <c r="E373" s="3">
        <v>-19.934000000000001</v>
      </c>
      <c r="F373" s="3">
        <v>-99522.28</v>
      </c>
      <c r="G373" s="3" t="s">
        <v>16</v>
      </c>
      <c r="H373" s="12">
        <f>YEAR(bw[[#This Row],[periodo]])</f>
        <v>2012</v>
      </c>
      <c r="J373"/>
      <c r="K373"/>
    </row>
    <row r="374" spans="1:11" ht="12.75">
      <c r="A374" s="2">
        <v>40969</v>
      </c>
      <c r="B374" s="4">
        <v>10000282</v>
      </c>
      <c r="D374" s="3" t="s">
        <v>2</v>
      </c>
      <c r="E374" s="3">
        <v>625.49900000000002</v>
      </c>
      <c r="F374" s="3">
        <v>3122859.95</v>
      </c>
      <c r="G374" s="3" t="s">
        <v>16</v>
      </c>
      <c r="H374" s="12">
        <f>YEAR(bw[[#This Row],[periodo]])</f>
        <v>2012</v>
      </c>
      <c r="J374"/>
      <c r="K374"/>
    </row>
    <row r="375" spans="1:11" ht="12.75">
      <c r="A375" s="2">
        <v>40969</v>
      </c>
      <c r="B375" s="4">
        <v>10516439</v>
      </c>
      <c r="C375" s="3" t="s">
        <v>6</v>
      </c>
      <c r="D375" s="3" t="s">
        <v>1</v>
      </c>
      <c r="E375" s="3">
        <v>-30.626999999999999</v>
      </c>
      <c r="F375" s="3">
        <v>-101755.44</v>
      </c>
      <c r="G375" s="3" t="s">
        <v>16</v>
      </c>
      <c r="H375" s="12">
        <f>YEAR(bw[[#This Row],[periodo]])</f>
        <v>2012</v>
      </c>
      <c r="J375"/>
      <c r="K375"/>
    </row>
    <row r="376" spans="1:11" ht="12.75">
      <c r="A376" s="2">
        <v>40969</v>
      </c>
      <c r="B376" s="4">
        <v>10516439</v>
      </c>
      <c r="D376" s="3" t="s">
        <v>2</v>
      </c>
      <c r="E376" s="3">
        <v>63.21</v>
      </c>
      <c r="F376" s="3">
        <v>210009.54</v>
      </c>
      <c r="G376" s="3" t="s">
        <v>16</v>
      </c>
      <c r="H376" s="12">
        <f>YEAR(bw[[#This Row],[periodo]])</f>
        <v>2012</v>
      </c>
      <c r="J376"/>
      <c r="K376"/>
    </row>
    <row r="377" spans="1:11" ht="12.75">
      <c r="A377" s="2">
        <v>40969</v>
      </c>
      <c r="B377" s="4">
        <v>10517740</v>
      </c>
      <c r="C377" s="3" t="s">
        <v>7</v>
      </c>
      <c r="D377" s="3" t="s">
        <v>1</v>
      </c>
      <c r="E377" s="3">
        <v>42.128</v>
      </c>
      <c r="F377" s="3">
        <v>89209.68</v>
      </c>
      <c r="G377" s="3" t="s">
        <v>17</v>
      </c>
      <c r="H377" s="12">
        <f>YEAR(bw[[#This Row],[periodo]])</f>
        <v>2012</v>
      </c>
      <c r="J377"/>
      <c r="K377"/>
    </row>
    <row r="378" spans="1:11" ht="12.75">
      <c r="A378" s="2">
        <v>40969</v>
      </c>
      <c r="B378" s="4">
        <v>10517740</v>
      </c>
      <c r="D378" s="3" t="s">
        <v>2</v>
      </c>
      <c r="E378" s="3">
        <v>302.91699999999997</v>
      </c>
      <c r="F378" s="3">
        <v>641452.81999999995</v>
      </c>
      <c r="G378" s="3" t="s">
        <v>17</v>
      </c>
      <c r="H378" s="12">
        <f>YEAR(bw[[#This Row],[periodo]])</f>
        <v>2012</v>
      </c>
      <c r="J378"/>
      <c r="K378"/>
    </row>
    <row r="379" spans="1:11" ht="12.75">
      <c r="A379" s="2">
        <v>41000</v>
      </c>
      <c r="B379" s="4">
        <v>10000007</v>
      </c>
      <c r="C379" s="3" t="s">
        <v>0</v>
      </c>
      <c r="D379" s="3" t="s">
        <v>1</v>
      </c>
      <c r="E379" s="3">
        <v>51.62</v>
      </c>
      <c r="F379" s="3">
        <v>145930.96</v>
      </c>
      <c r="G379" s="3" t="s">
        <v>14</v>
      </c>
      <c r="H379" s="12">
        <f>YEAR(bw[[#This Row],[periodo]])</f>
        <v>2012</v>
      </c>
      <c r="J379"/>
      <c r="K379"/>
    </row>
    <row r="380" spans="1:11" ht="12.75">
      <c r="A380" s="2">
        <v>41000</v>
      </c>
      <c r="B380" s="4">
        <v>10000007</v>
      </c>
      <c r="D380" s="3" t="s">
        <v>2</v>
      </c>
      <c r="E380" s="3">
        <v>596.17600000000004</v>
      </c>
      <c r="F380" s="3">
        <v>1685403.8</v>
      </c>
      <c r="G380" s="3" t="s">
        <v>14</v>
      </c>
      <c r="H380" s="12">
        <f>YEAR(bw[[#This Row],[periodo]])</f>
        <v>2012</v>
      </c>
      <c r="J380"/>
      <c r="K380"/>
    </row>
    <row r="381" spans="1:11" ht="12.75">
      <c r="A381" s="2">
        <v>41000</v>
      </c>
      <c r="B381" s="4">
        <v>10000104</v>
      </c>
      <c r="C381" s="3" t="s">
        <v>4</v>
      </c>
      <c r="D381" s="3" t="s">
        <v>1</v>
      </c>
      <c r="E381" s="3">
        <v>17.841999999999999</v>
      </c>
      <c r="F381" s="3">
        <v>40376.620000000003</v>
      </c>
      <c r="G381" s="3" t="s">
        <v>15</v>
      </c>
      <c r="H381" s="12">
        <f>YEAR(bw[[#This Row],[periodo]])</f>
        <v>2012</v>
      </c>
      <c r="J381"/>
      <c r="K381"/>
    </row>
    <row r="382" spans="1:11" ht="12.75">
      <c r="A382" s="2">
        <v>41000</v>
      </c>
      <c r="B382" s="4">
        <v>10000104</v>
      </c>
      <c r="D382" s="3" t="s">
        <v>2</v>
      </c>
      <c r="E382" s="3">
        <v>736.25199999999995</v>
      </c>
      <c r="F382" s="3">
        <v>1666145.58</v>
      </c>
      <c r="G382" s="3" t="s">
        <v>15</v>
      </c>
      <c r="H382" s="12">
        <f>YEAR(bw[[#This Row],[periodo]])</f>
        <v>2012</v>
      </c>
      <c r="J382"/>
      <c r="K382"/>
    </row>
    <row r="383" spans="1:11" ht="12.75">
      <c r="A383" s="2">
        <v>41000</v>
      </c>
      <c r="B383" s="4">
        <v>10000261</v>
      </c>
      <c r="C383" s="3" t="s">
        <v>5</v>
      </c>
      <c r="D383" s="3" t="s">
        <v>1</v>
      </c>
      <c r="E383" s="3">
        <v>18.152999999999999</v>
      </c>
      <c r="F383" s="3">
        <v>99866.31</v>
      </c>
      <c r="G383" s="3" t="s">
        <v>24</v>
      </c>
      <c r="H383" s="12">
        <f>YEAR(bw[[#This Row],[periodo]])</f>
        <v>2012</v>
      </c>
      <c r="J383"/>
      <c r="K383"/>
    </row>
    <row r="384" spans="1:11" ht="12.75">
      <c r="A384" s="2">
        <v>41000</v>
      </c>
      <c r="B384" s="4">
        <v>10000261</v>
      </c>
      <c r="D384" s="3" t="s">
        <v>2</v>
      </c>
      <c r="E384" s="3">
        <v>174.93799999999999</v>
      </c>
      <c r="F384" s="3">
        <v>962398.17</v>
      </c>
      <c r="G384" s="3" t="s">
        <v>24</v>
      </c>
      <c r="H384" s="12">
        <f>YEAR(bw[[#This Row],[periodo]])</f>
        <v>2012</v>
      </c>
      <c r="J384"/>
      <c r="K384"/>
    </row>
    <row r="385" spans="1:11" ht="12.75">
      <c r="A385" s="2">
        <v>41000</v>
      </c>
      <c r="B385" s="4">
        <v>10516439</v>
      </c>
      <c r="C385" s="3" t="s">
        <v>6</v>
      </c>
      <c r="D385" s="3" t="s">
        <v>1</v>
      </c>
      <c r="E385" s="3">
        <v>-81.504999999999995</v>
      </c>
      <c r="F385" s="3">
        <v>-270793.01</v>
      </c>
      <c r="G385" s="3" t="s">
        <v>16</v>
      </c>
      <c r="H385" s="12">
        <f>YEAR(bw[[#This Row],[periodo]])</f>
        <v>2012</v>
      </c>
      <c r="J385"/>
      <c r="K385"/>
    </row>
    <row r="386" spans="1:11" ht="12.75">
      <c r="A386" s="2">
        <v>41000</v>
      </c>
      <c r="B386" s="4">
        <v>10516439</v>
      </c>
      <c r="D386" s="3" t="s">
        <v>2</v>
      </c>
      <c r="E386" s="3">
        <v>698.28300000000002</v>
      </c>
      <c r="F386" s="3">
        <v>2319982.09</v>
      </c>
      <c r="G386" s="3" t="s">
        <v>16</v>
      </c>
      <c r="H386" s="12">
        <f>YEAR(bw[[#This Row],[periodo]])</f>
        <v>2012</v>
      </c>
      <c r="J386"/>
      <c r="K386"/>
    </row>
    <row r="387" spans="1:11" ht="12.75">
      <c r="A387" s="2">
        <v>41000</v>
      </c>
      <c r="B387" s="4">
        <v>10517740</v>
      </c>
      <c r="C387" s="3" t="s">
        <v>7</v>
      </c>
      <c r="D387" s="3" t="s">
        <v>1</v>
      </c>
      <c r="E387" s="3">
        <v>0.40300000000000002</v>
      </c>
      <c r="F387" s="3">
        <v>946.53</v>
      </c>
      <c r="G387" s="3" t="s">
        <v>17</v>
      </c>
      <c r="H387" s="12">
        <f>YEAR(bw[[#This Row],[periodo]])</f>
        <v>2012</v>
      </c>
      <c r="J387"/>
      <c r="K387"/>
    </row>
    <row r="388" spans="1:11" ht="12.75">
      <c r="A388" s="2">
        <v>41000</v>
      </c>
      <c r="B388" s="4">
        <v>10517740</v>
      </c>
      <c r="D388" s="3" t="s">
        <v>2</v>
      </c>
      <c r="E388" s="3">
        <v>152.08799999999999</v>
      </c>
      <c r="F388" s="3">
        <v>357209.61</v>
      </c>
      <c r="G388" s="3" t="s">
        <v>17</v>
      </c>
      <c r="H388" s="12">
        <f>YEAR(bw[[#This Row],[periodo]])</f>
        <v>2012</v>
      </c>
      <c r="J388"/>
      <c r="K388"/>
    </row>
    <row r="389" spans="1:11" ht="12.75">
      <c r="A389" s="2">
        <v>41030</v>
      </c>
      <c r="B389" s="4">
        <v>10000007</v>
      </c>
      <c r="C389" s="3" t="s">
        <v>0</v>
      </c>
      <c r="D389" s="3" t="s">
        <v>1</v>
      </c>
      <c r="E389" s="3">
        <v>23.69</v>
      </c>
      <c r="F389" s="3">
        <v>72605.440000000002</v>
      </c>
      <c r="G389" s="3" t="s">
        <v>14</v>
      </c>
      <c r="H389" s="12">
        <f>YEAR(bw[[#This Row],[periodo]])</f>
        <v>2012</v>
      </c>
      <c r="J389"/>
      <c r="K389"/>
    </row>
    <row r="390" spans="1:11" ht="12.75">
      <c r="A390" s="2">
        <v>41030</v>
      </c>
      <c r="B390" s="4">
        <v>10000007</v>
      </c>
      <c r="D390" s="3" t="s">
        <v>2</v>
      </c>
      <c r="E390" s="3">
        <v>649.98299999999995</v>
      </c>
      <c r="F390" s="3">
        <v>1992077.39</v>
      </c>
      <c r="G390" s="3" t="s">
        <v>14</v>
      </c>
      <c r="H390" s="12">
        <f>YEAR(bw[[#This Row],[periodo]])</f>
        <v>2012</v>
      </c>
      <c r="J390"/>
      <c r="K390"/>
    </row>
    <row r="391" spans="1:11" ht="12.75">
      <c r="A391" s="2">
        <v>41030</v>
      </c>
      <c r="B391" s="4">
        <v>10000104</v>
      </c>
      <c r="C391" s="3" t="s">
        <v>4</v>
      </c>
      <c r="D391" s="3" t="s">
        <v>1</v>
      </c>
      <c r="E391" s="3">
        <v>-15.568</v>
      </c>
      <c r="F391" s="3">
        <v>-36952.92</v>
      </c>
      <c r="G391" s="3" t="s">
        <v>15</v>
      </c>
      <c r="H391" s="12">
        <f>YEAR(bw[[#This Row],[periodo]])</f>
        <v>2012</v>
      </c>
      <c r="J391"/>
      <c r="K391"/>
    </row>
    <row r="392" spans="1:11" ht="12.75">
      <c r="A392" s="2">
        <v>41030</v>
      </c>
      <c r="B392" s="4">
        <v>10000104</v>
      </c>
      <c r="D392" s="3" t="s">
        <v>2</v>
      </c>
      <c r="E392" s="3">
        <v>815.11900000000003</v>
      </c>
      <c r="F392" s="3">
        <v>1934803.99</v>
      </c>
      <c r="G392" s="3" t="s">
        <v>15</v>
      </c>
      <c r="H392" s="12">
        <f>YEAR(bw[[#This Row],[periodo]])</f>
        <v>2012</v>
      </c>
      <c r="J392"/>
      <c r="K392"/>
    </row>
    <row r="393" spans="1:11" ht="12.75">
      <c r="A393" s="2">
        <v>41030</v>
      </c>
      <c r="B393" s="4">
        <v>10000261</v>
      </c>
      <c r="C393" s="3" t="s">
        <v>5</v>
      </c>
      <c r="D393" s="3" t="s">
        <v>1</v>
      </c>
      <c r="E393" s="3">
        <v>16.763999999999999</v>
      </c>
      <c r="F393" s="3">
        <v>92567.48</v>
      </c>
      <c r="G393" s="3" t="s">
        <v>24</v>
      </c>
      <c r="H393" s="12">
        <f>YEAR(bw[[#This Row],[periodo]])</f>
        <v>2012</v>
      </c>
      <c r="J393"/>
      <c r="K393"/>
    </row>
    <row r="394" spans="1:11" ht="12.75">
      <c r="A394" s="2">
        <v>41030</v>
      </c>
      <c r="B394" s="4">
        <v>10000261</v>
      </c>
      <c r="D394" s="3" t="s">
        <v>2</v>
      </c>
      <c r="E394" s="3">
        <v>516.85799999999995</v>
      </c>
      <c r="F394" s="3">
        <v>2853987.54</v>
      </c>
      <c r="G394" s="3" t="s">
        <v>24</v>
      </c>
      <c r="H394" s="12">
        <f>YEAR(bw[[#This Row],[periodo]])</f>
        <v>2012</v>
      </c>
      <c r="J394"/>
      <c r="K394"/>
    </row>
    <row r="395" spans="1:11" ht="12.75">
      <c r="A395" s="2">
        <v>41030</v>
      </c>
      <c r="B395" s="4">
        <v>10000282</v>
      </c>
      <c r="C395" s="3" t="s">
        <v>20</v>
      </c>
      <c r="D395" s="3" t="s">
        <v>1</v>
      </c>
      <c r="E395" s="3">
        <v>7.66</v>
      </c>
      <c r="F395" s="3">
        <v>38243.24</v>
      </c>
      <c r="G395" s="3" t="s">
        <v>16</v>
      </c>
      <c r="H395" s="12">
        <f>YEAR(bw[[#This Row],[periodo]])</f>
        <v>2012</v>
      </c>
      <c r="J395"/>
      <c r="K395"/>
    </row>
    <row r="396" spans="1:11" ht="12.75">
      <c r="A396" s="2">
        <v>41030</v>
      </c>
      <c r="B396" s="4">
        <v>10516439</v>
      </c>
      <c r="C396" s="3" t="s">
        <v>6</v>
      </c>
      <c r="D396" s="3" t="s">
        <v>1</v>
      </c>
      <c r="E396" s="3">
        <v>-10.589</v>
      </c>
      <c r="F396" s="3">
        <v>-37525.35</v>
      </c>
      <c r="G396" s="3" t="s">
        <v>16</v>
      </c>
      <c r="H396" s="12">
        <f>YEAR(bw[[#This Row],[periodo]])</f>
        <v>2012</v>
      </c>
      <c r="J396"/>
      <c r="K396"/>
    </row>
    <row r="397" spans="1:11" ht="12.75">
      <c r="A397" s="2">
        <v>41030</v>
      </c>
      <c r="B397" s="4">
        <v>10516439</v>
      </c>
      <c r="D397" s="3" t="s">
        <v>2</v>
      </c>
      <c r="E397" s="3">
        <v>604.28899999999999</v>
      </c>
      <c r="F397" s="3">
        <v>2141482.98</v>
      </c>
      <c r="G397" s="3" t="s">
        <v>16</v>
      </c>
      <c r="H397" s="12">
        <f>YEAR(bw[[#This Row],[periodo]])</f>
        <v>2012</v>
      </c>
      <c r="J397"/>
      <c r="K397"/>
    </row>
    <row r="398" spans="1:11" ht="12.75">
      <c r="A398" s="2">
        <v>41030</v>
      </c>
      <c r="B398" s="4">
        <v>10517740</v>
      </c>
      <c r="C398" s="3" t="s">
        <v>7</v>
      </c>
      <c r="D398" s="3" t="s">
        <v>1</v>
      </c>
      <c r="E398" s="3">
        <v>19.137</v>
      </c>
      <c r="F398" s="3">
        <v>47092.58</v>
      </c>
      <c r="G398" s="3" t="s">
        <v>17</v>
      </c>
      <c r="H398" s="12">
        <f>YEAR(bw[[#This Row],[periodo]])</f>
        <v>2012</v>
      </c>
      <c r="J398"/>
      <c r="K398"/>
    </row>
    <row r="399" spans="1:11" ht="12.75">
      <c r="A399" s="2">
        <v>41030</v>
      </c>
      <c r="B399" s="4">
        <v>10517740</v>
      </c>
      <c r="D399" s="3" t="s">
        <v>2</v>
      </c>
      <c r="E399" s="3">
        <v>200.172</v>
      </c>
      <c r="F399" s="3">
        <v>492585.79</v>
      </c>
      <c r="G399" s="3" t="s">
        <v>17</v>
      </c>
      <c r="H399" s="12">
        <f>YEAR(bw[[#This Row],[periodo]])</f>
        <v>2012</v>
      </c>
      <c r="J399"/>
      <c r="K399"/>
    </row>
    <row r="400" spans="1:11" ht="12.75">
      <c r="A400" s="2">
        <v>41061</v>
      </c>
      <c r="B400" s="4">
        <v>10000007</v>
      </c>
      <c r="C400" s="3" t="s">
        <v>0</v>
      </c>
      <c r="D400" s="3" t="s">
        <v>1</v>
      </c>
      <c r="E400" s="3">
        <v>8.1140000000000008</v>
      </c>
      <c r="F400" s="3">
        <v>27010.89</v>
      </c>
      <c r="G400" s="3" t="s">
        <v>14</v>
      </c>
      <c r="H400" s="12">
        <f>YEAR(bw[[#This Row],[periodo]])</f>
        <v>2012</v>
      </c>
      <c r="J400"/>
      <c r="K400"/>
    </row>
    <row r="401" spans="1:11" ht="12.75">
      <c r="A401" s="2">
        <v>41061</v>
      </c>
      <c r="B401" s="4">
        <v>10000007</v>
      </c>
      <c r="D401" s="3" t="s">
        <v>2</v>
      </c>
      <c r="E401" s="3">
        <v>546.85299999999995</v>
      </c>
      <c r="F401" s="3">
        <v>1820432.08</v>
      </c>
      <c r="G401" s="3" t="s">
        <v>14</v>
      </c>
      <c r="H401" s="12">
        <f>YEAR(bw[[#This Row],[periodo]])</f>
        <v>2012</v>
      </c>
      <c r="J401"/>
      <c r="K401"/>
    </row>
    <row r="402" spans="1:11" ht="12.75">
      <c r="A402" s="2">
        <v>41061</v>
      </c>
      <c r="B402" s="4">
        <v>10000104</v>
      </c>
      <c r="C402" s="3" t="s">
        <v>4</v>
      </c>
      <c r="D402" s="3" t="s">
        <v>1</v>
      </c>
      <c r="E402" s="3">
        <v>32.689</v>
      </c>
      <c r="F402" s="3">
        <v>80024.94</v>
      </c>
      <c r="G402" s="3" t="s">
        <v>15</v>
      </c>
      <c r="H402" s="12">
        <f>YEAR(bw[[#This Row],[periodo]])</f>
        <v>2012</v>
      </c>
      <c r="J402"/>
      <c r="K402"/>
    </row>
    <row r="403" spans="1:11" ht="12.75">
      <c r="A403" s="2">
        <v>41061</v>
      </c>
      <c r="B403" s="4">
        <v>10000104</v>
      </c>
      <c r="D403" s="3" t="s">
        <v>2</v>
      </c>
      <c r="E403" s="3">
        <v>915.06399999999996</v>
      </c>
      <c r="F403" s="3">
        <v>2240140.12</v>
      </c>
      <c r="G403" s="3" t="s">
        <v>15</v>
      </c>
      <c r="H403" s="12">
        <f>YEAR(bw[[#This Row],[periodo]])</f>
        <v>2012</v>
      </c>
      <c r="J403"/>
      <c r="K403"/>
    </row>
    <row r="404" spans="1:11" ht="12.75">
      <c r="A404" s="2">
        <v>41061</v>
      </c>
      <c r="B404" s="4">
        <v>10000261</v>
      </c>
      <c r="C404" s="3" t="s">
        <v>5</v>
      </c>
      <c r="D404" s="3" t="s">
        <v>1</v>
      </c>
      <c r="E404" s="3">
        <v>-14.701000000000001</v>
      </c>
      <c r="F404" s="3">
        <v>-79013.3</v>
      </c>
      <c r="G404" s="3" t="s">
        <v>24</v>
      </c>
      <c r="H404" s="12">
        <f>YEAR(bw[[#This Row],[periodo]])</f>
        <v>2012</v>
      </c>
      <c r="J404"/>
      <c r="K404"/>
    </row>
    <row r="405" spans="1:11" ht="12.75">
      <c r="A405" s="2">
        <v>41061</v>
      </c>
      <c r="B405" s="4">
        <v>10000261</v>
      </c>
      <c r="D405" s="3" t="s">
        <v>2</v>
      </c>
      <c r="E405" s="3">
        <v>463.36700000000002</v>
      </c>
      <c r="F405" s="3">
        <v>2490453.13</v>
      </c>
      <c r="G405" s="3" t="s">
        <v>24</v>
      </c>
      <c r="H405" s="12">
        <f>YEAR(bw[[#This Row],[periodo]])</f>
        <v>2012</v>
      </c>
      <c r="J405"/>
      <c r="K405"/>
    </row>
    <row r="406" spans="1:11" ht="12.75">
      <c r="A406" s="2">
        <v>41061</v>
      </c>
      <c r="B406" s="4">
        <v>10516439</v>
      </c>
      <c r="C406" s="3" t="s">
        <v>6</v>
      </c>
      <c r="D406" s="3" t="s">
        <v>2</v>
      </c>
      <c r="E406" s="3">
        <v>486.19400000000002</v>
      </c>
      <c r="F406" s="3">
        <v>2053943.35</v>
      </c>
      <c r="G406" s="3" t="s">
        <v>16</v>
      </c>
      <c r="H406" s="12">
        <f>YEAR(bw[[#This Row],[periodo]])</f>
        <v>2012</v>
      </c>
      <c r="J406"/>
      <c r="K406"/>
    </row>
    <row r="407" spans="1:11" ht="12.75">
      <c r="A407" s="2">
        <v>41061</v>
      </c>
      <c r="B407" s="4">
        <v>10517740</v>
      </c>
      <c r="C407" s="3" t="s">
        <v>7</v>
      </c>
      <c r="D407" s="3" t="s">
        <v>1</v>
      </c>
      <c r="E407" s="3">
        <v>-21.420999999999999</v>
      </c>
      <c r="F407" s="3">
        <v>-54057.79</v>
      </c>
      <c r="G407" s="3" t="s">
        <v>17</v>
      </c>
      <c r="H407" s="12">
        <f>YEAR(bw[[#This Row],[periodo]])</f>
        <v>2012</v>
      </c>
      <c r="J407"/>
      <c r="K407"/>
    </row>
    <row r="408" spans="1:11" ht="12.75">
      <c r="A408" s="2">
        <v>41061</v>
      </c>
      <c r="B408" s="4">
        <v>10517740</v>
      </c>
      <c r="D408" s="3" t="s">
        <v>2</v>
      </c>
      <c r="E408" s="3">
        <v>159.608</v>
      </c>
      <c r="F408" s="3">
        <v>402784.9</v>
      </c>
      <c r="G408" s="3" t="s">
        <v>17</v>
      </c>
      <c r="H408" s="12">
        <f>YEAR(bw[[#This Row],[periodo]])</f>
        <v>2012</v>
      </c>
      <c r="J408"/>
      <c r="K408"/>
    </row>
    <row r="409" spans="1:11" ht="12.75">
      <c r="A409" s="2">
        <v>41091</v>
      </c>
      <c r="B409" s="4">
        <v>10000007</v>
      </c>
      <c r="C409" s="3" t="s">
        <v>0</v>
      </c>
      <c r="D409" s="3" t="s">
        <v>1</v>
      </c>
      <c r="E409" s="3">
        <v>16.835000000000001</v>
      </c>
      <c r="F409" s="3">
        <v>56495.74</v>
      </c>
      <c r="G409" s="3" t="s">
        <v>14</v>
      </c>
      <c r="H409" s="12">
        <f>YEAR(bw[[#This Row],[periodo]])</f>
        <v>2012</v>
      </c>
      <c r="J409"/>
      <c r="K409"/>
    </row>
    <row r="410" spans="1:11" ht="12.75">
      <c r="A410" s="2">
        <v>41091</v>
      </c>
      <c r="B410" s="4">
        <v>10000007</v>
      </c>
      <c r="D410" s="3" t="s">
        <v>2</v>
      </c>
      <c r="E410" s="3">
        <v>556.21900000000005</v>
      </c>
      <c r="F410" s="3">
        <v>1866587.17</v>
      </c>
      <c r="G410" s="3" t="s">
        <v>14</v>
      </c>
      <c r="H410" s="12">
        <f>YEAR(bw[[#This Row],[periodo]])</f>
        <v>2012</v>
      </c>
      <c r="J410"/>
      <c r="K410"/>
    </row>
    <row r="411" spans="1:11" ht="12.75">
      <c r="A411" s="2">
        <v>41091</v>
      </c>
      <c r="B411" s="4">
        <v>10000011</v>
      </c>
      <c r="C411" s="3" t="s">
        <v>19</v>
      </c>
      <c r="D411" s="3" t="s">
        <v>2</v>
      </c>
      <c r="E411" s="3">
        <v>2.5990000000000002</v>
      </c>
      <c r="F411" s="3">
        <v>5847.58</v>
      </c>
      <c r="G411" s="3" t="s">
        <v>17</v>
      </c>
      <c r="H411" s="12">
        <f>YEAR(bw[[#This Row],[periodo]])</f>
        <v>2012</v>
      </c>
      <c r="J411"/>
      <c r="K411"/>
    </row>
    <row r="412" spans="1:11" ht="12.75">
      <c r="A412" s="2">
        <v>41091</v>
      </c>
      <c r="B412" s="4">
        <v>10000104</v>
      </c>
      <c r="C412" s="3" t="s">
        <v>4</v>
      </c>
      <c r="D412" s="3" t="s">
        <v>1</v>
      </c>
      <c r="E412" s="3">
        <v>5.5739999999999998</v>
      </c>
      <c r="F412" s="3">
        <v>13731.37</v>
      </c>
      <c r="G412" s="3" t="s">
        <v>15</v>
      </c>
      <c r="H412" s="12">
        <f>YEAR(bw[[#This Row],[periodo]])</f>
        <v>2012</v>
      </c>
      <c r="J412"/>
      <c r="K412"/>
    </row>
    <row r="413" spans="1:11" ht="12.75">
      <c r="A413" s="2">
        <v>41091</v>
      </c>
      <c r="B413" s="4">
        <v>10000104</v>
      </c>
      <c r="D413" s="3" t="s">
        <v>2</v>
      </c>
      <c r="E413" s="3">
        <v>684.56</v>
      </c>
      <c r="F413" s="3">
        <v>1686391.05</v>
      </c>
      <c r="G413" s="3" t="s">
        <v>15</v>
      </c>
      <c r="H413" s="12">
        <f>YEAR(bw[[#This Row],[periodo]])</f>
        <v>2012</v>
      </c>
      <c r="J413"/>
      <c r="K413"/>
    </row>
    <row r="414" spans="1:11" ht="12.75">
      <c r="A414" s="2">
        <v>41091</v>
      </c>
      <c r="B414" s="4">
        <v>10000261</v>
      </c>
      <c r="C414" s="3" t="s">
        <v>5</v>
      </c>
      <c r="D414" s="3" t="s">
        <v>1</v>
      </c>
      <c r="E414" s="3">
        <v>-18.466000000000001</v>
      </c>
      <c r="F414" s="3">
        <v>-104600.05</v>
      </c>
      <c r="G414" s="3" t="s">
        <v>24</v>
      </c>
      <c r="H414" s="12">
        <f>YEAR(bw[[#This Row],[periodo]])</f>
        <v>2012</v>
      </c>
      <c r="J414"/>
      <c r="K414"/>
    </row>
    <row r="415" spans="1:11" ht="12.75">
      <c r="A415" s="2">
        <v>41091</v>
      </c>
      <c r="B415" s="4">
        <v>10000261</v>
      </c>
      <c r="D415" s="3" t="s">
        <v>2</v>
      </c>
      <c r="E415" s="3">
        <v>331.947</v>
      </c>
      <c r="F415" s="3">
        <v>1880302.96</v>
      </c>
      <c r="G415" s="3" t="s">
        <v>24</v>
      </c>
      <c r="H415" s="12">
        <f>YEAR(bw[[#This Row],[periodo]])</f>
        <v>2012</v>
      </c>
      <c r="J415"/>
      <c r="K415"/>
    </row>
    <row r="416" spans="1:11" ht="12.75">
      <c r="A416" s="2">
        <v>41091</v>
      </c>
      <c r="B416" s="4">
        <v>10516439</v>
      </c>
      <c r="C416" s="3" t="s">
        <v>6</v>
      </c>
      <c r="D416" s="3" t="s">
        <v>1</v>
      </c>
      <c r="E416" s="3">
        <v>4.351</v>
      </c>
      <c r="F416" s="3">
        <v>21231.85</v>
      </c>
      <c r="G416" s="3" t="s">
        <v>16</v>
      </c>
      <c r="H416" s="12">
        <f>YEAR(bw[[#This Row],[periodo]])</f>
        <v>2012</v>
      </c>
      <c r="J416"/>
      <c r="K416"/>
    </row>
    <row r="417" spans="1:11" ht="12.75">
      <c r="A417" s="2">
        <v>41091</v>
      </c>
      <c r="B417" s="4">
        <v>10516439</v>
      </c>
      <c r="D417" s="3" t="s">
        <v>2</v>
      </c>
      <c r="E417" s="3">
        <v>825.35799999999995</v>
      </c>
      <c r="F417" s="3">
        <v>4669486.3099999996</v>
      </c>
      <c r="G417" s="3" t="s">
        <v>16</v>
      </c>
      <c r="H417" s="12">
        <f>YEAR(bw[[#This Row],[periodo]])</f>
        <v>2012</v>
      </c>
      <c r="J417"/>
      <c r="K417"/>
    </row>
    <row r="418" spans="1:11" ht="12.75">
      <c r="A418" s="2">
        <v>41091</v>
      </c>
      <c r="B418" s="4">
        <v>10517740</v>
      </c>
      <c r="C418" s="3" t="s">
        <v>7</v>
      </c>
      <c r="D418" s="3" t="s">
        <v>1</v>
      </c>
      <c r="E418" s="3">
        <v>4.4930000000000003</v>
      </c>
      <c r="F418" s="3">
        <v>11405.54</v>
      </c>
      <c r="G418" s="3" t="s">
        <v>17</v>
      </c>
      <c r="H418" s="12">
        <f>YEAR(bw[[#This Row],[periodo]])</f>
        <v>2012</v>
      </c>
      <c r="J418"/>
      <c r="K418"/>
    </row>
    <row r="419" spans="1:11" ht="12.75">
      <c r="A419" s="2">
        <v>41091</v>
      </c>
      <c r="B419" s="4">
        <v>10517740</v>
      </c>
      <c r="D419" s="3" t="s">
        <v>2</v>
      </c>
      <c r="E419" s="3">
        <v>87.331000000000003</v>
      </c>
      <c r="F419" s="3">
        <v>221690.96</v>
      </c>
      <c r="G419" s="3" t="s">
        <v>17</v>
      </c>
      <c r="H419" s="12">
        <f>YEAR(bw[[#This Row],[periodo]])</f>
        <v>2012</v>
      </c>
      <c r="J419"/>
      <c r="K419"/>
    </row>
    <row r="420" spans="1:11" ht="12.75">
      <c r="A420" s="2">
        <v>41122</v>
      </c>
      <c r="B420" s="4">
        <v>10000007</v>
      </c>
      <c r="C420" s="3" t="s">
        <v>0</v>
      </c>
      <c r="D420" s="3" t="s">
        <v>1</v>
      </c>
      <c r="E420" s="3">
        <v>-25.140999999999998</v>
      </c>
      <c r="F420" s="3">
        <v>-85142.71</v>
      </c>
      <c r="G420" s="3" t="s">
        <v>14</v>
      </c>
      <c r="H420" s="12">
        <f>YEAR(bw[[#This Row],[periodo]])</f>
        <v>2012</v>
      </c>
      <c r="J420"/>
      <c r="K420"/>
    </row>
    <row r="421" spans="1:11" ht="12.75">
      <c r="A421" s="2">
        <v>41122</v>
      </c>
      <c r="B421" s="4">
        <v>10000007</v>
      </c>
      <c r="D421" s="3" t="s">
        <v>2</v>
      </c>
      <c r="E421" s="3">
        <v>699.18399999999997</v>
      </c>
      <c r="F421" s="3">
        <v>2367862.35</v>
      </c>
      <c r="G421" s="3" t="s">
        <v>14</v>
      </c>
      <c r="H421" s="12">
        <f>YEAR(bw[[#This Row],[periodo]])</f>
        <v>2012</v>
      </c>
      <c r="J421"/>
      <c r="K421"/>
    </row>
    <row r="422" spans="1:11" ht="12.75">
      <c r="A422" s="2">
        <v>41122</v>
      </c>
      <c r="B422" s="4">
        <v>10000104</v>
      </c>
      <c r="C422" s="3" t="s">
        <v>4</v>
      </c>
      <c r="D422" s="3" t="s">
        <v>1</v>
      </c>
      <c r="E422" s="3">
        <v>18.413</v>
      </c>
      <c r="F422" s="3">
        <v>45899.31</v>
      </c>
      <c r="G422" s="3" t="s">
        <v>15</v>
      </c>
      <c r="H422" s="12">
        <f>YEAR(bw[[#This Row],[periodo]])</f>
        <v>2012</v>
      </c>
      <c r="J422"/>
      <c r="K422"/>
    </row>
    <row r="423" spans="1:11" ht="12.75">
      <c r="A423" s="2">
        <v>41122</v>
      </c>
      <c r="B423" s="4">
        <v>10000104</v>
      </c>
      <c r="D423" s="3" t="s">
        <v>2</v>
      </c>
      <c r="E423" s="3">
        <v>712.32100000000003</v>
      </c>
      <c r="F423" s="3">
        <v>1775649.93</v>
      </c>
      <c r="G423" s="3" t="s">
        <v>15</v>
      </c>
      <c r="H423" s="12">
        <f>YEAR(bw[[#This Row],[periodo]])</f>
        <v>2012</v>
      </c>
      <c r="J423"/>
      <c r="K423"/>
    </row>
    <row r="424" spans="1:11" ht="12.75">
      <c r="A424" s="2">
        <v>41122</v>
      </c>
      <c r="B424" s="4">
        <v>10000261</v>
      </c>
      <c r="C424" s="3" t="s">
        <v>5</v>
      </c>
      <c r="D424" s="3" t="s">
        <v>1</v>
      </c>
      <c r="E424" s="3">
        <v>-5.08</v>
      </c>
      <c r="F424" s="3">
        <v>-29215.46</v>
      </c>
      <c r="G424" s="3" t="s">
        <v>24</v>
      </c>
      <c r="H424" s="12">
        <f>YEAR(bw[[#This Row],[periodo]])</f>
        <v>2012</v>
      </c>
      <c r="J424"/>
      <c r="K424"/>
    </row>
    <row r="425" spans="1:11" ht="12.75">
      <c r="A425" s="2">
        <v>41122</v>
      </c>
      <c r="B425" s="4">
        <v>10000261</v>
      </c>
      <c r="D425" s="3" t="s">
        <v>2</v>
      </c>
      <c r="E425" s="3">
        <v>221.328</v>
      </c>
      <c r="F425" s="3">
        <v>1272872.97</v>
      </c>
      <c r="G425" s="3" t="s">
        <v>24</v>
      </c>
      <c r="H425" s="12">
        <f>YEAR(bw[[#This Row],[periodo]])</f>
        <v>2012</v>
      </c>
      <c r="J425"/>
      <c r="K425"/>
    </row>
    <row r="426" spans="1:11" ht="12.75">
      <c r="A426" s="2">
        <v>41122</v>
      </c>
      <c r="B426" s="4">
        <v>10000282</v>
      </c>
      <c r="C426" s="3" t="s">
        <v>20</v>
      </c>
      <c r="D426" s="3" t="s">
        <v>1</v>
      </c>
      <c r="F426" s="3">
        <v>0.01</v>
      </c>
      <c r="G426" s="3" t="s">
        <v>16</v>
      </c>
      <c r="H426" s="12">
        <f>YEAR(bw[[#This Row],[periodo]])</f>
        <v>2012</v>
      </c>
      <c r="J426"/>
      <c r="K426"/>
    </row>
    <row r="427" spans="1:11" ht="12.75">
      <c r="A427" s="2">
        <v>41122</v>
      </c>
      <c r="B427" s="4">
        <v>10516439</v>
      </c>
      <c r="C427" s="3" t="s">
        <v>6</v>
      </c>
      <c r="D427" s="3" t="s">
        <v>1</v>
      </c>
      <c r="E427" s="3">
        <v>3.2210000000000001</v>
      </c>
      <c r="F427" s="3">
        <v>14102.6</v>
      </c>
      <c r="G427" s="3" t="s">
        <v>16</v>
      </c>
      <c r="H427" s="12">
        <f>YEAR(bw[[#This Row],[periodo]])</f>
        <v>2012</v>
      </c>
      <c r="J427"/>
      <c r="K427"/>
    </row>
    <row r="428" spans="1:11" ht="12.75">
      <c r="A428" s="2">
        <v>41122</v>
      </c>
      <c r="B428" s="4">
        <v>10516439</v>
      </c>
      <c r="D428" s="3" t="s">
        <v>2</v>
      </c>
      <c r="E428" s="3">
        <v>630.846</v>
      </c>
      <c r="F428" s="3">
        <v>2762052.89</v>
      </c>
      <c r="G428" s="3" t="s">
        <v>16</v>
      </c>
      <c r="H428" s="12">
        <f>YEAR(bw[[#This Row],[periodo]])</f>
        <v>2012</v>
      </c>
      <c r="J428"/>
      <c r="K428"/>
    </row>
    <row r="429" spans="1:11" ht="12.75">
      <c r="A429" s="2">
        <v>41122</v>
      </c>
      <c r="B429" s="4">
        <v>10517740</v>
      </c>
      <c r="C429" s="3" t="s">
        <v>7</v>
      </c>
      <c r="D429" s="3" t="s">
        <v>1</v>
      </c>
      <c r="E429" s="3">
        <v>29.911999999999999</v>
      </c>
      <c r="F429" s="3">
        <v>75769.929999999993</v>
      </c>
      <c r="G429" s="3" t="s">
        <v>17</v>
      </c>
      <c r="H429" s="12">
        <f>YEAR(bw[[#This Row],[periodo]])</f>
        <v>2012</v>
      </c>
      <c r="J429"/>
      <c r="K429"/>
    </row>
    <row r="430" spans="1:11" ht="12.75">
      <c r="A430" s="2">
        <v>41122</v>
      </c>
      <c r="B430" s="4">
        <v>10517740</v>
      </c>
      <c r="D430" s="3" t="s">
        <v>2</v>
      </c>
      <c r="E430" s="3">
        <v>488.32</v>
      </c>
      <c r="F430" s="3">
        <v>1236960.5900000001</v>
      </c>
      <c r="G430" s="3" t="s">
        <v>17</v>
      </c>
      <c r="H430" s="12">
        <f>YEAR(bw[[#This Row],[periodo]])</f>
        <v>2012</v>
      </c>
      <c r="J430"/>
      <c r="K430"/>
    </row>
    <row r="431" spans="1:11" ht="12.75">
      <c r="A431" s="2">
        <v>41153</v>
      </c>
      <c r="B431" s="4">
        <v>10000007</v>
      </c>
      <c r="C431" s="3" t="s">
        <v>0</v>
      </c>
      <c r="D431" s="3" t="s">
        <v>1</v>
      </c>
      <c r="E431" s="3">
        <v>26.12</v>
      </c>
      <c r="F431" s="3">
        <v>87463.09</v>
      </c>
      <c r="G431" s="3" t="s">
        <v>14</v>
      </c>
      <c r="H431" s="12">
        <f>YEAR(bw[[#This Row],[periodo]])</f>
        <v>2012</v>
      </c>
      <c r="J431"/>
      <c r="K431"/>
    </row>
    <row r="432" spans="1:11" ht="12.75">
      <c r="A432" s="2">
        <v>41153</v>
      </c>
      <c r="B432" s="4">
        <v>10000007</v>
      </c>
      <c r="D432" s="3" t="s">
        <v>2</v>
      </c>
      <c r="E432" s="3">
        <v>632.13099999999997</v>
      </c>
      <c r="F432" s="3">
        <v>2116697.31</v>
      </c>
      <c r="G432" s="3" t="s">
        <v>14</v>
      </c>
      <c r="H432" s="12">
        <f>YEAR(bw[[#This Row],[periodo]])</f>
        <v>2012</v>
      </c>
      <c r="J432"/>
      <c r="K432"/>
    </row>
    <row r="433" spans="1:11" ht="12.75">
      <c r="A433" s="2">
        <v>41153</v>
      </c>
      <c r="B433" s="4">
        <v>10000104</v>
      </c>
      <c r="C433" s="3" t="s">
        <v>4</v>
      </c>
      <c r="D433" s="3" t="s">
        <v>1</v>
      </c>
      <c r="E433" s="3">
        <v>-20.111000000000001</v>
      </c>
      <c r="F433" s="3">
        <v>-50099.55</v>
      </c>
      <c r="G433" s="3" t="s">
        <v>15</v>
      </c>
      <c r="H433" s="12">
        <f>YEAR(bw[[#This Row],[periodo]])</f>
        <v>2012</v>
      </c>
      <c r="J433"/>
      <c r="K433"/>
    </row>
    <row r="434" spans="1:11" ht="12.75">
      <c r="A434" s="2">
        <v>41153</v>
      </c>
      <c r="B434" s="4">
        <v>10000104</v>
      </c>
      <c r="D434" s="3" t="s">
        <v>2</v>
      </c>
      <c r="E434" s="3">
        <v>578.255</v>
      </c>
      <c r="F434" s="3">
        <v>1440520.64</v>
      </c>
      <c r="G434" s="3" t="s">
        <v>15</v>
      </c>
      <c r="H434" s="12">
        <f>YEAR(bw[[#This Row],[periodo]])</f>
        <v>2012</v>
      </c>
      <c r="J434"/>
      <c r="K434"/>
    </row>
    <row r="435" spans="1:11" ht="12.75">
      <c r="A435" s="2">
        <v>41153</v>
      </c>
      <c r="B435" s="4">
        <v>10000261</v>
      </c>
      <c r="C435" s="3" t="s">
        <v>5</v>
      </c>
      <c r="D435" s="3" t="s">
        <v>1</v>
      </c>
      <c r="E435" s="3">
        <v>4.2530000000000001</v>
      </c>
      <c r="F435" s="3">
        <v>24513.89</v>
      </c>
      <c r="G435" s="3" t="s">
        <v>24</v>
      </c>
      <c r="H435" s="12">
        <f>YEAR(bw[[#This Row],[periodo]])</f>
        <v>2012</v>
      </c>
      <c r="J435"/>
      <c r="K435"/>
    </row>
    <row r="436" spans="1:11" ht="12.75">
      <c r="A436" s="2">
        <v>41153</v>
      </c>
      <c r="B436" s="4">
        <v>10000261</v>
      </c>
      <c r="D436" s="3" t="s">
        <v>2</v>
      </c>
      <c r="E436" s="3">
        <v>230.386</v>
      </c>
      <c r="F436" s="3">
        <v>1327923</v>
      </c>
      <c r="G436" s="3" t="s">
        <v>24</v>
      </c>
      <c r="H436" s="12">
        <f>YEAR(bw[[#This Row],[periodo]])</f>
        <v>2012</v>
      </c>
      <c r="J436"/>
      <c r="K436"/>
    </row>
    <row r="437" spans="1:11" ht="12.75">
      <c r="A437" s="2">
        <v>41153</v>
      </c>
      <c r="B437" s="4">
        <v>10516439</v>
      </c>
      <c r="C437" s="3" t="s">
        <v>6</v>
      </c>
      <c r="D437" s="3" t="s">
        <v>1</v>
      </c>
      <c r="E437" s="3">
        <v>12.018000000000001</v>
      </c>
      <c r="F437" s="3">
        <v>55277.26</v>
      </c>
      <c r="G437" s="3" t="s">
        <v>16</v>
      </c>
      <c r="H437" s="12">
        <f>YEAR(bw[[#This Row],[periodo]])</f>
        <v>2012</v>
      </c>
      <c r="J437"/>
      <c r="K437"/>
    </row>
    <row r="438" spans="1:11" ht="12.75">
      <c r="A438" s="2">
        <v>41153</v>
      </c>
      <c r="B438" s="4">
        <v>10516439</v>
      </c>
      <c r="D438" s="3" t="s">
        <v>2</v>
      </c>
      <c r="E438" s="3">
        <v>390.52499999999998</v>
      </c>
      <c r="F438" s="3">
        <v>1796234.74</v>
      </c>
      <c r="G438" s="3" t="s">
        <v>16</v>
      </c>
      <c r="H438" s="12">
        <f>YEAR(bw[[#This Row],[periodo]])</f>
        <v>2012</v>
      </c>
      <c r="J438"/>
      <c r="K438"/>
    </row>
    <row r="439" spans="1:11" ht="12.75">
      <c r="A439" s="2">
        <v>41153</v>
      </c>
      <c r="B439" s="4">
        <v>10517740</v>
      </c>
      <c r="C439" s="3" t="s">
        <v>7</v>
      </c>
      <c r="D439" s="3" t="s">
        <v>1</v>
      </c>
      <c r="E439" s="3">
        <v>0.79300000000000004</v>
      </c>
      <c r="F439" s="3">
        <v>1995.57</v>
      </c>
      <c r="G439" s="3" t="s">
        <v>17</v>
      </c>
      <c r="H439" s="12">
        <f>YEAR(bw[[#This Row],[periodo]])</f>
        <v>2012</v>
      </c>
      <c r="J439"/>
      <c r="K439"/>
    </row>
    <row r="440" spans="1:11" ht="12.75">
      <c r="A440" s="2">
        <v>41153</v>
      </c>
      <c r="B440" s="4">
        <v>10517740</v>
      </c>
      <c r="D440" s="3" t="s">
        <v>2</v>
      </c>
      <c r="E440" s="3">
        <v>633.04700000000003</v>
      </c>
      <c r="F440" s="3">
        <v>1593053.26</v>
      </c>
      <c r="G440" s="3" t="s">
        <v>17</v>
      </c>
      <c r="H440" s="12">
        <f>YEAR(bw[[#This Row],[periodo]])</f>
        <v>2012</v>
      </c>
      <c r="J440"/>
      <c r="K440"/>
    </row>
    <row r="441" spans="1:11" ht="12.75">
      <c r="A441" s="2">
        <v>41183</v>
      </c>
      <c r="B441" s="4">
        <v>10000007</v>
      </c>
      <c r="C441" s="3" t="s">
        <v>0</v>
      </c>
      <c r="D441" s="3" t="s">
        <v>1</v>
      </c>
      <c r="E441" s="3">
        <v>3.2370000000000001</v>
      </c>
      <c r="F441" s="3">
        <v>10698.83</v>
      </c>
      <c r="G441" s="3" t="s">
        <v>14</v>
      </c>
      <c r="H441" s="12">
        <f>YEAR(bw[[#This Row],[periodo]])</f>
        <v>2012</v>
      </c>
      <c r="J441"/>
      <c r="K441"/>
    </row>
    <row r="442" spans="1:11" ht="12.75">
      <c r="A442" s="2">
        <v>41183</v>
      </c>
      <c r="B442" s="4">
        <v>10000007</v>
      </c>
      <c r="D442" s="3" t="s">
        <v>2</v>
      </c>
      <c r="E442" s="3">
        <v>572.93700000000001</v>
      </c>
      <c r="F442" s="3">
        <v>1893654.72</v>
      </c>
      <c r="G442" s="3" t="s">
        <v>14</v>
      </c>
      <c r="H442" s="12">
        <f>YEAR(bw[[#This Row],[periodo]])</f>
        <v>2012</v>
      </c>
      <c r="J442"/>
      <c r="K442"/>
    </row>
    <row r="443" spans="1:11" ht="12.75">
      <c r="A443" s="2">
        <v>41183</v>
      </c>
      <c r="B443" s="4">
        <v>10000104</v>
      </c>
      <c r="C443" s="3" t="s">
        <v>4</v>
      </c>
      <c r="D443" s="3" t="s">
        <v>1</v>
      </c>
      <c r="E443" s="3">
        <v>16.385000000000002</v>
      </c>
      <c r="F443" s="3">
        <v>41120.97</v>
      </c>
      <c r="G443" s="3" t="s">
        <v>15</v>
      </c>
      <c r="H443" s="12">
        <f>YEAR(bw[[#This Row],[periodo]])</f>
        <v>2012</v>
      </c>
      <c r="J443"/>
      <c r="K443"/>
    </row>
    <row r="444" spans="1:11" ht="12.75">
      <c r="A444" s="2">
        <v>41183</v>
      </c>
      <c r="B444" s="4">
        <v>10000104</v>
      </c>
      <c r="D444" s="3" t="s">
        <v>2</v>
      </c>
      <c r="E444" s="3">
        <v>579.71299999999997</v>
      </c>
      <c r="F444" s="3">
        <v>1454889.28</v>
      </c>
      <c r="G444" s="3" t="s">
        <v>15</v>
      </c>
      <c r="H444" s="12">
        <f>YEAR(bw[[#This Row],[periodo]])</f>
        <v>2012</v>
      </c>
      <c r="J444"/>
      <c r="K444"/>
    </row>
    <row r="445" spans="1:11" ht="12.75">
      <c r="A445" s="2">
        <v>41183</v>
      </c>
      <c r="B445" s="4">
        <v>10000261</v>
      </c>
      <c r="C445" s="3" t="s">
        <v>5</v>
      </c>
      <c r="D445" s="3" t="s">
        <v>1</v>
      </c>
      <c r="E445" s="3">
        <v>-10.175000000000001</v>
      </c>
      <c r="F445" s="3">
        <v>-59155.56</v>
      </c>
      <c r="G445" s="3" t="s">
        <v>24</v>
      </c>
      <c r="H445" s="12">
        <f>YEAR(bw[[#This Row],[periodo]])</f>
        <v>2012</v>
      </c>
      <c r="J445"/>
      <c r="K445"/>
    </row>
    <row r="446" spans="1:11" ht="12.75">
      <c r="A446" s="2">
        <v>41183</v>
      </c>
      <c r="B446" s="4">
        <v>10000261</v>
      </c>
      <c r="D446" s="3" t="s">
        <v>2</v>
      </c>
      <c r="E446" s="3">
        <v>201.184</v>
      </c>
      <c r="F446" s="3">
        <v>1169646.29</v>
      </c>
      <c r="G446" s="3" t="s">
        <v>24</v>
      </c>
      <c r="H446" s="12">
        <f>YEAR(bw[[#This Row],[periodo]])</f>
        <v>2012</v>
      </c>
      <c r="J446"/>
      <c r="K446"/>
    </row>
    <row r="447" spans="1:11" ht="12.75">
      <c r="A447" s="2">
        <v>41183</v>
      </c>
      <c r="B447" s="4">
        <v>10516439</v>
      </c>
      <c r="C447" s="3" t="s">
        <v>6</v>
      </c>
      <c r="D447" s="3" t="s">
        <v>1</v>
      </c>
      <c r="E447" s="3">
        <v>1.1399999999999999</v>
      </c>
      <c r="F447" s="3">
        <v>4991.68</v>
      </c>
      <c r="G447" s="3" t="s">
        <v>16</v>
      </c>
      <c r="H447" s="12">
        <f>YEAR(bw[[#This Row],[periodo]])</f>
        <v>2012</v>
      </c>
      <c r="J447"/>
      <c r="K447"/>
    </row>
    <row r="448" spans="1:11" ht="12.75">
      <c r="A448" s="2">
        <v>41183</v>
      </c>
      <c r="B448" s="4">
        <v>10516439</v>
      </c>
      <c r="D448" s="3" t="s">
        <v>2</v>
      </c>
      <c r="E448" s="3">
        <v>574.43399999999997</v>
      </c>
      <c r="F448" s="3">
        <v>2515253.2999999998</v>
      </c>
      <c r="G448" s="3" t="s">
        <v>16</v>
      </c>
      <c r="H448" s="12">
        <f>YEAR(bw[[#This Row],[periodo]])</f>
        <v>2012</v>
      </c>
      <c r="J448"/>
      <c r="K448"/>
    </row>
    <row r="449" spans="1:11" ht="12.75">
      <c r="A449" s="2">
        <v>41183</v>
      </c>
      <c r="B449" s="4">
        <v>10517740</v>
      </c>
      <c r="C449" s="3" t="s">
        <v>7</v>
      </c>
      <c r="D449" s="3" t="s">
        <v>1</v>
      </c>
      <c r="E449" s="3">
        <v>12.664999999999999</v>
      </c>
      <c r="F449" s="3">
        <v>31946.34</v>
      </c>
      <c r="G449" s="3" t="s">
        <v>17</v>
      </c>
      <c r="H449" s="12">
        <f>YEAR(bw[[#This Row],[periodo]])</f>
        <v>2012</v>
      </c>
      <c r="J449"/>
      <c r="K449"/>
    </row>
    <row r="450" spans="1:11" ht="12.75">
      <c r="A450" s="2">
        <v>41183</v>
      </c>
      <c r="B450" s="4">
        <v>10517740</v>
      </c>
      <c r="D450" s="3" t="s">
        <v>2</v>
      </c>
      <c r="E450" s="3">
        <v>257.29000000000002</v>
      </c>
      <c r="F450" s="3">
        <v>648991.22</v>
      </c>
      <c r="G450" s="3" t="s">
        <v>17</v>
      </c>
      <c r="H450" s="12">
        <f>YEAR(bw[[#This Row],[periodo]])</f>
        <v>2012</v>
      </c>
      <c r="J450"/>
      <c r="K450"/>
    </row>
    <row r="451" spans="1:11" ht="12.75">
      <c r="A451" s="2">
        <v>41214</v>
      </c>
      <c r="B451" s="4">
        <v>10000007</v>
      </c>
      <c r="C451" s="3" t="s">
        <v>0</v>
      </c>
      <c r="D451" s="3" t="s">
        <v>1</v>
      </c>
      <c r="E451" s="3">
        <v>26.478999999999999</v>
      </c>
      <c r="F451" s="3">
        <v>86433.21</v>
      </c>
      <c r="G451" s="3" t="s">
        <v>14</v>
      </c>
      <c r="H451" s="12">
        <f>YEAR(bw[[#This Row],[periodo]])</f>
        <v>2012</v>
      </c>
      <c r="J451"/>
      <c r="K451"/>
    </row>
    <row r="452" spans="1:11" ht="12.75">
      <c r="A452" s="2">
        <v>41214</v>
      </c>
      <c r="B452" s="4">
        <v>10000007</v>
      </c>
      <c r="D452" s="3" t="s">
        <v>2</v>
      </c>
      <c r="E452" s="3">
        <v>565.97500000000002</v>
      </c>
      <c r="F452" s="3">
        <v>1847465.35</v>
      </c>
      <c r="G452" s="3" t="s">
        <v>14</v>
      </c>
      <c r="H452" s="12">
        <f>YEAR(bw[[#This Row],[periodo]])</f>
        <v>2012</v>
      </c>
      <c r="J452"/>
      <c r="K452"/>
    </row>
    <row r="453" spans="1:11" ht="12.75">
      <c r="A453" s="2">
        <v>41214</v>
      </c>
      <c r="B453" s="4">
        <v>10000104</v>
      </c>
      <c r="C453" s="3" t="s">
        <v>4</v>
      </c>
      <c r="D453" s="3" t="s">
        <v>1</v>
      </c>
      <c r="E453" s="3">
        <v>-5.125</v>
      </c>
      <c r="F453" s="3">
        <v>-12861.52</v>
      </c>
      <c r="G453" s="3" t="s">
        <v>15</v>
      </c>
      <c r="H453" s="12">
        <f>YEAR(bw[[#This Row],[periodo]])</f>
        <v>2012</v>
      </c>
      <c r="J453"/>
      <c r="K453"/>
    </row>
    <row r="454" spans="1:11" ht="12.75">
      <c r="A454" s="2">
        <v>41214</v>
      </c>
      <c r="B454" s="4">
        <v>10000104</v>
      </c>
      <c r="D454" s="3" t="s">
        <v>2</v>
      </c>
      <c r="E454" s="3">
        <v>420.774</v>
      </c>
      <c r="F454" s="3">
        <v>1055959.9099999999</v>
      </c>
      <c r="G454" s="3" t="s">
        <v>15</v>
      </c>
      <c r="H454" s="12">
        <f>YEAR(bw[[#This Row],[periodo]])</f>
        <v>2012</v>
      </c>
      <c r="J454"/>
      <c r="K454"/>
    </row>
    <row r="455" spans="1:11" ht="12.75">
      <c r="A455" s="2">
        <v>41214</v>
      </c>
      <c r="B455" s="4">
        <v>10000261</v>
      </c>
      <c r="C455" s="3" t="s">
        <v>5</v>
      </c>
      <c r="D455" s="3" t="s">
        <v>1</v>
      </c>
      <c r="E455" s="3">
        <v>-26.167999999999999</v>
      </c>
      <c r="F455" s="3">
        <v>-152133.04999999999</v>
      </c>
      <c r="G455" s="3" t="s">
        <v>24</v>
      </c>
      <c r="H455" s="12">
        <f>YEAR(bw[[#This Row],[periodo]])</f>
        <v>2012</v>
      </c>
      <c r="J455"/>
      <c r="K455"/>
    </row>
    <row r="456" spans="1:11" ht="12.75">
      <c r="A456" s="2">
        <v>41214</v>
      </c>
      <c r="B456" s="4">
        <v>10000261</v>
      </c>
      <c r="D456" s="3" t="s">
        <v>2</v>
      </c>
      <c r="E456" s="3">
        <v>172.124</v>
      </c>
      <c r="F456" s="3">
        <v>1000678.35</v>
      </c>
      <c r="G456" s="3" t="s">
        <v>24</v>
      </c>
      <c r="H456" s="12">
        <f>YEAR(bw[[#This Row],[periodo]])</f>
        <v>2012</v>
      </c>
      <c r="J456"/>
      <c r="K456"/>
    </row>
    <row r="457" spans="1:11" ht="12.75">
      <c r="A457" s="2">
        <v>41214</v>
      </c>
      <c r="B457" s="4">
        <v>10516439</v>
      </c>
      <c r="C457" s="3" t="s">
        <v>6</v>
      </c>
      <c r="D457" s="3" t="s">
        <v>1</v>
      </c>
      <c r="E457" s="3">
        <v>-9.8360000000000003</v>
      </c>
      <c r="F457" s="3">
        <v>-41673.129999999997</v>
      </c>
      <c r="G457" s="3" t="s">
        <v>16</v>
      </c>
      <c r="H457" s="12">
        <f>YEAR(bw[[#This Row],[periodo]])</f>
        <v>2012</v>
      </c>
      <c r="J457"/>
      <c r="K457"/>
    </row>
    <row r="458" spans="1:11" ht="12.75">
      <c r="A458" s="2">
        <v>41214</v>
      </c>
      <c r="B458" s="4">
        <v>10516439</v>
      </c>
      <c r="D458" s="3" t="s">
        <v>2</v>
      </c>
      <c r="E458" s="3">
        <v>521.49699999999996</v>
      </c>
      <c r="F458" s="3">
        <v>2209476.46</v>
      </c>
      <c r="G458" s="3" t="s">
        <v>16</v>
      </c>
      <c r="H458" s="12">
        <f>YEAR(bw[[#This Row],[periodo]])</f>
        <v>2012</v>
      </c>
      <c r="J458"/>
      <c r="K458"/>
    </row>
    <row r="459" spans="1:11" ht="12.75">
      <c r="A459" s="2">
        <v>41214</v>
      </c>
      <c r="B459" s="4">
        <v>10517740</v>
      </c>
      <c r="C459" s="3" t="s">
        <v>7</v>
      </c>
      <c r="D459" s="3" t="s">
        <v>1</v>
      </c>
      <c r="E459" s="3">
        <v>4.26</v>
      </c>
      <c r="F459" s="3">
        <v>10675.19</v>
      </c>
      <c r="G459" s="3" t="s">
        <v>17</v>
      </c>
      <c r="H459" s="12">
        <f>YEAR(bw[[#This Row],[periodo]])</f>
        <v>2012</v>
      </c>
      <c r="J459"/>
      <c r="K459"/>
    </row>
    <row r="460" spans="1:11" ht="12.75">
      <c r="A460" s="2">
        <v>41214</v>
      </c>
      <c r="B460" s="4">
        <v>10517740</v>
      </c>
      <c r="D460" s="3" t="s">
        <v>2</v>
      </c>
      <c r="E460" s="3">
        <v>221.74</v>
      </c>
      <c r="F460" s="3">
        <v>555660.62</v>
      </c>
      <c r="G460" s="3" t="s">
        <v>17</v>
      </c>
      <c r="H460" s="12">
        <f>YEAR(bw[[#This Row],[periodo]])</f>
        <v>2012</v>
      </c>
      <c r="J460"/>
      <c r="K460"/>
    </row>
    <row r="461" spans="1:11" ht="12.75">
      <c r="A461" s="2">
        <v>41244</v>
      </c>
      <c r="B461" s="4">
        <v>10000007</v>
      </c>
      <c r="C461" s="3" t="s">
        <v>0</v>
      </c>
      <c r="D461" s="3" t="s">
        <v>1</v>
      </c>
      <c r="E461" s="3">
        <v>29.462</v>
      </c>
      <c r="F461" s="3">
        <v>98587.96</v>
      </c>
      <c r="G461" s="3" t="s">
        <v>14</v>
      </c>
      <c r="H461" s="12">
        <f>YEAR(bw[[#This Row],[periodo]])</f>
        <v>2012</v>
      </c>
      <c r="J461"/>
      <c r="K461"/>
    </row>
    <row r="462" spans="1:11" ht="12.75">
      <c r="A462" s="2">
        <v>41244</v>
      </c>
      <c r="B462" s="4">
        <v>10000007</v>
      </c>
      <c r="D462" s="3" t="s">
        <v>2</v>
      </c>
      <c r="E462" s="3">
        <v>467.41199999999998</v>
      </c>
      <c r="F462" s="3">
        <v>1564089.22</v>
      </c>
      <c r="G462" s="3" t="s">
        <v>14</v>
      </c>
      <c r="H462" s="12">
        <f>YEAR(bw[[#This Row],[periodo]])</f>
        <v>2012</v>
      </c>
      <c r="J462"/>
      <c r="K462"/>
    </row>
    <row r="463" spans="1:11" ht="12.75">
      <c r="A463" s="2">
        <v>41244</v>
      </c>
      <c r="B463" s="4">
        <v>10000104</v>
      </c>
      <c r="C463" s="3" t="s">
        <v>4</v>
      </c>
      <c r="D463" s="3" t="s">
        <v>1</v>
      </c>
      <c r="E463" s="3">
        <v>2.4710000000000001</v>
      </c>
      <c r="F463" s="3">
        <v>6174.5</v>
      </c>
      <c r="G463" s="3" t="s">
        <v>15</v>
      </c>
      <c r="H463" s="12">
        <f>YEAR(bw[[#This Row],[periodo]])</f>
        <v>2012</v>
      </c>
      <c r="J463"/>
      <c r="K463"/>
    </row>
    <row r="464" spans="1:11" ht="12.75">
      <c r="A464" s="2">
        <v>41244</v>
      </c>
      <c r="B464" s="4">
        <v>10000104</v>
      </c>
      <c r="D464" s="3" t="s">
        <v>2</v>
      </c>
      <c r="E464" s="3">
        <v>452.74</v>
      </c>
      <c r="F464" s="3">
        <v>1131300.72</v>
      </c>
      <c r="G464" s="3" t="s">
        <v>15</v>
      </c>
      <c r="H464" s="12">
        <f>YEAR(bw[[#This Row],[periodo]])</f>
        <v>2012</v>
      </c>
      <c r="J464"/>
      <c r="K464"/>
    </row>
    <row r="465" spans="1:11" ht="12.75">
      <c r="A465" s="2">
        <v>41244</v>
      </c>
      <c r="B465" s="4">
        <v>10000261</v>
      </c>
      <c r="C465" s="3" t="s">
        <v>5</v>
      </c>
      <c r="D465" s="3" t="s">
        <v>1</v>
      </c>
      <c r="E465" s="3">
        <v>-0.22900000000000001</v>
      </c>
      <c r="F465" s="3">
        <v>-1319.32</v>
      </c>
      <c r="G465" s="3" t="s">
        <v>24</v>
      </c>
      <c r="H465" s="12">
        <f>YEAR(bw[[#This Row],[periodo]])</f>
        <v>2012</v>
      </c>
      <c r="J465"/>
      <c r="K465"/>
    </row>
    <row r="466" spans="1:11" ht="12.75">
      <c r="A466" s="2">
        <v>41244</v>
      </c>
      <c r="B466" s="4">
        <v>10000261</v>
      </c>
      <c r="D466" s="3" t="s">
        <v>2</v>
      </c>
      <c r="E466" s="3">
        <v>204.99700000000001</v>
      </c>
      <c r="F466" s="3">
        <v>1181042.2</v>
      </c>
      <c r="G466" s="3" t="s">
        <v>24</v>
      </c>
      <c r="H466" s="12">
        <f>YEAR(bw[[#This Row],[periodo]])</f>
        <v>2012</v>
      </c>
      <c r="J466"/>
      <c r="K466"/>
    </row>
    <row r="467" spans="1:11" ht="12.75">
      <c r="A467" s="2">
        <v>41244</v>
      </c>
      <c r="B467" s="4">
        <v>10516439</v>
      </c>
      <c r="C467" s="3" t="s">
        <v>6</v>
      </c>
      <c r="D467" s="3" t="s">
        <v>1</v>
      </c>
      <c r="E467" s="3">
        <v>-18.510000000000002</v>
      </c>
      <c r="F467" s="3">
        <v>-74861.08</v>
      </c>
      <c r="G467" s="3" t="s">
        <v>16</v>
      </c>
      <c r="H467" s="12">
        <f>YEAR(bw[[#This Row],[periodo]])</f>
        <v>2012</v>
      </c>
      <c r="J467"/>
      <c r="K467"/>
    </row>
    <row r="468" spans="1:11" ht="12.75">
      <c r="A468" s="2">
        <v>41244</v>
      </c>
      <c r="B468" s="4">
        <v>10516439</v>
      </c>
      <c r="D468" s="3" t="s">
        <v>2</v>
      </c>
      <c r="E468" s="3">
        <v>399.48099999999999</v>
      </c>
      <c r="F468" s="3">
        <v>1615644.69</v>
      </c>
      <c r="G468" s="3" t="s">
        <v>16</v>
      </c>
      <c r="H468" s="12">
        <f>YEAR(bw[[#This Row],[periodo]])</f>
        <v>2012</v>
      </c>
      <c r="J468"/>
      <c r="K468"/>
    </row>
    <row r="469" spans="1:11" ht="12.75">
      <c r="A469" s="2">
        <v>41244</v>
      </c>
      <c r="B469" s="4">
        <v>10517740</v>
      </c>
      <c r="C469" s="3" t="s">
        <v>7</v>
      </c>
      <c r="D469" s="3" t="s">
        <v>1</v>
      </c>
      <c r="E469" s="3">
        <v>-14.625999999999999</v>
      </c>
      <c r="F469" s="3">
        <v>-36617.1</v>
      </c>
      <c r="G469" s="3" t="s">
        <v>17</v>
      </c>
      <c r="H469" s="12">
        <f>YEAR(bw[[#This Row],[periodo]])</f>
        <v>2012</v>
      </c>
      <c r="J469"/>
      <c r="K469"/>
    </row>
    <row r="470" spans="1:11" ht="12.75">
      <c r="A470" s="2">
        <v>41244</v>
      </c>
      <c r="B470" s="4">
        <v>10517740</v>
      </c>
      <c r="D470" s="3" t="s">
        <v>2</v>
      </c>
      <c r="E470" s="3">
        <v>244.78299999999999</v>
      </c>
      <c r="F470" s="3">
        <v>612829.47</v>
      </c>
      <c r="G470" s="3" t="s">
        <v>17</v>
      </c>
      <c r="H470" s="12">
        <f>YEAR(bw[[#This Row],[periodo]])</f>
        <v>2012</v>
      </c>
      <c r="J470"/>
      <c r="K470"/>
    </row>
    <row r="471" spans="1:11" ht="12.75">
      <c r="A471" s="11">
        <v>41579</v>
      </c>
      <c r="B471" s="1">
        <v>10000007</v>
      </c>
      <c r="C471" s="1" t="s">
        <v>0</v>
      </c>
      <c r="D471" s="1" t="s">
        <v>2</v>
      </c>
      <c r="E471" s="1">
        <v>543.43299999999999</v>
      </c>
      <c r="F471" s="1">
        <v>1932394.16</v>
      </c>
      <c r="G471" s="3" t="s">
        <v>14</v>
      </c>
      <c r="H471" s="12">
        <f>YEAR(bw[[#This Row],[periodo]])</f>
        <v>2013</v>
      </c>
      <c r="J471"/>
      <c r="K471"/>
    </row>
    <row r="472" spans="1:11" ht="12.75">
      <c r="A472" s="11">
        <v>41579</v>
      </c>
      <c r="B472" s="1">
        <v>10000104</v>
      </c>
      <c r="C472" s="1" t="s">
        <v>4</v>
      </c>
      <c r="D472" s="1" t="s">
        <v>2</v>
      </c>
      <c r="E472" s="1">
        <v>550.97500000000002</v>
      </c>
      <c r="F472" s="1">
        <v>1276373.3400000001</v>
      </c>
      <c r="G472" s="3" t="s">
        <v>15</v>
      </c>
      <c r="H472" s="12">
        <f>YEAR(bw[[#This Row],[periodo]])</f>
        <v>2013</v>
      </c>
      <c r="J472"/>
      <c r="K472"/>
    </row>
    <row r="473" spans="1:11" ht="12.75">
      <c r="A473" s="11">
        <v>41579</v>
      </c>
      <c r="B473" s="1">
        <v>10000261</v>
      </c>
      <c r="C473" s="1" t="s">
        <v>5</v>
      </c>
      <c r="D473" s="1" t="s">
        <v>2</v>
      </c>
      <c r="E473" s="1">
        <v>267.32</v>
      </c>
      <c r="F473" s="1">
        <v>1492831.57</v>
      </c>
      <c r="G473" s="3" t="s">
        <v>24</v>
      </c>
      <c r="H473" s="12">
        <f>YEAR(bw[[#This Row],[periodo]])</f>
        <v>2013</v>
      </c>
      <c r="J473"/>
      <c r="K473"/>
    </row>
    <row r="474" spans="1:11" ht="12.75">
      <c r="A474" s="11">
        <v>41579</v>
      </c>
      <c r="B474" s="1">
        <v>10516439</v>
      </c>
      <c r="C474" s="1" t="s">
        <v>6</v>
      </c>
      <c r="D474" s="1" t="s">
        <v>2</v>
      </c>
      <c r="E474" s="1">
        <v>724.83500000000004</v>
      </c>
      <c r="F474" s="1">
        <v>2672545.0099999998</v>
      </c>
      <c r="G474" s="3" t="s">
        <v>16</v>
      </c>
      <c r="H474" s="12">
        <f>YEAR(bw[[#This Row],[periodo]])</f>
        <v>2013</v>
      </c>
      <c r="J474"/>
      <c r="K474"/>
    </row>
    <row r="475" spans="1:11" ht="12.75">
      <c r="A475" s="11">
        <v>41579</v>
      </c>
      <c r="B475" s="1">
        <v>10517740</v>
      </c>
      <c r="C475" s="1" t="s">
        <v>7</v>
      </c>
      <c r="D475" s="1" t="s">
        <v>2</v>
      </c>
      <c r="E475" s="1">
        <v>285.85199999999998</v>
      </c>
      <c r="F475" s="1">
        <v>702775.94</v>
      </c>
      <c r="G475" s="3" t="s">
        <v>17</v>
      </c>
      <c r="H475" s="12">
        <f>YEAR(bw[[#This Row],[periodo]])</f>
        <v>2013</v>
      </c>
      <c r="J475"/>
      <c r="K475"/>
    </row>
    <row r="476" spans="1:11" ht="12.75">
      <c r="A476" s="11">
        <v>41609</v>
      </c>
      <c r="B476" s="1">
        <v>10000007</v>
      </c>
      <c r="C476" s="1" t="s">
        <v>0</v>
      </c>
      <c r="D476" s="1" t="s">
        <v>2</v>
      </c>
      <c r="E476" s="1">
        <v>402.27699999999999</v>
      </c>
      <c r="F476" s="1">
        <v>1450054.56</v>
      </c>
      <c r="G476" s="3" t="s">
        <v>14</v>
      </c>
      <c r="H476" s="12">
        <f>YEAR(bw[[#This Row],[periodo]])</f>
        <v>2013</v>
      </c>
      <c r="J476"/>
      <c r="K476"/>
    </row>
    <row r="477" spans="1:11" ht="12.75">
      <c r="A477" s="11">
        <v>41609</v>
      </c>
      <c r="B477" s="1">
        <v>10000104</v>
      </c>
      <c r="C477" s="1" t="s">
        <v>4</v>
      </c>
      <c r="D477" s="1" t="s">
        <v>2</v>
      </c>
      <c r="E477" s="1">
        <v>691.84400000000005</v>
      </c>
      <c r="F477" s="1">
        <v>1622503.24</v>
      </c>
      <c r="G477" s="3" t="s">
        <v>15</v>
      </c>
      <c r="H477" s="12">
        <f>YEAR(bw[[#This Row],[periodo]])</f>
        <v>2013</v>
      </c>
      <c r="J477"/>
      <c r="K477"/>
    </row>
    <row r="478" spans="1:11" ht="12.75">
      <c r="A478" s="11">
        <v>41609</v>
      </c>
      <c r="B478" s="1">
        <v>10000261</v>
      </c>
      <c r="C478" s="1" t="s">
        <v>5</v>
      </c>
      <c r="D478" s="1" t="s">
        <v>2</v>
      </c>
      <c r="E478" s="1">
        <v>215.58199999999999</v>
      </c>
      <c r="F478" s="1">
        <v>1206054.5</v>
      </c>
      <c r="G478" s="3" t="s">
        <v>24</v>
      </c>
      <c r="H478" s="12">
        <f>YEAR(bw[[#This Row],[periodo]])</f>
        <v>2013</v>
      </c>
      <c r="J478"/>
      <c r="K478"/>
    </row>
    <row r="479" spans="1:11" ht="12.75">
      <c r="A479" s="11">
        <v>41609</v>
      </c>
      <c r="B479" s="1">
        <v>10516439</v>
      </c>
      <c r="C479" s="1" t="s">
        <v>6</v>
      </c>
      <c r="D479" s="1" t="s">
        <v>2</v>
      </c>
      <c r="E479" s="1">
        <v>603.86699999999996</v>
      </c>
      <c r="F479" s="1">
        <v>2160174.94</v>
      </c>
      <c r="G479" s="3" t="s">
        <v>16</v>
      </c>
      <c r="H479" s="12">
        <f>YEAR(bw[[#This Row],[periodo]])</f>
        <v>2013</v>
      </c>
      <c r="J479"/>
      <c r="K479"/>
    </row>
    <row r="480" spans="1:11" ht="12.75">
      <c r="A480" s="11">
        <v>41609</v>
      </c>
      <c r="B480" s="1">
        <v>10517740</v>
      </c>
      <c r="C480" s="1" t="s">
        <v>7</v>
      </c>
      <c r="D480" s="1" t="s">
        <v>2</v>
      </c>
      <c r="E480" s="1">
        <v>343.63400000000001</v>
      </c>
      <c r="F480" s="1">
        <v>851545.22</v>
      </c>
      <c r="G480" s="3" t="s">
        <v>17</v>
      </c>
      <c r="H480" s="12">
        <f>YEAR(bw[[#This Row],[periodo]])</f>
        <v>2013</v>
      </c>
      <c r="J480"/>
      <c r="K480"/>
    </row>
    <row r="481" spans="1:11" ht="12.75">
      <c r="A481" s="11">
        <v>41548</v>
      </c>
      <c r="B481" s="1">
        <v>10000007</v>
      </c>
      <c r="C481" s="1" t="s">
        <v>0</v>
      </c>
      <c r="D481" s="1" t="s">
        <v>1</v>
      </c>
      <c r="E481" s="1">
        <v>2.4249999999999998</v>
      </c>
      <c r="F481" s="1">
        <v>8624.14</v>
      </c>
      <c r="G481" s="3" t="s">
        <v>14</v>
      </c>
      <c r="H481" s="12">
        <f>YEAR(bw[[#This Row],[periodo]])</f>
        <v>2013</v>
      </c>
      <c r="J481"/>
      <c r="K481"/>
    </row>
    <row r="482" spans="1:11" ht="12.75">
      <c r="A482" s="11">
        <v>41548</v>
      </c>
      <c r="B482" s="1">
        <v>10000007</v>
      </c>
      <c r="C482" s="1"/>
      <c r="D482" s="1" t="s">
        <v>2</v>
      </c>
      <c r="E482" s="1">
        <v>602.64400000000001</v>
      </c>
      <c r="F482" s="1">
        <v>2143210.66</v>
      </c>
      <c r="G482" s="3" t="s">
        <v>14</v>
      </c>
      <c r="H482" s="12">
        <f>YEAR(bw[[#This Row],[periodo]])</f>
        <v>2013</v>
      </c>
      <c r="J482"/>
      <c r="K482"/>
    </row>
    <row r="483" spans="1:11" ht="12.75">
      <c r="A483" s="11">
        <v>41548</v>
      </c>
      <c r="B483" s="1">
        <v>10000104</v>
      </c>
      <c r="C483" s="1" t="s">
        <v>4</v>
      </c>
      <c r="D483" s="1" t="s">
        <v>1</v>
      </c>
      <c r="E483" s="1">
        <v>0.14199999999999999</v>
      </c>
      <c r="F483" s="1">
        <v>329.26</v>
      </c>
      <c r="G483" s="3" t="s">
        <v>15</v>
      </c>
      <c r="H483" s="12">
        <f>YEAR(bw[[#This Row],[periodo]])</f>
        <v>2013</v>
      </c>
      <c r="J483"/>
      <c r="K483"/>
    </row>
    <row r="484" spans="1:11" ht="12.75">
      <c r="A484" s="11">
        <v>41548</v>
      </c>
      <c r="B484" s="1">
        <v>10000104</v>
      </c>
      <c r="C484" s="1"/>
      <c r="D484" s="1" t="s">
        <v>2</v>
      </c>
      <c r="E484" s="1">
        <v>585.94899999999996</v>
      </c>
      <c r="F484" s="1">
        <v>1358654.39</v>
      </c>
      <c r="G484" s="3" t="s">
        <v>15</v>
      </c>
      <c r="H484" s="12">
        <f>YEAR(bw[[#This Row],[periodo]])</f>
        <v>2013</v>
      </c>
      <c r="J484"/>
      <c r="K484"/>
    </row>
    <row r="485" spans="1:11" ht="12.75">
      <c r="A485" s="11">
        <v>41548</v>
      </c>
      <c r="B485" s="1">
        <v>10000261</v>
      </c>
      <c r="C485" s="1" t="s">
        <v>5</v>
      </c>
      <c r="D485" s="1" t="s">
        <v>2</v>
      </c>
      <c r="E485" s="1">
        <v>258.06900000000002</v>
      </c>
      <c r="F485" s="1">
        <v>1440845.64</v>
      </c>
      <c r="G485" s="3" t="s">
        <v>24</v>
      </c>
      <c r="H485" s="12">
        <f>YEAR(bw[[#This Row],[periodo]])</f>
        <v>2013</v>
      </c>
      <c r="J485"/>
      <c r="K485"/>
    </row>
    <row r="486" spans="1:11" ht="12.75">
      <c r="A486" s="11">
        <v>41548</v>
      </c>
      <c r="B486" s="1">
        <v>10516439</v>
      </c>
      <c r="C486" s="1" t="s">
        <v>6</v>
      </c>
      <c r="D486" s="1" t="s">
        <v>2</v>
      </c>
      <c r="E486" s="1">
        <v>865.01599999999996</v>
      </c>
      <c r="F486" s="1">
        <v>3191334.24</v>
      </c>
      <c r="G486" s="3" t="s">
        <v>16</v>
      </c>
      <c r="H486" s="12">
        <f>YEAR(bw[[#This Row],[periodo]])</f>
        <v>2013</v>
      </c>
      <c r="J486"/>
      <c r="K486"/>
    </row>
    <row r="487" spans="1:11" ht="12.75">
      <c r="A487" s="11">
        <v>41548</v>
      </c>
      <c r="B487" s="1">
        <v>10517740</v>
      </c>
      <c r="C487" s="1" t="s">
        <v>7</v>
      </c>
      <c r="D487" s="1" t="s">
        <v>1</v>
      </c>
      <c r="E487" s="1">
        <v>-7.0999999999999994E-2</v>
      </c>
      <c r="F487" s="1">
        <v>-200.52</v>
      </c>
      <c r="G487" s="3" t="s">
        <v>17</v>
      </c>
      <c r="H487" s="12">
        <f>YEAR(bw[[#This Row],[periodo]])</f>
        <v>2013</v>
      </c>
      <c r="J487"/>
      <c r="K487"/>
    </row>
    <row r="488" spans="1:11" ht="12.75">
      <c r="A488" s="11">
        <v>41548</v>
      </c>
      <c r="B488" s="1">
        <v>10517740</v>
      </c>
      <c r="C488" s="1"/>
      <c r="D488" s="1" t="s">
        <v>2</v>
      </c>
      <c r="E488" s="1">
        <v>222.23699999999999</v>
      </c>
      <c r="F488" s="1">
        <v>627639.65</v>
      </c>
      <c r="G488" s="3" t="s">
        <v>17</v>
      </c>
      <c r="H488" s="12">
        <f>YEAR(bw[[#This Row],[periodo]])</f>
        <v>2013</v>
      </c>
      <c r="J488"/>
      <c r="K488"/>
    </row>
    <row r="489" spans="1:11" ht="12.75">
      <c r="A489" s="11">
        <v>41518</v>
      </c>
      <c r="B489" s="1">
        <v>10000007</v>
      </c>
      <c r="C489" s="1" t="s">
        <v>0</v>
      </c>
      <c r="D489" s="1" t="s">
        <v>2</v>
      </c>
      <c r="E489" s="1">
        <v>645.04399999999998</v>
      </c>
      <c r="F489" s="1">
        <v>2268639.23</v>
      </c>
      <c r="G489" s="3" t="s">
        <v>14</v>
      </c>
      <c r="H489" s="12">
        <f>YEAR(bw[[#This Row],[periodo]])</f>
        <v>2013</v>
      </c>
      <c r="J489"/>
      <c r="K489"/>
    </row>
    <row r="490" spans="1:11" ht="12.75">
      <c r="A490" s="11">
        <v>41518</v>
      </c>
      <c r="B490" s="1">
        <v>10000104</v>
      </c>
      <c r="C490" s="1" t="s">
        <v>4</v>
      </c>
      <c r="D490" s="1" t="s">
        <v>1</v>
      </c>
      <c r="E490" s="1">
        <v>3.23</v>
      </c>
      <c r="F490" s="1">
        <v>7482.91</v>
      </c>
      <c r="G490" s="3" t="s">
        <v>15</v>
      </c>
      <c r="H490" s="12">
        <f>YEAR(bw[[#This Row],[periodo]])</f>
        <v>2013</v>
      </c>
      <c r="J490"/>
      <c r="K490"/>
    </row>
    <row r="491" spans="1:11" ht="12.75">
      <c r="A491" s="11">
        <v>41518</v>
      </c>
      <c r="B491" s="1">
        <v>10000104</v>
      </c>
      <c r="C491" s="1"/>
      <c r="D491" s="1" t="s">
        <v>2</v>
      </c>
      <c r="E491" s="1">
        <v>597.08000000000004</v>
      </c>
      <c r="F491" s="1">
        <v>1383247.11</v>
      </c>
      <c r="G491" s="3" t="s">
        <v>15</v>
      </c>
      <c r="H491" s="12">
        <f>YEAR(bw[[#This Row],[periodo]])</f>
        <v>2013</v>
      </c>
      <c r="J491"/>
      <c r="K491"/>
    </row>
    <row r="492" spans="1:11" ht="12.75">
      <c r="A492" s="11">
        <v>41518</v>
      </c>
      <c r="B492" s="1">
        <v>10000261</v>
      </c>
      <c r="C492" s="1" t="s">
        <v>5</v>
      </c>
      <c r="D492" s="1" t="s">
        <v>2</v>
      </c>
      <c r="E492" s="1">
        <v>238.39099999999999</v>
      </c>
      <c r="F492" s="1">
        <v>1330583.1499999999</v>
      </c>
      <c r="G492" s="3" t="s">
        <v>24</v>
      </c>
      <c r="H492" s="12">
        <f>YEAR(bw[[#This Row],[periodo]])</f>
        <v>2013</v>
      </c>
      <c r="J492"/>
      <c r="K492"/>
    </row>
    <row r="493" spans="1:11" ht="12.75">
      <c r="A493" s="11">
        <v>41518</v>
      </c>
      <c r="B493" s="1">
        <v>10516439</v>
      </c>
      <c r="C493" s="1" t="s">
        <v>6</v>
      </c>
      <c r="D493" s="1" t="s">
        <v>2</v>
      </c>
      <c r="E493" s="1">
        <v>844.28300000000002</v>
      </c>
      <c r="F493" s="1">
        <v>3176271.41</v>
      </c>
      <c r="G493" s="3" t="s">
        <v>16</v>
      </c>
      <c r="H493" s="12">
        <f>YEAR(bw[[#This Row],[periodo]])</f>
        <v>2013</v>
      </c>
      <c r="J493"/>
      <c r="K493"/>
    </row>
    <row r="494" spans="1:11" ht="12.75">
      <c r="A494" s="11">
        <v>41518</v>
      </c>
      <c r="B494" s="1">
        <v>10517740</v>
      </c>
      <c r="C494" s="1" t="s">
        <v>7</v>
      </c>
      <c r="D494" s="1" t="s">
        <v>2</v>
      </c>
      <c r="E494" s="1">
        <v>232.351</v>
      </c>
      <c r="F494" s="1">
        <v>29296.71</v>
      </c>
      <c r="G494" s="3" t="s">
        <v>17</v>
      </c>
      <c r="H494" s="12">
        <f>YEAR(bw[[#This Row],[periodo]])</f>
        <v>2013</v>
      </c>
      <c r="J494"/>
      <c r="K494"/>
    </row>
    <row r="495" spans="1:11" ht="12.75">
      <c r="A495" s="11">
        <v>41487</v>
      </c>
      <c r="B495" s="1">
        <v>10000007</v>
      </c>
      <c r="C495" s="1" t="s">
        <v>0</v>
      </c>
      <c r="D495" s="1" t="s">
        <v>2</v>
      </c>
      <c r="E495" s="1">
        <v>595.92399999999998</v>
      </c>
      <c r="F495" s="1">
        <v>2021821.45</v>
      </c>
      <c r="G495" s="3" t="s">
        <v>14</v>
      </c>
      <c r="H495" s="12">
        <f>YEAR(bw[[#This Row],[periodo]])</f>
        <v>2013</v>
      </c>
      <c r="J495"/>
      <c r="K495"/>
    </row>
    <row r="496" spans="1:11" ht="12.75">
      <c r="A496" s="11">
        <v>41487</v>
      </c>
      <c r="B496" s="1">
        <v>10000104</v>
      </c>
      <c r="C496" s="1" t="s">
        <v>4</v>
      </c>
      <c r="D496" s="1" t="s">
        <v>2</v>
      </c>
      <c r="E496" s="1">
        <v>596.40599999999995</v>
      </c>
      <c r="F496" s="1">
        <v>1379140.84</v>
      </c>
      <c r="G496" s="3" t="s">
        <v>15</v>
      </c>
      <c r="H496" s="12">
        <f>YEAR(bw[[#This Row],[periodo]])</f>
        <v>2013</v>
      </c>
      <c r="J496"/>
      <c r="K496"/>
    </row>
    <row r="497" spans="1:11" ht="12.75">
      <c r="A497" s="11">
        <v>41487</v>
      </c>
      <c r="B497" s="1">
        <v>10000261</v>
      </c>
      <c r="C497" s="1" t="s">
        <v>5</v>
      </c>
      <c r="D497" s="1" t="s">
        <v>2</v>
      </c>
      <c r="E497" s="1">
        <v>285.96600000000001</v>
      </c>
      <c r="F497" s="1">
        <v>1542180.99</v>
      </c>
      <c r="G497" s="3" t="s">
        <v>24</v>
      </c>
      <c r="H497" s="12">
        <f>YEAR(bw[[#This Row],[periodo]])</f>
        <v>2013</v>
      </c>
      <c r="J497"/>
      <c r="K497"/>
    </row>
    <row r="498" spans="1:11" ht="12.75">
      <c r="A498" s="11">
        <v>41487</v>
      </c>
      <c r="B498" s="1">
        <v>10516439</v>
      </c>
      <c r="C498" s="1" t="s">
        <v>6</v>
      </c>
      <c r="D498" s="1" t="s">
        <v>2</v>
      </c>
      <c r="E498" s="1">
        <v>1084.175</v>
      </c>
      <c r="F498" s="1">
        <v>4031515.44</v>
      </c>
      <c r="G498" s="3" t="s">
        <v>16</v>
      </c>
      <c r="H498" s="12">
        <f>YEAR(bw[[#This Row],[periodo]])</f>
        <v>2013</v>
      </c>
      <c r="J498"/>
      <c r="K498"/>
    </row>
    <row r="499" spans="1:11" ht="12.75">
      <c r="A499" s="11">
        <v>41487</v>
      </c>
      <c r="B499" s="1">
        <v>10517740</v>
      </c>
      <c r="C499" s="1" t="s">
        <v>7</v>
      </c>
      <c r="D499" s="1" t="s">
        <v>2</v>
      </c>
      <c r="E499" s="1">
        <v>360.29</v>
      </c>
      <c r="F499" s="1">
        <v>881549.32</v>
      </c>
      <c r="G499" s="3" t="s">
        <v>17</v>
      </c>
      <c r="H499" s="12">
        <f>YEAR(bw[[#This Row],[periodo]])</f>
        <v>2013</v>
      </c>
      <c r="J499"/>
      <c r="K499"/>
    </row>
    <row r="500" spans="1:11" ht="12.75">
      <c r="A500" s="11">
        <v>41456</v>
      </c>
      <c r="B500" s="1">
        <v>10000007</v>
      </c>
      <c r="C500" s="1" t="s">
        <v>0</v>
      </c>
      <c r="D500" s="1" t="s">
        <v>1</v>
      </c>
      <c r="E500" s="1">
        <v>-2.4889999999999999</v>
      </c>
      <c r="F500" s="1">
        <v>-8169.7</v>
      </c>
      <c r="G500" s="3" t="s">
        <v>14</v>
      </c>
      <c r="H500" s="12">
        <f>YEAR(bw[[#This Row],[periodo]])</f>
        <v>2013</v>
      </c>
      <c r="J500"/>
      <c r="K500"/>
    </row>
    <row r="501" spans="1:11" ht="12.75">
      <c r="A501" s="11">
        <v>41456</v>
      </c>
      <c r="B501" s="1">
        <v>10000007</v>
      </c>
      <c r="C501" s="1"/>
      <c r="D501" s="1" t="s">
        <v>2</v>
      </c>
      <c r="E501" s="1">
        <v>492.27199999999999</v>
      </c>
      <c r="F501" s="1">
        <v>1615795.2</v>
      </c>
      <c r="G501" s="3" t="s">
        <v>14</v>
      </c>
      <c r="H501" s="12">
        <f>YEAR(bw[[#This Row],[periodo]])</f>
        <v>2013</v>
      </c>
      <c r="J501"/>
      <c r="K501"/>
    </row>
    <row r="502" spans="1:11" ht="12.75">
      <c r="A502" s="11">
        <v>41456</v>
      </c>
      <c r="B502" s="1">
        <v>10000104</v>
      </c>
      <c r="C502" s="1" t="s">
        <v>4</v>
      </c>
      <c r="D502" s="1" t="s">
        <v>1</v>
      </c>
      <c r="E502" s="1">
        <v>-11.509</v>
      </c>
      <c r="F502" s="1">
        <v>-26805.54</v>
      </c>
      <c r="G502" s="3" t="s">
        <v>15</v>
      </c>
      <c r="H502" s="12">
        <f>YEAR(bw[[#This Row],[periodo]])</f>
        <v>2013</v>
      </c>
      <c r="J502"/>
      <c r="K502"/>
    </row>
    <row r="503" spans="1:11" ht="12.75">
      <c r="A503" s="11">
        <v>41456</v>
      </c>
      <c r="B503" s="1">
        <v>10000104</v>
      </c>
      <c r="C503" s="1"/>
      <c r="D503" s="1" t="s">
        <v>2</v>
      </c>
      <c r="E503" s="1">
        <v>612.58000000000004</v>
      </c>
      <c r="F503" s="1">
        <v>1426755.81</v>
      </c>
      <c r="G503" s="3" t="s">
        <v>15</v>
      </c>
      <c r="H503" s="12">
        <f>YEAR(bw[[#This Row],[periodo]])</f>
        <v>2013</v>
      </c>
      <c r="J503"/>
      <c r="K503"/>
    </row>
    <row r="504" spans="1:11" ht="12.75">
      <c r="A504" s="11">
        <v>41456</v>
      </c>
      <c r="B504" s="1">
        <v>10000261</v>
      </c>
      <c r="C504" s="1" t="s">
        <v>5</v>
      </c>
      <c r="D504" s="1" t="s">
        <v>1</v>
      </c>
      <c r="E504" s="1">
        <v>4.01</v>
      </c>
      <c r="F504" s="1">
        <v>21625.46</v>
      </c>
      <c r="G504" s="3" t="s">
        <v>24</v>
      </c>
      <c r="H504" s="12">
        <f>YEAR(bw[[#This Row],[periodo]])</f>
        <v>2013</v>
      </c>
      <c r="J504"/>
      <c r="K504"/>
    </row>
    <row r="505" spans="1:11" ht="12.75">
      <c r="A505" s="11">
        <v>41456</v>
      </c>
      <c r="B505" s="1">
        <v>10000261</v>
      </c>
      <c r="C505" s="1"/>
      <c r="D505" s="1" t="s">
        <v>2</v>
      </c>
      <c r="E505" s="1">
        <v>295.351</v>
      </c>
      <c r="F505" s="1">
        <v>1592793.3</v>
      </c>
      <c r="G505" s="3" t="s">
        <v>24</v>
      </c>
      <c r="H505" s="12">
        <f>YEAR(bw[[#This Row],[periodo]])</f>
        <v>2013</v>
      </c>
      <c r="J505"/>
      <c r="K505"/>
    </row>
    <row r="506" spans="1:11" ht="12.75">
      <c r="A506" s="11">
        <v>41456</v>
      </c>
      <c r="B506" s="1">
        <v>10516439</v>
      </c>
      <c r="C506" s="1" t="s">
        <v>6</v>
      </c>
      <c r="D506" s="1" t="s">
        <v>1</v>
      </c>
      <c r="E506" s="1">
        <v>10.894</v>
      </c>
      <c r="F506" s="1">
        <v>40129.550000000003</v>
      </c>
      <c r="G506" s="3" t="s">
        <v>16</v>
      </c>
      <c r="H506" s="12">
        <f>YEAR(bw[[#This Row],[periodo]])</f>
        <v>2013</v>
      </c>
      <c r="J506"/>
      <c r="K506"/>
    </row>
    <row r="507" spans="1:11" ht="12.75">
      <c r="A507" s="11">
        <v>41456</v>
      </c>
      <c r="B507" s="1">
        <v>10516439</v>
      </c>
      <c r="C507" s="1"/>
      <c r="D507" s="1" t="s">
        <v>2</v>
      </c>
      <c r="E507" s="1">
        <v>787.58100000000002</v>
      </c>
      <c r="F507" s="1">
        <v>2901163.63</v>
      </c>
      <c r="G507" s="3" t="s">
        <v>16</v>
      </c>
      <c r="H507" s="12">
        <f>YEAR(bw[[#This Row],[periodo]])</f>
        <v>2013</v>
      </c>
      <c r="J507"/>
      <c r="K507"/>
    </row>
    <row r="508" spans="1:11" ht="12.75">
      <c r="A508" s="11">
        <v>41456</v>
      </c>
      <c r="B508" s="1">
        <v>10517740</v>
      </c>
      <c r="C508" s="1" t="s">
        <v>7</v>
      </c>
      <c r="D508" s="1" t="s">
        <v>1</v>
      </c>
      <c r="E508" s="1">
        <v>-20.001000000000001</v>
      </c>
      <c r="F508" s="1">
        <v>-48874.21</v>
      </c>
      <c r="G508" s="3" t="s">
        <v>17</v>
      </c>
      <c r="H508" s="12">
        <f>YEAR(bw[[#This Row],[periodo]])</f>
        <v>2013</v>
      </c>
      <c r="J508"/>
      <c r="K508"/>
    </row>
    <row r="509" spans="1:11" ht="12.75">
      <c r="A509" s="11">
        <v>41456</v>
      </c>
      <c r="B509" s="1">
        <v>10517740</v>
      </c>
      <c r="C509" s="1"/>
      <c r="D509" s="1" t="s">
        <v>2</v>
      </c>
      <c r="E509" s="1">
        <v>438.56599999999997</v>
      </c>
      <c r="F509" s="1">
        <v>1071674.42</v>
      </c>
      <c r="G509" s="3" t="s">
        <v>17</v>
      </c>
      <c r="H509" s="12">
        <f>YEAR(bw[[#This Row],[periodo]])</f>
        <v>2013</v>
      </c>
      <c r="J509"/>
      <c r="K509"/>
    </row>
    <row r="510" spans="1:11" ht="12.75">
      <c r="A510" s="11">
        <v>41426</v>
      </c>
      <c r="B510" s="1">
        <v>10000007</v>
      </c>
      <c r="C510" s="1" t="s">
        <v>0</v>
      </c>
      <c r="D510" s="1" t="s">
        <v>1</v>
      </c>
      <c r="E510" s="1">
        <v>16.091000000000001</v>
      </c>
      <c r="F510" s="1">
        <v>51089.279999999999</v>
      </c>
      <c r="G510" s="3" t="s">
        <v>14</v>
      </c>
      <c r="H510" s="12">
        <f>YEAR(bw[[#This Row],[periodo]])</f>
        <v>2013</v>
      </c>
      <c r="J510"/>
      <c r="K510"/>
    </row>
    <row r="511" spans="1:11" ht="12.75">
      <c r="A511" s="11">
        <v>41426</v>
      </c>
      <c r="B511" s="1">
        <v>10000007</v>
      </c>
      <c r="C511" s="1"/>
      <c r="D511" s="1" t="s">
        <v>2</v>
      </c>
      <c r="E511" s="1">
        <v>404.68900000000002</v>
      </c>
      <c r="F511" s="1">
        <v>1284893.18</v>
      </c>
      <c r="G511" s="3" t="s">
        <v>14</v>
      </c>
      <c r="H511" s="12">
        <f>YEAR(bw[[#This Row],[periodo]])</f>
        <v>2013</v>
      </c>
      <c r="J511"/>
      <c r="K511"/>
    </row>
    <row r="512" spans="1:11" ht="12.75">
      <c r="A512" s="11">
        <v>41426</v>
      </c>
      <c r="B512" s="1">
        <v>10000104</v>
      </c>
      <c r="C512" s="1" t="s">
        <v>4</v>
      </c>
      <c r="D512" s="1" t="s">
        <v>1</v>
      </c>
      <c r="E512" s="1">
        <v>19.626000000000001</v>
      </c>
      <c r="F512" s="1">
        <v>45758.53</v>
      </c>
      <c r="G512" s="3" t="s">
        <v>15</v>
      </c>
      <c r="H512" s="12">
        <f>YEAR(bw[[#This Row],[periodo]])</f>
        <v>2013</v>
      </c>
      <c r="J512"/>
      <c r="K512"/>
    </row>
    <row r="513" spans="1:11" ht="12.75">
      <c r="A513" s="11">
        <v>41426</v>
      </c>
      <c r="B513" s="1">
        <v>10000104</v>
      </c>
      <c r="C513" s="1"/>
      <c r="D513" s="1" t="s">
        <v>2</v>
      </c>
      <c r="E513" s="1">
        <v>555.86699999999996</v>
      </c>
      <c r="F513" s="1">
        <v>1296018.42</v>
      </c>
      <c r="G513" s="3" t="s">
        <v>15</v>
      </c>
      <c r="H513" s="12">
        <f>YEAR(bw[[#This Row],[periodo]])</f>
        <v>2013</v>
      </c>
      <c r="J513"/>
      <c r="K513"/>
    </row>
    <row r="514" spans="1:11" ht="12.75">
      <c r="A514" s="11">
        <v>41426</v>
      </c>
      <c r="B514" s="1">
        <v>10000261</v>
      </c>
      <c r="C514" s="1" t="s">
        <v>5</v>
      </c>
      <c r="D514" s="1" t="s">
        <v>1</v>
      </c>
      <c r="E514" s="1">
        <v>1.587</v>
      </c>
      <c r="F514" s="1">
        <v>8292.2199999999993</v>
      </c>
      <c r="G514" s="3" t="s">
        <v>24</v>
      </c>
      <c r="H514" s="12">
        <f>YEAR(bw[[#This Row],[periodo]])</f>
        <v>2013</v>
      </c>
      <c r="J514"/>
      <c r="K514"/>
    </row>
    <row r="515" spans="1:11" ht="12.75">
      <c r="A515" s="11">
        <v>41426</v>
      </c>
      <c r="B515" s="1">
        <v>10000261</v>
      </c>
      <c r="C515" s="1"/>
      <c r="D515" s="1" t="s">
        <v>2</v>
      </c>
      <c r="E515" s="1">
        <v>241.58799999999999</v>
      </c>
      <c r="F515" s="1">
        <v>1262321.03</v>
      </c>
      <c r="G515" s="3" t="s">
        <v>24</v>
      </c>
      <c r="H515" s="12">
        <f>YEAR(bw[[#This Row],[periodo]])</f>
        <v>2013</v>
      </c>
      <c r="J515"/>
      <c r="K515"/>
    </row>
    <row r="516" spans="1:11" ht="12.75">
      <c r="A516" s="11">
        <v>41426</v>
      </c>
      <c r="B516" s="1">
        <v>10516439</v>
      </c>
      <c r="C516" s="1" t="s">
        <v>6</v>
      </c>
      <c r="D516" s="1" t="s">
        <v>1</v>
      </c>
      <c r="E516" s="1">
        <v>2.7839999999999998</v>
      </c>
      <c r="F516" s="1">
        <v>10204.41</v>
      </c>
      <c r="G516" s="3" t="s">
        <v>16</v>
      </c>
      <c r="H516" s="12">
        <f>YEAR(bw[[#This Row],[periodo]])</f>
        <v>2013</v>
      </c>
      <c r="J516"/>
      <c r="K516"/>
    </row>
    <row r="517" spans="1:11" ht="12.75">
      <c r="A517" s="11">
        <v>41426</v>
      </c>
      <c r="B517" s="1">
        <v>10516439</v>
      </c>
      <c r="C517" s="1"/>
      <c r="D517" s="1" t="s">
        <v>2</v>
      </c>
      <c r="E517" s="1">
        <v>617.45600000000002</v>
      </c>
      <c r="F517" s="1">
        <v>2263208.6</v>
      </c>
      <c r="G517" s="3" t="s">
        <v>16</v>
      </c>
      <c r="H517" s="12">
        <f>YEAR(bw[[#This Row],[periodo]])</f>
        <v>2013</v>
      </c>
      <c r="J517"/>
      <c r="K517"/>
    </row>
    <row r="518" spans="1:11" ht="12.75">
      <c r="A518" s="11">
        <v>41426</v>
      </c>
      <c r="B518" s="1">
        <v>10517740</v>
      </c>
      <c r="C518" s="1" t="s">
        <v>7</v>
      </c>
      <c r="D518" s="1" t="s">
        <v>1</v>
      </c>
      <c r="E518" s="1">
        <v>8.9979999999999993</v>
      </c>
      <c r="F518" s="1">
        <v>21755.42</v>
      </c>
      <c r="G518" s="3" t="s">
        <v>17</v>
      </c>
      <c r="H518" s="12">
        <f>YEAR(bw[[#This Row],[periodo]])</f>
        <v>2013</v>
      </c>
      <c r="J518"/>
      <c r="K518"/>
    </row>
    <row r="519" spans="1:11" ht="12.75">
      <c r="A519" s="11">
        <v>41426</v>
      </c>
      <c r="B519" s="1">
        <v>10517740</v>
      </c>
      <c r="C519" s="1"/>
      <c r="D519" s="1" t="s">
        <v>2</v>
      </c>
      <c r="E519" s="1">
        <v>241.07900000000001</v>
      </c>
      <c r="F519" s="1">
        <v>582882.63</v>
      </c>
      <c r="G519" s="3" t="s">
        <v>17</v>
      </c>
      <c r="H519" s="12">
        <f>YEAR(bw[[#This Row],[periodo]])</f>
        <v>2013</v>
      </c>
      <c r="J519"/>
      <c r="K519"/>
    </row>
    <row r="520" spans="1:11" ht="12.75">
      <c r="A520" s="11">
        <v>41395</v>
      </c>
      <c r="B520" s="1">
        <v>10000007</v>
      </c>
      <c r="C520" s="1" t="s">
        <v>0</v>
      </c>
      <c r="D520" s="1" t="s">
        <v>1</v>
      </c>
      <c r="E520" s="1">
        <v>-1.64</v>
      </c>
      <c r="F520" s="1">
        <v>-5058</v>
      </c>
      <c r="G520" s="3" t="s">
        <v>14</v>
      </c>
      <c r="H520" s="12">
        <f>YEAR(bw[[#This Row],[periodo]])</f>
        <v>2013</v>
      </c>
      <c r="J520"/>
      <c r="K520"/>
    </row>
    <row r="521" spans="1:11" ht="12.75">
      <c r="A521" s="11">
        <v>41395</v>
      </c>
      <c r="B521" s="1">
        <v>10000007</v>
      </c>
      <c r="C521" s="1"/>
      <c r="D521" s="1" t="s">
        <v>2</v>
      </c>
      <c r="E521" s="1">
        <v>726.23400000000004</v>
      </c>
      <c r="F521" s="1">
        <v>2239785.31</v>
      </c>
      <c r="G521" s="3" t="s">
        <v>14</v>
      </c>
      <c r="H521" s="12">
        <f>YEAR(bw[[#This Row],[periodo]])</f>
        <v>2013</v>
      </c>
      <c r="J521"/>
      <c r="K521"/>
    </row>
    <row r="522" spans="1:11" ht="12.75">
      <c r="A522" s="11">
        <v>41395</v>
      </c>
      <c r="B522" s="1">
        <v>10000104</v>
      </c>
      <c r="C522" s="1" t="s">
        <v>4</v>
      </c>
      <c r="D522" s="1" t="s">
        <v>1</v>
      </c>
      <c r="E522" s="1">
        <v>-8.5559999999999992</v>
      </c>
      <c r="F522" s="1">
        <v>-20055.580000000002</v>
      </c>
      <c r="G522" s="3" t="s">
        <v>15</v>
      </c>
      <c r="H522" s="12">
        <f>YEAR(bw[[#This Row],[periodo]])</f>
        <v>2013</v>
      </c>
      <c r="J522"/>
      <c r="K522"/>
    </row>
    <row r="523" spans="1:11" ht="12.75">
      <c r="A523" s="11">
        <v>41395</v>
      </c>
      <c r="B523" s="1">
        <v>10000104</v>
      </c>
      <c r="C523" s="1"/>
      <c r="D523" s="1" t="s">
        <v>2</v>
      </c>
      <c r="E523" s="1">
        <v>649.67399999999998</v>
      </c>
      <c r="F523" s="1">
        <v>1522859.81</v>
      </c>
      <c r="G523" s="3" t="s">
        <v>15</v>
      </c>
      <c r="H523" s="12">
        <f>YEAR(bw[[#This Row],[periodo]])</f>
        <v>2013</v>
      </c>
      <c r="J523"/>
      <c r="K523"/>
    </row>
    <row r="524" spans="1:11" ht="12.75">
      <c r="A524" s="11">
        <v>41395</v>
      </c>
      <c r="B524" s="1">
        <v>10000261</v>
      </c>
      <c r="C524" s="1" t="s">
        <v>5</v>
      </c>
      <c r="D524" s="1" t="s">
        <v>1</v>
      </c>
      <c r="E524" s="1">
        <v>-1.526</v>
      </c>
      <c r="F524" s="1">
        <v>-7940.86</v>
      </c>
      <c r="G524" s="3" t="s">
        <v>24</v>
      </c>
      <c r="H524" s="12">
        <f>YEAR(bw[[#This Row],[periodo]])</f>
        <v>2013</v>
      </c>
      <c r="J524"/>
      <c r="K524"/>
    </row>
    <row r="525" spans="1:11" ht="12.75">
      <c r="A525" s="11">
        <v>41395</v>
      </c>
      <c r="B525" s="1">
        <v>10000261</v>
      </c>
      <c r="C525" s="1"/>
      <c r="D525" s="1" t="s">
        <v>2</v>
      </c>
      <c r="E525" s="1">
        <v>219.99</v>
      </c>
      <c r="F525" s="1">
        <v>1144763.3700000001</v>
      </c>
      <c r="G525" s="3" t="s">
        <v>24</v>
      </c>
      <c r="H525" s="12">
        <f>YEAR(bw[[#This Row],[periodo]])</f>
        <v>2013</v>
      </c>
      <c r="J525"/>
      <c r="K525"/>
    </row>
    <row r="526" spans="1:11" ht="12.75">
      <c r="A526" s="11">
        <v>41395</v>
      </c>
      <c r="B526" s="1">
        <v>10516439</v>
      </c>
      <c r="C526" s="1" t="s">
        <v>6</v>
      </c>
      <c r="D526" s="1" t="s">
        <v>1</v>
      </c>
      <c r="E526" s="1">
        <v>12.792</v>
      </c>
      <c r="F526" s="1">
        <v>46887.48</v>
      </c>
      <c r="G526" s="3" t="s">
        <v>16</v>
      </c>
      <c r="H526" s="12">
        <f>YEAR(bw[[#This Row],[periodo]])</f>
        <v>2013</v>
      </c>
      <c r="J526"/>
      <c r="K526"/>
    </row>
    <row r="527" spans="1:11" ht="12.75">
      <c r="A527" s="11">
        <v>41395</v>
      </c>
      <c r="B527" s="1">
        <v>10516439</v>
      </c>
      <c r="C527" s="1"/>
      <c r="D527" s="1" t="s">
        <v>2</v>
      </c>
      <c r="E527" s="1">
        <v>763.42399999999998</v>
      </c>
      <c r="F527" s="1">
        <v>2798235.1</v>
      </c>
      <c r="G527" s="3" t="s">
        <v>16</v>
      </c>
      <c r="H527" s="12">
        <f>YEAR(bw[[#This Row],[periodo]])</f>
        <v>2013</v>
      </c>
      <c r="J527"/>
      <c r="K527"/>
    </row>
    <row r="528" spans="1:11" ht="12.75">
      <c r="A528" s="11">
        <v>41395</v>
      </c>
      <c r="B528" s="1">
        <v>10517740</v>
      </c>
      <c r="C528" s="1" t="s">
        <v>7</v>
      </c>
      <c r="D528" s="1" t="s">
        <v>1</v>
      </c>
      <c r="E528" s="1">
        <v>-11.502000000000001</v>
      </c>
      <c r="F528" s="1">
        <v>-27829.27</v>
      </c>
      <c r="G528" s="3" t="s">
        <v>17</v>
      </c>
      <c r="H528" s="12">
        <f>YEAR(bw[[#This Row],[periodo]])</f>
        <v>2013</v>
      </c>
      <c r="J528"/>
      <c r="K528"/>
    </row>
    <row r="529" spans="1:11" ht="12.75">
      <c r="A529" s="11">
        <v>41395</v>
      </c>
      <c r="B529" s="1">
        <v>10517740</v>
      </c>
      <c r="C529" s="1"/>
      <c r="D529" s="1" t="s">
        <v>2</v>
      </c>
      <c r="E529" s="1">
        <v>319.904</v>
      </c>
      <c r="F529" s="1">
        <v>774012.45</v>
      </c>
      <c r="G529" s="3" t="s">
        <v>17</v>
      </c>
      <c r="H529" s="12">
        <f>YEAR(bw[[#This Row],[periodo]])</f>
        <v>2013</v>
      </c>
      <c r="J529"/>
      <c r="K529"/>
    </row>
    <row r="530" spans="1:11" ht="12.75">
      <c r="A530" s="11">
        <v>41365</v>
      </c>
      <c r="B530" s="1">
        <v>10000007</v>
      </c>
      <c r="C530" s="1" t="s">
        <v>0</v>
      </c>
      <c r="D530" s="1" t="s">
        <v>1</v>
      </c>
      <c r="E530" s="1">
        <v>18.856000000000002</v>
      </c>
      <c r="F530" s="1">
        <v>61848.25</v>
      </c>
      <c r="G530" s="3" t="s">
        <v>14</v>
      </c>
      <c r="H530" s="12">
        <f>YEAR(bw[[#This Row],[periodo]])</f>
        <v>2013</v>
      </c>
      <c r="J530"/>
      <c r="K530"/>
    </row>
    <row r="531" spans="1:11" ht="12.75">
      <c r="A531" s="11">
        <v>41365</v>
      </c>
      <c r="B531" s="1">
        <v>10000007</v>
      </c>
      <c r="C531" s="1"/>
      <c r="D531" s="1" t="s">
        <v>2</v>
      </c>
      <c r="E531" s="1">
        <v>635.38599999999997</v>
      </c>
      <c r="F531" s="1">
        <v>2084085.79</v>
      </c>
      <c r="G531" s="3" t="s">
        <v>14</v>
      </c>
      <c r="H531" s="12">
        <f>YEAR(bw[[#This Row],[periodo]])</f>
        <v>2013</v>
      </c>
      <c r="J531"/>
      <c r="K531"/>
    </row>
    <row r="532" spans="1:11" ht="12.75">
      <c r="A532" s="11">
        <v>41365</v>
      </c>
      <c r="B532" s="1">
        <v>10000104</v>
      </c>
      <c r="C532" s="1" t="s">
        <v>4</v>
      </c>
      <c r="D532" s="1" t="s">
        <v>1</v>
      </c>
      <c r="E532" s="1">
        <v>-13.952999999999999</v>
      </c>
      <c r="F532" s="1">
        <v>-33307.97</v>
      </c>
      <c r="G532" s="3" t="s">
        <v>15</v>
      </c>
      <c r="H532" s="12">
        <f>YEAR(bw[[#This Row],[periodo]])</f>
        <v>2013</v>
      </c>
      <c r="J532"/>
      <c r="K532"/>
    </row>
    <row r="533" spans="1:11" ht="12.75">
      <c r="A533" s="11">
        <v>41365</v>
      </c>
      <c r="B533" s="1">
        <v>10000104</v>
      </c>
      <c r="C533" s="1"/>
      <c r="D533" s="1" t="s">
        <v>2</v>
      </c>
      <c r="E533" s="1">
        <v>525.81899999999996</v>
      </c>
      <c r="F533" s="1">
        <v>1255211.6299999999</v>
      </c>
      <c r="G533" s="3" t="s">
        <v>15</v>
      </c>
      <c r="H533" s="12">
        <f>YEAR(bw[[#This Row],[periodo]])</f>
        <v>2013</v>
      </c>
      <c r="J533"/>
      <c r="K533"/>
    </row>
    <row r="534" spans="1:11" ht="12.75">
      <c r="A534" s="11">
        <v>41365</v>
      </c>
      <c r="B534" s="1">
        <v>10000261</v>
      </c>
      <c r="C534" s="1" t="s">
        <v>5</v>
      </c>
      <c r="D534" s="1" t="s">
        <v>1</v>
      </c>
      <c r="E534" s="1">
        <v>5.524</v>
      </c>
      <c r="F534" s="1">
        <v>28699.45</v>
      </c>
      <c r="G534" s="3" t="s">
        <v>24</v>
      </c>
      <c r="H534" s="12">
        <f>YEAR(bw[[#This Row],[periodo]])</f>
        <v>2013</v>
      </c>
      <c r="J534"/>
      <c r="K534"/>
    </row>
    <row r="535" spans="1:11" ht="12.75">
      <c r="A535" s="11">
        <v>41365</v>
      </c>
      <c r="B535" s="1">
        <v>10000261</v>
      </c>
      <c r="C535" s="1"/>
      <c r="D535" s="1" t="s">
        <v>2</v>
      </c>
      <c r="E535" s="1">
        <v>289.43400000000003</v>
      </c>
      <c r="F535" s="1">
        <v>1503728.97</v>
      </c>
      <c r="G535" s="3" t="s">
        <v>24</v>
      </c>
      <c r="H535" s="12">
        <f>YEAR(bw[[#This Row],[periodo]])</f>
        <v>2013</v>
      </c>
      <c r="J535"/>
      <c r="K535"/>
    </row>
    <row r="536" spans="1:11" ht="12.75">
      <c r="A536" s="11">
        <v>41365</v>
      </c>
      <c r="B536" s="1">
        <v>10516439</v>
      </c>
      <c r="C536" s="1" t="s">
        <v>6</v>
      </c>
      <c r="D536" s="1" t="s">
        <v>1</v>
      </c>
      <c r="E536" s="1">
        <v>4.3250000000000002</v>
      </c>
      <c r="F536" s="1">
        <v>16016.51</v>
      </c>
      <c r="G536" s="3" t="s">
        <v>16</v>
      </c>
      <c r="H536" s="12">
        <f>YEAR(bw[[#This Row],[periodo]])</f>
        <v>2013</v>
      </c>
      <c r="J536"/>
      <c r="K536"/>
    </row>
    <row r="537" spans="1:11" ht="12.75">
      <c r="A537" s="11">
        <v>41365</v>
      </c>
      <c r="B537" s="1">
        <v>10516439</v>
      </c>
      <c r="C537" s="1"/>
      <c r="D537" s="1" t="s">
        <v>2</v>
      </c>
      <c r="E537" s="1">
        <v>642.52499999999998</v>
      </c>
      <c r="F537" s="1">
        <v>2379424.7400000002</v>
      </c>
      <c r="G537" s="3" t="s">
        <v>16</v>
      </c>
      <c r="H537" s="12">
        <f>YEAR(bw[[#This Row],[periodo]])</f>
        <v>2013</v>
      </c>
      <c r="J537"/>
      <c r="K537"/>
    </row>
    <row r="538" spans="1:11" ht="12.75">
      <c r="A538" s="11">
        <v>41365</v>
      </c>
      <c r="B538" s="1">
        <v>10517740</v>
      </c>
      <c r="C538" s="1" t="s">
        <v>7</v>
      </c>
      <c r="D538" s="1" t="s">
        <v>1</v>
      </c>
      <c r="E538" s="1">
        <v>16.216999999999999</v>
      </c>
      <c r="F538" s="1">
        <v>39920.44</v>
      </c>
      <c r="G538" s="3" t="s">
        <v>17</v>
      </c>
      <c r="H538" s="12">
        <f>YEAR(bw[[#This Row],[periodo]])</f>
        <v>2013</v>
      </c>
      <c r="J538"/>
      <c r="K538"/>
    </row>
    <row r="539" spans="1:11" ht="12.75">
      <c r="A539" s="11">
        <v>41365</v>
      </c>
      <c r="B539" s="1">
        <v>10517740</v>
      </c>
      <c r="C539" s="1"/>
      <c r="D539" s="1" t="s">
        <v>2</v>
      </c>
      <c r="E539" s="1">
        <v>318.11500000000001</v>
      </c>
      <c r="F539" s="1">
        <v>783084.98</v>
      </c>
      <c r="G539" s="3" t="s">
        <v>17</v>
      </c>
      <c r="H539" s="12">
        <f>YEAR(bw[[#This Row],[periodo]])</f>
        <v>2013</v>
      </c>
      <c r="J539"/>
      <c r="K539"/>
    </row>
    <row r="540" spans="1:11" ht="12.75">
      <c r="A540" s="11">
        <v>41334</v>
      </c>
      <c r="B540" s="1">
        <v>10000007</v>
      </c>
      <c r="C540" s="1" t="s">
        <v>0</v>
      </c>
      <c r="D540" s="1" t="s">
        <v>1</v>
      </c>
      <c r="E540" s="1">
        <v>7.7930000000000001</v>
      </c>
      <c r="F540" s="1">
        <v>24923.46</v>
      </c>
      <c r="G540" s="3" t="s">
        <v>14</v>
      </c>
      <c r="H540" s="12">
        <f>YEAR(bw[[#This Row],[periodo]])</f>
        <v>2013</v>
      </c>
      <c r="J540"/>
      <c r="K540"/>
    </row>
    <row r="541" spans="1:11" ht="12.75">
      <c r="A541" s="11">
        <v>41334</v>
      </c>
      <c r="B541" s="1">
        <v>10000007</v>
      </c>
      <c r="C541" s="1"/>
      <c r="D541" s="1" t="s">
        <v>2</v>
      </c>
      <c r="E541" s="1">
        <v>735.48500000000001</v>
      </c>
      <c r="F541" s="1">
        <v>2352221.75</v>
      </c>
      <c r="G541" s="3" t="s">
        <v>14</v>
      </c>
      <c r="H541" s="12">
        <f>YEAR(bw[[#This Row],[periodo]])</f>
        <v>2013</v>
      </c>
      <c r="J541"/>
      <c r="K541"/>
    </row>
    <row r="542" spans="1:11" ht="12.75">
      <c r="A542" s="11">
        <v>41334</v>
      </c>
      <c r="B542" s="1">
        <v>10000104</v>
      </c>
      <c r="C542" s="1" t="s">
        <v>4</v>
      </c>
      <c r="D542" s="1" t="s">
        <v>1</v>
      </c>
      <c r="E542" s="1">
        <v>0.16600000000000001</v>
      </c>
      <c r="F542" s="1">
        <v>401.18</v>
      </c>
      <c r="G542" s="3" t="s">
        <v>15</v>
      </c>
      <c r="H542" s="12">
        <f>YEAR(bw[[#This Row],[periodo]])</f>
        <v>2013</v>
      </c>
      <c r="J542"/>
      <c r="K542"/>
    </row>
    <row r="543" spans="1:11" ht="12.75">
      <c r="A543" s="11">
        <v>41334</v>
      </c>
      <c r="B543" s="1">
        <v>10000104</v>
      </c>
      <c r="C543" s="1"/>
      <c r="D543" s="1" t="s">
        <v>2</v>
      </c>
      <c r="E543" s="1">
        <v>508.84500000000003</v>
      </c>
      <c r="F543" s="1">
        <v>1229742.81</v>
      </c>
      <c r="G543" s="3" t="s">
        <v>15</v>
      </c>
      <c r="H543" s="12">
        <f>YEAR(bw[[#This Row],[periodo]])</f>
        <v>2013</v>
      </c>
      <c r="J543"/>
      <c r="K543"/>
    </row>
    <row r="544" spans="1:11" ht="12.75">
      <c r="A544" s="11">
        <v>41334</v>
      </c>
      <c r="B544" s="1">
        <v>10000261</v>
      </c>
      <c r="C544" s="1" t="s">
        <v>5</v>
      </c>
      <c r="D544" s="1" t="s">
        <v>1</v>
      </c>
      <c r="E544" s="1">
        <v>9.9770000000000003</v>
      </c>
      <c r="F544" s="1">
        <v>51834.63</v>
      </c>
      <c r="G544" s="3" t="s">
        <v>24</v>
      </c>
      <c r="H544" s="12">
        <f>YEAR(bw[[#This Row],[periodo]])</f>
        <v>2013</v>
      </c>
      <c r="J544"/>
      <c r="K544"/>
    </row>
    <row r="545" spans="1:11" ht="12.75">
      <c r="A545" s="11">
        <v>41334</v>
      </c>
      <c r="B545" s="1">
        <v>10000261</v>
      </c>
      <c r="C545" s="1"/>
      <c r="D545" s="1" t="s">
        <v>2</v>
      </c>
      <c r="E545" s="1">
        <v>235.876</v>
      </c>
      <c r="F545" s="1">
        <v>1225473.1399999999</v>
      </c>
      <c r="G545" s="3" t="s">
        <v>24</v>
      </c>
      <c r="H545" s="12">
        <f>YEAR(bw[[#This Row],[periodo]])</f>
        <v>2013</v>
      </c>
      <c r="J545"/>
      <c r="K545"/>
    </row>
    <row r="546" spans="1:11" ht="12.75">
      <c r="A546" s="11">
        <v>41334</v>
      </c>
      <c r="B546" s="1">
        <v>10516439</v>
      </c>
      <c r="C546" s="1" t="s">
        <v>6</v>
      </c>
      <c r="D546" s="1" t="s">
        <v>1</v>
      </c>
      <c r="E546" s="1">
        <v>12.422000000000001</v>
      </c>
      <c r="F546" s="1">
        <v>46595.76</v>
      </c>
      <c r="G546" s="3" t="s">
        <v>16</v>
      </c>
      <c r="H546" s="12">
        <f>YEAR(bw[[#This Row],[periodo]])</f>
        <v>2013</v>
      </c>
      <c r="J546"/>
      <c r="K546"/>
    </row>
    <row r="547" spans="1:11" ht="12.75">
      <c r="A547" s="11">
        <v>41334</v>
      </c>
      <c r="B547" s="1">
        <v>10516439</v>
      </c>
      <c r="C547" s="1"/>
      <c r="D547" s="1" t="s">
        <v>2</v>
      </c>
      <c r="E547" s="1">
        <v>653.923</v>
      </c>
      <c r="F547" s="1">
        <v>2452909.02</v>
      </c>
      <c r="G547" s="3" t="s">
        <v>16</v>
      </c>
      <c r="H547" s="12">
        <f>YEAR(bw[[#This Row],[periodo]])</f>
        <v>2013</v>
      </c>
      <c r="J547"/>
      <c r="K547"/>
    </row>
    <row r="548" spans="1:11" ht="12.75">
      <c r="A548" s="11">
        <v>41334</v>
      </c>
      <c r="B548" s="1">
        <v>10517740</v>
      </c>
      <c r="C548" s="1" t="s">
        <v>7</v>
      </c>
      <c r="D548" s="1" t="s">
        <v>1</v>
      </c>
      <c r="E548" s="1">
        <v>12.327999999999999</v>
      </c>
      <c r="F548" s="1">
        <v>30531.71</v>
      </c>
      <c r="G548" s="3" t="s">
        <v>17</v>
      </c>
      <c r="H548" s="12">
        <f>YEAR(bw[[#This Row],[periodo]])</f>
        <v>2013</v>
      </c>
      <c r="J548"/>
      <c r="K548"/>
    </row>
    <row r="549" spans="1:11" ht="12.75">
      <c r="A549" s="11">
        <v>41334</v>
      </c>
      <c r="B549" s="1">
        <v>10517740</v>
      </c>
      <c r="C549" s="1"/>
      <c r="D549" s="1" t="s">
        <v>2</v>
      </c>
      <c r="E549" s="1">
        <v>257.86799999999999</v>
      </c>
      <c r="F549" s="1">
        <v>638640.11</v>
      </c>
      <c r="G549" s="3" t="s">
        <v>17</v>
      </c>
      <c r="H549" s="12">
        <f>YEAR(bw[[#This Row],[periodo]])</f>
        <v>2013</v>
      </c>
      <c r="J549"/>
      <c r="K549"/>
    </row>
    <row r="550" spans="1:11" ht="12.75">
      <c r="A550" s="11">
        <v>41306</v>
      </c>
      <c r="B550" s="1">
        <v>10000007</v>
      </c>
      <c r="C550" s="1" t="s">
        <v>0</v>
      </c>
      <c r="D550" s="1" t="s">
        <v>1</v>
      </c>
      <c r="E550" s="1">
        <v>22.081</v>
      </c>
      <c r="F550" s="1">
        <v>70511.899999999994</v>
      </c>
      <c r="G550" s="3" t="s">
        <v>14</v>
      </c>
      <c r="H550" s="12">
        <f>YEAR(bw[[#This Row],[periodo]])</f>
        <v>2013</v>
      </c>
      <c r="J550"/>
      <c r="K550"/>
    </row>
    <row r="551" spans="1:11" ht="12.75">
      <c r="A551" s="11">
        <v>41306</v>
      </c>
      <c r="B551" s="1">
        <v>10000007</v>
      </c>
      <c r="C551" s="1"/>
      <c r="D551" s="1" t="s">
        <v>2</v>
      </c>
      <c r="E551" s="1">
        <v>537.37300000000005</v>
      </c>
      <c r="F551" s="1">
        <v>1716008.96</v>
      </c>
      <c r="G551" s="3" t="s">
        <v>14</v>
      </c>
      <c r="H551" s="12">
        <f>YEAR(bw[[#This Row],[periodo]])</f>
        <v>2013</v>
      </c>
      <c r="J551"/>
      <c r="K551"/>
    </row>
    <row r="552" spans="1:11" ht="12.75">
      <c r="A552" s="11">
        <v>41306</v>
      </c>
      <c r="B552" s="1">
        <v>10000104</v>
      </c>
      <c r="C552" s="1" t="s">
        <v>4</v>
      </c>
      <c r="D552" s="1" t="s">
        <v>1</v>
      </c>
      <c r="E552" s="1">
        <v>13.212</v>
      </c>
      <c r="F552" s="1">
        <v>32387.07</v>
      </c>
      <c r="G552" s="3" t="s">
        <v>15</v>
      </c>
      <c r="H552" s="12">
        <f>YEAR(bw[[#This Row],[periodo]])</f>
        <v>2013</v>
      </c>
      <c r="J552"/>
      <c r="K552"/>
    </row>
    <row r="553" spans="1:11" ht="12.75">
      <c r="A553" s="11">
        <v>41306</v>
      </c>
      <c r="B553" s="1">
        <v>10000104</v>
      </c>
      <c r="C553" s="1"/>
      <c r="D553" s="1" t="s">
        <v>2</v>
      </c>
      <c r="E553" s="1">
        <v>417.75299999999999</v>
      </c>
      <c r="F553" s="1">
        <v>1024053.59</v>
      </c>
      <c r="G553" s="3" t="s">
        <v>15</v>
      </c>
      <c r="H553" s="12">
        <f>YEAR(bw[[#This Row],[periodo]])</f>
        <v>2013</v>
      </c>
      <c r="J553"/>
      <c r="K553"/>
    </row>
    <row r="554" spans="1:11" ht="12.75">
      <c r="A554" s="11">
        <v>41306</v>
      </c>
      <c r="B554" s="1">
        <v>10000261</v>
      </c>
      <c r="C554" s="1" t="s">
        <v>5</v>
      </c>
      <c r="D554" s="1" t="s">
        <v>1</v>
      </c>
      <c r="E554" s="1">
        <v>-16.314</v>
      </c>
      <c r="F554" s="1">
        <v>-92975.13</v>
      </c>
      <c r="G554" s="3" t="s">
        <v>24</v>
      </c>
      <c r="H554" s="12">
        <f>YEAR(bw[[#This Row],[periodo]])</f>
        <v>2013</v>
      </c>
      <c r="J554"/>
      <c r="K554"/>
    </row>
    <row r="555" spans="1:11" ht="12.75">
      <c r="A555" s="11">
        <v>41306</v>
      </c>
      <c r="B555" s="1">
        <v>10000261</v>
      </c>
      <c r="C555" s="1"/>
      <c r="D555" s="1" t="s">
        <v>2</v>
      </c>
      <c r="E555" s="1">
        <v>242.49799999999999</v>
      </c>
      <c r="F555" s="1">
        <v>1382020.66</v>
      </c>
      <c r="G555" s="3" t="s">
        <v>24</v>
      </c>
      <c r="H555" s="12">
        <f>YEAR(bw[[#This Row],[periodo]])</f>
        <v>2013</v>
      </c>
      <c r="J555"/>
      <c r="K555"/>
    </row>
    <row r="556" spans="1:11" ht="12.75">
      <c r="A556" s="11">
        <v>41306</v>
      </c>
      <c r="B556" s="1">
        <v>10516439</v>
      </c>
      <c r="C556" s="1" t="s">
        <v>6</v>
      </c>
      <c r="D556" s="1" t="s">
        <v>1</v>
      </c>
      <c r="E556" s="1">
        <v>5.4889999999999999</v>
      </c>
      <c r="F556" s="1">
        <v>21332.33</v>
      </c>
      <c r="G556" s="3" t="s">
        <v>16</v>
      </c>
      <c r="H556" s="12">
        <f>YEAR(bw[[#This Row],[periodo]])</f>
        <v>2013</v>
      </c>
      <c r="J556"/>
      <c r="K556"/>
    </row>
    <row r="557" spans="1:11" ht="12.75">
      <c r="A557" s="11">
        <v>41306</v>
      </c>
      <c r="B557" s="1">
        <v>10516439</v>
      </c>
      <c r="C557" s="1"/>
      <c r="D557" s="1" t="s">
        <v>2</v>
      </c>
      <c r="E557" s="1">
        <v>613.83600000000001</v>
      </c>
      <c r="F557" s="1">
        <v>2385597.87</v>
      </c>
      <c r="G557" s="3" t="s">
        <v>16</v>
      </c>
      <c r="H557" s="12">
        <f>YEAR(bw[[#This Row],[periodo]])</f>
        <v>2013</v>
      </c>
      <c r="J557"/>
      <c r="K557"/>
    </row>
    <row r="558" spans="1:11" ht="12.75">
      <c r="A558" s="11">
        <v>41306</v>
      </c>
      <c r="B558" s="1">
        <v>10517740</v>
      </c>
      <c r="C558" s="1" t="s">
        <v>7</v>
      </c>
      <c r="D558" s="1" t="s">
        <v>1</v>
      </c>
      <c r="E558" s="1">
        <v>30.806000000000001</v>
      </c>
      <c r="F558" s="1">
        <v>76677.52</v>
      </c>
      <c r="G558" s="3" t="s">
        <v>17</v>
      </c>
      <c r="H558" s="12">
        <f>YEAR(bw[[#This Row],[periodo]])</f>
        <v>2013</v>
      </c>
      <c r="J558"/>
      <c r="K558"/>
    </row>
    <row r="559" spans="1:11" ht="12.75">
      <c r="A559" s="11">
        <v>41306</v>
      </c>
      <c r="B559" s="1">
        <v>10517740</v>
      </c>
      <c r="C559" s="1"/>
      <c r="D559" s="1" t="s">
        <v>2</v>
      </c>
      <c r="E559" s="1">
        <v>394.82799999999997</v>
      </c>
      <c r="F559" s="1">
        <v>982745.21</v>
      </c>
      <c r="G559" s="3" t="s">
        <v>17</v>
      </c>
      <c r="H559" s="12">
        <f>YEAR(bw[[#This Row],[periodo]])</f>
        <v>2013</v>
      </c>
      <c r="J559"/>
      <c r="K559"/>
    </row>
    <row r="560" spans="1:11" ht="12.75">
      <c r="A560" s="11">
        <v>41275</v>
      </c>
      <c r="B560" s="1">
        <v>10000007</v>
      </c>
      <c r="C560" s="1" t="s">
        <v>0</v>
      </c>
      <c r="D560" s="1" t="s">
        <v>1</v>
      </c>
      <c r="E560" s="1">
        <v>-16.869</v>
      </c>
      <c r="F560" s="1">
        <v>-53297.94</v>
      </c>
      <c r="G560" s="3" t="s">
        <v>14</v>
      </c>
      <c r="H560" s="12">
        <f>YEAR(bw[[#This Row],[periodo]])</f>
        <v>2013</v>
      </c>
      <c r="J560"/>
      <c r="K560"/>
    </row>
    <row r="561" spans="1:11" ht="12.75">
      <c r="A561" s="11">
        <v>41275</v>
      </c>
      <c r="B561" s="1">
        <v>10000007</v>
      </c>
      <c r="C561" s="1"/>
      <c r="D561" s="1" t="s">
        <v>2</v>
      </c>
      <c r="E561" s="1">
        <v>604.93899999999996</v>
      </c>
      <c r="F561" s="1">
        <v>1911316.69</v>
      </c>
      <c r="G561" s="3" t="s">
        <v>14</v>
      </c>
      <c r="H561" s="12">
        <f>YEAR(bw[[#This Row],[periodo]])</f>
        <v>2013</v>
      </c>
      <c r="J561"/>
      <c r="K561"/>
    </row>
    <row r="562" spans="1:11" ht="12.75">
      <c r="A562" s="11">
        <v>41275</v>
      </c>
      <c r="B562" s="1">
        <v>10000104</v>
      </c>
      <c r="C562" s="1" t="s">
        <v>4</v>
      </c>
      <c r="D562" s="1" t="s">
        <v>1</v>
      </c>
      <c r="E562" s="1">
        <v>11.8</v>
      </c>
      <c r="F562" s="1">
        <v>29377.4</v>
      </c>
      <c r="G562" s="3" t="s">
        <v>15</v>
      </c>
      <c r="H562" s="12">
        <f>YEAR(bw[[#This Row],[periodo]])</f>
        <v>2013</v>
      </c>
      <c r="J562"/>
      <c r="K562"/>
    </row>
    <row r="563" spans="1:11" ht="12.75">
      <c r="A563" s="11">
        <v>41275</v>
      </c>
      <c r="B563" s="1">
        <v>10000104</v>
      </c>
      <c r="C563" s="1"/>
      <c r="D563" s="1" t="s">
        <v>2</v>
      </c>
      <c r="E563" s="1">
        <v>516.66499999999996</v>
      </c>
      <c r="F563" s="1">
        <v>1286294.3999999999</v>
      </c>
      <c r="G563" s="3" t="s">
        <v>15</v>
      </c>
      <c r="H563" s="12">
        <f>YEAR(bw[[#This Row],[periodo]])</f>
        <v>2013</v>
      </c>
      <c r="J563"/>
      <c r="K563"/>
    </row>
    <row r="564" spans="1:11" ht="12.75">
      <c r="A564" s="11">
        <v>41275</v>
      </c>
      <c r="B564" s="1">
        <v>10000261</v>
      </c>
      <c r="C564" s="1" t="s">
        <v>5</v>
      </c>
      <c r="D564" s="1" t="s">
        <v>1</v>
      </c>
      <c r="E564" s="1">
        <v>-21.867999999999999</v>
      </c>
      <c r="F564" s="1">
        <v>-125987.35</v>
      </c>
      <c r="G564" s="3" t="s">
        <v>24</v>
      </c>
      <c r="H564" s="12">
        <f>YEAR(bw[[#This Row],[periodo]])</f>
        <v>2013</v>
      </c>
      <c r="J564"/>
      <c r="K564"/>
    </row>
    <row r="565" spans="1:11" ht="12.75">
      <c r="A565" s="11">
        <v>41275</v>
      </c>
      <c r="B565" s="1">
        <v>10000261</v>
      </c>
      <c r="C565" s="1"/>
      <c r="D565" s="1" t="s">
        <v>2</v>
      </c>
      <c r="E565" s="1">
        <v>284.26900000000001</v>
      </c>
      <c r="F565" s="1">
        <v>1637749.06</v>
      </c>
      <c r="G565" s="3" t="s">
        <v>24</v>
      </c>
      <c r="H565" s="12">
        <f>YEAR(bw[[#This Row],[periodo]])</f>
        <v>2013</v>
      </c>
      <c r="J565"/>
      <c r="K565"/>
    </row>
    <row r="566" spans="1:11" ht="12.75">
      <c r="A566" s="11">
        <v>41275</v>
      </c>
      <c r="B566" s="1">
        <v>10516439</v>
      </c>
      <c r="C566" s="1" t="s">
        <v>6</v>
      </c>
      <c r="D566" s="1" t="s">
        <v>1</v>
      </c>
      <c r="E566" s="1">
        <v>8.234</v>
      </c>
      <c r="F566" s="1">
        <v>32080.03</v>
      </c>
      <c r="G566" s="3" t="s">
        <v>16</v>
      </c>
      <c r="H566" s="12">
        <f>YEAR(bw[[#This Row],[periodo]])</f>
        <v>2013</v>
      </c>
      <c r="J566"/>
      <c r="K566"/>
    </row>
    <row r="567" spans="1:11" ht="12.75">
      <c r="A567" s="11">
        <v>41275</v>
      </c>
      <c r="B567" s="1">
        <v>10516439</v>
      </c>
      <c r="C567" s="1"/>
      <c r="D567" s="1" t="s">
        <v>2</v>
      </c>
      <c r="E567" s="1">
        <v>691.59900000000005</v>
      </c>
      <c r="F567" s="1">
        <v>2694500.82</v>
      </c>
      <c r="G567" s="3" t="s">
        <v>16</v>
      </c>
      <c r="H567" s="12">
        <f>YEAR(bw[[#This Row],[periodo]])</f>
        <v>2013</v>
      </c>
      <c r="J567"/>
      <c r="K567"/>
    </row>
    <row r="568" spans="1:11" ht="12.75">
      <c r="A568" s="11">
        <v>41275</v>
      </c>
      <c r="B568" s="1">
        <v>10517740</v>
      </c>
      <c r="C568" s="1" t="s">
        <v>7</v>
      </c>
      <c r="D568" s="1" t="s">
        <v>1</v>
      </c>
      <c r="E568" s="1">
        <v>46.625999999999998</v>
      </c>
      <c r="F568" s="1">
        <v>116731.1</v>
      </c>
      <c r="G568" s="3" t="s">
        <v>17</v>
      </c>
      <c r="H568" s="12">
        <f>YEAR(bw[[#This Row],[periodo]])</f>
        <v>2013</v>
      </c>
      <c r="J568"/>
      <c r="K568"/>
    </row>
    <row r="569" spans="1:11" ht="12.75">
      <c r="A569" s="11">
        <v>41275</v>
      </c>
      <c r="B569" s="1">
        <v>10517740</v>
      </c>
      <c r="C569" s="1"/>
      <c r="D569" s="1" t="s">
        <v>2</v>
      </c>
      <c r="E569" s="1">
        <v>315.23099999999999</v>
      </c>
      <c r="F569" s="1">
        <v>789200.47</v>
      </c>
      <c r="G569" s="3" t="s">
        <v>17</v>
      </c>
      <c r="H569" s="12">
        <f>YEAR(bw[[#This Row],[periodo]])</f>
        <v>2013</v>
      </c>
      <c r="J569"/>
      <c r="K569"/>
    </row>
    <row r="570" spans="1:11" ht="12.75">
      <c r="J570"/>
      <c r="K570"/>
    </row>
    <row r="571" spans="1:11" ht="12.75">
      <c r="J571"/>
      <c r="K57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O31"/>
  <sheetViews>
    <sheetView showGridLines="0" zoomScale="145" zoomScaleNormal="145" workbookViewId="0">
      <selection activeCell="K30" sqref="K30"/>
    </sheetView>
  </sheetViews>
  <sheetFormatPr defaultRowHeight="12.75"/>
  <cols>
    <col min="1" max="1" width="4.5" style="1" customWidth="1"/>
    <col min="2" max="2" width="6.375" style="1" customWidth="1"/>
    <col min="3" max="3" width="6.875" style="1" customWidth="1"/>
    <col min="4" max="4" width="7.875" style="1" bestFit="1" customWidth="1"/>
    <col min="5" max="8" width="6.875" style="1" customWidth="1"/>
    <col min="9" max="9" width="13.625" style="1" bestFit="1" customWidth="1"/>
    <col min="10" max="15" width="8.875" style="1" customWidth="1"/>
    <col min="16" max="16" width="15.25" style="1" bestFit="1" customWidth="1"/>
    <col min="17" max="17" width="13.625" style="1" bestFit="1" customWidth="1"/>
    <col min="18" max="16384" width="9" style="1"/>
  </cols>
  <sheetData>
    <row r="2" spans="1:15">
      <c r="E2" s="7"/>
    </row>
    <row r="3" spans="1:15">
      <c r="B3" s="25" t="s">
        <v>53</v>
      </c>
      <c r="J3" s="25" t="s">
        <v>55</v>
      </c>
    </row>
    <row r="4" spans="1:15">
      <c r="B4" s="1" t="s">
        <v>31</v>
      </c>
      <c r="C4" s="1" t="s">
        <v>15</v>
      </c>
      <c r="D4" s="1" t="s">
        <v>16</v>
      </c>
      <c r="E4" s="1" t="s">
        <v>24</v>
      </c>
      <c r="F4" s="1" t="s">
        <v>14</v>
      </c>
      <c r="G4" s="1" t="s">
        <v>17</v>
      </c>
      <c r="H4" s="1" t="s">
        <v>30</v>
      </c>
      <c r="I4" s="1" t="s">
        <v>2</v>
      </c>
      <c r="J4" s="8" t="s">
        <v>15</v>
      </c>
      <c r="K4" s="8" t="s">
        <v>16</v>
      </c>
      <c r="L4" s="8" t="s">
        <v>24</v>
      </c>
      <c r="M4" s="8" t="s">
        <v>14</v>
      </c>
      <c r="N4" s="8" t="s">
        <v>17</v>
      </c>
      <c r="O4" s="8" t="s">
        <v>30</v>
      </c>
    </row>
    <row r="5" spans="1:15">
      <c r="A5" s="26">
        <v>2009</v>
      </c>
      <c r="B5" s="5" t="s">
        <v>25</v>
      </c>
      <c r="C5" s="7">
        <f t="array" ref="C5">SUM(IF(bw[ano]=$A5,IF(bw[nome]=C$4,bw[cst_real])))/1000000</f>
        <v>7.9996669399999991</v>
      </c>
      <c r="D5" s="7">
        <f t="array" ref="D5">SUM(IF(bw[ano]=$A5,IF(bw[nome]=D$4,bw[cst_real])))/1000000</f>
        <v>77.799718260000006</v>
      </c>
      <c r="E5" s="7">
        <f t="array" ref="E5">SUM(IF(bw[ano]=$A5,IF(bw[nome]=E$4,bw[cst_real])))/1000000</f>
        <v>8.203277009999999</v>
      </c>
      <c r="F5" s="7">
        <f t="array" ref="F5">SUM(IF(bw[ano]=$A5,IF(bw[nome]=F$4,bw[cst_real])))/1000000</f>
        <v>27.466015000000002</v>
      </c>
      <c r="G5" s="7">
        <f t="array" ref="G5">SUM(IF(bw[ano]=$A5,IF(bw[nome]=G$4,bw[cst_real])))/1000000</f>
        <v>3.8441801899999994</v>
      </c>
      <c r="H5" s="7">
        <f>SUM(C5:G5)</f>
        <v>125.3128574</v>
      </c>
      <c r="I5" s="15">
        <v>2870956</v>
      </c>
      <c r="J5" s="7">
        <f t="array" ref="J5">SUM(IF(bw[ano]=$A5,IF(bw[nome]=J$4,bw[qtd])))</f>
        <v>3106.3920000000007</v>
      </c>
      <c r="K5" s="7">
        <f t="array" ref="K5">SUM(IF(bw[ano]=$A5,IF(bw[nome]=K$4,bw[qtd])))</f>
        <v>7772.8989999999994</v>
      </c>
      <c r="L5" s="7">
        <f t="array" ref="L5">SUM(IF(bw[ano]=$A5,IF(bw[nome]=L$4,bw[qtd])))</f>
        <v>905.19800000000021</v>
      </c>
      <c r="M5" s="7">
        <f t="array" ref="M5">SUM(IF(bw[ano]=$A5,IF(bw[nome]=M$4,bw[qtd])))</f>
        <v>7789.0519999999997</v>
      </c>
      <c r="N5" s="7">
        <f t="array" ref="N5">SUM(IF(bw[ano]=$A5,IF(bw[nome]=N$4,bw[qtd])))</f>
        <v>1608.46</v>
      </c>
      <c r="O5" s="27">
        <f>SUM(J5:N5)</f>
        <v>21182.001</v>
      </c>
    </row>
    <row r="6" spans="1:15">
      <c r="A6" s="26">
        <v>2010</v>
      </c>
      <c r="B6" s="5" t="s">
        <v>26</v>
      </c>
      <c r="C6" s="7">
        <f t="array" ref="C6">SUM(IF(bw[ano]=$A6,IF(bw[nome]=C$4,bw[cst_real])))/1000000</f>
        <v>18.090007379999999</v>
      </c>
      <c r="D6" s="7">
        <f t="array" ref="D6">SUM(IF(bw[ano]=$A6,IF(bw[nome]=D$4,bw[cst_real])))/1000000</f>
        <v>75.351702879999991</v>
      </c>
      <c r="E6" s="7">
        <f t="array" ref="E6">SUM(IF(bw[ano]=$A6,IF(bw[nome]=E$4,bw[cst_real])))/1000000</f>
        <v>10.758401229999997</v>
      </c>
      <c r="F6" s="7">
        <f t="array" ref="F6">SUM(IF(bw[ano]=$A6,IF(bw[nome]=F$4,bw[cst_real])))/1000000</f>
        <v>43.970974779999999</v>
      </c>
      <c r="G6" s="7">
        <f t="array" ref="G6">SUM(IF(bw[ano]=$A6,IF(bw[nome]=G$4,bw[cst_real])))/1000000</f>
        <v>1.71912449</v>
      </c>
      <c r="H6" s="7">
        <f t="shared" ref="H6:H9" si="0">SUM(C6:G6)</f>
        <v>149.89021076</v>
      </c>
      <c r="I6" s="15">
        <v>4006281</v>
      </c>
      <c r="J6" s="7">
        <f t="array" ref="J6">SUM(IF(bw[ano]=$A6,IF(bw[nome]=J$4,bw[qtd])))</f>
        <v>7369.4609999999975</v>
      </c>
      <c r="K6" s="7">
        <f t="array" ref="K6">SUM(IF(bw[ano]=$A6,IF(bw[nome]=K$4,bw[qtd])))</f>
        <v>10917.922999999999</v>
      </c>
      <c r="L6" s="7">
        <f t="array" ref="L6">SUM(IF(bw[ano]=$A6,IF(bw[nome]=L$4,bw[qtd])))</f>
        <v>1829.3590000000004</v>
      </c>
      <c r="M6" s="7">
        <f t="array" ref="M6">SUM(IF(bw[ano]=$A6,IF(bw[nome]=M$4,bw[qtd])))</f>
        <v>11629.318000000001</v>
      </c>
      <c r="N6" s="7">
        <f t="array" ref="N6">SUM(IF(bw[ano]=$A6,IF(bw[nome]=N$4,bw[qtd])))</f>
        <v>748.79700000000014</v>
      </c>
      <c r="O6" s="27">
        <f t="shared" ref="O6:O9" si="1">SUM(J6:N6)</f>
        <v>32494.858</v>
      </c>
    </row>
    <row r="7" spans="1:15">
      <c r="A7" s="26">
        <v>2011</v>
      </c>
      <c r="B7" s="5" t="s">
        <v>27</v>
      </c>
      <c r="C7" s="7">
        <f t="array" ref="C7">SUM(IF(bw[ano]=$A7,IF(bw[nome]=C$4,bw[cst_real])))/1000000</f>
        <v>21.108218399999995</v>
      </c>
      <c r="D7" s="7">
        <f t="array" ref="D7">SUM(IF(bw[ano]=$A7,IF(bw[nome]=D$4,bw[cst_real])))/1000000</f>
        <v>49.604997169999997</v>
      </c>
      <c r="E7" s="7">
        <f t="array" ref="E7">SUM(IF(bw[ano]=$A7,IF(bw[nome]=E$4,bw[cst_real])))/1000000</f>
        <v>9.0545238899999987</v>
      </c>
      <c r="F7" s="7">
        <f t="array" ref="F7">SUM(IF(bw[ano]=$A7,IF(bw[nome]=F$4,bw[cst_real])))/1000000</f>
        <v>35.804838059999994</v>
      </c>
      <c r="G7" s="7">
        <f t="array" ref="G7">SUM(IF(bw[ano]=$A7,IF(bw[nome]=G$4,bw[cst_real])))/1000000</f>
        <v>4.573925430000001</v>
      </c>
      <c r="H7" s="7">
        <f t="shared" si="0"/>
        <v>120.14650294999998</v>
      </c>
      <c r="I7" s="15">
        <v>3748387</v>
      </c>
      <c r="J7" s="7">
        <f t="array" ref="J7">SUM(IF(bw[ano]=$A7,IF(bw[nome]=J$4,bw[qtd])))</f>
        <v>9066.1330000000016</v>
      </c>
      <c r="K7" s="7">
        <f t="array" ref="K7">SUM(IF(bw[ano]=$A7,IF(bw[nome]=K$4,bw[qtd])))</f>
        <v>10592.135</v>
      </c>
      <c r="L7" s="7">
        <f t="array" ref="L7">SUM(IF(bw[ano]=$A7,IF(bw[nome]=L$4,bw[qtd])))</f>
        <v>1663.8630000000005</v>
      </c>
      <c r="M7" s="7">
        <f t="array" ref="M7">SUM(IF(bw[ano]=$A7,IF(bw[nome]=M$4,bw[qtd])))</f>
        <v>10005.460999999999</v>
      </c>
      <c r="N7" s="7">
        <f t="array" ref="N7">SUM(IF(bw[ano]=$A7,IF(bw[nome]=N$4,bw[qtd])))</f>
        <v>1929.7210000000002</v>
      </c>
      <c r="O7" s="27">
        <f t="shared" si="1"/>
        <v>33257.313000000002</v>
      </c>
    </row>
    <row r="8" spans="1:15">
      <c r="A8" s="26">
        <v>2012</v>
      </c>
      <c r="B8" s="5" t="s">
        <v>28</v>
      </c>
      <c r="C8" s="7">
        <f t="array" ref="C8">SUM(IF(bw[ano]=$A8,IF(bw[nome]=C$4,bw[cst_real])))/1000000</f>
        <v>19.415795230000001</v>
      </c>
      <c r="D8" s="7">
        <f t="array" ref="D8">SUM(IF(bw[ano]=$A8,IF(bw[nome]=D$4,bw[cst_real])))/1000000</f>
        <v>32.867583870000011</v>
      </c>
      <c r="E8" s="7">
        <f t="array" ref="E8">SUM(IF(bw[ano]=$A8,IF(bw[nome]=E$4,bw[cst_real])))/1000000</f>
        <v>17.665646189999997</v>
      </c>
      <c r="F8" s="7">
        <f t="array" ref="F8">SUM(IF(bw[ano]=$A8,IF(bw[nome]=F$4,bw[cst_real])))/1000000</f>
        <v>22.027776460000002</v>
      </c>
      <c r="G8" s="7">
        <f t="array" ref="G8">SUM(IF(bw[ano]=$A8,IF(bw[nome]=G$4,bw[cst_real])))/1000000</f>
        <v>7.8199169300000007</v>
      </c>
      <c r="H8" s="7">
        <f t="shared" si="0"/>
        <v>99.796718680000012</v>
      </c>
      <c r="I8" s="15">
        <v>3911231</v>
      </c>
      <c r="J8" s="7">
        <f t="array" ref="J8">SUM(IF(bw[ano]=$A8,IF(bw[nome]=J$4,bw[qtd])))</f>
        <v>8282.6439999999984</v>
      </c>
      <c r="K8" s="7">
        <f t="array" ref="K8">SUM(IF(bw[ano]=$A8,IF(bw[nome]=K$4,bw[qtd])))</f>
        <v>7360.4829999999984</v>
      </c>
      <c r="L8" s="7">
        <f t="array" ref="L8">SUM(IF(bw[ano]=$A8,IF(bw[nome]=L$4,bw[qtd])))</f>
        <v>3123.7069999999999</v>
      </c>
      <c r="M8" s="7">
        <f t="array" ref="M8">SUM(IF(bw[ano]=$A8,IF(bw[nome]=M$4,bw[qtd])))</f>
        <v>6978.0300000000016</v>
      </c>
      <c r="N8" s="7">
        <f t="array" ref="N8">SUM(IF(bw[ano]=$A8,IF(bw[nome]=N$4,bw[qtd])))</f>
        <v>3243.4539999999993</v>
      </c>
      <c r="O8" s="27">
        <f t="shared" si="1"/>
        <v>28988.317999999996</v>
      </c>
    </row>
    <row r="9" spans="1:15">
      <c r="A9" s="26">
        <v>2013</v>
      </c>
      <c r="B9" s="5" t="s">
        <v>45</v>
      </c>
      <c r="C9" s="7">
        <f t="array" ref="C9">SUM(IF(bw[ano]=$A9,IF(bw[nome]=C$4,bw[cst_real])))/1000000</f>
        <v>16.096422650000001</v>
      </c>
      <c r="D9" s="7">
        <f t="array" ref="D9">SUM(IF(bw[ano]=$A9,IF(bw[nome]=D$4,bw[cst_real])))/1000000</f>
        <v>33.320126890000004</v>
      </c>
      <c r="E9" s="7">
        <f t="array" ref="E9">SUM(IF(bw[ano]=$A9,IF(bw[nome]=E$4,bw[cst_real])))/1000000</f>
        <v>16.644893800000002</v>
      </c>
      <c r="F9" s="7">
        <f t="array" ref="F9">SUM(IF(bw[ano]=$A9,IF(bw[nome]=F$4,bw[cst_real])))/1000000</f>
        <v>23.170698329999997</v>
      </c>
      <c r="G9" s="7">
        <f t="array" ref="G9">SUM(IF(bw[ano]=$A9,IF(bw[nome]=G$4,bw[cst_real])))/1000000</f>
        <v>8.9237593000000004</v>
      </c>
      <c r="H9" s="7">
        <f t="shared" si="0"/>
        <v>98.155900970000005</v>
      </c>
      <c r="I9" s="15">
        <f>3634755.375+315437</f>
        <v>3950192.375</v>
      </c>
      <c r="J9" s="7">
        <f t="array" ref="J9">SUM(IF(bw[ano]=$A9,IF(bw[nome]=J$4,bw[qtd])))</f>
        <v>6823.6149999999998</v>
      </c>
      <c r="K9" s="7">
        <f t="array" ref="K9">SUM(IF(bw[ano]=$A9,IF(bw[nome]=K$4,bw[qtd])))</f>
        <v>8949.4599999999991</v>
      </c>
      <c r="L9" s="7">
        <f t="array" ref="L9">SUM(IF(bw[ano]=$A9,IF(bw[nome]=L$4,bw[qtd])))</f>
        <v>3055.7240000000002</v>
      </c>
      <c r="M9" s="7">
        <f t="array" ref="M9">SUM(IF(bw[ano]=$A9,IF(bw[nome]=M$4,bw[qtd])))</f>
        <v>6971.9479999999994</v>
      </c>
      <c r="N9" s="7">
        <f t="array" ref="N9">SUM(IF(bw[ano]=$A9,IF(bw[nome]=N$4,bw[qtd])))</f>
        <v>3813.3559999999998</v>
      </c>
      <c r="O9" s="27">
        <f t="shared" si="1"/>
        <v>29614.102999999999</v>
      </c>
    </row>
    <row r="10" spans="1:15">
      <c r="A10" s="26"/>
      <c r="B10" s="5"/>
      <c r="C10" s="7"/>
      <c r="D10" s="7"/>
      <c r="E10" s="7"/>
      <c r="F10" s="7"/>
      <c r="G10" s="7"/>
      <c r="H10" s="7"/>
      <c r="I10" s="15"/>
      <c r="J10" s="7"/>
      <c r="K10" s="7"/>
      <c r="L10" s="7"/>
      <c r="M10" s="7"/>
      <c r="N10" s="7"/>
      <c r="O10" s="27"/>
    </row>
    <row r="11" spans="1:15">
      <c r="B11" s="25" t="s">
        <v>54</v>
      </c>
      <c r="J11" s="25" t="s">
        <v>33</v>
      </c>
    </row>
    <row r="12" spans="1:15">
      <c r="B12" s="1" t="s">
        <v>31</v>
      </c>
      <c r="C12" s="1" t="s">
        <v>15</v>
      </c>
      <c r="D12" s="1" t="s">
        <v>16</v>
      </c>
      <c r="E12" s="1" t="s">
        <v>24</v>
      </c>
      <c r="F12" s="1" t="s">
        <v>14</v>
      </c>
      <c r="G12" s="1" t="s">
        <v>17</v>
      </c>
      <c r="H12" s="1" t="s">
        <v>32</v>
      </c>
      <c r="I12" s="9" t="s">
        <v>31</v>
      </c>
      <c r="J12" s="8" t="s">
        <v>15</v>
      </c>
      <c r="K12" s="8" t="s">
        <v>16</v>
      </c>
      <c r="L12" s="8" t="s">
        <v>24</v>
      </c>
      <c r="M12" s="8" t="s">
        <v>14</v>
      </c>
      <c r="N12" s="8" t="s">
        <v>17</v>
      </c>
      <c r="O12" s="8" t="s">
        <v>30</v>
      </c>
    </row>
    <row r="13" spans="1:15">
      <c r="A13" s="26">
        <v>2009</v>
      </c>
      <c r="B13" s="1" t="s">
        <v>25</v>
      </c>
      <c r="C13" s="7">
        <f>(C5*1000000)/J5</f>
        <v>2575.2277690645601</v>
      </c>
      <c r="D13" s="7">
        <f t="shared" ref="D13:G13" si="2">(D5*1000000)/K5</f>
        <v>10009.099341185318</v>
      </c>
      <c r="E13" s="7">
        <f t="shared" si="2"/>
        <v>9062.4117706844208</v>
      </c>
      <c r="F13" s="7">
        <f t="shared" si="2"/>
        <v>3526.2333593356425</v>
      </c>
      <c r="G13" s="7">
        <f t="shared" si="2"/>
        <v>2389.9756226452628</v>
      </c>
      <c r="H13" s="7"/>
      <c r="I13" s="10" t="s">
        <v>25</v>
      </c>
      <c r="J13" s="7">
        <f>(J5*1000)/$I5</f>
        <v>1.0820061331486797</v>
      </c>
      <c r="K13" s="7">
        <f t="shared" ref="K13:N13" si="3">(K5*1000)/$I5</f>
        <v>2.7074253314923666</v>
      </c>
      <c r="L13" s="7">
        <f t="shared" si="3"/>
        <v>0.31529497491427949</v>
      </c>
      <c r="M13" s="7">
        <f t="shared" si="3"/>
        <v>2.7130516803461981</v>
      </c>
      <c r="N13" s="7">
        <f t="shared" si="3"/>
        <v>0.56025240372893215</v>
      </c>
      <c r="O13" s="7">
        <f>(O5*1000)/$I5</f>
        <v>7.3780305236304562</v>
      </c>
    </row>
    <row r="14" spans="1:15">
      <c r="A14" s="26">
        <v>2010</v>
      </c>
      <c r="B14" s="1" t="s">
        <v>26</v>
      </c>
      <c r="C14" s="7">
        <f t="shared" ref="C14:C17" si="4">(C6*1000000)/J6</f>
        <v>2454.7259806382049</v>
      </c>
      <c r="D14" s="7">
        <f t="shared" ref="D14:D17" si="5">(D6*1000000)/K6</f>
        <v>6901.6517958589748</v>
      </c>
      <c r="E14" s="7">
        <f t="shared" ref="E14:E17" si="6">(E6*1000000)/L6</f>
        <v>5880.9677214805815</v>
      </c>
      <c r="F14" s="7">
        <f t="shared" ref="F14:F17" si="7">(F6*1000000)/M6</f>
        <v>3781.0450088302682</v>
      </c>
      <c r="G14" s="7">
        <f t="shared" ref="G14:G17" si="8">(G6*1000000)/N6</f>
        <v>2295.8485277051054</v>
      </c>
      <c r="H14" s="7"/>
      <c r="I14" s="10" t="s">
        <v>26</v>
      </c>
      <c r="J14" s="7">
        <f t="shared" ref="J14:O14" si="9">(J6*1000)/$I6</f>
        <v>1.8394768115366837</v>
      </c>
      <c r="K14" s="7">
        <f t="shared" si="9"/>
        <v>2.7252015023409486</v>
      </c>
      <c r="L14" s="7">
        <f t="shared" si="9"/>
        <v>0.45662273814542725</v>
      </c>
      <c r="M14" s="7">
        <f t="shared" si="9"/>
        <v>2.9027714231727635</v>
      </c>
      <c r="N14" s="7">
        <f t="shared" si="9"/>
        <v>0.18690576122843108</v>
      </c>
      <c r="O14" s="7">
        <f t="shared" si="9"/>
        <v>8.1109782364242555</v>
      </c>
    </row>
    <row r="15" spans="1:15">
      <c r="A15" s="26">
        <v>2011</v>
      </c>
      <c r="B15" s="1" t="s">
        <v>27</v>
      </c>
      <c r="C15" s="7">
        <f t="shared" si="4"/>
        <v>2328.2493649718122</v>
      </c>
      <c r="D15" s="7">
        <f t="shared" si="5"/>
        <v>4683.191553921848</v>
      </c>
      <c r="E15" s="7">
        <f t="shared" si="6"/>
        <v>5441.8686454353492</v>
      </c>
      <c r="F15" s="7">
        <f t="shared" si="7"/>
        <v>3578.5295710012761</v>
      </c>
      <c r="G15" s="7">
        <f t="shared" si="8"/>
        <v>2370.2521918971706</v>
      </c>
      <c r="H15" s="7"/>
      <c r="I15" s="10" t="s">
        <v>27</v>
      </c>
      <c r="J15" s="7">
        <f t="shared" ref="J15:O15" si="10">(J7*1000)/$I7</f>
        <v>2.4186758197592728</v>
      </c>
      <c r="K15" s="7">
        <f t="shared" si="10"/>
        <v>2.8257847975675938</v>
      </c>
      <c r="L15" s="7">
        <f t="shared" si="10"/>
        <v>0.44388773090932193</v>
      </c>
      <c r="M15" s="7">
        <f t="shared" si="10"/>
        <v>2.6692710757987368</v>
      </c>
      <c r="N15" s="7">
        <f t="shared" si="10"/>
        <v>0.51481370520173086</v>
      </c>
      <c r="O15" s="7">
        <f t="shared" si="10"/>
        <v>8.8724331292366561</v>
      </c>
    </row>
    <row r="16" spans="1:15">
      <c r="A16" s="26">
        <v>2012</v>
      </c>
      <c r="B16" s="1" t="s">
        <v>28</v>
      </c>
      <c r="C16" s="7">
        <f t="shared" si="4"/>
        <v>2344.1542616101819</v>
      </c>
      <c r="D16" s="7">
        <f t="shared" si="5"/>
        <v>4465.4112875473011</v>
      </c>
      <c r="E16" s="7">
        <f t="shared" si="6"/>
        <v>5655.3467370659282</v>
      </c>
      <c r="F16" s="7">
        <f t="shared" si="7"/>
        <v>3156.7328400709075</v>
      </c>
      <c r="G16" s="7">
        <f t="shared" si="8"/>
        <v>2410.9843796150653</v>
      </c>
      <c r="H16" s="7"/>
      <c r="I16" s="10" t="s">
        <v>28</v>
      </c>
      <c r="J16" s="7">
        <f t="shared" ref="J16:O16" si="11">(J8*1000)/$I8</f>
        <v>2.11765656387976</v>
      </c>
      <c r="K16" s="7">
        <f t="shared" si="11"/>
        <v>1.8818839899765567</v>
      </c>
      <c r="L16" s="7">
        <f t="shared" si="11"/>
        <v>0.79865060386359177</v>
      </c>
      <c r="M16" s="7">
        <f t="shared" si="11"/>
        <v>1.784100708958382</v>
      </c>
      <c r="N16" s="7">
        <f t="shared" si="11"/>
        <v>0.82926679605474574</v>
      </c>
      <c r="O16" s="7">
        <f t="shared" si="11"/>
        <v>7.4115586627330359</v>
      </c>
    </row>
    <row r="17" spans="1:15">
      <c r="A17" s="26">
        <v>2013</v>
      </c>
      <c r="B17" s="1" t="s">
        <v>45</v>
      </c>
      <c r="C17" s="7">
        <f t="shared" si="4"/>
        <v>2358.9289035210809</v>
      </c>
      <c r="D17" s="7">
        <f t="shared" si="5"/>
        <v>3723.1438421983012</v>
      </c>
      <c r="E17" s="7">
        <f t="shared" si="6"/>
        <v>5447.1195042484205</v>
      </c>
      <c r="F17" s="7">
        <f t="shared" si="7"/>
        <v>3323.4181221661433</v>
      </c>
      <c r="G17" s="7">
        <f t="shared" si="8"/>
        <v>2340.1327597003797</v>
      </c>
      <c r="H17" s="7"/>
      <c r="I17" s="10" t="s">
        <v>29</v>
      </c>
      <c r="J17" s="7">
        <f t="shared" ref="J17:O17" si="12">(J9*1000)/$I9</f>
        <v>1.7274133389516251</v>
      </c>
      <c r="K17" s="7">
        <f t="shared" si="12"/>
        <v>2.2655757366753564</v>
      </c>
      <c r="L17" s="7">
        <f t="shared" si="12"/>
        <v>0.77356333816527101</v>
      </c>
      <c r="M17" s="7">
        <f t="shared" si="12"/>
        <v>1.7649641683590154</v>
      </c>
      <c r="N17" s="7">
        <f t="shared" si="12"/>
        <v>0.96535956682362845</v>
      </c>
      <c r="O17" s="7">
        <f t="shared" si="12"/>
        <v>7.4968761489748967</v>
      </c>
    </row>
    <row r="20" spans="1:15">
      <c r="B20" s="11">
        <v>40148</v>
      </c>
      <c r="C20" s="1" t="s">
        <v>40</v>
      </c>
      <c r="D20" s="1" t="s">
        <v>40</v>
      </c>
      <c r="E20" s="1" t="s">
        <v>39</v>
      </c>
      <c r="G20" s="1" t="s">
        <v>41</v>
      </c>
      <c r="H20" s="1" t="s">
        <v>42</v>
      </c>
      <c r="I20" s="1" t="s">
        <v>39</v>
      </c>
      <c r="J20" s="1" t="s">
        <v>43</v>
      </c>
      <c r="K20" s="1" t="s">
        <v>44</v>
      </c>
      <c r="L20" s="1" t="s">
        <v>30</v>
      </c>
    </row>
    <row r="21" spans="1:15">
      <c r="B21" s="1" t="s">
        <v>34</v>
      </c>
      <c r="C21" s="1">
        <v>0.503</v>
      </c>
      <c r="D21" s="1">
        <v>306.00099999999998</v>
      </c>
      <c r="E21" s="13">
        <f>(C21*1000)/D21</f>
        <v>1.6437854778252361</v>
      </c>
      <c r="G21" s="7">
        <v>503.47499999999997</v>
      </c>
      <c r="H21" s="1">
        <v>306001</v>
      </c>
      <c r="I21" s="13">
        <f>(G21*1000)/H21</f>
        <v>1.6453377603341164</v>
      </c>
      <c r="J21" s="3">
        <v>498.62799999999999</v>
      </c>
      <c r="K21" s="3">
        <v>4.8470000000000004</v>
      </c>
      <c r="L21" s="7">
        <f>SUM(J21:K21)</f>
        <v>503.47499999999997</v>
      </c>
    </row>
    <row r="22" spans="1:15">
      <c r="B22" s="1" t="s">
        <v>35</v>
      </c>
      <c r="C22" s="1">
        <v>0.92600000000000005</v>
      </c>
      <c r="D22" s="1">
        <v>306.00099999999998</v>
      </c>
      <c r="E22" s="13">
        <f t="shared" ref="E22:E25" si="13">(C22*1000)/D22</f>
        <v>3.0261339015231981</v>
      </c>
      <c r="G22" s="7">
        <v>932.43100000000004</v>
      </c>
      <c r="H22" s="1">
        <v>306001</v>
      </c>
      <c r="I22" s="13">
        <f t="shared" ref="I22:I25" si="14">(G22*1000)/H22</f>
        <v>3.047150172711854</v>
      </c>
      <c r="J22" s="3">
        <v>815.91300000000001</v>
      </c>
      <c r="K22" s="3">
        <v>116.518</v>
      </c>
      <c r="L22" s="7">
        <f t="shared" ref="L22:L25" si="15">SUM(J22:K22)</f>
        <v>932.43100000000004</v>
      </c>
    </row>
    <row r="23" spans="1:15">
      <c r="B23" s="1" t="s">
        <v>36</v>
      </c>
      <c r="C23" s="1">
        <v>0.45300000000000001</v>
      </c>
      <c r="D23" s="1">
        <v>306.00099999999998</v>
      </c>
      <c r="E23" s="13">
        <f t="shared" si="13"/>
        <v>1.4803873189956898</v>
      </c>
      <c r="G23" s="7">
        <v>453.38200000000001</v>
      </c>
      <c r="H23" s="1">
        <v>306001</v>
      </c>
      <c r="I23" s="13">
        <f t="shared" si="14"/>
        <v>1.4816356809291473</v>
      </c>
      <c r="J23" s="3">
        <v>427.702</v>
      </c>
      <c r="K23" s="3">
        <v>25.68</v>
      </c>
      <c r="L23" s="7">
        <f t="shared" si="15"/>
        <v>453.38200000000001</v>
      </c>
    </row>
    <row r="24" spans="1:15">
      <c r="B24" s="1" t="s">
        <v>37</v>
      </c>
      <c r="C24" s="1">
        <v>2.5999999999999999E-2</v>
      </c>
      <c r="D24" s="1">
        <v>306.00099999999998</v>
      </c>
      <c r="E24" s="13">
        <f t="shared" si="13"/>
        <v>8.4967042591364089E-2</v>
      </c>
      <c r="G24" s="7">
        <v>25.822000000000003</v>
      </c>
      <c r="H24" s="1">
        <v>306001</v>
      </c>
      <c r="I24" s="13">
        <f t="shared" si="14"/>
        <v>8.4385345145930907E-2</v>
      </c>
      <c r="J24" s="3">
        <v>25.155000000000001</v>
      </c>
      <c r="K24" s="3">
        <v>0.66700000000000004</v>
      </c>
      <c r="L24" s="7">
        <f t="shared" si="15"/>
        <v>25.822000000000003</v>
      </c>
    </row>
    <row r="25" spans="1:15">
      <c r="B25" s="1" t="s">
        <v>38</v>
      </c>
      <c r="C25" s="1">
        <v>0.104</v>
      </c>
      <c r="D25" s="1">
        <v>306.00099999999998</v>
      </c>
      <c r="E25" s="13">
        <f t="shared" si="13"/>
        <v>0.33986817036545636</v>
      </c>
      <c r="G25" s="7">
        <f>155.68-52</f>
        <v>103.68</v>
      </c>
      <c r="H25" s="1">
        <v>306001</v>
      </c>
      <c r="I25" s="13">
        <f t="shared" si="14"/>
        <v>0.3388224221489472</v>
      </c>
      <c r="J25" s="3">
        <v>94.954999999999998</v>
      </c>
      <c r="K25" s="3">
        <v>8.7249999999999996</v>
      </c>
      <c r="L25" s="7">
        <f t="shared" si="15"/>
        <v>103.67999999999999</v>
      </c>
    </row>
    <row r="26" spans="1:15">
      <c r="E26" s="14">
        <f>SUM(E21:E25)</f>
        <v>6.5751419113009435</v>
      </c>
      <c r="I26" s="14">
        <f>SUM(I21:I25)</f>
        <v>6.5973313812699956</v>
      </c>
    </row>
    <row r="28" spans="1:15">
      <c r="I28" s="28">
        <f>H9*1000000/O9</f>
        <v>3314.4985336884929</v>
      </c>
      <c r="J28" s="1">
        <v>7.5</v>
      </c>
    </row>
    <row r="29" spans="1:15">
      <c r="F29" s="6"/>
      <c r="I29" s="28">
        <f>I28*K29/1000</f>
        <v>97214833.24783285</v>
      </c>
      <c r="J29" s="1">
        <f>0.99*J28</f>
        <v>7.4249999999999998</v>
      </c>
      <c r="K29" s="1">
        <f>J29*I9</f>
        <v>29330178.384374999</v>
      </c>
    </row>
    <row r="30" spans="1:15">
      <c r="D30" s="6"/>
      <c r="I30" s="29">
        <f>I29-(H9*1000000)</f>
        <v>-941067.72216714919</v>
      </c>
    </row>
    <row r="31" spans="1:15">
      <c r="I31" s="30">
        <f>I30/I9</f>
        <v>-0.23823339038447441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P354"/>
  <sheetViews>
    <sheetView workbookViewId="0">
      <selection activeCell="H30" sqref="H30"/>
    </sheetView>
  </sheetViews>
  <sheetFormatPr defaultRowHeight="12.75"/>
  <cols>
    <col min="1" max="6" width="9" style="1"/>
    <col min="7" max="7" width="9.75" style="1" bestFit="1" customWidth="1"/>
    <col min="8" max="8" width="9" style="1"/>
    <col min="9" max="9" width="13" style="1" bestFit="1" customWidth="1"/>
    <col min="10" max="10" width="10.125" style="1" customWidth="1"/>
    <col min="11" max="11" width="9" style="1"/>
    <col min="12" max="12" width="12.75" style="1" bestFit="1" customWidth="1"/>
    <col min="13" max="16384" width="9" style="1"/>
  </cols>
  <sheetData>
    <row r="2" spans="2:12">
      <c r="B2" s="1" t="s">
        <v>46</v>
      </c>
      <c r="C2" s="1" t="s">
        <v>47</v>
      </c>
      <c r="D2" s="1" t="s">
        <v>48</v>
      </c>
      <c r="E2" s="1" t="s">
        <v>30</v>
      </c>
    </row>
    <row r="3" spans="2:12">
      <c r="B3" s="11">
        <v>39814</v>
      </c>
      <c r="C3" s="15">
        <f>'[1]02'!$F8</f>
        <v>17072</v>
      </c>
      <c r="D3" s="15">
        <f>'[2]17'!$F8</f>
        <v>166119</v>
      </c>
      <c r="E3" s="15">
        <f>SUM(C3:D3)</f>
        <v>183191</v>
      </c>
    </row>
    <row r="4" spans="2:12">
      <c r="B4" s="11">
        <v>39845</v>
      </c>
      <c r="C4" s="15">
        <f>'[1]02'!$F9</f>
        <v>3591</v>
      </c>
      <c r="D4" s="15">
        <f>'[2]17'!$F9</f>
        <v>148027</v>
      </c>
      <c r="E4" s="15">
        <f t="shared" ref="E4:E61" si="0">SUM(C4:D4)</f>
        <v>151618</v>
      </c>
    </row>
    <row r="5" spans="2:12">
      <c r="B5" s="11">
        <v>39873</v>
      </c>
      <c r="C5" s="15">
        <f>'[1]02'!$F10</f>
        <v>13905</v>
      </c>
      <c r="D5" s="15">
        <f>'[2]17'!$F10</f>
        <v>155167</v>
      </c>
      <c r="E5" s="15">
        <f t="shared" si="0"/>
        <v>169072</v>
      </c>
    </row>
    <row r="6" spans="2:12">
      <c r="B6" s="11">
        <v>39904</v>
      </c>
      <c r="C6" s="15">
        <f>'[1]02'!$F11</f>
        <v>9573</v>
      </c>
      <c r="D6" s="15">
        <f>'[2]17'!$F11</f>
        <v>171468</v>
      </c>
      <c r="E6" s="15">
        <f t="shared" si="0"/>
        <v>181041</v>
      </c>
      <c r="I6" s="16" t="s">
        <v>49</v>
      </c>
      <c r="J6" s="17"/>
      <c r="L6" s="15"/>
    </row>
    <row r="7" spans="2:12">
      <c r="B7" s="11">
        <v>39934</v>
      </c>
      <c r="C7" s="15">
        <f>'[1]02'!$F12</f>
        <v>20995</v>
      </c>
      <c r="D7" s="15">
        <f>'[2]17'!$F12</f>
        <v>178886</v>
      </c>
      <c r="E7" s="15">
        <f t="shared" si="0"/>
        <v>199881</v>
      </c>
      <c r="I7" s="16" t="s">
        <v>46</v>
      </c>
      <c r="J7" s="17" t="s">
        <v>30</v>
      </c>
      <c r="L7" s="15"/>
    </row>
    <row r="8" spans="2:12">
      <c r="B8" s="11">
        <v>39965</v>
      </c>
      <c r="C8" s="15">
        <f>'[1]02'!$F13</f>
        <v>51054</v>
      </c>
      <c r="D8" s="15">
        <f>'[2]17'!$F13</f>
        <v>174674</v>
      </c>
      <c r="E8" s="15">
        <f t="shared" si="0"/>
        <v>225728</v>
      </c>
      <c r="I8" s="18" t="s">
        <v>25</v>
      </c>
      <c r="J8" s="19">
        <v>2870956</v>
      </c>
      <c r="L8" s="15">
        <v>2870483.713</v>
      </c>
    </row>
    <row r="9" spans="2:12">
      <c r="B9" s="11">
        <v>39995</v>
      </c>
      <c r="C9" s="15">
        <f>'[1]02'!$F14</f>
        <v>69237</v>
      </c>
      <c r="D9" s="15">
        <f>'[2]17'!$F14</f>
        <v>230494</v>
      </c>
      <c r="E9" s="15">
        <f t="shared" si="0"/>
        <v>299731</v>
      </c>
      <c r="I9" s="20" t="s">
        <v>26</v>
      </c>
      <c r="J9" s="21">
        <v>4006281</v>
      </c>
      <c r="L9" s="15">
        <v>4006520.1060000001</v>
      </c>
    </row>
    <row r="10" spans="2:12">
      <c r="B10" s="11">
        <v>40026</v>
      </c>
      <c r="C10" s="15">
        <f>'[1]02'!$F15</f>
        <v>74799</v>
      </c>
      <c r="D10" s="15">
        <f>'[2]17'!$F15</f>
        <v>205044</v>
      </c>
      <c r="E10" s="15">
        <f t="shared" si="0"/>
        <v>279843</v>
      </c>
      <c r="I10" s="20" t="s">
        <v>27</v>
      </c>
      <c r="J10" s="21">
        <v>3748387</v>
      </c>
      <c r="L10" s="15">
        <v>3748712.5329999998</v>
      </c>
    </row>
    <row r="11" spans="2:12">
      <c r="B11" s="11">
        <v>40057</v>
      </c>
      <c r="C11" s="15">
        <f>'[1]02'!$F16</f>
        <v>74675</v>
      </c>
      <c r="D11" s="15">
        <f>'[2]17'!$F16</f>
        <v>232167</v>
      </c>
      <c r="E11" s="15">
        <f t="shared" si="0"/>
        <v>306842</v>
      </c>
      <c r="I11" s="20" t="s">
        <v>28</v>
      </c>
      <c r="J11" s="21">
        <v>3911231</v>
      </c>
      <c r="L11" s="15"/>
    </row>
    <row r="12" spans="2:12">
      <c r="B12" s="11">
        <v>40087</v>
      </c>
      <c r="C12" s="15">
        <f>'[1]02'!$F17</f>
        <v>68599</v>
      </c>
      <c r="D12" s="15">
        <f>'[2]17'!$F17</f>
        <v>213188</v>
      </c>
      <c r="E12" s="15">
        <f t="shared" si="0"/>
        <v>281787</v>
      </c>
      <c r="I12" s="20" t="s">
        <v>29</v>
      </c>
      <c r="J12" s="21">
        <v>3634755.375</v>
      </c>
    </row>
    <row r="13" spans="2:12">
      <c r="B13" s="11">
        <v>40118</v>
      </c>
      <c r="C13" s="15">
        <f>'[1]02'!$F18</f>
        <v>100772</v>
      </c>
      <c r="D13" s="15">
        <f>'[2]17'!$F18</f>
        <v>185449</v>
      </c>
      <c r="E13" s="15">
        <f t="shared" si="0"/>
        <v>286221</v>
      </c>
      <c r="I13" s="22" t="s">
        <v>13</v>
      </c>
      <c r="J13" s="23">
        <v>18171610.375</v>
      </c>
      <c r="L13" s="15"/>
    </row>
    <row r="14" spans="2:12">
      <c r="B14" s="11">
        <v>40148</v>
      </c>
      <c r="C14" s="15">
        <f>'[1]02'!$F19</f>
        <v>78644</v>
      </c>
      <c r="D14" s="15">
        <f>'[2]17'!$F19</f>
        <v>227357</v>
      </c>
      <c r="E14" s="15">
        <f t="shared" si="0"/>
        <v>306001</v>
      </c>
      <c r="L14" s="15"/>
    </row>
    <row r="15" spans="2:12">
      <c r="B15" s="11">
        <v>40179</v>
      </c>
      <c r="C15" s="15">
        <f>'[3]02'!$F8</f>
        <v>76625</v>
      </c>
      <c r="D15" s="15">
        <f>'[4]17'!$F8</f>
        <v>247901</v>
      </c>
      <c r="E15" s="15">
        <f t="shared" si="0"/>
        <v>324526</v>
      </c>
    </row>
    <row r="16" spans="2:12">
      <c r="B16" s="11">
        <v>40210</v>
      </c>
      <c r="C16" s="15">
        <f>'[3]02'!$F9</f>
        <v>77040</v>
      </c>
      <c r="D16" s="15">
        <f>'[4]17'!$F9</f>
        <v>243499</v>
      </c>
      <c r="E16" s="15">
        <f t="shared" si="0"/>
        <v>320539</v>
      </c>
    </row>
    <row r="17" spans="2:11">
      <c r="B17" s="11">
        <v>40238</v>
      </c>
      <c r="C17" s="15">
        <f>'[3]02'!$F10</f>
        <v>83372</v>
      </c>
      <c r="D17" s="15">
        <f>'[4]17'!$F10</f>
        <v>249572</v>
      </c>
      <c r="E17" s="15">
        <f t="shared" si="0"/>
        <v>332944</v>
      </c>
    </row>
    <row r="18" spans="2:11">
      <c r="B18" s="11">
        <v>40269</v>
      </c>
      <c r="C18" s="15">
        <f>'[3]02'!$F11</f>
        <v>99062</v>
      </c>
      <c r="D18" s="15">
        <f>'[4]17'!$F11</f>
        <v>221411</v>
      </c>
      <c r="E18" s="15">
        <f t="shared" si="0"/>
        <v>320473</v>
      </c>
      <c r="I18" s="3" t="s">
        <v>9</v>
      </c>
      <c r="J18" s="3" t="s">
        <v>10</v>
      </c>
      <c r="K18" s="3" t="s">
        <v>23</v>
      </c>
    </row>
    <row r="19" spans="2:11">
      <c r="B19" s="11">
        <v>40299</v>
      </c>
      <c r="C19" s="15">
        <f>'[3]02'!$F12</f>
        <v>98852</v>
      </c>
      <c r="D19" s="15">
        <f>'[4]17'!$F12</f>
        <v>245126</v>
      </c>
      <c r="E19" s="15">
        <f t="shared" si="0"/>
        <v>343978</v>
      </c>
      <c r="I19" s="4">
        <v>10000007</v>
      </c>
      <c r="J19" s="3" t="s">
        <v>0</v>
      </c>
      <c r="K19" s="3" t="s">
        <v>14</v>
      </c>
    </row>
    <row r="20" spans="2:11">
      <c r="B20" s="11">
        <v>40330</v>
      </c>
      <c r="C20" s="15">
        <f>'[3]02'!$F13</f>
        <v>102834</v>
      </c>
      <c r="D20" s="15">
        <f>'[4]17'!$F13</f>
        <v>239168</v>
      </c>
      <c r="E20" s="15">
        <f t="shared" si="0"/>
        <v>342002</v>
      </c>
      <c r="I20" s="4">
        <v>10000011</v>
      </c>
      <c r="J20" s="3" t="s">
        <v>19</v>
      </c>
      <c r="K20" s="3" t="s">
        <v>17</v>
      </c>
    </row>
    <row r="21" spans="2:11">
      <c r="B21" s="11">
        <v>40360</v>
      </c>
      <c r="C21" s="15">
        <f>'[3]02'!$F14</f>
        <v>104771</v>
      </c>
      <c r="D21" s="15">
        <f>'[4]17'!$F14</f>
        <v>225448</v>
      </c>
      <c r="E21" s="15">
        <f t="shared" si="0"/>
        <v>330219</v>
      </c>
      <c r="I21" s="4">
        <v>10000104</v>
      </c>
      <c r="J21" s="3" t="s">
        <v>4</v>
      </c>
      <c r="K21" s="3" t="s">
        <v>15</v>
      </c>
    </row>
    <row r="22" spans="2:11">
      <c r="B22" s="11">
        <v>40391</v>
      </c>
      <c r="C22" s="15">
        <f>'[3]02'!$F15</f>
        <v>99867</v>
      </c>
      <c r="D22" s="15">
        <f>'[4]17'!$F15</f>
        <v>275307</v>
      </c>
      <c r="E22" s="15">
        <f t="shared" si="0"/>
        <v>375174</v>
      </c>
      <c r="I22" s="4">
        <v>10000261</v>
      </c>
      <c r="J22" s="3" t="s">
        <v>5</v>
      </c>
      <c r="K22" s="3" t="s">
        <v>24</v>
      </c>
    </row>
    <row r="23" spans="2:11">
      <c r="B23" s="11">
        <v>40422</v>
      </c>
      <c r="C23" s="15">
        <f>'[3]02'!$F16</f>
        <v>92696</v>
      </c>
      <c r="D23" s="15">
        <f>'[4]17'!$F16</f>
        <v>243256</v>
      </c>
      <c r="E23" s="15">
        <f t="shared" si="0"/>
        <v>335952</v>
      </c>
      <c r="I23" s="4">
        <v>10000282</v>
      </c>
      <c r="J23" s="3" t="s">
        <v>20</v>
      </c>
      <c r="K23" s="3" t="s">
        <v>16</v>
      </c>
    </row>
    <row r="24" spans="2:11">
      <c r="B24" s="11">
        <v>40452</v>
      </c>
      <c r="C24" s="15">
        <f>'[3]02'!$F17</f>
        <v>95539</v>
      </c>
      <c r="D24" s="15">
        <f>'[4]17'!$F17</f>
        <v>272484</v>
      </c>
      <c r="E24" s="15">
        <f t="shared" si="0"/>
        <v>368023</v>
      </c>
      <c r="I24" s="4">
        <v>10516439</v>
      </c>
      <c r="J24" s="3" t="s">
        <v>6</v>
      </c>
      <c r="K24" s="3" t="s">
        <v>16</v>
      </c>
    </row>
    <row r="25" spans="2:11">
      <c r="B25" s="11">
        <v>40483</v>
      </c>
      <c r="C25" s="15">
        <f>'[3]02'!$F18</f>
        <v>107218</v>
      </c>
      <c r="D25" s="15">
        <f>'[4]17'!$F18</f>
        <v>150733</v>
      </c>
      <c r="E25" s="15">
        <f t="shared" si="0"/>
        <v>257951</v>
      </c>
      <c r="I25" s="4">
        <v>10517740</v>
      </c>
      <c r="J25" s="3" t="s">
        <v>7</v>
      </c>
      <c r="K25" s="3" t="s">
        <v>17</v>
      </c>
    </row>
    <row r="26" spans="2:11">
      <c r="B26" s="11">
        <v>40513</v>
      </c>
      <c r="C26" s="15">
        <f>'[3]02'!$F19</f>
        <v>85509</v>
      </c>
      <c r="D26" s="15">
        <f>'[4]17'!$F19</f>
        <v>268991</v>
      </c>
      <c r="E26" s="15">
        <f t="shared" si="0"/>
        <v>354500</v>
      </c>
    </row>
    <row r="27" spans="2:11">
      <c r="B27" s="11">
        <v>40544</v>
      </c>
      <c r="C27" s="15">
        <f>'[5]02'!$F8</f>
        <v>81466</v>
      </c>
      <c r="D27" s="15">
        <f>'[6]17'!$F8</f>
        <v>257145</v>
      </c>
      <c r="E27" s="15">
        <f t="shared" si="0"/>
        <v>338611</v>
      </c>
    </row>
    <row r="28" spans="2:11">
      <c r="B28" s="11">
        <v>40575</v>
      </c>
      <c r="C28" s="15">
        <f>'[5]02'!$F9</f>
        <v>81778</v>
      </c>
      <c r="D28" s="15">
        <f>'[6]17'!$F9</f>
        <v>207471</v>
      </c>
      <c r="E28" s="15">
        <f t="shared" si="0"/>
        <v>289249</v>
      </c>
    </row>
    <row r="29" spans="2:11">
      <c r="B29" s="11">
        <v>40603</v>
      </c>
      <c r="C29" s="15">
        <f>'[5]02'!$F10</f>
        <v>105101</v>
      </c>
      <c r="D29" s="15">
        <f>'[6]17'!$F10</f>
        <v>188813</v>
      </c>
      <c r="E29" s="15">
        <f t="shared" si="0"/>
        <v>293914</v>
      </c>
    </row>
    <row r="30" spans="2:11">
      <c r="B30" s="11">
        <v>40634</v>
      </c>
      <c r="C30" s="15">
        <f>'[5]02'!$F11</f>
        <v>93092</v>
      </c>
      <c r="D30" s="15">
        <f>'[6]17'!$F11</f>
        <v>240576</v>
      </c>
      <c r="E30" s="15">
        <f t="shared" si="0"/>
        <v>333668</v>
      </c>
    </row>
    <row r="31" spans="2:11">
      <c r="B31" s="11">
        <v>40664</v>
      </c>
      <c r="C31" s="15">
        <f>'[5]02'!$F12</f>
        <v>96651</v>
      </c>
      <c r="D31" s="15">
        <f>'[6]17'!$F12</f>
        <v>241097</v>
      </c>
      <c r="E31" s="15">
        <f t="shared" si="0"/>
        <v>337748</v>
      </c>
    </row>
    <row r="32" spans="2:11">
      <c r="B32" s="11">
        <v>40695</v>
      </c>
      <c r="C32" s="15">
        <f>'[5]02'!$F13</f>
        <v>87237</v>
      </c>
      <c r="D32" s="15">
        <f>'[6]17'!$F13</f>
        <v>221321</v>
      </c>
      <c r="E32" s="15">
        <f t="shared" si="0"/>
        <v>308558</v>
      </c>
      <c r="J32" s="1" t="s">
        <v>52</v>
      </c>
    </row>
    <row r="33" spans="2:16">
      <c r="B33" s="11">
        <v>40725</v>
      </c>
      <c r="C33" s="15">
        <f>'[5]02'!$F14</f>
        <v>88763</v>
      </c>
      <c r="D33" s="15">
        <f>'[6]17'!$F14</f>
        <v>257705</v>
      </c>
      <c r="E33" s="15">
        <f t="shared" si="0"/>
        <v>346468</v>
      </c>
    </row>
    <row r="34" spans="2:16">
      <c r="B34" s="11">
        <v>40756</v>
      </c>
      <c r="C34" s="15">
        <f>'[5]02'!$F15</f>
        <v>93019</v>
      </c>
      <c r="D34" s="15">
        <f>'[6]17'!$F15</f>
        <v>237576</v>
      </c>
      <c r="E34" s="15">
        <f t="shared" si="0"/>
        <v>330595</v>
      </c>
      <c r="J34" s="2" t="s">
        <v>18</v>
      </c>
      <c r="K34" s="3" t="s">
        <v>9</v>
      </c>
      <c r="L34" s="3" t="s">
        <v>10</v>
      </c>
      <c r="M34" s="3" t="s">
        <v>11</v>
      </c>
      <c r="N34" s="3" t="s">
        <v>22</v>
      </c>
      <c r="O34" s="3" t="s">
        <v>12</v>
      </c>
      <c r="P34" s="3" t="s">
        <v>23</v>
      </c>
    </row>
    <row r="35" spans="2:16">
      <c r="B35" s="11">
        <v>40787</v>
      </c>
      <c r="C35" s="15">
        <f>'[5]02'!$F16</f>
        <v>69169</v>
      </c>
      <c r="D35" s="15">
        <f>'[6]17'!$F16</f>
        <v>225484</v>
      </c>
      <c r="E35" s="15">
        <f t="shared" si="0"/>
        <v>294653</v>
      </c>
      <c r="J35" s="2">
        <v>39814</v>
      </c>
      <c r="K35" s="4">
        <v>10000007</v>
      </c>
      <c r="L35" s="3"/>
      <c r="M35" s="3" t="s">
        <v>3</v>
      </c>
      <c r="N35" s="3"/>
      <c r="O35" s="3">
        <v>0.08</v>
      </c>
      <c r="P35" s="3" t="s">
        <v>14</v>
      </c>
    </row>
    <row r="36" spans="2:16">
      <c r="B36" s="11">
        <v>40817</v>
      </c>
      <c r="C36" s="15">
        <f>'[5]02'!$F17</f>
        <v>74244</v>
      </c>
      <c r="D36" s="15">
        <f>'[6]17'!$F17</f>
        <v>219425</v>
      </c>
      <c r="E36" s="15">
        <f t="shared" si="0"/>
        <v>293669</v>
      </c>
      <c r="J36" s="2">
        <v>39814</v>
      </c>
      <c r="K36" s="4">
        <v>10000104</v>
      </c>
      <c r="L36" s="3"/>
      <c r="M36" s="3" t="s">
        <v>8</v>
      </c>
      <c r="N36" s="3">
        <v>136.78</v>
      </c>
      <c r="O36" s="3">
        <v>726318.4</v>
      </c>
      <c r="P36" s="3" t="s">
        <v>15</v>
      </c>
    </row>
    <row r="37" spans="2:16">
      <c r="B37" s="11">
        <v>40848</v>
      </c>
      <c r="C37" s="15">
        <f>'[5]02'!$F18</f>
        <v>80984</v>
      </c>
      <c r="D37" s="15">
        <f>'[6]17'!$F18</f>
        <v>202848</v>
      </c>
      <c r="E37" s="15">
        <f t="shared" si="0"/>
        <v>283832</v>
      </c>
      <c r="J37" s="2">
        <v>39814</v>
      </c>
      <c r="K37" s="4">
        <v>10000104</v>
      </c>
      <c r="L37" s="3"/>
      <c r="M37" s="3" t="s">
        <v>3</v>
      </c>
      <c r="N37" s="3"/>
      <c r="O37" s="3">
        <v>0.02</v>
      </c>
      <c r="P37" s="3" t="s">
        <v>15</v>
      </c>
    </row>
    <row r="38" spans="2:16">
      <c r="B38" s="11">
        <v>40878</v>
      </c>
      <c r="C38" s="15">
        <f>'[5]02'!$F19</f>
        <v>58891</v>
      </c>
      <c r="D38" s="15">
        <f>'[6]17'!$F19</f>
        <v>238531</v>
      </c>
      <c r="E38" s="15">
        <f t="shared" si="0"/>
        <v>297422</v>
      </c>
      <c r="J38" s="2">
        <v>39814</v>
      </c>
      <c r="K38" s="4">
        <v>10000261</v>
      </c>
      <c r="L38" s="3"/>
      <c r="M38" s="3" t="s">
        <v>3</v>
      </c>
      <c r="N38" s="3"/>
      <c r="O38" s="3">
        <v>0.01</v>
      </c>
      <c r="P38" s="3" t="s">
        <v>24</v>
      </c>
    </row>
    <row r="39" spans="2:16">
      <c r="B39" s="11">
        <v>40909</v>
      </c>
      <c r="C39" s="15">
        <f>'[7]02'!$F8</f>
        <v>102333</v>
      </c>
      <c r="D39" s="15">
        <f>'[8]17'!$F8</f>
        <v>203906</v>
      </c>
      <c r="E39" s="15">
        <f t="shared" si="0"/>
        <v>306239</v>
      </c>
      <c r="J39" s="2">
        <v>39814</v>
      </c>
      <c r="K39" s="4">
        <v>10000282</v>
      </c>
      <c r="L39" s="3"/>
      <c r="M39" s="3" t="s">
        <v>3</v>
      </c>
      <c r="N39" s="3"/>
      <c r="O39" s="3">
        <v>0.02</v>
      </c>
      <c r="P39" s="3" t="s">
        <v>16</v>
      </c>
    </row>
    <row r="40" spans="2:16">
      <c r="B40" s="11">
        <v>40940</v>
      </c>
      <c r="C40" s="15">
        <f>'[7]02'!$F9</f>
        <v>93977</v>
      </c>
      <c r="D40" s="15">
        <f>'[8]17'!$F9</f>
        <v>237902</v>
      </c>
      <c r="E40" s="15">
        <f t="shared" si="0"/>
        <v>331879</v>
      </c>
      <c r="J40" s="2">
        <v>39845</v>
      </c>
      <c r="K40" s="4">
        <v>10000007</v>
      </c>
      <c r="L40" s="3"/>
      <c r="M40" s="3" t="s">
        <v>3</v>
      </c>
      <c r="N40" s="3"/>
      <c r="O40" s="3">
        <v>-0.08</v>
      </c>
      <c r="P40" s="3" t="s">
        <v>14</v>
      </c>
    </row>
    <row r="41" spans="2:16">
      <c r="B41" s="11">
        <v>40969</v>
      </c>
      <c r="C41" s="15">
        <f>'[7]02'!$F10</f>
        <v>97927</v>
      </c>
      <c r="D41" s="15">
        <f>'[8]17'!$F10</f>
        <v>213245</v>
      </c>
      <c r="E41" s="15">
        <f t="shared" si="0"/>
        <v>311172</v>
      </c>
      <c r="J41" s="2">
        <v>39845</v>
      </c>
      <c r="K41" s="4">
        <v>10000011</v>
      </c>
      <c r="L41" s="3"/>
      <c r="M41" s="3" t="s">
        <v>3</v>
      </c>
      <c r="N41" s="3"/>
      <c r="O41" s="3">
        <v>0.03</v>
      </c>
      <c r="P41" s="3" t="s">
        <v>17</v>
      </c>
    </row>
    <row r="42" spans="2:16">
      <c r="B42" s="11">
        <v>41000</v>
      </c>
      <c r="C42" s="15">
        <f>'[7]02'!$F11</f>
        <v>89181</v>
      </c>
      <c r="D42" s="15">
        <f>'[8]17'!$F11</f>
        <v>235534</v>
      </c>
      <c r="E42" s="15">
        <f t="shared" si="0"/>
        <v>324715</v>
      </c>
      <c r="J42" s="2">
        <v>39845</v>
      </c>
      <c r="K42" s="4">
        <v>10000104</v>
      </c>
      <c r="L42" s="3"/>
      <c r="M42" s="3" t="s">
        <v>8</v>
      </c>
      <c r="N42" s="3">
        <v>1</v>
      </c>
      <c r="O42" s="3">
        <v>5310.12</v>
      </c>
      <c r="P42" s="3" t="s">
        <v>15</v>
      </c>
    </row>
    <row r="43" spans="2:16">
      <c r="B43" s="11">
        <v>41030</v>
      </c>
      <c r="C43" s="15">
        <f>'[7]02'!$F12</f>
        <v>92394</v>
      </c>
      <c r="D43" s="15">
        <f>'[8]17'!$F12</f>
        <v>229993</v>
      </c>
      <c r="E43" s="15">
        <f t="shared" si="0"/>
        <v>322387</v>
      </c>
      <c r="J43" s="2">
        <v>39845</v>
      </c>
      <c r="K43" s="4">
        <v>10000104</v>
      </c>
      <c r="L43" s="3"/>
      <c r="M43" s="3" t="s">
        <v>3</v>
      </c>
      <c r="N43" s="3"/>
      <c r="O43" s="3">
        <v>0.02</v>
      </c>
      <c r="P43" s="3" t="s">
        <v>15</v>
      </c>
    </row>
    <row r="44" spans="2:16">
      <c r="B44" s="11">
        <v>41061</v>
      </c>
      <c r="C44" s="15">
        <f>'[7]02'!$F13</f>
        <v>115070</v>
      </c>
      <c r="D44" s="15">
        <f>'[8]17'!$F13</f>
        <v>221169</v>
      </c>
      <c r="E44" s="15">
        <f t="shared" si="0"/>
        <v>336239</v>
      </c>
      <c r="J44" s="2">
        <v>39845</v>
      </c>
      <c r="K44" s="4">
        <v>10000261</v>
      </c>
      <c r="L44" s="3"/>
      <c r="M44" s="3" t="s">
        <v>3</v>
      </c>
      <c r="N44" s="3"/>
      <c r="O44" s="3">
        <v>-0.01</v>
      </c>
      <c r="P44" s="3" t="s">
        <v>24</v>
      </c>
    </row>
    <row r="45" spans="2:16">
      <c r="B45" s="11">
        <v>41091</v>
      </c>
      <c r="C45" s="15">
        <f>'[7]02'!$F14</f>
        <v>100719</v>
      </c>
      <c r="D45" s="15">
        <f>'[8]17'!$F14</f>
        <v>208636</v>
      </c>
      <c r="E45" s="15">
        <f t="shared" si="0"/>
        <v>309355</v>
      </c>
      <c r="J45" s="2">
        <v>39845</v>
      </c>
      <c r="K45" s="4">
        <v>10000282</v>
      </c>
      <c r="L45" s="3"/>
      <c r="M45" s="3" t="s">
        <v>3</v>
      </c>
      <c r="N45" s="3"/>
      <c r="O45" s="3">
        <v>0.03</v>
      </c>
      <c r="P45" s="3" t="s">
        <v>16</v>
      </c>
    </row>
    <row r="46" spans="2:16">
      <c r="B46" s="11">
        <v>41122</v>
      </c>
      <c r="C46" s="15">
        <f>'[7]02'!$F15</f>
        <v>106254</v>
      </c>
      <c r="D46" s="15">
        <f>'[8]17'!$F15</f>
        <v>239387</v>
      </c>
      <c r="E46" s="15">
        <f t="shared" si="0"/>
        <v>345641</v>
      </c>
      <c r="J46" s="2">
        <v>39873</v>
      </c>
      <c r="K46" s="4">
        <v>10000007</v>
      </c>
      <c r="L46" s="3"/>
      <c r="M46" s="3" t="s">
        <v>3</v>
      </c>
      <c r="N46" s="3"/>
      <c r="O46" s="3">
        <v>-0.04</v>
      </c>
      <c r="P46" s="3" t="s">
        <v>14</v>
      </c>
    </row>
    <row r="47" spans="2:16">
      <c r="B47" s="11">
        <v>41153</v>
      </c>
      <c r="C47" s="15">
        <f>'[7]02'!$F16</f>
        <v>96342</v>
      </c>
      <c r="D47" s="15">
        <f>'[8]17'!$F16</f>
        <v>243216</v>
      </c>
      <c r="E47" s="15">
        <f t="shared" si="0"/>
        <v>339558</v>
      </c>
      <c r="J47" s="2">
        <v>39873</v>
      </c>
      <c r="K47" s="4">
        <v>10000011</v>
      </c>
      <c r="L47" s="3"/>
      <c r="M47" s="3" t="s">
        <v>3</v>
      </c>
      <c r="N47" s="3"/>
      <c r="O47" s="3">
        <v>0.01</v>
      </c>
      <c r="P47" s="3" t="s">
        <v>17</v>
      </c>
    </row>
    <row r="48" spans="2:16">
      <c r="B48" s="11">
        <v>41183</v>
      </c>
      <c r="C48" s="15">
        <f>'[7]02'!$F17</f>
        <v>101159</v>
      </c>
      <c r="D48" s="15">
        <f>'[8]17'!$F17</f>
        <v>238611</v>
      </c>
      <c r="E48" s="15">
        <f t="shared" si="0"/>
        <v>339770</v>
      </c>
      <c r="J48" s="2">
        <v>39873</v>
      </c>
      <c r="K48" s="4">
        <v>10000104</v>
      </c>
      <c r="L48" s="3"/>
      <c r="M48" s="3" t="s">
        <v>3</v>
      </c>
      <c r="N48" s="3"/>
      <c r="O48" s="3">
        <v>0.04</v>
      </c>
      <c r="P48" s="3" t="s">
        <v>15</v>
      </c>
    </row>
    <row r="49" spans="2:16">
      <c r="B49" s="11">
        <v>41214</v>
      </c>
      <c r="C49" s="15">
        <f>'[7]02'!$F18</f>
        <v>93694</v>
      </c>
      <c r="D49" s="15">
        <f>'[8]17'!$F18</f>
        <v>224909</v>
      </c>
      <c r="E49" s="15">
        <f t="shared" si="0"/>
        <v>318603</v>
      </c>
      <c r="J49" s="2">
        <v>39873</v>
      </c>
      <c r="K49" s="4">
        <v>10000261</v>
      </c>
      <c r="L49" s="3"/>
      <c r="M49" s="3" t="s">
        <v>3</v>
      </c>
      <c r="N49" s="3"/>
      <c r="O49" s="3">
        <v>-0.01</v>
      </c>
      <c r="P49" s="3" t="s">
        <v>24</v>
      </c>
    </row>
    <row r="50" spans="2:16">
      <c r="B50" s="11">
        <v>41244</v>
      </c>
      <c r="C50" s="15">
        <f>'[7]02'!$F19</f>
        <v>111514</v>
      </c>
      <c r="D50" s="15">
        <f>'[8]17'!$F19</f>
        <v>214159</v>
      </c>
      <c r="E50" s="15">
        <f t="shared" si="0"/>
        <v>325673</v>
      </c>
      <c r="F50" s="1" t="s">
        <v>50</v>
      </c>
      <c r="G50" s="1" t="s">
        <v>51</v>
      </c>
      <c r="J50" s="2">
        <v>39873</v>
      </c>
      <c r="K50" s="4">
        <v>10000282</v>
      </c>
      <c r="L50" s="3"/>
      <c r="M50" s="3" t="s">
        <v>3</v>
      </c>
      <c r="N50" s="3"/>
      <c r="O50" s="3">
        <v>-0.04</v>
      </c>
      <c r="P50" s="3" t="s">
        <v>16</v>
      </c>
    </row>
    <row r="51" spans="2:16">
      <c r="B51" s="11">
        <v>41275</v>
      </c>
      <c r="C51" s="15">
        <f>'[9]02'!$F8</f>
        <v>101409</v>
      </c>
      <c r="D51" s="15">
        <f>'[10]17'!$F8</f>
        <v>222724</v>
      </c>
      <c r="E51" s="15">
        <f t="shared" si="0"/>
        <v>324133</v>
      </c>
      <c r="F51" s="1">
        <v>7.53</v>
      </c>
      <c r="J51" s="2">
        <v>39904</v>
      </c>
      <c r="K51" s="4">
        <v>10000007</v>
      </c>
      <c r="L51" s="3"/>
      <c r="M51" s="3" t="s">
        <v>3</v>
      </c>
      <c r="N51" s="3"/>
      <c r="O51" s="3">
        <v>-0.05</v>
      </c>
      <c r="P51" s="3" t="s">
        <v>14</v>
      </c>
    </row>
    <row r="52" spans="2:16">
      <c r="B52" s="11">
        <v>41306</v>
      </c>
      <c r="C52" s="15">
        <f>'[9]02'!$F9</f>
        <v>83008</v>
      </c>
      <c r="D52" s="15">
        <f>'[10]17'!$F9</f>
        <v>216487</v>
      </c>
      <c r="E52" s="15">
        <f t="shared" si="0"/>
        <v>299495</v>
      </c>
      <c r="F52" s="1">
        <v>7.55</v>
      </c>
      <c r="J52" s="2">
        <v>39904</v>
      </c>
      <c r="K52" s="4">
        <v>10000011</v>
      </c>
      <c r="L52" s="3"/>
      <c r="M52" s="3" t="s">
        <v>3</v>
      </c>
      <c r="N52" s="3"/>
      <c r="O52" s="3">
        <v>0.01</v>
      </c>
      <c r="P52" s="3" t="s">
        <v>17</v>
      </c>
    </row>
    <row r="53" spans="2:16">
      <c r="B53" s="11">
        <v>41334</v>
      </c>
      <c r="C53" s="15">
        <f>'[9]02'!$F10</f>
        <v>96306</v>
      </c>
      <c r="D53" s="15">
        <f>'[10]17'!$F10</f>
        <v>232143</v>
      </c>
      <c r="E53" s="15">
        <f t="shared" si="0"/>
        <v>328449</v>
      </c>
      <c r="F53" s="1">
        <v>7.41</v>
      </c>
      <c r="J53" s="2">
        <v>39904</v>
      </c>
      <c r="K53" s="4">
        <v>10000104</v>
      </c>
      <c r="L53" s="3"/>
      <c r="M53" s="3" t="s">
        <v>3</v>
      </c>
      <c r="N53" s="3"/>
      <c r="O53" s="3">
        <v>0.01</v>
      </c>
      <c r="P53" s="3" t="s">
        <v>15</v>
      </c>
    </row>
    <row r="54" spans="2:16">
      <c r="B54" s="11">
        <v>41365</v>
      </c>
      <c r="C54" s="15">
        <f>'[9]02'!$F11</f>
        <v>96522</v>
      </c>
      <c r="D54" s="15">
        <f>'[10]17'!$F11</f>
        <v>229830</v>
      </c>
      <c r="E54" s="15">
        <f t="shared" si="0"/>
        <v>326352</v>
      </c>
      <c r="F54" s="1">
        <v>7.66</v>
      </c>
      <c r="J54" s="2">
        <v>39904</v>
      </c>
      <c r="K54" s="4">
        <v>10000261</v>
      </c>
      <c r="L54" s="3"/>
      <c r="M54" s="3" t="s">
        <v>3</v>
      </c>
      <c r="N54" s="3"/>
      <c r="O54" s="3">
        <v>-0.02</v>
      </c>
      <c r="P54" s="3" t="s">
        <v>24</v>
      </c>
    </row>
    <row r="55" spans="2:16">
      <c r="B55" s="11">
        <v>41395</v>
      </c>
      <c r="C55" s="15">
        <f>'[9]02'!$F12</f>
        <v>106833</v>
      </c>
      <c r="D55" s="15">
        <f>'[10]17'!$F12</f>
        <v>244925</v>
      </c>
      <c r="E55" s="15">
        <f t="shared" si="0"/>
        <v>351758</v>
      </c>
      <c r="F55" s="1">
        <v>7.59</v>
      </c>
      <c r="J55" s="2">
        <v>39904</v>
      </c>
      <c r="K55" s="4">
        <v>10000282</v>
      </c>
      <c r="L55" s="3"/>
      <c r="M55" s="3" t="s">
        <v>8</v>
      </c>
      <c r="N55" s="3">
        <v>0.24</v>
      </c>
      <c r="O55" s="3">
        <v>2421.64</v>
      </c>
      <c r="P55" s="3" t="s">
        <v>16</v>
      </c>
    </row>
    <row r="56" spans="2:16">
      <c r="B56" s="11">
        <v>41426</v>
      </c>
      <c r="C56" s="15">
        <f>'[9]02'!$F13</f>
        <v>110405</v>
      </c>
      <c r="D56" s="15">
        <f>'[10]17'!$F13</f>
        <v>221904.375</v>
      </c>
      <c r="E56" s="15">
        <f t="shared" si="0"/>
        <v>332309.375</v>
      </c>
      <c r="F56" s="1">
        <v>6.35</v>
      </c>
      <c r="J56" s="2">
        <v>39904</v>
      </c>
      <c r="K56" s="4">
        <v>10000282</v>
      </c>
      <c r="L56" s="3"/>
      <c r="M56" s="3" t="s">
        <v>3</v>
      </c>
      <c r="N56" s="3"/>
      <c r="O56" s="3">
        <v>-0.02</v>
      </c>
      <c r="P56" s="3" t="s">
        <v>16</v>
      </c>
    </row>
    <row r="57" spans="2:16">
      <c r="B57" s="11">
        <v>41456</v>
      </c>
      <c r="C57" s="15">
        <f>'[9]02'!$F14</f>
        <v>106929</v>
      </c>
      <c r="D57" s="15">
        <f>'[10]17'!$F14</f>
        <v>233291</v>
      </c>
      <c r="E57" s="15">
        <f t="shared" si="0"/>
        <v>340220</v>
      </c>
      <c r="F57" s="1">
        <v>7.66</v>
      </c>
      <c r="J57" s="2">
        <v>39934</v>
      </c>
      <c r="K57" s="4">
        <v>10000007</v>
      </c>
      <c r="L57" s="3"/>
      <c r="M57" s="3" t="s">
        <v>3</v>
      </c>
      <c r="N57" s="3"/>
      <c r="O57" s="3">
        <v>-0.04</v>
      </c>
      <c r="P57" s="3" t="s">
        <v>14</v>
      </c>
    </row>
    <row r="58" spans="2:16">
      <c r="B58" s="11">
        <v>41487</v>
      </c>
      <c r="C58" s="15">
        <f>'[9]02'!$F15</f>
        <v>90703</v>
      </c>
      <c r="D58" s="15">
        <f>'[10]17'!$F15</f>
        <v>242856</v>
      </c>
      <c r="E58" s="15">
        <f t="shared" si="0"/>
        <v>333559</v>
      </c>
      <c r="F58" s="1">
        <v>8.76</v>
      </c>
      <c r="J58" s="2">
        <v>39934</v>
      </c>
      <c r="K58" s="4">
        <v>10000011</v>
      </c>
      <c r="L58" s="3"/>
      <c r="M58" s="3" t="s">
        <v>3</v>
      </c>
      <c r="N58" s="3"/>
      <c r="O58" s="3">
        <v>0.01</v>
      </c>
      <c r="P58" s="3" t="s">
        <v>17</v>
      </c>
    </row>
    <row r="59" spans="2:16">
      <c r="B59" s="11">
        <v>41518</v>
      </c>
      <c r="C59" s="15">
        <f>'[9]02'!$F16</f>
        <v>96825</v>
      </c>
      <c r="D59" s="15">
        <f>'[10]17'!$F16</f>
        <v>243291</v>
      </c>
      <c r="E59" s="15">
        <f t="shared" si="0"/>
        <v>340116</v>
      </c>
      <c r="F59" s="1">
        <v>7.52</v>
      </c>
      <c r="J59" s="2">
        <v>39934</v>
      </c>
      <c r="K59" s="4">
        <v>10000104</v>
      </c>
      <c r="L59" s="3"/>
      <c r="M59" s="3" t="s">
        <v>3</v>
      </c>
      <c r="N59" s="3"/>
      <c r="O59" s="3">
        <v>0.05</v>
      </c>
      <c r="P59" s="3" t="s">
        <v>15</v>
      </c>
    </row>
    <row r="60" spans="2:16">
      <c r="B60" s="11">
        <v>41548</v>
      </c>
      <c r="C60" s="15">
        <f>'[9]02'!$F17</f>
        <v>93845</v>
      </c>
      <c r="D60" s="15">
        <f>'[10]17'!$F17</f>
        <v>236726</v>
      </c>
      <c r="E60" s="15">
        <f t="shared" si="0"/>
        <v>330571</v>
      </c>
      <c r="F60" s="1">
        <v>7.66</v>
      </c>
      <c r="J60" s="2">
        <v>39934</v>
      </c>
      <c r="K60" s="4">
        <v>10000261</v>
      </c>
      <c r="L60" s="3"/>
      <c r="M60" s="3" t="s">
        <v>3</v>
      </c>
      <c r="N60" s="3"/>
      <c r="O60" s="3">
        <v>-0.01</v>
      </c>
      <c r="P60" s="3" t="s">
        <v>24</v>
      </c>
    </row>
    <row r="61" spans="2:16">
      <c r="B61" s="11">
        <v>41579</v>
      </c>
      <c r="C61" s="15">
        <f>'[9]02'!$F18</f>
        <v>98472</v>
      </c>
      <c r="D61" s="15">
        <f>'[10]17'!$F18</f>
        <v>229321</v>
      </c>
      <c r="E61" s="15">
        <f t="shared" si="0"/>
        <v>327793</v>
      </c>
      <c r="F61" s="1">
        <v>7.24</v>
      </c>
      <c r="G61" s="24">
        <f>SUMPRODUCT($F$51:F61,$E$51:E61)/SUM($E$51:E61)</f>
        <v>7.5401799058485466</v>
      </c>
      <c r="J61" s="2">
        <v>39934</v>
      </c>
      <c r="K61" s="4">
        <v>10000282</v>
      </c>
      <c r="L61" s="3"/>
      <c r="M61" s="3" t="s">
        <v>3</v>
      </c>
      <c r="N61" s="3"/>
      <c r="O61" s="3">
        <v>-0.04</v>
      </c>
      <c r="P61" s="3" t="s">
        <v>16</v>
      </c>
    </row>
    <row r="62" spans="2:16">
      <c r="J62" s="2">
        <v>39965</v>
      </c>
      <c r="K62" s="4">
        <v>10000007</v>
      </c>
      <c r="L62" s="3"/>
      <c r="M62" s="3" t="s">
        <v>3</v>
      </c>
      <c r="N62" s="3"/>
      <c r="O62" s="3">
        <v>0.04</v>
      </c>
      <c r="P62" s="3" t="s">
        <v>14</v>
      </c>
    </row>
    <row r="63" spans="2:16">
      <c r="J63" s="2">
        <v>39965</v>
      </c>
      <c r="K63" s="4">
        <v>10000011</v>
      </c>
      <c r="L63" s="3"/>
      <c r="M63" s="3" t="s">
        <v>3</v>
      </c>
      <c r="N63" s="3"/>
      <c r="O63" s="3">
        <v>-0.01</v>
      </c>
      <c r="P63" s="3" t="s">
        <v>17</v>
      </c>
    </row>
    <row r="64" spans="2:16">
      <c r="J64" s="2">
        <v>39965</v>
      </c>
      <c r="K64" s="4">
        <v>10000104</v>
      </c>
      <c r="L64" s="3"/>
      <c r="M64" s="3" t="s">
        <v>3</v>
      </c>
      <c r="N64" s="3"/>
      <c r="O64" s="3">
        <v>0.04</v>
      </c>
      <c r="P64" s="3" t="s">
        <v>15</v>
      </c>
    </row>
    <row r="65" spans="2:16">
      <c r="B65" s="11">
        <v>41609</v>
      </c>
      <c r="C65" s="15">
        <f>'[9]02'!$F19</f>
        <v>108411</v>
      </c>
      <c r="D65" s="15">
        <v>207026</v>
      </c>
      <c r="E65" s="15">
        <f>SUM(C65:D65)</f>
        <v>315437</v>
      </c>
      <c r="J65" s="2">
        <v>39965</v>
      </c>
      <c r="K65" s="4">
        <v>10000261</v>
      </c>
      <c r="L65" s="3"/>
      <c r="M65" s="3" t="s">
        <v>3</v>
      </c>
      <c r="N65" s="3"/>
      <c r="O65" s="3">
        <v>-0.01</v>
      </c>
      <c r="P65" s="3" t="s">
        <v>24</v>
      </c>
    </row>
    <row r="66" spans="2:16">
      <c r="J66" s="2">
        <v>39965</v>
      </c>
      <c r="K66" s="4">
        <v>10000282</v>
      </c>
      <c r="L66" s="3"/>
      <c r="M66" s="3" t="s">
        <v>3</v>
      </c>
      <c r="N66" s="3"/>
      <c r="O66" s="3">
        <v>-0.02</v>
      </c>
      <c r="P66" s="3" t="s">
        <v>16</v>
      </c>
    </row>
    <row r="67" spans="2:16">
      <c r="J67" s="2">
        <v>39995</v>
      </c>
      <c r="K67" s="4">
        <v>10000007</v>
      </c>
      <c r="L67" s="3"/>
      <c r="M67" s="3" t="s">
        <v>3</v>
      </c>
      <c r="N67" s="3"/>
      <c r="O67" s="3">
        <v>0.02</v>
      </c>
      <c r="P67" s="3" t="s">
        <v>14</v>
      </c>
    </row>
    <row r="68" spans="2:16">
      <c r="J68" s="2">
        <v>39995</v>
      </c>
      <c r="K68" s="4">
        <v>10000011</v>
      </c>
      <c r="L68" s="3"/>
      <c r="M68" s="3" t="s">
        <v>3</v>
      </c>
      <c r="N68" s="3"/>
      <c r="O68" s="3">
        <v>0.02</v>
      </c>
      <c r="P68" s="3" t="s">
        <v>17</v>
      </c>
    </row>
    <row r="69" spans="2:16">
      <c r="J69" s="2">
        <v>39995</v>
      </c>
      <c r="K69" s="4">
        <v>10000104</v>
      </c>
      <c r="L69" s="3"/>
      <c r="M69" s="3" t="s">
        <v>3</v>
      </c>
      <c r="N69" s="3"/>
      <c r="O69" s="3">
        <v>0.04</v>
      </c>
      <c r="P69" s="3" t="s">
        <v>15</v>
      </c>
    </row>
    <row r="70" spans="2:16">
      <c r="J70" s="2">
        <v>39995</v>
      </c>
      <c r="K70" s="4">
        <v>10000261</v>
      </c>
      <c r="L70" s="3"/>
      <c r="M70" s="3" t="s">
        <v>3</v>
      </c>
      <c r="N70" s="3"/>
      <c r="O70" s="3">
        <v>-0.03</v>
      </c>
      <c r="P70" s="3" t="s">
        <v>24</v>
      </c>
    </row>
    <row r="71" spans="2:16">
      <c r="J71" s="2">
        <v>39995</v>
      </c>
      <c r="K71" s="4">
        <v>10000282</v>
      </c>
      <c r="L71" s="3"/>
      <c r="M71" s="3" t="s">
        <v>3</v>
      </c>
      <c r="N71" s="3"/>
      <c r="O71" s="3">
        <v>0.06</v>
      </c>
      <c r="P71" s="3" t="s">
        <v>16</v>
      </c>
    </row>
    <row r="72" spans="2:16">
      <c r="J72" s="2">
        <v>40026</v>
      </c>
      <c r="K72" s="4">
        <v>10000007</v>
      </c>
      <c r="L72" s="3"/>
      <c r="M72" s="3" t="s">
        <v>3</v>
      </c>
      <c r="N72" s="3"/>
      <c r="O72" s="3">
        <v>0.02</v>
      </c>
      <c r="P72" s="3" t="s">
        <v>14</v>
      </c>
    </row>
    <row r="73" spans="2:16">
      <c r="J73" s="2">
        <v>40026</v>
      </c>
      <c r="K73" s="4">
        <v>10000011</v>
      </c>
      <c r="L73" s="3"/>
      <c r="M73" s="3" t="s">
        <v>3</v>
      </c>
      <c r="N73" s="3"/>
      <c r="O73" s="3">
        <v>-0.01</v>
      </c>
      <c r="P73" s="3" t="s">
        <v>17</v>
      </c>
    </row>
    <row r="74" spans="2:16">
      <c r="J74" s="2">
        <v>40026</v>
      </c>
      <c r="K74" s="4">
        <v>10000104</v>
      </c>
      <c r="L74" s="3"/>
      <c r="M74" s="3" t="s">
        <v>3</v>
      </c>
      <c r="N74" s="3"/>
      <c r="O74" s="3">
        <v>7.0000000000000007E-2</v>
      </c>
      <c r="P74" s="3" t="s">
        <v>15</v>
      </c>
    </row>
    <row r="75" spans="2:16">
      <c r="J75" s="2">
        <v>40026</v>
      </c>
      <c r="K75" s="4">
        <v>10000261</v>
      </c>
      <c r="L75" s="3"/>
      <c r="M75" s="3" t="s">
        <v>3</v>
      </c>
      <c r="N75" s="3"/>
      <c r="O75" s="3">
        <v>-0.01</v>
      </c>
      <c r="P75" s="3" t="s">
        <v>24</v>
      </c>
    </row>
    <row r="76" spans="2:16">
      <c r="J76" s="2">
        <v>40057</v>
      </c>
      <c r="K76" s="4">
        <v>10000007</v>
      </c>
      <c r="L76" s="3"/>
      <c r="M76" s="3" t="s">
        <v>3</v>
      </c>
      <c r="N76" s="3"/>
      <c r="O76" s="3">
        <v>0.14000000000000001</v>
      </c>
      <c r="P76" s="3" t="s">
        <v>14</v>
      </c>
    </row>
    <row r="77" spans="2:16">
      <c r="J77" s="2">
        <v>40057</v>
      </c>
      <c r="K77" s="4">
        <v>10000011</v>
      </c>
      <c r="L77" s="3"/>
      <c r="M77" s="3" t="s">
        <v>3</v>
      </c>
      <c r="N77" s="3"/>
      <c r="O77" s="3">
        <v>0.01</v>
      </c>
      <c r="P77" s="3" t="s">
        <v>17</v>
      </c>
    </row>
    <row r="78" spans="2:16">
      <c r="J78" s="2">
        <v>40057</v>
      </c>
      <c r="K78" s="4">
        <v>10000104</v>
      </c>
      <c r="L78" s="3"/>
      <c r="M78" s="3" t="s">
        <v>3</v>
      </c>
      <c r="N78" s="3"/>
      <c r="O78" s="3">
        <v>0.14000000000000001</v>
      </c>
      <c r="P78" s="3" t="s">
        <v>15</v>
      </c>
    </row>
    <row r="79" spans="2:16">
      <c r="J79" s="2">
        <v>40057</v>
      </c>
      <c r="K79" s="4">
        <v>10000261</v>
      </c>
      <c r="L79" s="3"/>
      <c r="M79" s="3" t="s">
        <v>3</v>
      </c>
      <c r="N79" s="3"/>
      <c r="O79" s="3">
        <v>-0.02</v>
      </c>
      <c r="P79" s="3" t="s">
        <v>24</v>
      </c>
    </row>
    <row r="80" spans="2:16">
      <c r="J80" s="2">
        <v>40057</v>
      </c>
      <c r="K80" s="4">
        <v>10000282</v>
      </c>
      <c r="L80" s="3"/>
      <c r="M80" s="3" t="s">
        <v>3</v>
      </c>
      <c r="N80" s="3"/>
      <c r="O80" s="3">
        <v>0.02</v>
      </c>
      <c r="P80" s="3" t="s">
        <v>16</v>
      </c>
    </row>
    <row r="81" spans="10:16">
      <c r="J81" s="2">
        <v>40087</v>
      </c>
      <c r="K81" s="4">
        <v>10000007</v>
      </c>
      <c r="L81" s="3"/>
      <c r="M81" s="3" t="s">
        <v>3</v>
      </c>
      <c r="N81" s="3"/>
      <c r="O81" s="3">
        <v>0.22</v>
      </c>
      <c r="P81" s="3" t="s">
        <v>14</v>
      </c>
    </row>
    <row r="82" spans="10:16">
      <c r="J82" s="2">
        <v>40087</v>
      </c>
      <c r="K82" s="4">
        <v>10000011</v>
      </c>
      <c r="L82" s="3"/>
      <c r="M82" s="3" t="s">
        <v>3</v>
      </c>
      <c r="N82" s="3"/>
      <c r="O82" s="3">
        <v>-0.02</v>
      </c>
      <c r="P82" s="3" t="s">
        <v>17</v>
      </c>
    </row>
    <row r="83" spans="10:16">
      <c r="J83" s="2">
        <v>40087</v>
      </c>
      <c r="K83" s="4">
        <v>10000104</v>
      </c>
      <c r="L83" s="3"/>
      <c r="M83" s="3" t="s">
        <v>3</v>
      </c>
      <c r="N83" s="3"/>
      <c r="O83" s="3">
        <v>0.11</v>
      </c>
      <c r="P83" s="3" t="s">
        <v>15</v>
      </c>
    </row>
    <row r="84" spans="10:16">
      <c r="J84" s="2">
        <v>40087</v>
      </c>
      <c r="K84" s="4">
        <v>10000261</v>
      </c>
      <c r="L84" s="3"/>
      <c r="M84" s="3" t="s">
        <v>8</v>
      </c>
      <c r="N84" s="3">
        <v>12</v>
      </c>
      <c r="O84" s="3">
        <v>63373.53</v>
      </c>
      <c r="P84" s="3" t="s">
        <v>24</v>
      </c>
    </row>
    <row r="85" spans="10:16">
      <c r="J85" s="2">
        <v>40087</v>
      </c>
      <c r="K85" s="4">
        <v>10000261</v>
      </c>
      <c r="L85" s="3"/>
      <c r="M85" s="3" t="s">
        <v>3</v>
      </c>
      <c r="N85" s="3"/>
      <c r="O85" s="3">
        <v>-0.01</v>
      </c>
      <c r="P85" s="3" t="s">
        <v>24</v>
      </c>
    </row>
    <row r="86" spans="10:16">
      <c r="J86" s="2">
        <v>40087</v>
      </c>
      <c r="K86" s="4">
        <v>10000282</v>
      </c>
      <c r="L86" s="3"/>
      <c r="M86" s="3" t="s">
        <v>3</v>
      </c>
      <c r="N86" s="3"/>
      <c r="O86" s="3">
        <v>-0.01</v>
      </c>
      <c r="P86" s="3" t="s">
        <v>16</v>
      </c>
    </row>
    <row r="87" spans="10:16">
      <c r="J87" s="2">
        <v>40118</v>
      </c>
      <c r="K87" s="4">
        <v>10000007</v>
      </c>
      <c r="L87" s="3"/>
      <c r="M87" s="3" t="s">
        <v>3</v>
      </c>
      <c r="N87" s="3"/>
      <c r="O87" s="3">
        <v>0.14000000000000001</v>
      </c>
      <c r="P87" s="3" t="s">
        <v>14</v>
      </c>
    </row>
    <row r="88" spans="10:16">
      <c r="J88" s="2">
        <v>40118</v>
      </c>
      <c r="K88" s="4">
        <v>10000104</v>
      </c>
      <c r="L88" s="3"/>
      <c r="M88" s="3" t="s">
        <v>3</v>
      </c>
      <c r="N88" s="3"/>
      <c r="O88" s="3">
        <v>7.0000000000000007E-2</v>
      </c>
      <c r="P88" s="3" t="s">
        <v>15</v>
      </c>
    </row>
    <row r="89" spans="10:16">
      <c r="J89" s="2">
        <v>40118</v>
      </c>
      <c r="K89" s="4">
        <v>10000261</v>
      </c>
      <c r="L89" s="3"/>
      <c r="M89" s="3" t="s">
        <v>8</v>
      </c>
      <c r="N89" s="3">
        <v>52</v>
      </c>
      <c r="O89" s="3">
        <v>227986.89</v>
      </c>
      <c r="P89" s="3" t="s">
        <v>24</v>
      </c>
    </row>
    <row r="90" spans="10:16">
      <c r="J90" s="2">
        <v>40118</v>
      </c>
      <c r="K90" s="4">
        <v>10000261</v>
      </c>
      <c r="L90" s="3"/>
      <c r="M90" s="3" t="s">
        <v>3</v>
      </c>
      <c r="N90" s="3"/>
      <c r="O90" s="3">
        <v>0.03</v>
      </c>
      <c r="P90" s="3" t="s">
        <v>24</v>
      </c>
    </row>
    <row r="91" spans="10:16">
      <c r="J91" s="2">
        <v>40118</v>
      </c>
      <c r="K91" s="4">
        <v>10000282</v>
      </c>
      <c r="L91" s="3"/>
      <c r="M91" s="3" t="s">
        <v>3</v>
      </c>
      <c r="N91" s="3"/>
      <c r="O91" s="3">
        <v>-0.02</v>
      </c>
      <c r="P91" s="3" t="s">
        <v>16</v>
      </c>
    </row>
    <row r="92" spans="10:16">
      <c r="J92" s="2">
        <v>40148</v>
      </c>
      <c r="K92" s="4">
        <v>10000007</v>
      </c>
      <c r="L92" s="3"/>
      <c r="M92" s="3" t="s">
        <v>3</v>
      </c>
      <c r="N92" s="3"/>
      <c r="O92" s="3">
        <v>0.18</v>
      </c>
      <c r="P92" s="3" t="s">
        <v>14</v>
      </c>
    </row>
    <row r="93" spans="10:16">
      <c r="J93" s="2">
        <v>40148</v>
      </c>
      <c r="K93" s="4">
        <v>10000011</v>
      </c>
      <c r="L93" s="3"/>
      <c r="M93" s="3" t="s">
        <v>3</v>
      </c>
      <c r="N93" s="3"/>
      <c r="O93" s="3">
        <v>-0.01</v>
      </c>
      <c r="P93" s="3" t="s">
        <v>17</v>
      </c>
    </row>
    <row r="94" spans="10:16">
      <c r="J94" s="2">
        <v>40148</v>
      </c>
      <c r="K94" s="4">
        <v>10000104</v>
      </c>
      <c r="L94" s="3"/>
      <c r="M94" s="3" t="s">
        <v>3</v>
      </c>
      <c r="N94" s="3"/>
      <c r="O94" s="3">
        <v>64.599999999999994</v>
      </c>
      <c r="P94" s="3" t="s">
        <v>15</v>
      </c>
    </row>
    <row r="95" spans="10:16">
      <c r="J95" s="2">
        <v>40148</v>
      </c>
      <c r="K95" s="4">
        <v>10000261</v>
      </c>
      <c r="L95" s="3"/>
      <c r="M95" s="3" t="s">
        <v>8</v>
      </c>
      <c r="N95" s="3">
        <v>52</v>
      </c>
      <c r="O95" s="3">
        <v>235806.67</v>
      </c>
      <c r="P95" s="3" t="s">
        <v>24</v>
      </c>
    </row>
    <row r="96" spans="10:16">
      <c r="J96" s="2">
        <v>40148</v>
      </c>
      <c r="K96" s="4">
        <v>10000261</v>
      </c>
      <c r="L96" s="3"/>
      <c r="M96" s="3" t="s">
        <v>3</v>
      </c>
      <c r="N96" s="3"/>
      <c r="O96" s="3">
        <v>-0.02</v>
      </c>
      <c r="P96" s="3" t="s">
        <v>24</v>
      </c>
    </row>
    <row r="97" spans="10:16">
      <c r="J97" s="2">
        <v>40148</v>
      </c>
      <c r="K97" s="4">
        <v>10000282</v>
      </c>
      <c r="L97" s="3"/>
      <c r="M97" s="3" t="s">
        <v>3</v>
      </c>
      <c r="N97" s="3"/>
      <c r="O97" s="3">
        <v>-0.01</v>
      </c>
      <c r="P97" s="3" t="s">
        <v>16</v>
      </c>
    </row>
    <row r="98" spans="10:16">
      <c r="J98" s="2">
        <v>40179</v>
      </c>
      <c r="K98" s="4">
        <v>10000007</v>
      </c>
      <c r="L98" s="3"/>
      <c r="M98" s="3" t="s">
        <v>3</v>
      </c>
      <c r="N98" s="3"/>
      <c r="O98" s="3">
        <v>139.44999999999999</v>
      </c>
      <c r="P98" s="3" t="s">
        <v>14</v>
      </c>
    </row>
    <row r="99" spans="10:16">
      <c r="J99" s="2">
        <v>40179</v>
      </c>
      <c r="K99" s="4">
        <v>10000011</v>
      </c>
      <c r="L99" s="3"/>
      <c r="M99" s="3" t="s">
        <v>3</v>
      </c>
      <c r="N99" s="3"/>
      <c r="O99" s="3">
        <v>-0.03</v>
      </c>
      <c r="P99" s="3" t="s">
        <v>17</v>
      </c>
    </row>
    <row r="100" spans="10:16">
      <c r="J100" s="2">
        <v>40179</v>
      </c>
      <c r="K100" s="4">
        <v>10000104</v>
      </c>
      <c r="L100" s="3"/>
      <c r="M100" s="3" t="s">
        <v>3</v>
      </c>
      <c r="N100" s="3"/>
      <c r="O100" s="3">
        <v>31.76</v>
      </c>
      <c r="P100" s="3" t="s">
        <v>15</v>
      </c>
    </row>
    <row r="101" spans="10:16">
      <c r="J101" s="2">
        <v>40179</v>
      </c>
      <c r="K101" s="4">
        <v>10000261</v>
      </c>
      <c r="L101" s="3"/>
      <c r="M101" s="3" t="s">
        <v>3</v>
      </c>
      <c r="N101" s="3"/>
      <c r="O101" s="3">
        <v>0.02</v>
      </c>
      <c r="P101" s="3" t="s">
        <v>24</v>
      </c>
    </row>
    <row r="102" spans="10:16">
      <c r="J102" s="2">
        <v>40179</v>
      </c>
      <c r="K102" s="4">
        <v>10000282</v>
      </c>
      <c r="L102" s="3"/>
      <c r="M102" s="3" t="s">
        <v>3</v>
      </c>
      <c r="N102" s="3"/>
      <c r="O102" s="3">
        <v>0.05</v>
      </c>
      <c r="P102" s="3" t="s">
        <v>16</v>
      </c>
    </row>
    <row r="103" spans="10:16">
      <c r="J103" s="2">
        <v>40210</v>
      </c>
      <c r="K103" s="4">
        <v>10000007</v>
      </c>
      <c r="L103" s="3"/>
      <c r="M103" s="3" t="s">
        <v>8</v>
      </c>
      <c r="N103" s="3">
        <v>1.3</v>
      </c>
      <c r="O103" s="3">
        <v>4389.6499999999996</v>
      </c>
      <c r="P103" s="3" t="s">
        <v>14</v>
      </c>
    </row>
    <row r="104" spans="10:16">
      <c r="J104" s="2">
        <v>40210</v>
      </c>
      <c r="K104" s="4">
        <v>10000007</v>
      </c>
      <c r="L104" s="3"/>
      <c r="M104" s="3" t="s">
        <v>3</v>
      </c>
      <c r="N104" s="3"/>
      <c r="O104" s="3">
        <v>0.01</v>
      </c>
      <c r="P104" s="3" t="s">
        <v>14</v>
      </c>
    </row>
    <row r="105" spans="10:16">
      <c r="J105" s="2">
        <v>40210</v>
      </c>
      <c r="K105" s="4">
        <v>10000011</v>
      </c>
      <c r="L105" s="3"/>
      <c r="M105" s="3" t="s">
        <v>3</v>
      </c>
      <c r="N105" s="3"/>
      <c r="O105" s="3">
        <v>-0.04</v>
      </c>
      <c r="P105" s="3" t="s">
        <v>17</v>
      </c>
    </row>
    <row r="106" spans="10:16">
      <c r="J106" s="2">
        <v>40210</v>
      </c>
      <c r="K106" s="4">
        <v>10000104</v>
      </c>
      <c r="L106" s="3"/>
      <c r="M106" s="3" t="s">
        <v>3</v>
      </c>
      <c r="N106" s="3"/>
      <c r="O106" s="3">
        <v>191.71</v>
      </c>
      <c r="P106" s="3" t="s">
        <v>15</v>
      </c>
    </row>
    <row r="107" spans="10:16">
      <c r="J107" s="2">
        <v>40210</v>
      </c>
      <c r="K107" s="4">
        <v>10000261</v>
      </c>
      <c r="L107" s="3"/>
      <c r="M107" s="3" t="s">
        <v>3</v>
      </c>
      <c r="N107" s="3"/>
      <c r="O107" s="3">
        <v>-0.02</v>
      </c>
      <c r="P107" s="3" t="s">
        <v>24</v>
      </c>
    </row>
    <row r="108" spans="10:16">
      <c r="J108" s="2">
        <v>40210</v>
      </c>
      <c r="K108" s="4">
        <v>10000282</v>
      </c>
      <c r="L108" s="3"/>
      <c r="M108" s="3" t="s">
        <v>3</v>
      </c>
      <c r="N108" s="3"/>
      <c r="O108" s="3">
        <v>-0.02</v>
      </c>
      <c r="P108" s="3" t="s">
        <v>16</v>
      </c>
    </row>
    <row r="109" spans="10:16">
      <c r="J109" s="2">
        <v>40238</v>
      </c>
      <c r="K109" s="4">
        <v>10000007</v>
      </c>
      <c r="L109" s="3"/>
      <c r="M109" s="3" t="s">
        <v>3</v>
      </c>
      <c r="N109" s="3"/>
      <c r="O109" s="3">
        <v>0.15</v>
      </c>
      <c r="P109" s="3" t="s">
        <v>14</v>
      </c>
    </row>
    <row r="110" spans="10:16">
      <c r="J110" s="2">
        <v>40238</v>
      </c>
      <c r="K110" s="4">
        <v>10000011</v>
      </c>
      <c r="L110" s="3"/>
      <c r="M110" s="3" t="s">
        <v>3</v>
      </c>
      <c r="N110" s="3"/>
      <c r="O110" s="3">
        <v>-0.01</v>
      </c>
      <c r="P110" s="3" t="s">
        <v>17</v>
      </c>
    </row>
    <row r="111" spans="10:16">
      <c r="J111" s="2">
        <v>40238</v>
      </c>
      <c r="K111" s="4">
        <v>10000104</v>
      </c>
      <c r="L111" s="3"/>
      <c r="M111" s="3" t="s">
        <v>3</v>
      </c>
      <c r="N111" s="3"/>
      <c r="O111" s="3">
        <v>0.08</v>
      </c>
      <c r="P111" s="3" t="s">
        <v>15</v>
      </c>
    </row>
    <row r="112" spans="10:16">
      <c r="J112" s="2">
        <v>40238</v>
      </c>
      <c r="K112" s="4">
        <v>10000261</v>
      </c>
      <c r="L112" s="3"/>
      <c r="M112" s="3" t="s">
        <v>3</v>
      </c>
      <c r="N112" s="3"/>
      <c r="O112" s="3">
        <v>-0.03</v>
      </c>
      <c r="P112" s="3" t="s">
        <v>24</v>
      </c>
    </row>
    <row r="113" spans="10:16">
      <c r="J113" s="2">
        <v>40238</v>
      </c>
      <c r="K113" s="4">
        <v>10000282</v>
      </c>
      <c r="L113" s="3"/>
      <c r="M113" s="3" t="s">
        <v>8</v>
      </c>
      <c r="N113" s="3">
        <v>0.3</v>
      </c>
      <c r="O113" s="3">
        <v>2369.2399999999998</v>
      </c>
      <c r="P113" s="3" t="s">
        <v>16</v>
      </c>
    </row>
    <row r="114" spans="10:16">
      <c r="J114" s="2">
        <v>40238</v>
      </c>
      <c r="K114" s="4">
        <v>10000282</v>
      </c>
      <c r="L114" s="3"/>
      <c r="M114" s="3" t="s">
        <v>3</v>
      </c>
      <c r="N114" s="3"/>
      <c r="O114" s="3">
        <v>0.01</v>
      </c>
      <c r="P114" s="3" t="s">
        <v>16</v>
      </c>
    </row>
    <row r="115" spans="10:16">
      <c r="J115" s="2">
        <v>40269</v>
      </c>
      <c r="K115" s="4">
        <v>10000007</v>
      </c>
      <c r="L115" s="3"/>
      <c r="M115" s="3" t="s">
        <v>3</v>
      </c>
      <c r="N115" s="3"/>
      <c r="O115" s="3">
        <v>0.03</v>
      </c>
      <c r="P115" s="3" t="s">
        <v>14</v>
      </c>
    </row>
    <row r="116" spans="10:16">
      <c r="J116" s="2">
        <v>40269</v>
      </c>
      <c r="K116" s="4">
        <v>10000104</v>
      </c>
      <c r="L116" s="3"/>
      <c r="M116" s="3" t="s">
        <v>3</v>
      </c>
      <c r="N116" s="3"/>
      <c r="O116" s="3">
        <v>0.1</v>
      </c>
      <c r="P116" s="3" t="s">
        <v>15</v>
      </c>
    </row>
    <row r="117" spans="10:16">
      <c r="J117" s="2">
        <v>40269</v>
      </c>
      <c r="K117" s="4">
        <v>10000261</v>
      </c>
      <c r="L117" s="3"/>
      <c r="M117" s="3" t="s">
        <v>8</v>
      </c>
      <c r="N117" s="3">
        <v>26</v>
      </c>
      <c r="O117" s="3">
        <v>151362.79999999999</v>
      </c>
      <c r="P117" s="3" t="s">
        <v>24</v>
      </c>
    </row>
    <row r="118" spans="10:16">
      <c r="J118" s="2">
        <v>40269</v>
      </c>
      <c r="K118" s="4">
        <v>10000261</v>
      </c>
      <c r="L118" s="3"/>
      <c r="M118" s="3" t="s">
        <v>3</v>
      </c>
      <c r="N118" s="3"/>
      <c r="O118" s="3">
        <v>-0.02</v>
      </c>
      <c r="P118" s="3" t="s">
        <v>24</v>
      </c>
    </row>
    <row r="119" spans="10:16">
      <c r="J119" s="2">
        <v>40269</v>
      </c>
      <c r="K119" s="4">
        <v>10000282</v>
      </c>
      <c r="L119" s="3"/>
      <c r="M119" s="3" t="s">
        <v>3</v>
      </c>
      <c r="N119" s="3"/>
      <c r="O119" s="3">
        <v>-0.02</v>
      </c>
      <c r="P119" s="3" t="s">
        <v>16</v>
      </c>
    </row>
    <row r="120" spans="10:16">
      <c r="J120" s="2">
        <v>40299</v>
      </c>
      <c r="K120" s="4">
        <v>10000007</v>
      </c>
      <c r="L120" s="3"/>
      <c r="M120" s="3" t="s">
        <v>3</v>
      </c>
      <c r="N120" s="3"/>
      <c r="O120" s="3">
        <v>0.02</v>
      </c>
      <c r="P120" s="3" t="s">
        <v>14</v>
      </c>
    </row>
    <row r="121" spans="10:16">
      <c r="J121" s="2">
        <v>40299</v>
      </c>
      <c r="K121" s="4">
        <v>10000011</v>
      </c>
      <c r="L121" s="3"/>
      <c r="M121" s="3" t="s">
        <v>3</v>
      </c>
      <c r="N121" s="3"/>
      <c r="O121" s="3">
        <v>0.02</v>
      </c>
      <c r="P121" s="3" t="s">
        <v>17</v>
      </c>
    </row>
    <row r="122" spans="10:16">
      <c r="J122" s="2">
        <v>40299</v>
      </c>
      <c r="K122" s="4">
        <v>10000104</v>
      </c>
      <c r="L122" s="3"/>
      <c r="M122" s="3" t="s">
        <v>3</v>
      </c>
      <c r="N122" s="3"/>
      <c r="O122" s="3">
        <v>0.02</v>
      </c>
      <c r="P122" s="3" t="s">
        <v>15</v>
      </c>
    </row>
    <row r="123" spans="10:16">
      <c r="J123" s="2">
        <v>40299</v>
      </c>
      <c r="K123" s="4">
        <v>10000261</v>
      </c>
      <c r="L123" s="3"/>
      <c r="M123" s="3" t="s">
        <v>8</v>
      </c>
      <c r="N123" s="3">
        <v>24</v>
      </c>
      <c r="O123" s="3">
        <v>134042.32</v>
      </c>
      <c r="P123" s="3" t="s">
        <v>24</v>
      </c>
    </row>
    <row r="124" spans="10:16">
      <c r="J124" s="2">
        <v>40299</v>
      </c>
      <c r="K124" s="4">
        <v>10000261</v>
      </c>
      <c r="L124" s="3"/>
      <c r="M124" s="3" t="s">
        <v>3</v>
      </c>
      <c r="N124" s="3"/>
      <c r="O124" s="3">
        <v>0.03</v>
      </c>
      <c r="P124" s="3" t="s">
        <v>24</v>
      </c>
    </row>
    <row r="125" spans="10:16">
      <c r="J125" s="2">
        <v>40299</v>
      </c>
      <c r="K125" s="4">
        <v>10000282</v>
      </c>
      <c r="L125" s="3"/>
      <c r="M125" s="3" t="s">
        <v>3</v>
      </c>
      <c r="N125" s="3"/>
      <c r="O125" s="3">
        <v>0.02</v>
      </c>
      <c r="P125" s="3" t="s">
        <v>16</v>
      </c>
    </row>
    <row r="126" spans="10:16">
      <c r="J126" s="2">
        <v>40330</v>
      </c>
      <c r="K126" s="4">
        <v>10000007</v>
      </c>
      <c r="L126" s="3"/>
      <c r="M126" s="3" t="s">
        <v>3</v>
      </c>
      <c r="N126" s="3"/>
      <c r="O126" s="3">
        <v>0.08</v>
      </c>
      <c r="P126" s="3" t="s">
        <v>14</v>
      </c>
    </row>
    <row r="127" spans="10:16">
      <c r="J127" s="2">
        <v>40330</v>
      </c>
      <c r="K127" s="4">
        <v>10000011</v>
      </c>
      <c r="L127" s="3"/>
      <c r="M127" s="3" t="s">
        <v>3</v>
      </c>
      <c r="N127" s="3"/>
      <c r="O127" s="3">
        <v>0.01</v>
      </c>
      <c r="P127" s="3" t="s">
        <v>17</v>
      </c>
    </row>
    <row r="128" spans="10:16">
      <c r="J128" s="2">
        <v>40330</v>
      </c>
      <c r="K128" s="4">
        <v>10000104</v>
      </c>
      <c r="L128" s="3"/>
      <c r="M128" s="3" t="s">
        <v>3</v>
      </c>
      <c r="N128" s="3"/>
      <c r="O128" s="3">
        <v>0.01</v>
      </c>
      <c r="P128" s="3" t="s">
        <v>15</v>
      </c>
    </row>
    <row r="129" spans="10:16">
      <c r="J129" s="2">
        <v>40330</v>
      </c>
      <c r="K129" s="4">
        <v>10000261</v>
      </c>
      <c r="L129" s="3"/>
      <c r="M129" s="3" t="s">
        <v>8</v>
      </c>
      <c r="N129" s="3">
        <v>26</v>
      </c>
      <c r="O129" s="3">
        <v>145212.51999999999</v>
      </c>
      <c r="P129" s="3" t="s">
        <v>24</v>
      </c>
    </row>
    <row r="130" spans="10:16">
      <c r="J130" s="2">
        <v>40330</v>
      </c>
      <c r="K130" s="4">
        <v>10000261</v>
      </c>
      <c r="L130" s="3"/>
      <c r="M130" s="3" t="s">
        <v>3</v>
      </c>
      <c r="N130" s="3"/>
      <c r="O130" s="3">
        <v>0.01</v>
      </c>
      <c r="P130" s="3" t="s">
        <v>24</v>
      </c>
    </row>
    <row r="131" spans="10:16">
      <c r="J131" s="2">
        <v>40330</v>
      </c>
      <c r="K131" s="4">
        <v>10000282</v>
      </c>
      <c r="L131" s="3"/>
      <c r="M131" s="3" t="s">
        <v>3</v>
      </c>
      <c r="N131" s="3"/>
      <c r="O131" s="3">
        <v>0.01</v>
      </c>
      <c r="P131" s="3" t="s">
        <v>16</v>
      </c>
    </row>
    <row r="132" spans="10:16">
      <c r="J132" s="2">
        <v>40360</v>
      </c>
      <c r="K132" s="4">
        <v>10000007</v>
      </c>
      <c r="L132" s="3"/>
      <c r="M132" s="3" t="s">
        <v>3</v>
      </c>
      <c r="N132" s="3"/>
      <c r="O132" s="3">
        <v>0.08</v>
      </c>
      <c r="P132" s="3" t="s">
        <v>14</v>
      </c>
    </row>
    <row r="133" spans="10:16">
      <c r="J133" s="2">
        <v>40360</v>
      </c>
      <c r="K133" s="4">
        <v>10000011</v>
      </c>
      <c r="L133" s="3"/>
      <c r="M133" s="3" t="s">
        <v>3</v>
      </c>
      <c r="N133" s="3"/>
      <c r="O133" s="3">
        <v>-0.03</v>
      </c>
      <c r="P133" s="3" t="s">
        <v>17</v>
      </c>
    </row>
    <row r="134" spans="10:16">
      <c r="J134" s="2">
        <v>40360</v>
      </c>
      <c r="K134" s="4">
        <v>10000104</v>
      </c>
      <c r="L134" s="3"/>
      <c r="M134" s="3" t="s">
        <v>3</v>
      </c>
      <c r="N134" s="3"/>
      <c r="O134" s="3">
        <v>0.04</v>
      </c>
      <c r="P134" s="3" t="s">
        <v>15</v>
      </c>
    </row>
    <row r="135" spans="10:16">
      <c r="J135" s="2">
        <v>40360</v>
      </c>
      <c r="K135" s="4">
        <v>10000261</v>
      </c>
      <c r="L135" s="3"/>
      <c r="M135" s="3" t="s">
        <v>3</v>
      </c>
      <c r="N135" s="3"/>
      <c r="O135" s="3">
        <v>0.02</v>
      </c>
      <c r="P135" s="3" t="s">
        <v>24</v>
      </c>
    </row>
    <row r="136" spans="10:16">
      <c r="J136" s="2">
        <v>40360</v>
      </c>
      <c r="K136" s="4">
        <v>10000282</v>
      </c>
      <c r="L136" s="3"/>
      <c r="M136" s="3" t="s">
        <v>3</v>
      </c>
      <c r="N136" s="3"/>
      <c r="O136" s="3">
        <v>0.06</v>
      </c>
      <c r="P136" s="3" t="s">
        <v>16</v>
      </c>
    </row>
    <row r="137" spans="10:16">
      <c r="J137" s="2">
        <v>40391</v>
      </c>
      <c r="K137" s="4">
        <v>10000007</v>
      </c>
      <c r="L137" s="3"/>
      <c r="M137" s="3" t="s">
        <v>3</v>
      </c>
      <c r="N137" s="3"/>
      <c r="O137" s="3">
        <v>0.03</v>
      </c>
      <c r="P137" s="3" t="s">
        <v>14</v>
      </c>
    </row>
    <row r="138" spans="10:16">
      <c r="J138" s="2">
        <v>40391</v>
      </c>
      <c r="K138" s="4">
        <v>10000011</v>
      </c>
      <c r="L138" s="3"/>
      <c r="M138" s="3" t="s">
        <v>3</v>
      </c>
      <c r="N138" s="3"/>
      <c r="O138" s="3">
        <v>-0.01</v>
      </c>
      <c r="P138" s="3" t="s">
        <v>17</v>
      </c>
    </row>
    <row r="139" spans="10:16">
      <c r="J139" s="2">
        <v>40391</v>
      </c>
      <c r="K139" s="4">
        <v>10000104</v>
      </c>
      <c r="L139" s="3"/>
      <c r="M139" s="3" t="s">
        <v>3</v>
      </c>
      <c r="N139" s="3"/>
      <c r="O139" s="3">
        <v>-0.01</v>
      </c>
      <c r="P139" s="3" t="s">
        <v>15</v>
      </c>
    </row>
    <row r="140" spans="10:16">
      <c r="J140" s="2">
        <v>40391</v>
      </c>
      <c r="K140" s="4">
        <v>10000282</v>
      </c>
      <c r="L140" s="3"/>
      <c r="M140" s="3" t="s">
        <v>3</v>
      </c>
      <c r="N140" s="3"/>
      <c r="O140" s="3">
        <v>0.02</v>
      </c>
      <c r="P140" s="3" t="s">
        <v>16</v>
      </c>
    </row>
    <row r="141" spans="10:16">
      <c r="J141" s="2">
        <v>40422</v>
      </c>
      <c r="K141" s="4">
        <v>10000007</v>
      </c>
      <c r="L141" s="3"/>
      <c r="M141" s="3" t="s">
        <v>3</v>
      </c>
      <c r="N141" s="3"/>
      <c r="O141" s="3">
        <v>0.1</v>
      </c>
      <c r="P141" s="3" t="s">
        <v>14</v>
      </c>
    </row>
    <row r="142" spans="10:16">
      <c r="J142" s="2">
        <v>40422</v>
      </c>
      <c r="K142" s="4">
        <v>10000104</v>
      </c>
      <c r="L142" s="3"/>
      <c r="M142" s="3" t="s">
        <v>3</v>
      </c>
      <c r="N142" s="3"/>
      <c r="O142" s="3">
        <v>0.01</v>
      </c>
      <c r="P142" s="3" t="s">
        <v>15</v>
      </c>
    </row>
    <row r="143" spans="10:16">
      <c r="J143" s="2">
        <v>40422</v>
      </c>
      <c r="K143" s="4">
        <v>10000261</v>
      </c>
      <c r="L143" s="3"/>
      <c r="M143" s="3" t="s">
        <v>3</v>
      </c>
      <c r="N143" s="3"/>
      <c r="O143" s="3">
        <v>0.01</v>
      </c>
      <c r="P143" s="3" t="s">
        <v>24</v>
      </c>
    </row>
    <row r="144" spans="10:16">
      <c r="J144" s="2">
        <v>40452</v>
      </c>
      <c r="K144" s="4">
        <v>10000007</v>
      </c>
      <c r="L144" s="3"/>
      <c r="M144" s="3" t="s">
        <v>3</v>
      </c>
      <c r="N144" s="3"/>
      <c r="O144" s="3">
        <v>0.16</v>
      </c>
      <c r="P144" s="3" t="s">
        <v>14</v>
      </c>
    </row>
    <row r="145" spans="10:16">
      <c r="J145" s="2">
        <v>40452</v>
      </c>
      <c r="K145" s="4">
        <v>10000011</v>
      </c>
      <c r="L145" s="3"/>
      <c r="M145" s="3" t="s">
        <v>3</v>
      </c>
      <c r="N145" s="3"/>
      <c r="O145" s="3">
        <v>0.01</v>
      </c>
      <c r="P145" s="3" t="s">
        <v>17</v>
      </c>
    </row>
    <row r="146" spans="10:16">
      <c r="J146" s="2">
        <v>40452</v>
      </c>
      <c r="K146" s="4">
        <v>10000104</v>
      </c>
      <c r="L146" s="3"/>
      <c r="M146" s="3" t="s">
        <v>3</v>
      </c>
      <c r="N146" s="3"/>
      <c r="O146" s="3">
        <v>0.02</v>
      </c>
      <c r="P146" s="3" t="s">
        <v>15</v>
      </c>
    </row>
    <row r="147" spans="10:16">
      <c r="J147" s="2">
        <v>40452</v>
      </c>
      <c r="K147" s="4">
        <v>10000261</v>
      </c>
      <c r="L147" s="3"/>
      <c r="M147" s="3" t="s">
        <v>3</v>
      </c>
      <c r="N147" s="3"/>
      <c r="O147" s="3">
        <v>0.02</v>
      </c>
      <c r="P147" s="3" t="s">
        <v>24</v>
      </c>
    </row>
    <row r="148" spans="10:16">
      <c r="J148" s="2">
        <v>40452</v>
      </c>
      <c r="K148" s="4">
        <v>10000282</v>
      </c>
      <c r="L148" s="3"/>
      <c r="M148" s="3" t="s">
        <v>3</v>
      </c>
      <c r="N148" s="3"/>
      <c r="O148" s="3">
        <v>-0.03</v>
      </c>
      <c r="P148" s="3" t="s">
        <v>16</v>
      </c>
    </row>
    <row r="149" spans="10:16">
      <c r="J149" s="2">
        <v>40483</v>
      </c>
      <c r="K149" s="4">
        <v>10000007</v>
      </c>
      <c r="L149" s="3"/>
      <c r="M149" s="3" t="s">
        <v>3</v>
      </c>
      <c r="N149" s="3"/>
      <c r="O149" s="3">
        <v>38.57</v>
      </c>
      <c r="P149" s="3" t="s">
        <v>14</v>
      </c>
    </row>
    <row r="150" spans="10:16">
      <c r="J150" s="2">
        <v>40483</v>
      </c>
      <c r="K150" s="4">
        <v>10000011</v>
      </c>
      <c r="L150" s="3"/>
      <c r="M150" s="3" t="s">
        <v>3</v>
      </c>
      <c r="N150" s="3"/>
      <c r="O150" s="3">
        <v>-0.01</v>
      </c>
      <c r="P150" s="3" t="s">
        <v>17</v>
      </c>
    </row>
    <row r="151" spans="10:16">
      <c r="J151" s="2">
        <v>40483</v>
      </c>
      <c r="K151" s="4">
        <v>10000104</v>
      </c>
      <c r="L151" s="3"/>
      <c r="M151" s="3" t="s">
        <v>3</v>
      </c>
      <c r="N151" s="3"/>
      <c r="O151" s="3">
        <v>7.85</v>
      </c>
      <c r="P151" s="3" t="s">
        <v>15</v>
      </c>
    </row>
    <row r="152" spans="10:16">
      <c r="J152" s="2">
        <v>40483</v>
      </c>
      <c r="K152" s="4">
        <v>10000261</v>
      </c>
      <c r="L152" s="3"/>
      <c r="M152" s="3" t="s">
        <v>3</v>
      </c>
      <c r="N152" s="3"/>
      <c r="O152" s="3">
        <v>-0.01</v>
      </c>
      <c r="P152" s="3" t="s">
        <v>24</v>
      </c>
    </row>
    <row r="153" spans="10:16">
      <c r="J153" s="2">
        <v>40483</v>
      </c>
      <c r="K153" s="4">
        <v>10000282</v>
      </c>
      <c r="L153" s="3"/>
      <c r="M153" s="3" t="s">
        <v>3</v>
      </c>
      <c r="N153" s="3"/>
      <c r="O153" s="3">
        <v>-2121.64</v>
      </c>
      <c r="P153" s="3" t="s">
        <v>16</v>
      </c>
    </row>
    <row r="154" spans="10:16">
      <c r="J154" s="2">
        <v>40513</v>
      </c>
      <c r="K154" s="4">
        <v>10000007</v>
      </c>
      <c r="L154" s="3"/>
      <c r="M154" s="3" t="s">
        <v>3</v>
      </c>
      <c r="N154" s="3"/>
      <c r="O154" s="3">
        <v>0.16</v>
      </c>
      <c r="P154" s="3" t="s">
        <v>14</v>
      </c>
    </row>
    <row r="155" spans="10:16">
      <c r="J155" s="2">
        <v>40513</v>
      </c>
      <c r="K155" s="4">
        <v>10000011</v>
      </c>
      <c r="L155" s="3"/>
      <c r="M155" s="3" t="s">
        <v>3</v>
      </c>
      <c r="N155" s="3"/>
      <c r="O155" s="3">
        <v>-0.02</v>
      </c>
      <c r="P155" s="3" t="s">
        <v>17</v>
      </c>
    </row>
    <row r="156" spans="10:16">
      <c r="J156" s="2">
        <v>40513</v>
      </c>
      <c r="K156" s="4">
        <v>10000104</v>
      </c>
      <c r="L156" s="3"/>
      <c r="M156" s="3" t="s">
        <v>3</v>
      </c>
      <c r="N156" s="3"/>
      <c r="O156" s="3">
        <v>-0.02</v>
      </c>
      <c r="P156" s="3" t="s">
        <v>15</v>
      </c>
    </row>
    <row r="157" spans="10:16">
      <c r="J157" s="2">
        <v>40513</v>
      </c>
      <c r="K157" s="4">
        <v>10000261</v>
      </c>
      <c r="L157" s="3"/>
      <c r="M157" s="3" t="s">
        <v>3</v>
      </c>
      <c r="N157" s="3"/>
      <c r="O157" s="3">
        <v>0.03</v>
      </c>
      <c r="P157" s="3" t="s">
        <v>24</v>
      </c>
    </row>
    <row r="158" spans="10:16">
      <c r="J158" s="2">
        <v>40513</v>
      </c>
      <c r="K158" s="4">
        <v>10000282</v>
      </c>
      <c r="L158" s="3"/>
      <c r="M158" s="3" t="s">
        <v>3</v>
      </c>
      <c r="N158" s="3"/>
      <c r="O158" s="3">
        <v>0.03</v>
      </c>
      <c r="P158" s="3" t="s">
        <v>16</v>
      </c>
    </row>
    <row r="159" spans="10:16">
      <c r="J159" s="2">
        <v>40544</v>
      </c>
      <c r="K159" s="4">
        <v>10000007</v>
      </c>
      <c r="L159" s="3"/>
      <c r="M159" s="3" t="s">
        <v>3</v>
      </c>
      <c r="N159" s="3"/>
      <c r="O159" s="3">
        <v>0.1</v>
      </c>
      <c r="P159" s="3" t="s">
        <v>14</v>
      </c>
    </row>
    <row r="160" spans="10:16">
      <c r="J160" s="2">
        <v>40544</v>
      </c>
      <c r="K160" s="4">
        <v>10000011</v>
      </c>
      <c r="L160" s="3"/>
      <c r="M160" s="3" t="s">
        <v>3</v>
      </c>
      <c r="N160" s="3"/>
      <c r="O160" s="3">
        <v>-0.03</v>
      </c>
      <c r="P160" s="3" t="s">
        <v>17</v>
      </c>
    </row>
    <row r="161" spans="10:16">
      <c r="J161" s="2">
        <v>40544</v>
      </c>
      <c r="K161" s="4">
        <v>10000104</v>
      </c>
      <c r="L161" s="3"/>
      <c r="M161" s="3" t="s">
        <v>3</v>
      </c>
      <c r="N161" s="3"/>
      <c r="O161" s="3">
        <v>0.06</v>
      </c>
      <c r="P161" s="3" t="s">
        <v>15</v>
      </c>
    </row>
    <row r="162" spans="10:16">
      <c r="J162" s="2">
        <v>40544</v>
      </c>
      <c r="K162" s="4">
        <v>10000261</v>
      </c>
      <c r="L162" s="3"/>
      <c r="M162" s="3" t="s">
        <v>3</v>
      </c>
      <c r="N162" s="3"/>
      <c r="O162" s="3">
        <v>0.04</v>
      </c>
      <c r="P162" s="3" t="s">
        <v>24</v>
      </c>
    </row>
    <row r="163" spans="10:16">
      <c r="J163" s="2">
        <v>40544</v>
      </c>
      <c r="K163" s="4">
        <v>10000282</v>
      </c>
      <c r="L163" s="3"/>
      <c r="M163" s="3" t="s">
        <v>3</v>
      </c>
      <c r="N163" s="3"/>
      <c r="O163" s="3">
        <v>-0.03</v>
      </c>
      <c r="P163" s="3" t="s">
        <v>16</v>
      </c>
    </row>
    <row r="164" spans="10:16">
      <c r="J164" s="2">
        <v>40575</v>
      </c>
      <c r="K164" s="4">
        <v>10000007</v>
      </c>
      <c r="L164" s="3"/>
      <c r="M164" s="3" t="s">
        <v>3</v>
      </c>
      <c r="N164" s="3"/>
      <c r="O164" s="3">
        <v>-85.93</v>
      </c>
      <c r="P164" s="3" t="s">
        <v>14</v>
      </c>
    </row>
    <row r="165" spans="10:16">
      <c r="J165" s="2">
        <v>40575</v>
      </c>
      <c r="K165" s="4">
        <v>10000104</v>
      </c>
      <c r="L165" s="3"/>
      <c r="M165" s="3" t="s">
        <v>3</v>
      </c>
      <c r="N165" s="3"/>
      <c r="O165" s="3">
        <v>-37.049999999999997</v>
      </c>
      <c r="P165" s="3" t="s">
        <v>15</v>
      </c>
    </row>
    <row r="166" spans="10:16">
      <c r="J166" s="2">
        <v>40575</v>
      </c>
      <c r="K166" s="4">
        <v>10000261</v>
      </c>
      <c r="L166" s="3"/>
      <c r="M166" s="3" t="s">
        <v>3</v>
      </c>
      <c r="N166" s="3"/>
      <c r="O166" s="3">
        <v>0.02</v>
      </c>
      <c r="P166" s="3" t="s">
        <v>24</v>
      </c>
    </row>
    <row r="167" spans="10:16">
      <c r="J167" s="2">
        <v>40603</v>
      </c>
      <c r="K167" s="4">
        <v>10000007</v>
      </c>
      <c r="L167" s="3"/>
      <c r="M167" s="3" t="s">
        <v>3</v>
      </c>
      <c r="N167" s="3"/>
      <c r="O167" s="3">
        <v>-0.01</v>
      </c>
      <c r="P167" s="3" t="s">
        <v>14</v>
      </c>
    </row>
    <row r="168" spans="10:16">
      <c r="J168" s="2">
        <v>40603</v>
      </c>
      <c r="K168" s="4">
        <v>10000104</v>
      </c>
      <c r="L168" s="3"/>
      <c r="M168" s="3" t="s">
        <v>3</v>
      </c>
      <c r="N168" s="3"/>
      <c r="O168" s="3">
        <v>0.02</v>
      </c>
      <c r="P168" s="3" t="s">
        <v>15</v>
      </c>
    </row>
    <row r="169" spans="10:16">
      <c r="J169" s="2">
        <v>40603</v>
      </c>
      <c r="K169" s="4">
        <v>10000261</v>
      </c>
      <c r="L169" s="3"/>
      <c r="M169" s="3" t="s">
        <v>3</v>
      </c>
      <c r="N169" s="3"/>
      <c r="O169" s="3">
        <v>-0.03</v>
      </c>
      <c r="P169" s="3" t="s">
        <v>24</v>
      </c>
    </row>
    <row r="170" spans="10:16">
      <c r="J170" s="2">
        <v>40603</v>
      </c>
      <c r="K170" s="4">
        <v>10000282</v>
      </c>
      <c r="L170" s="3"/>
      <c r="M170" s="3" t="s">
        <v>3</v>
      </c>
      <c r="N170" s="3"/>
      <c r="O170" s="3">
        <v>0.01</v>
      </c>
      <c r="P170" s="3" t="s">
        <v>16</v>
      </c>
    </row>
    <row r="171" spans="10:16">
      <c r="J171" s="2">
        <v>40634</v>
      </c>
      <c r="K171" s="4">
        <v>10000007</v>
      </c>
      <c r="L171" s="3"/>
      <c r="M171" s="3" t="s">
        <v>3</v>
      </c>
      <c r="N171" s="3"/>
      <c r="O171" s="3">
        <v>-5.55</v>
      </c>
      <c r="P171" s="3" t="s">
        <v>14</v>
      </c>
    </row>
    <row r="172" spans="10:16">
      <c r="J172" s="2">
        <v>40634</v>
      </c>
      <c r="K172" s="4">
        <v>10000104</v>
      </c>
      <c r="L172" s="3"/>
      <c r="M172" s="3" t="s">
        <v>3</v>
      </c>
      <c r="N172" s="3"/>
      <c r="O172" s="3">
        <v>0.03</v>
      </c>
      <c r="P172" s="3" t="s">
        <v>15</v>
      </c>
    </row>
    <row r="173" spans="10:16">
      <c r="J173" s="2">
        <v>40634</v>
      </c>
      <c r="K173" s="4">
        <v>10000261</v>
      </c>
      <c r="L173" s="3"/>
      <c r="M173" s="3" t="s">
        <v>3</v>
      </c>
      <c r="N173" s="3"/>
      <c r="O173" s="3">
        <v>0.02</v>
      </c>
      <c r="P173" s="3" t="s">
        <v>24</v>
      </c>
    </row>
    <row r="174" spans="10:16">
      <c r="J174" s="2">
        <v>40634</v>
      </c>
      <c r="K174" s="4">
        <v>10000282</v>
      </c>
      <c r="L174" s="3"/>
      <c r="M174" s="3" t="s">
        <v>3</v>
      </c>
      <c r="N174" s="3"/>
      <c r="O174" s="3">
        <v>-0.01</v>
      </c>
      <c r="P174" s="3" t="s">
        <v>16</v>
      </c>
    </row>
    <row r="175" spans="10:16">
      <c r="J175" s="2">
        <v>40664</v>
      </c>
      <c r="K175" s="4">
        <v>10000007</v>
      </c>
      <c r="L175" s="3"/>
      <c r="M175" s="3" t="s">
        <v>3</v>
      </c>
      <c r="N175" s="3"/>
      <c r="O175" s="3">
        <v>0.02</v>
      </c>
      <c r="P175" s="3" t="s">
        <v>14</v>
      </c>
    </row>
    <row r="176" spans="10:16">
      <c r="J176" s="2">
        <v>40664</v>
      </c>
      <c r="K176" s="4">
        <v>10000011</v>
      </c>
      <c r="L176" s="3"/>
      <c r="M176" s="3" t="s">
        <v>3</v>
      </c>
      <c r="N176" s="3"/>
      <c r="O176" s="3">
        <v>-0.02</v>
      </c>
      <c r="P176" s="3" t="s">
        <v>17</v>
      </c>
    </row>
    <row r="177" spans="10:16">
      <c r="J177" s="2">
        <v>40664</v>
      </c>
      <c r="K177" s="4">
        <v>10000104</v>
      </c>
      <c r="L177" s="3"/>
      <c r="M177" s="3" t="s">
        <v>3</v>
      </c>
      <c r="N177" s="3"/>
      <c r="O177" s="3">
        <v>0.1</v>
      </c>
      <c r="P177" s="3" t="s">
        <v>15</v>
      </c>
    </row>
    <row r="178" spans="10:16">
      <c r="J178" s="2">
        <v>40664</v>
      </c>
      <c r="K178" s="4">
        <v>10000261</v>
      </c>
      <c r="L178" s="3"/>
      <c r="M178" s="3" t="s">
        <v>8</v>
      </c>
      <c r="N178" s="3">
        <v>50.48</v>
      </c>
      <c r="O178" s="3">
        <v>256505.56</v>
      </c>
      <c r="P178" s="3" t="s">
        <v>24</v>
      </c>
    </row>
    <row r="179" spans="10:16">
      <c r="J179" s="2">
        <v>40664</v>
      </c>
      <c r="K179" s="4">
        <v>10000261</v>
      </c>
      <c r="L179" s="3"/>
      <c r="M179" s="3" t="s">
        <v>3</v>
      </c>
      <c r="N179" s="3"/>
      <c r="O179" s="3">
        <v>0.06</v>
      </c>
      <c r="P179" s="3" t="s">
        <v>24</v>
      </c>
    </row>
    <row r="180" spans="10:16">
      <c r="J180" s="2">
        <v>40664</v>
      </c>
      <c r="K180" s="4">
        <v>10000282</v>
      </c>
      <c r="L180" s="3"/>
      <c r="M180" s="3" t="s">
        <v>3</v>
      </c>
      <c r="N180" s="3"/>
      <c r="O180" s="3">
        <v>-0.2</v>
      </c>
      <c r="P180" s="3" t="s">
        <v>16</v>
      </c>
    </row>
    <row r="181" spans="10:16">
      <c r="J181" s="2">
        <v>40695</v>
      </c>
      <c r="K181" s="4">
        <v>10000007</v>
      </c>
      <c r="L181" s="3"/>
      <c r="M181" s="3" t="s">
        <v>3</v>
      </c>
      <c r="N181" s="3"/>
      <c r="O181" s="3">
        <v>0.01</v>
      </c>
      <c r="P181" s="3" t="s">
        <v>14</v>
      </c>
    </row>
    <row r="182" spans="10:16">
      <c r="J182" s="2">
        <v>40695</v>
      </c>
      <c r="K182" s="4">
        <v>10000261</v>
      </c>
      <c r="L182" s="3"/>
      <c r="M182" s="3" t="s">
        <v>8</v>
      </c>
      <c r="N182" s="3">
        <v>25</v>
      </c>
      <c r="O182" s="3">
        <v>127033.27</v>
      </c>
      <c r="P182" s="3" t="s">
        <v>24</v>
      </c>
    </row>
    <row r="183" spans="10:16">
      <c r="J183" s="2">
        <v>40695</v>
      </c>
      <c r="K183" s="4">
        <v>10000261</v>
      </c>
      <c r="L183" s="3"/>
      <c r="M183" s="3" t="s">
        <v>3</v>
      </c>
      <c r="N183" s="3"/>
      <c r="O183" s="3">
        <v>0.01</v>
      </c>
      <c r="P183" s="3" t="s">
        <v>24</v>
      </c>
    </row>
    <row r="184" spans="10:16">
      <c r="J184" s="2">
        <v>40695</v>
      </c>
      <c r="K184" s="4">
        <v>10000282</v>
      </c>
      <c r="L184" s="3"/>
      <c r="M184" s="3" t="s">
        <v>3</v>
      </c>
      <c r="N184" s="3"/>
      <c r="O184" s="3">
        <v>0.04</v>
      </c>
      <c r="P184" s="3" t="s">
        <v>16</v>
      </c>
    </row>
    <row r="185" spans="10:16">
      <c r="J185" s="2">
        <v>40695</v>
      </c>
      <c r="K185" s="4">
        <v>10000007</v>
      </c>
      <c r="L185" s="3"/>
      <c r="M185" s="3" t="s">
        <v>3</v>
      </c>
      <c r="N185" s="3"/>
      <c r="O185" s="3">
        <v>-0.01</v>
      </c>
      <c r="P185" s="3" t="s">
        <v>14</v>
      </c>
    </row>
    <row r="186" spans="10:16">
      <c r="J186" s="2">
        <v>40695</v>
      </c>
      <c r="K186" s="4">
        <v>10000011</v>
      </c>
      <c r="L186" s="3"/>
      <c r="M186" s="3" t="s">
        <v>3</v>
      </c>
      <c r="N186" s="3"/>
      <c r="O186" s="3">
        <v>-0.04</v>
      </c>
      <c r="P186" s="3" t="s">
        <v>17</v>
      </c>
    </row>
    <row r="187" spans="10:16">
      <c r="J187" s="2">
        <v>40695</v>
      </c>
      <c r="K187" s="4">
        <v>10000104</v>
      </c>
      <c r="L187" s="3"/>
      <c r="M187" s="3" t="s">
        <v>3</v>
      </c>
      <c r="N187" s="3"/>
      <c r="O187" s="3">
        <v>-0.02</v>
      </c>
      <c r="P187" s="3" t="s">
        <v>15</v>
      </c>
    </row>
    <row r="188" spans="10:16">
      <c r="J188" s="2">
        <v>40695</v>
      </c>
      <c r="K188" s="4">
        <v>10000261</v>
      </c>
      <c r="L188" s="3"/>
      <c r="M188" s="3" t="s">
        <v>8</v>
      </c>
      <c r="N188" s="3">
        <v>25.44</v>
      </c>
      <c r="O188" s="3">
        <v>141364.67000000001</v>
      </c>
      <c r="P188" s="3" t="s">
        <v>24</v>
      </c>
    </row>
    <row r="189" spans="10:16">
      <c r="J189" s="2">
        <v>40695</v>
      </c>
      <c r="K189" s="4">
        <v>10000261</v>
      </c>
      <c r="L189" s="3"/>
      <c r="M189" s="3" t="s">
        <v>3</v>
      </c>
      <c r="N189" s="3"/>
      <c r="O189" s="3">
        <v>0.02</v>
      </c>
      <c r="P189" s="3" t="s">
        <v>24</v>
      </c>
    </row>
    <row r="190" spans="10:16">
      <c r="J190" s="2">
        <v>40695</v>
      </c>
      <c r="K190" s="4">
        <v>10000282</v>
      </c>
      <c r="L190" s="3"/>
      <c r="M190" s="3" t="s">
        <v>3</v>
      </c>
      <c r="N190" s="3"/>
      <c r="O190" s="3">
        <v>-950.61</v>
      </c>
      <c r="P190" s="3" t="s">
        <v>16</v>
      </c>
    </row>
    <row r="191" spans="10:16">
      <c r="J191" s="2">
        <v>40756</v>
      </c>
      <c r="K191" s="4">
        <v>10000007</v>
      </c>
      <c r="L191" s="3"/>
      <c r="M191" s="3" t="s">
        <v>3</v>
      </c>
      <c r="N191" s="3"/>
      <c r="O191" s="3">
        <v>-0.01</v>
      </c>
      <c r="P191" s="3" t="s">
        <v>14</v>
      </c>
    </row>
    <row r="192" spans="10:16">
      <c r="J192" s="2">
        <v>40756</v>
      </c>
      <c r="K192" s="4">
        <v>10000011</v>
      </c>
      <c r="L192" s="3"/>
      <c r="M192" s="3" t="s">
        <v>3</v>
      </c>
      <c r="N192" s="3"/>
      <c r="O192" s="3">
        <v>-0.03</v>
      </c>
      <c r="P192" s="3" t="s">
        <v>17</v>
      </c>
    </row>
    <row r="193" spans="10:16">
      <c r="J193" s="2">
        <v>40756</v>
      </c>
      <c r="K193" s="4">
        <v>10000104</v>
      </c>
      <c r="L193" s="3"/>
      <c r="M193" s="3" t="s">
        <v>3</v>
      </c>
      <c r="N193" s="3"/>
      <c r="O193" s="3">
        <v>0.02</v>
      </c>
      <c r="P193" s="3" t="s">
        <v>15</v>
      </c>
    </row>
    <row r="194" spans="10:16">
      <c r="J194" s="2">
        <v>40756</v>
      </c>
      <c r="K194" s="4">
        <v>10000261</v>
      </c>
      <c r="L194" s="3"/>
      <c r="M194" s="3" t="s">
        <v>3</v>
      </c>
      <c r="N194" s="3"/>
      <c r="O194" s="3">
        <v>-0.04</v>
      </c>
      <c r="P194" s="3" t="s">
        <v>24</v>
      </c>
    </row>
    <row r="195" spans="10:16">
      <c r="J195" s="2">
        <v>40756</v>
      </c>
      <c r="K195" s="4">
        <v>10000282</v>
      </c>
      <c r="L195" s="3"/>
      <c r="M195" s="3" t="s">
        <v>3</v>
      </c>
      <c r="N195" s="3"/>
      <c r="O195" s="3">
        <v>-0.04</v>
      </c>
      <c r="P195" s="3" t="s">
        <v>16</v>
      </c>
    </row>
    <row r="196" spans="10:16">
      <c r="J196" s="2">
        <v>40787</v>
      </c>
      <c r="K196" s="4">
        <v>10000007</v>
      </c>
      <c r="L196" s="3"/>
      <c r="M196" s="3" t="s">
        <v>3</v>
      </c>
      <c r="N196" s="3"/>
      <c r="O196" s="3">
        <v>0.05</v>
      </c>
      <c r="P196" s="3" t="s">
        <v>14</v>
      </c>
    </row>
    <row r="197" spans="10:16">
      <c r="J197" s="2">
        <v>40787</v>
      </c>
      <c r="K197" s="4">
        <v>10000011</v>
      </c>
      <c r="L197" s="3"/>
      <c r="M197" s="3" t="s">
        <v>3</v>
      </c>
      <c r="N197" s="3"/>
      <c r="O197" s="3">
        <v>-0.04</v>
      </c>
      <c r="P197" s="3" t="s">
        <v>17</v>
      </c>
    </row>
    <row r="198" spans="10:16">
      <c r="J198" s="2">
        <v>40787</v>
      </c>
      <c r="K198" s="4">
        <v>10000104</v>
      </c>
      <c r="L198" s="3"/>
      <c r="M198" s="3" t="s">
        <v>3</v>
      </c>
      <c r="N198" s="3"/>
      <c r="O198" s="3">
        <v>0.01</v>
      </c>
      <c r="P198" s="3" t="s">
        <v>15</v>
      </c>
    </row>
    <row r="199" spans="10:16">
      <c r="J199" s="2">
        <v>40787</v>
      </c>
      <c r="K199" s="4">
        <v>10000261</v>
      </c>
      <c r="L199" s="3"/>
      <c r="M199" s="3" t="s">
        <v>3</v>
      </c>
      <c r="N199" s="3"/>
      <c r="O199" s="3">
        <v>0.02</v>
      </c>
      <c r="P199" s="3" t="s">
        <v>24</v>
      </c>
    </row>
    <row r="200" spans="10:16">
      <c r="J200" s="2">
        <v>40787</v>
      </c>
      <c r="K200" s="4">
        <v>10000282</v>
      </c>
      <c r="L200" s="3"/>
      <c r="M200" s="3" t="s">
        <v>3</v>
      </c>
      <c r="N200" s="3"/>
      <c r="O200" s="3">
        <v>-0.01</v>
      </c>
      <c r="P200" s="3" t="s">
        <v>16</v>
      </c>
    </row>
    <row r="201" spans="10:16">
      <c r="J201" s="2">
        <v>40787</v>
      </c>
      <c r="K201" s="4">
        <v>10516439</v>
      </c>
      <c r="L201" s="3"/>
      <c r="M201" s="3" t="s">
        <v>3</v>
      </c>
      <c r="N201" s="3"/>
      <c r="O201" s="3">
        <v>-0.05</v>
      </c>
      <c r="P201" s="3" t="s">
        <v>16</v>
      </c>
    </row>
    <row r="202" spans="10:16">
      <c r="J202" s="2">
        <v>40817</v>
      </c>
      <c r="K202" s="4">
        <v>10000007</v>
      </c>
      <c r="L202" s="3"/>
      <c r="M202" s="3" t="s">
        <v>3</v>
      </c>
      <c r="N202" s="3"/>
      <c r="O202" s="3">
        <v>-0.01</v>
      </c>
      <c r="P202" s="3" t="s">
        <v>14</v>
      </c>
    </row>
    <row r="203" spans="10:16">
      <c r="J203" s="2">
        <v>40817</v>
      </c>
      <c r="K203" s="4">
        <v>10000011</v>
      </c>
      <c r="L203" s="3"/>
      <c r="M203" s="3" t="s">
        <v>3</v>
      </c>
      <c r="N203" s="3"/>
      <c r="O203" s="3">
        <v>0.02</v>
      </c>
      <c r="P203" s="3" t="s">
        <v>17</v>
      </c>
    </row>
    <row r="204" spans="10:16">
      <c r="J204" s="2">
        <v>40817</v>
      </c>
      <c r="K204" s="4">
        <v>10000104</v>
      </c>
      <c r="L204" s="3"/>
      <c r="M204" s="3" t="s">
        <v>3</v>
      </c>
      <c r="N204" s="3"/>
      <c r="O204" s="3">
        <v>-0.02</v>
      </c>
      <c r="P204" s="3" t="s">
        <v>15</v>
      </c>
    </row>
    <row r="205" spans="10:16">
      <c r="J205" s="2">
        <v>40817</v>
      </c>
      <c r="K205" s="4">
        <v>10000261</v>
      </c>
      <c r="L205" s="3"/>
      <c r="M205" s="3" t="s">
        <v>3</v>
      </c>
      <c r="N205" s="3"/>
      <c r="O205" s="3">
        <v>0.01</v>
      </c>
      <c r="P205" s="3" t="s">
        <v>24</v>
      </c>
    </row>
    <row r="206" spans="10:16">
      <c r="J206" s="2">
        <v>40817</v>
      </c>
      <c r="K206" s="4">
        <v>10000282</v>
      </c>
      <c r="L206" s="3"/>
      <c r="M206" s="3" t="s">
        <v>3</v>
      </c>
      <c r="N206" s="3"/>
      <c r="O206" s="3">
        <v>0.04</v>
      </c>
      <c r="P206" s="3" t="s">
        <v>16</v>
      </c>
    </row>
    <row r="207" spans="10:16">
      <c r="J207" s="2">
        <v>40817</v>
      </c>
      <c r="K207" s="4">
        <v>10516439</v>
      </c>
      <c r="L207" s="3"/>
      <c r="M207" s="3" t="s">
        <v>3</v>
      </c>
      <c r="N207" s="3"/>
      <c r="O207" s="3">
        <v>-7.0000000000000007E-2</v>
      </c>
      <c r="P207" s="3" t="s">
        <v>16</v>
      </c>
    </row>
    <row r="208" spans="10:16">
      <c r="J208" s="2">
        <v>40848</v>
      </c>
      <c r="K208" s="4">
        <v>10000007</v>
      </c>
      <c r="L208" s="3"/>
      <c r="M208" s="3" t="s">
        <v>3</v>
      </c>
      <c r="N208" s="3"/>
      <c r="O208" s="3">
        <v>-0.03</v>
      </c>
      <c r="P208" s="3" t="s">
        <v>14</v>
      </c>
    </row>
    <row r="209" spans="10:16">
      <c r="J209" s="2">
        <v>40848</v>
      </c>
      <c r="K209" s="4">
        <v>10000011</v>
      </c>
      <c r="L209" s="3"/>
      <c r="M209" s="3" t="s">
        <v>3</v>
      </c>
      <c r="N209" s="3"/>
      <c r="O209" s="3">
        <v>-0.01</v>
      </c>
      <c r="P209" s="3" t="s">
        <v>17</v>
      </c>
    </row>
    <row r="210" spans="10:16">
      <c r="J210" s="2">
        <v>40848</v>
      </c>
      <c r="K210" s="4">
        <v>10000261</v>
      </c>
      <c r="L210" s="3"/>
      <c r="M210" s="3" t="s">
        <v>3</v>
      </c>
      <c r="N210" s="3"/>
      <c r="O210" s="3">
        <v>0.01</v>
      </c>
      <c r="P210" s="3" t="s">
        <v>24</v>
      </c>
    </row>
    <row r="211" spans="10:16">
      <c r="J211" s="2">
        <v>40848</v>
      </c>
      <c r="K211" s="4">
        <v>10000282</v>
      </c>
      <c r="L211" s="3"/>
      <c r="M211" s="3" t="s">
        <v>3</v>
      </c>
      <c r="N211" s="3"/>
      <c r="O211" s="3">
        <v>-0.06</v>
      </c>
      <c r="P211" s="3" t="s">
        <v>16</v>
      </c>
    </row>
    <row r="212" spans="10:16">
      <c r="J212" s="2">
        <v>40848</v>
      </c>
      <c r="K212" s="4">
        <v>10516439</v>
      </c>
      <c r="L212" s="3"/>
      <c r="M212" s="3" t="s">
        <v>3</v>
      </c>
      <c r="N212" s="3"/>
      <c r="O212" s="3">
        <v>0.01</v>
      </c>
      <c r="P212" s="3" t="s">
        <v>16</v>
      </c>
    </row>
    <row r="213" spans="10:16">
      <c r="J213" s="2">
        <v>40878</v>
      </c>
      <c r="K213" s="4">
        <v>10000007</v>
      </c>
      <c r="L213" s="3"/>
      <c r="M213" s="3" t="s">
        <v>3</v>
      </c>
      <c r="N213" s="3"/>
      <c r="O213" s="3">
        <v>-0.09</v>
      </c>
      <c r="P213" s="3" t="s">
        <v>14</v>
      </c>
    </row>
    <row r="214" spans="10:16">
      <c r="J214" s="2">
        <v>40878</v>
      </c>
      <c r="K214" s="4">
        <v>10000011</v>
      </c>
      <c r="L214" s="3"/>
      <c r="M214" s="3" t="s">
        <v>3</v>
      </c>
      <c r="N214" s="3"/>
      <c r="O214" s="3">
        <v>-0.02</v>
      </c>
      <c r="P214" s="3" t="s">
        <v>17</v>
      </c>
    </row>
    <row r="215" spans="10:16">
      <c r="J215" s="2">
        <v>40878</v>
      </c>
      <c r="K215" s="4">
        <v>10000104</v>
      </c>
      <c r="L215" s="3"/>
      <c r="M215" s="3" t="s">
        <v>3</v>
      </c>
      <c r="N215" s="3"/>
      <c r="O215" s="3">
        <v>-0.01</v>
      </c>
      <c r="P215" s="3" t="s">
        <v>15</v>
      </c>
    </row>
    <row r="216" spans="10:16">
      <c r="J216" s="2">
        <v>40878</v>
      </c>
      <c r="K216" s="4">
        <v>10000261</v>
      </c>
      <c r="L216" s="3"/>
      <c r="M216" s="3" t="s">
        <v>3</v>
      </c>
      <c r="N216" s="3"/>
      <c r="O216" s="3">
        <v>0.03</v>
      </c>
      <c r="P216" s="3" t="s">
        <v>24</v>
      </c>
    </row>
    <row r="217" spans="10:16">
      <c r="J217" s="2">
        <v>40878</v>
      </c>
      <c r="K217" s="4">
        <v>10000282</v>
      </c>
      <c r="L217" s="3"/>
      <c r="M217" s="3" t="s">
        <v>3</v>
      </c>
      <c r="N217" s="3"/>
      <c r="O217" s="3">
        <v>-0.01</v>
      </c>
      <c r="P217" s="3" t="s">
        <v>16</v>
      </c>
    </row>
    <row r="218" spans="10:16">
      <c r="J218" s="2">
        <v>40878</v>
      </c>
      <c r="K218" s="4">
        <v>10516439</v>
      </c>
      <c r="L218" s="3"/>
      <c r="M218" s="3" t="s">
        <v>3</v>
      </c>
      <c r="N218" s="3"/>
      <c r="O218" s="3">
        <v>-0.05</v>
      </c>
      <c r="P218" s="3" t="s">
        <v>16</v>
      </c>
    </row>
    <row r="219" spans="10:16">
      <c r="J219" s="2">
        <v>40909</v>
      </c>
      <c r="K219" s="4">
        <v>10000007</v>
      </c>
      <c r="L219" s="3"/>
      <c r="M219" s="3" t="s">
        <v>3</v>
      </c>
      <c r="N219" s="3"/>
      <c r="O219" s="3">
        <v>0.02</v>
      </c>
      <c r="P219" s="3" t="s">
        <v>14</v>
      </c>
    </row>
    <row r="220" spans="10:16">
      <c r="J220" s="2">
        <v>40909</v>
      </c>
      <c r="K220" s="4">
        <v>10000011</v>
      </c>
      <c r="L220" s="3"/>
      <c r="M220" s="3" t="s">
        <v>3</v>
      </c>
      <c r="N220" s="3"/>
      <c r="O220" s="3">
        <v>0.01</v>
      </c>
      <c r="P220" s="3" t="s">
        <v>17</v>
      </c>
    </row>
    <row r="221" spans="10:16">
      <c r="J221" s="2">
        <v>40909</v>
      </c>
      <c r="K221" s="4">
        <v>10000104</v>
      </c>
      <c r="L221" s="3"/>
      <c r="M221" s="3" t="s">
        <v>3</v>
      </c>
      <c r="N221" s="3"/>
      <c r="O221" s="3">
        <v>-0.01</v>
      </c>
      <c r="P221" s="3" t="s">
        <v>15</v>
      </c>
    </row>
    <row r="222" spans="10:16">
      <c r="J222" s="2">
        <v>40909</v>
      </c>
      <c r="K222" s="4">
        <v>10000282</v>
      </c>
      <c r="L222" s="3"/>
      <c r="M222" s="3" t="s">
        <v>3</v>
      </c>
      <c r="N222" s="3"/>
      <c r="O222" s="3">
        <v>-0.03</v>
      </c>
      <c r="P222" s="3" t="s">
        <v>16</v>
      </c>
    </row>
    <row r="223" spans="10:16">
      <c r="J223" s="2">
        <v>40909</v>
      </c>
      <c r="K223" s="4">
        <v>10516439</v>
      </c>
      <c r="L223" s="3"/>
      <c r="M223" s="3" t="s">
        <v>3</v>
      </c>
      <c r="N223" s="3"/>
      <c r="O223" s="3">
        <v>0.03</v>
      </c>
      <c r="P223" s="3" t="s">
        <v>16</v>
      </c>
    </row>
    <row r="224" spans="10:16">
      <c r="J224" s="2">
        <v>40909</v>
      </c>
      <c r="K224" s="4">
        <v>10517740</v>
      </c>
      <c r="L224" s="3"/>
      <c r="M224" s="3" t="s">
        <v>3</v>
      </c>
      <c r="N224" s="3"/>
      <c r="O224" s="3">
        <v>0.01</v>
      </c>
      <c r="P224" s="3" t="s">
        <v>17</v>
      </c>
    </row>
    <row r="225" spans="10:16">
      <c r="J225" s="2">
        <v>40940</v>
      </c>
      <c r="K225" s="4">
        <v>10000007</v>
      </c>
      <c r="L225" s="3"/>
      <c r="M225" s="3" t="s">
        <v>3</v>
      </c>
      <c r="N225" s="3"/>
      <c r="O225" s="3">
        <v>-0.02</v>
      </c>
      <c r="P225" s="3" t="s">
        <v>14</v>
      </c>
    </row>
    <row r="226" spans="10:16">
      <c r="J226" s="2">
        <v>40940</v>
      </c>
      <c r="K226" s="4">
        <v>10000104</v>
      </c>
      <c r="L226" s="3"/>
      <c r="M226" s="3" t="s">
        <v>3</v>
      </c>
      <c r="N226" s="3"/>
      <c r="O226" s="3">
        <v>7.0000000000000007E-2</v>
      </c>
      <c r="P226" s="3" t="s">
        <v>15</v>
      </c>
    </row>
    <row r="227" spans="10:16">
      <c r="J227" s="2">
        <v>40940</v>
      </c>
      <c r="K227" s="4">
        <v>10000261</v>
      </c>
      <c r="L227" s="3"/>
      <c r="M227" s="3" t="s">
        <v>3</v>
      </c>
      <c r="N227" s="3"/>
      <c r="O227" s="3">
        <v>-0.06</v>
      </c>
      <c r="P227" s="3" t="s">
        <v>24</v>
      </c>
    </row>
    <row r="228" spans="10:16">
      <c r="J228" s="2">
        <v>40940</v>
      </c>
      <c r="K228" s="4">
        <v>10000282</v>
      </c>
      <c r="L228" s="3"/>
      <c r="M228" s="3" t="s">
        <v>8</v>
      </c>
      <c r="N228" s="3">
        <v>252.93</v>
      </c>
      <c r="O228" s="3">
        <v>1262775.72</v>
      </c>
      <c r="P228" s="3" t="s">
        <v>16</v>
      </c>
    </row>
    <row r="229" spans="10:16">
      <c r="J229" s="2">
        <v>40940</v>
      </c>
      <c r="K229" s="4">
        <v>10516439</v>
      </c>
      <c r="L229" s="3"/>
      <c r="M229" s="3" t="s">
        <v>3</v>
      </c>
      <c r="N229" s="3"/>
      <c r="O229" s="3">
        <v>0.01</v>
      </c>
      <c r="P229" s="3" t="s">
        <v>16</v>
      </c>
    </row>
    <row r="230" spans="10:16">
      <c r="J230" s="2">
        <v>40940</v>
      </c>
      <c r="K230" s="4">
        <v>10517740</v>
      </c>
      <c r="L230" s="3"/>
      <c r="M230" s="3" t="s">
        <v>3</v>
      </c>
      <c r="N230" s="3"/>
      <c r="O230" s="3">
        <v>-0.02</v>
      </c>
      <c r="P230" s="3" t="s">
        <v>17</v>
      </c>
    </row>
    <row r="231" spans="10:16">
      <c r="J231" s="2">
        <v>40969</v>
      </c>
      <c r="K231" s="4">
        <v>10000007</v>
      </c>
      <c r="L231" s="3"/>
      <c r="M231" s="3" t="s">
        <v>3</v>
      </c>
      <c r="N231" s="3"/>
      <c r="O231" s="3">
        <v>-273.3</v>
      </c>
      <c r="P231" s="3" t="s">
        <v>14</v>
      </c>
    </row>
    <row r="232" spans="10:16">
      <c r="J232" s="2">
        <v>40969</v>
      </c>
      <c r="K232" s="4">
        <v>10000104</v>
      </c>
      <c r="L232" s="3"/>
      <c r="M232" s="3" t="s">
        <v>3</v>
      </c>
      <c r="N232" s="3"/>
      <c r="O232" s="3">
        <v>-224.96</v>
      </c>
      <c r="P232" s="3" t="s">
        <v>15</v>
      </c>
    </row>
    <row r="233" spans="10:16">
      <c r="J233" s="2">
        <v>40969</v>
      </c>
      <c r="K233" s="4">
        <v>10000261</v>
      </c>
      <c r="L233" s="3"/>
      <c r="M233" s="3" t="s">
        <v>8</v>
      </c>
      <c r="N233" s="3">
        <v>25.54</v>
      </c>
      <c r="O233" s="3">
        <v>140595.87</v>
      </c>
      <c r="P233" s="3" t="s">
        <v>24</v>
      </c>
    </row>
    <row r="234" spans="10:16">
      <c r="J234" s="2">
        <v>40969</v>
      </c>
      <c r="K234" s="4">
        <v>10000261</v>
      </c>
      <c r="L234" s="3"/>
      <c r="M234" s="3" t="s">
        <v>3</v>
      </c>
      <c r="N234" s="3"/>
      <c r="O234" s="3">
        <v>-0.01</v>
      </c>
      <c r="P234" s="3" t="s">
        <v>24</v>
      </c>
    </row>
    <row r="235" spans="10:16">
      <c r="J235" s="2">
        <v>40969</v>
      </c>
      <c r="K235" s="4">
        <v>10000282</v>
      </c>
      <c r="L235" s="3"/>
      <c r="M235" s="3" t="s">
        <v>3</v>
      </c>
      <c r="N235" s="3"/>
      <c r="O235" s="3">
        <v>-0.03</v>
      </c>
      <c r="P235" s="3" t="s">
        <v>16</v>
      </c>
    </row>
    <row r="236" spans="10:16">
      <c r="J236" s="2">
        <v>40969</v>
      </c>
      <c r="K236" s="4">
        <v>10517740</v>
      </c>
      <c r="L236" s="3"/>
      <c r="M236" s="3" t="s">
        <v>3</v>
      </c>
      <c r="N236" s="3"/>
      <c r="O236" s="3">
        <v>-0.01</v>
      </c>
      <c r="P236" s="3" t="s">
        <v>17</v>
      </c>
    </row>
    <row r="237" spans="10:16">
      <c r="J237" s="2">
        <v>41000</v>
      </c>
      <c r="K237" s="4">
        <v>10000007</v>
      </c>
      <c r="L237" s="3"/>
      <c r="M237" s="3" t="s">
        <v>3</v>
      </c>
      <c r="N237" s="3"/>
      <c r="O237" s="3">
        <v>0.03</v>
      </c>
      <c r="P237" s="3" t="s">
        <v>14</v>
      </c>
    </row>
    <row r="238" spans="10:16">
      <c r="J238" s="2">
        <v>41000</v>
      </c>
      <c r="K238" s="4">
        <v>10000104</v>
      </c>
      <c r="L238" s="3"/>
      <c r="M238" s="3" t="s">
        <v>3</v>
      </c>
      <c r="N238" s="3"/>
      <c r="O238" s="3">
        <v>-0.02</v>
      </c>
      <c r="P238" s="3" t="s">
        <v>15</v>
      </c>
    </row>
    <row r="239" spans="10:16">
      <c r="J239" s="2">
        <v>41000</v>
      </c>
      <c r="K239" s="4">
        <v>10000261</v>
      </c>
      <c r="L239" s="3"/>
      <c r="M239" s="3" t="s">
        <v>8</v>
      </c>
      <c r="N239" s="3">
        <v>50.26</v>
      </c>
      <c r="O239" s="3">
        <v>276498.7</v>
      </c>
      <c r="P239" s="3" t="s">
        <v>24</v>
      </c>
    </row>
    <row r="240" spans="10:16">
      <c r="J240" s="2">
        <v>41000</v>
      </c>
      <c r="K240" s="4">
        <v>10000261</v>
      </c>
      <c r="L240" s="3"/>
      <c r="M240" s="3" t="s">
        <v>3</v>
      </c>
      <c r="N240" s="3"/>
      <c r="O240" s="3">
        <v>-0.04</v>
      </c>
      <c r="P240" s="3" t="s">
        <v>24</v>
      </c>
    </row>
    <row r="241" spans="10:16">
      <c r="J241" s="2">
        <v>41000</v>
      </c>
      <c r="K241" s="4">
        <v>10516439</v>
      </c>
      <c r="L241" s="3"/>
      <c r="M241" s="3" t="s">
        <v>3</v>
      </c>
      <c r="N241" s="3"/>
      <c r="O241" s="3">
        <v>0.05</v>
      </c>
      <c r="P241" s="3" t="s">
        <v>16</v>
      </c>
    </row>
    <row r="242" spans="10:16">
      <c r="J242" s="2">
        <v>41030</v>
      </c>
      <c r="K242" s="4">
        <v>10000007</v>
      </c>
      <c r="L242" s="3"/>
      <c r="M242" s="3" t="s">
        <v>3</v>
      </c>
      <c r="N242" s="3"/>
      <c r="O242" s="3">
        <v>-0.11</v>
      </c>
      <c r="P242" s="3" t="s">
        <v>14</v>
      </c>
    </row>
    <row r="243" spans="10:16">
      <c r="J243" s="2">
        <v>41030</v>
      </c>
      <c r="K243" s="4">
        <v>10000261</v>
      </c>
      <c r="L243" s="3"/>
      <c r="M243" s="3" t="s">
        <v>8</v>
      </c>
      <c r="N243" s="3">
        <v>21.08</v>
      </c>
      <c r="O243" s="3">
        <v>116399.58</v>
      </c>
      <c r="P243" s="3" t="s">
        <v>24</v>
      </c>
    </row>
    <row r="244" spans="10:16">
      <c r="J244" s="2">
        <v>41030</v>
      </c>
      <c r="K244" s="4">
        <v>10000261</v>
      </c>
      <c r="L244" s="3"/>
      <c r="M244" s="3" t="s">
        <v>3</v>
      </c>
      <c r="N244" s="3"/>
      <c r="O244" s="3">
        <v>-0.01</v>
      </c>
      <c r="P244" s="3" t="s">
        <v>24</v>
      </c>
    </row>
    <row r="245" spans="10:16">
      <c r="J245" s="2">
        <v>41030</v>
      </c>
      <c r="K245" s="4">
        <v>10000282</v>
      </c>
      <c r="L245" s="3"/>
      <c r="M245" s="3" t="s">
        <v>8</v>
      </c>
      <c r="N245" s="3">
        <v>43.417000000000002</v>
      </c>
      <c r="O245" s="3">
        <v>216763.27</v>
      </c>
      <c r="P245" s="3" t="s">
        <v>16</v>
      </c>
    </row>
    <row r="246" spans="10:16">
      <c r="J246" s="2">
        <v>41030</v>
      </c>
      <c r="K246" s="4">
        <v>10516439</v>
      </c>
      <c r="L246" s="3"/>
      <c r="M246" s="3" t="s">
        <v>3</v>
      </c>
      <c r="N246" s="3"/>
      <c r="O246" s="3">
        <v>0.02</v>
      </c>
      <c r="P246" s="3" t="s">
        <v>16</v>
      </c>
    </row>
    <row r="247" spans="10:16">
      <c r="J247" s="2">
        <v>41030</v>
      </c>
      <c r="K247" s="4">
        <v>10517740</v>
      </c>
      <c r="L247" s="3"/>
      <c r="M247" s="3" t="s">
        <v>3</v>
      </c>
      <c r="N247" s="3"/>
      <c r="O247" s="3">
        <v>-0.01</v>
      </c>
      <c r="P247" s="3" t="s">
        <v>17</v>
      </c>
    </row>
    <row r="248" spans="10:16">
      <c r="J248" s="2">
        <v>41061</v>
      </c>
      <c r="K248" s="4">
        <v>10000007</v>
      </c>
      <c r="L248" s="3"/>
      <c r="M248" s="3" t="s">
        <v>3</v>
      </c>
      <c r="N248" s="3"/>
      <c r="O248" s="3">
        <v>0.03</v>
      </c>
      <c r="P248" s="3" t="s">
        <v>14</v>
      </c>
    </row>
    <row r="249" spans="10:16">
      <c r="J249" s="2">
        <v>41061</v>
      </c>
      <c r="K249" s="4">
        <v>10000104</v>
      </c>
      <c r="L249" s="3"/>
      <c r="M249" s="3" t="s">
        <v>3</v>
      </c>
      <c r="N249" s="3"/>
      <c r="O249" s="3">
        <v>-0.05</v>
      </c>
      <c r="P249" s="3" t="s">
        <v>15</v>
      </c>
    </row>
    <row r="250" spans="10:16">
      <c r="J250" s="2">
        <v>41061</v>
      </c>
      <c r="K250" s="4">
        <v>10000261</v>
      </c>
      <c r="L250" s="3"/>
      <c r="M250" s="3" t="s">
        <v>8</v>
      </c>
      <c r="N250" s="3">
        <v>40</v>
      </c>
      <c r="O250" s="3">
        <v>214987.53</v>
      </c>
      <c r="P250" s="3" t="s">
        <v>24</v>
      </c>
    </row>
    <row r="251" spans="10:16">
      <c r="J251" s="2">
        <v>41061</v>
      </c>
      <c r="K251" s="4">
        <v>10000261</v>
      </c>
      <c r="L251" s="3"/>
      <c r="M251" s="3" t="s">
        <v>3</v>
      </c>
      <c r="N251" s="3"/>
      <c r="O251" s="3">
        <v>0.03</v>
      </c>
      <c r="P251" s="3" t="s">
        <v>24</v>
      </c>
    </row>
    <row r="252" spans="10:16">
      <c r="J252" s="2">
        <v>41061</v>
      </c>
      <c r="K252" s="4">
        <v>10000282</v>
      </c>
      <c r="L252" s="3" t="s">
        <v>20</v>
      </c>
      <c r="M252" s="3" t="s">
        <v>8</v>
      </c>
      <c r="N252" s="3">
        <v>182.83699999999999</v>
      </c>
      <c r="O252" s="3">
        <v>912830.14</v>
      </c>
      <c r="P252" s="3" t="s">
        <v>16</v>
      </c>
    </row>
    <row r="253" spans="10:16">
      <c r="J253" s="2">
        <v>41061</v>
      </c>
      <c r="K253" s="4">
        <v>10516439</v>
      </c>
      <c r="L253" s="3"/>
      <c r="M253" s="3" t="s">
        <v>8</v>
      </c>
      <c r="N253" s="3">
        <v>60</v>
      </c>
      <c r="O253" s="3">
        <v>253472.07</v>
      </c>
      <c r="P253" s="3" t="s">
        <v>16</v>
      </c>
    </row>
    <row r="254" spans="10:16">
      <c r="J254" s="2">
        <v>41061</v>
      </c>
      <c r="K254" s="4">
        <v>10516439</v>
      </c>
      <c r="L254" s="3"/>
      <c r="M254" s="3" t="s">
        <v>3</v>
      </c>
      <c r="N254" s="3"/>
      <c r="O254" s="3">
        <v>0.03</v>
      </c>
      <c r="P254" s="3" t="s">
        <v>16</v>
      </c>
    </row>
    <row r="255" spans="10:16">
      <c r="J255" s="2">
        <v>41061</v>
      </c>
      <c r="K255" s="4">
        <v>10517740</v>
      </c>
      <c r="L255" s="3"/>
      <c r="M255" s="3" t="s">
        <v>3</v>
      </c>
      <c r="N255" s="3"/>
      <c r="O255" s="3">
        <v>-0.01</v>
      </c>
      <c r="P255" s="3" t="s">
        <v>17</v>
      </c>
    </row>
    <row r="256" spans="10:16">
      <c r="J256" s="2">
        <v>41091</v>
      </c>
      <c r="K256" s="4">
        <v>10000007</v>
      </c>
      <c r="L256" s="3"/>
      <c r="M256" s="3" t="s">
        <v>3</v>
      </c>
      <c r="N256" s="3"/>
      <c r="O256" s="3">
        <v>0.01</v>
      </c>
      <c r="P256" s="3" t="s">
        <v>14</v>
      </c>
    </row>
    <row r="257" spans="10:16">
      <c r="J257" s="2">
        <v>41091</v>
      </c>
      <c r="K257" s="4">
        <v>10000104</v>
      </c>
      <c r="L257" s="3"/>
      <c r="M257" s="3" t="s">
        <v>3</v>
      </c>
      <c r="N257" s="3"/>
      <c r="O257" s="3">
        <v>0.1</v>
      </c>
      <c r="P257" s="3" t="s">
        <v>15</v>
      </c>
    </row>
    <row r="258" spans="10:16">
      <c r="J258" s="2">
        <v>41091</v>
      </c>
      <c r="K258" s="4">
        <v>10000261</v>
      </c>
      <c r="L258" s="3"/>
      <c r="M258" s="3" t="s">
        <v>3</v>
      </c>
      <c r="N258" s="3"/>
      <c r="O258" s="3">
        <v>0.03</v>
      </c>
      <c r="P258" s="3" t="s">
        <v>24</v>
      </c>
    </row>
    <row r="259" spans="10:16">
      <c r="J259" s="2">
        <v>41091</v>
      </c>
      <c r="K259" s="4">
        <v>10000282</v>
      </c>
      <c r="L259" s="3" t="s">
        <v>20</v>
      </c>
      <c r="M259" s="3" t="s">
        <v>8</v>
      </c>
      <c r="N259" s="3">
        <v>181.47</v>
      </c>
      <c r="O259" s="3">
        <v>891186.99</v>
      </c>
      <c r="P259" s="3" t="s">
        <v>16</v>
      </c>
    </row>
    <row r="260" spans="10:16">
      <c r="J260" s="2">
        <v>41091</v>
      </c>
      <c r="K260" s="4">
        <v>10000282</v>
      </c>
      <c r="L260" s="3"/>
      <c r="M260" s="3" t="s">
        <v>3</v>
      </c>
      <c r="N260" s="3"/>
      <c r="O260" s="3">
        <v>-0.01</v>
      </c>
      <c r="P260" s="3" t="s">
        <v>16</v>
      </c>
    </row>
    <row r="261" spans="10:16">
      <c r="J261" s="2">
        <v>41091</v>
      </c>
      <c r="K261" s="4">
        <v>10516439</v>
      </c>
      <c r="L261" s="3"/>
      <c r="M261" s="3" t="s">
        <v>8</v>
      </c>
      <c r="N261" s="3">
        <v>260</v>
      </c>
      <c r="O261" s="3">
        <v>1268738.95</v>
      </c>
      <c r="P261" s="3" t="s">
        <v>16</v>
      </c>
    </row>
    <row r="262" spans="10:16">
      <c r="J262" s="2">
        <v>41091</v>
      </c>
      <c r="K262" s="4">
        <v>10516439</v>
      </c>
      <c r="L262" s="3"/>
      <c r="M262" s="3" t="s">
        <v>3</v>
      </c>
      <c r="N262" s="3"/>
      <c r="O262" s="3">
        <v>0.02</v>
      </c>
      <c r="P262" s="3" t="s">
        <v>16</v>
      </c>
    </row>
    <row r="263" spans="10:16">
      <c r="J263" s="2">
        <v>41091</v>
      </c>
      <c r="K263" s="4">
        <v>10517740</v>
      </c>
      <c r="L263" s="3"/>
      <c r="M263" s="3" t="s">
        <v>3</v>
      </c>
      <c r="N263" s="3"/>
      <c r="O263" s="3">
        <v>0.02</v>
      </c>
      <c r="P263" s="3" t="s">
        <v>17</v>
      </c>
    </row>
    <row r="264" spans="10:16">
      <c r="J264" s="2">
        <v>41122</v>
      </c>
      <c r="K264" s="4">
        <v>10000007</v>
      </c>
      <c r="L264" s="3"/>
      <c r="M264" s="3" t="s">
        <v>3</v>
      </c>
      <c r="N264" s="3"/>
      <c r="O264" s="3">
        <v>-0.01</v>
      </c>
      <c r="P264" s="3" t="s">
        <v>14</v>
      </c>
    </row>
    <row r="265" spans="10:16">
      <c r="J265" s="2">
        <v>41122</v>
      </c>
      <c r="K265" s="4">
        <v>10000104</v>
      </c>
      <c r="L265" s="3"/>
      <c r="M265" s="3" t="s">
        <v>3</v>
      </c>
      <c r="N265" s="3"/>
      <c r="O265" s="3">
        <v>-0.06</v>
      </c>
      <c r="P265" s="3" t="s">
        <v>15</v>
      </c>
    </row>
    <row r="266" spans="10:16">
      <c r="J266" s="2">
        <v>41122</v>
      </c>
      <c r="K266" s="4">
        <v>10000261</v>
      </c>
      <c r="L266" s="3"/>
      <c r="M266" s="3" t="s">
        <v>3</v>
      </c>
      <c r="N266" s="3"/>
      <c r="O266" s="3">
        <v>0.04</v>
      </c>
      <c r="P266" s="3" t="s">
        <v>24</v>
      </c>
    </row>
    <row r="267" spans="10:16">
      <c r="J267" s="2">
        <v>41122</v>
      </c>
      <c r="K267" s="4">
        <v>10000282</v>
      </c>
      <c r="L267" s="3"/>
      <c r="M267" s="3" t="s">
        <v>8</v>
      </c>
      <c r="N267" s="3">
        <v>361.47</v>
      </c>
      <c r="O267" s="3">
        <v>1673840.23</v>
      </c>
      <c r="P267" s="3" t="s">
        <v>16</v>
      </c>
    </row>
    <row r="268" spans="10:16">
      <c r="J268" s="2">
        <v>41122</v>
      </c>
      <c r="K268" s="4">
        <v>10517740</v>
      </c>
      <c r="L268" s="3"/>
      <c r="M268" s="3" t="s">
        <v>3</v>
      </c>
      <c r="N268" s="3"/>
      <c r="O268" s="3">
        <v>-0.01</v>
      </c>
      <c r="P268" s="3" t="s">
        <v>17</v>
      </c>
    </row>
    <row r="269" spans="10:16">
      <c r="J269" s="2">
        <v>41153</v>
      </c>
      <c r="K269" s="4">
        <v>10000007</v>
      </c>
      <c r="L269" s="3"/>
      <c r="M269" s="3" t="s">
        <v>3</v>
      </c>
      <c r="N269" s="3"/>
      <c r="O269" s="3">
        <v>0.03</v>
      </c>
      <c r="P269" s="3" t="s">
        <v>14</v>
      </c>
    </row>
    <row r="270" spans="10:16">
      <c r="J270" s="2">
        <v>41153</v>
      </c>
      <c r="K270" s="4">
        <v>10000104</v>
      </c>
      <c r="L270" s="3"/>
      <c r="M270" s="3" t="s">
        <v>3</v>
      </c>
      <c r="N270" s="3"/>
      <c r="O270" s="3">
        <v>-0.01</v>
      </c>
      <c r="P270" s="3" t="s">
        <v>15</v>
      </c>
    </row>
    <row r="271" spans="10:16">
      <c r="J271" s="2">
        <v>41153</v>
      </c>
      <c r="K271" s="4">
        <v>10000261</v>
      </c>
      <c r="L271" s="3"/>
      <c r="M271" s="3" t="s">
        <v>3</v>
      </c>
      <c r="N271" s="3"/>
      <c r="O271" s="3">
        <v>0.01</v>
      </c>
      <c r="P271" s="3" t="s">
        <v>24</v>
      </c>
    </row>
    <row r="272" spans="10:16">
      <c r="J272" s="2">
        <v>41153</v>
      </c>
      <c r="K272" s="4">
        <v>10000282</v>
      </c>
      <c r="L272" s="3" t="s">
        <v>20</v>
      </c>
      <c r="M272" s="3" t="s">
        <v>8</v>
      </c>
      <c r="N272" s="3">
        <v>402.97</v>
      </c>
      <c r="O272" s="3">
        <v>1866012.11</v>
      </c>
      <c r="P272" s="3" t="s">
        <v>16</v>
      </c>
    </row>
    <row r="273" spans="10:16">
      <c r="J273" s="2">
        <v>41153</v>
      </c>
      <c r="K273" s="4">
        <v>10517740</v>
      </c>
      <c r="L273" s="3"/>
      <c r="M273" s="3" t="s">
        <v>3</v>
      </c>
      <c r="N273" s="3"/>
      <c r="O273" s="3">
        <v>0.01</v>
      </c>
      <c r="P273" s="3" t="s">
        <v>17</v>
      </c>
    </row>
    <row r="274" spans="10:16">
      <c r="J274" s="2">
        <v>41183</v>
      </c>
      <c r="K274" s="4">
        <v>10000007</v>
      </c>
      <c r="L274" s="3"/>
      <c r="M274" s="3" t="s">
        <v>3</v>
      </c>
      <c r="N274" s="3"/>
      <c r="O274" s="3">
        <v>-0.06</v>
      </c>
      <c r="P274" s="3" t="s">
        <v>14</v>
      </c>
    </row>
    <row r="275" spans="10:16">
      <c r="J275" s="2">
        <v>41183</v>
      </c>
      <c r="K275" s="4">
        <v>10000104</v>
      </c>
      <c r="L275" s="3"/>
      <c r="M275" s="3" t="s">
        <v>3</v>
      </c>
      <c r="N275" s="3"/>
      <c r="O275" s="3">
        <v>-0.02</v>
      </c>
      <c r="P275" s="3" t="s">
        <v>15</v>
      </c>
    </row>
    <row r="276" spans="10:16">
      <c r="J276" s="2">
        <v>41183</v>
      </c>
      <c r="K276" s="4">
        <v>10000261</v>
      </c>
      <c r="L276" s="3"/>
      <c r="M276" s="3" t="s">
        <v>3</v>
      </c>
      <c r="N276" s="3"/>
      <c r="O276" s="3">
        <v>0.05</v>
      </c>
      <c r="P276" s="3" t="s">
        <v>24</v>
      </c>
    </row>
    <row r="277" spans="10:16">
      <c r="J277" s="2">
        <v>41183</v>
      </c>
      <c r="K277" s="4">
        <v>10000282</v>
      </c>
      <c r="L277" s="3" t="s">
        <v>20</v>
      </c>
      <c r="M277" s="3" t="s">
        <v>8</v>
      </c>
      <c r="N277" s="3">
        <v>99.998999999999995</v>
      </c>
      <c r="O277" s="3">
        <v>463060.15</v>
      </c>
      <c r="P277" s="3" t="s">
        <v>16</v>
      </c>
    </row>
    <row r="278" spans="10:16">
      <c r="J278" s="2">
        <v>41183</v>
      </c>
      <c r="K278" s="4">
        <v>10516439</v>
      </c>
      <c r="L278" s="3"/>
      <c r="M278" s="3" t="s">
        <v>3</v>
      </c>
      <c r="N278" s="3"/>
      <c r="O278" s="3">
        <v>0.01</v>
      </c>
      <c r="P278" s="3" t="s">
        <v>16</v>
      </c>
    </row>
    <row r="279" spans="10:16">
      <c r="J279" s="2">
        <v>41183</v>
      </c>
      <c r="K279" s="4">
        <v>10517740</v>
      </c>
      <c r="L279" s="3"/>
      <c r="M279" s="3" t="s">
        <v>3</v>
      </c>
      <c r="N279" s="3"/>
      <c r="O279" s="3">
        <v>0.01</v>
      </c>
      <c r="P279" s="3" t="s">
        <v>17</v>
      </c>
    </row>
    <row r="280" spans="10:16">
      <c r="J280" s="2">
        <v>41214</v>
      </c>
      <c r="K280" s="4">
        <v>10000007</v>
      </c>
      <c r="L280" s="3"/>
      <c r="M280" s="3" t="s">
        <v>3</v>
      </c>
      <c r="N280" s="3"/>
      <c r="O280" s="3">
        <v>-0.05</v>
      </c>
      <c r="P280" s="3" t="s">
        <v>14</v>
      </c>
    </row>
    <row r="281" spans="10:16">
      <c r="J281" s="2">
        <v>41214</v>
      </c>
      <c r="K281" s="4">
        <v>10000104</v>
      </c>
      <c r="L281" s="3"/>
      <c r="M281" s="3" t="s">
        <v>3</v>
      </c>
      <c r="N281" s="3"/>
      <c r="O281" s="3">
        <v>-0.02</v>
      </c>
      <c r="P281" s="3" t="s">
        <v>15</v>
      </c>
    </row>
    <row r="282" spans="10:16">
      <c r="J282" s="2">
        <v>41214</v>
      </c>
      <c r="K282" s="4">
        <v>10000261</v>
      </c>
      <c r="L282" s="3"/>
      <c r="M282" s="3" t="s">
        <v>3</v>
      </c>
      <c r="N282" s="3"/>
      <c r="O282" s="3">
        <v>-0.08</v>
      </c>
      <c r="P282" s="3" t="s">
        <v>24</v>
      </c>
    </row>
    <row r="283" spans="10:16">
      <c r="J283" s="2">
        <v>41214</v>
      </c>
      <c r="K283" s="4">
        <v>10516439</v>
      </c>
      <c r="L283" s="3"/>
      <c r="M283" s="3" t="s">
        <v>3</v>
      </c>
      <c r="N283" s="3"/>
      <c r="O283" s="3">
        <v>0.01</v>
      </c>
      <c r="P283" s="3" t="s">
        <v>16</v>
      </c>
    </row>
    <row r="284" spans="10:16">
      <c r="J284" s="2">
        <v>41214</v>
      </c>
      <c r="K284" s="4">
        <v>10517740</v>
      </c>
      <c r="L284" s="3"/>
      <c r="M284" s="3" t="s">
        <v>3</v>
      </c>
      <c r="N284" s="3"/>
      <c r="O284" s="3">
        <v>-0.02</v>
      </c>
      <c r="P284" s="3" t="s">
        <v>17</v>
      </c>
    </row>
    <row r="285" spans="10:16">
      <c r="J285" s="2">
        <v>41244</v>
      </c>
      <c r="K285" s="4">
        <v>10000007</v>
      </c>
      <c r="L285" s="3"/>
      <c r="M285" s="3" t="s">
        <v>3</v>
      </c>
      <c r="N285" s="3"/>
      <c r="O285" s="3">
        <v>0.01</v>
      </c>
      <c r="P285" s="3" t="s">
        <v>14</v>
      </c>
    </row>
    <row r="286" spans="10:16">
      <c r="J286" s="2">
        <v>41244</v>
      </c>
      <c r="K286" s="4">
        <v>10000104</v>
      </c>
      <c r="L286" s="3"/>
      <c r="M286" s="3" t="s">
        <v>3</v>
      </c>
      <c r="N286" s="3"/>
      <c r="O286" s="3">
        <v>0.01</v>
      </c>
      <c r="P286" s="3" t="s">
        <v>15</v>
      </c>
    </row>
    <row r="287" spans="10:16">
      <c r="J287" s="2">
        <v>41244</v>
      </c>
      <c r="K287" s="4">
        <v>10000261</v>
      </c>
      <c r="L287" s="3"/>
      <c r="M287" s="3" t="s">
        <v>3</v>
      </c>
      <c r="N287" s="3"/>
      <c r="O287" s="3">
        <v>0.02</v>
      </c>
      <c r="P287" s="3" t="s">
        <v>24</v>
      </c>
    </row>
    <row r="288" spans="10:16">
      <c r="J288" s="2">
        <v>41244</v>
      </c>
      <c r="K288" s="4">
        <v>10000282</v>
      </c>
      <c r="L288" s="3" t="s">
        <v>20</v>
      </c>
      <c r="M288" s="3" t="s">
        <v>8</v>
      </c>
      <c r="N288" s="3">
        <v>29.184999999999999</v>
      </c>
      <c r="O288" s="3">
        <v>113982.81</v>
      </c>
      <c r="P288" s="3" t="s">
        <v>16</v>
      </c>
    </row>
    <row r="289" spans="10:16">
      <c r="J289" s="2">
        <v>41244</v>
      </c>
      <c r="K289" s="4">
        <v>10517740</v>
      </c>
      <c r="L289" s="3"/>
      <c r="M289" s="3" t="s">
        <v>3</v>
      </c>
      <c r="N289" s="3"/>
      <c r="O289" s="3">
        <v>0.02</v>
      </c>
      <c r="P289" s="3" t="s">
        <v>17</v>
      </c>
    </row>
    <row r="290" spans="10:16">
      <c r="J290" s="11">
        <v>41579</v>
      </c>
      <c r="K290" s="1">
        <v>10000007</v>
      </c>
      <c r="M290" s="1" t="s">
        <v>3</v>
      </c>
      <c r="O290" s="1">
        <v>0.03</v>
      </c>
      <c r="P290" s="3" t="s">
        <v>14</v>
      </c>
    </row>
    <row r="291" spans="10:16">
      <c r="J291" s="11">
        <v>41579</v>
      </c>
      <c r="K291" s="1">
        <v>10000261</v>
      </c>
      <c r="M291" s="1" t="s">
        <v>8</v>
      </c>
      <c r="N291" s="1">
        <v>25.48</v>
      </c>
      <c r="O291" s="1">
        <v>142291.43</v>
      </c>
      <c r="P291" s="3" t="s">
        <v>24</v>
      </c>
    </row>
    <row r="292" spans="10:16">
      <c r="J292" s="11">
        <v>41579</v>
      </c>
      <c r="K292" s="1">
        <v>10000261</v>
      </c>
      <c r="M292" s="1" t="s">
        <v>3</v>
      </c>
      <c r="O292" s="1">
        <v>-7.0000000000000007E-2</v>
      </c>
      <c r="P292" s="3" t="s">
        <v>24</v>
      </c>
    </row>
    <row r="293" spans="10:16">
      <c r="J293" s="11">
        <v>41579</v>
      </c>
      <c r="K293" s="1">
        <v>10516439</v>
      </c>
      <c r="M293" s="1" t="s">
        <v>3</v>
      </c>
      <c r="O293" s="1">
        <v>0.01</v>
      </c>
      <c r="P293" s="3" t="s">
        <v>16</v>
      </c>
    </row>
    <row r="294" spans="10:16">
      <c r="J294" s="11">
        <v>41579</v>
      </c>
      <c r="K294" s="1">
        <v>10517740</v>
      </c>
      <c r="M294" s="1" t="s">
        <v>3</v>
      </c>
      <c r="O294" s="1">
        <v>-0.01</v>
      </c>
      <c r="P294" s="3" t="s">
        <v>17</v>
      </c>
    </row>
    <row r="295" spans="10:16">
      <c r="J295" s="11">
        <v>41609</v>
      </c>
      <c r="K295" s="1">
        <v>10000007</v>
      </c>
      <c r="M295" s="1" t="s">
        <v>3</v>
      </c>
      <c r="O295" s="1">
        <v>0.04</v>
      </c>
      <c r="P295" s="3" t="s">
        <v>14</v>
      </c>
    </row>
    <row r="296" spans="10:16">
      <c r="J296" s="11">
        <v>41609</v>
      </c>
      <c r="K296" s="1">
        <v>10000104</v>
      </c>
      <c r="M296" s="1" t="s">
        <v>3</v>
      </c>
      <c r="O296" s="1">
        <v>0.06</v>
      </c>
      <c r="P296" s="3" t="s">
        <v>15</v>
      </c>
    </row>
    <row r="297" spans="10:16">
      <c r="J297" s="11">
        <v>41609</v>
      </c>
      <c r="K297" s="1">
        <v>10000261</v>
      </c>
      <c r="M297" s="1" t="s">
        <v>3</v>
      </c>
      <c r="O297" s="1">
        <v>0.01</v>
      </c>
      <c r="P297" s="3" t="s">
        <v>24</v>
      </c>
    </row>
    <row r="298" spans="10:16">
      <c r="J298" s="11">
        <v>41609</v>
      </c>
      <c r="K298" s="1">
        <v>10516439</v>
      </c>
      <c r="M298" s="1" t="s">
        <v>3</v>
      </c>
      <c r="O298" s="1">
        <v>-0.04</v>
      </c>
      <c r="P298" s="3" t="s">
        <v>16</v>
      </c>
    </row>
    <row r="299" spans="10:16">
      <c r="J299" s="11">
        <v>41548</v>
      </c>
      <c r="K299" s="1">
        <v>10000007</v>
      </c>
      <c r="M299" s="1" t="s">
        <v>3</v>
      </c>
      <c r="O299" s="1">
        <v>0.06</v>
      </c>
      <c r="P299" s="3" t="s">
        <v>14</v>
      </c>
    </row>
    <row r="300" spans="10:16">
      <c r="J300" s="11">
        <v>41548</v>
      </c>
      <c r="K300" s="1">
        <v>10000104</v>
      </c>
      <c r="M300" s="1" t="s">
        <v>3</v>
      </c>
      <c r="O300" s="1">
        <v>-0.09</v>
      </c>
      <c r="P300" s="3" t="s">
        <v>15</v>
      </c>
    </row>
    <row r="301" spans="10:16">
      <c r="J301" s="11">
        <v>41548</v>
      </c>
      <c r="K301" s="1">
        <v>10000261</v>
      </c>
      <c r="M301" s="1" t="s">
        <v>8</v>
      </c>
      <c r="N301" s="1">
        <v>50.35</v>
      </c>
      <c r="O301" s="1">
        <v>281113.07</v>
      </c>
      <c r="P301" s="3" t="s">
        <v>24</v>
      </c>
    </row>
    <row r="302" spans="10:16">
      <c r="J302" s="11">
        <v>41548</v>
      </c>
      <c r="K302" s="1">
        <v>10000261</v>
      </c>
      <c r="M302" s="1" t="s">
        <v>3</v>
      </c>
      <c r="O302" s="1">
        <v>-0.03</v>
      </c>
      <c r="P302" s="3" t="s">
        <v>24</v>
      </c>
    </row>
    <row r="303" spans="10:16">
      <c r="J303" s="11">
        <v>41548</v>
      </c>
      <c r="K303" s="1">
        <v>10516439</v>
      </c>
      <c r="M303" s="1" t="s">
        <v>3</v>
      </c>
      <c r="O303" s="1">
        <v>-0.03</v>
      </c>
      <c r="P303" s="3" t="s">
        <v>16</v>
      </c>
    </row>
    <row r="304" spans="10:16">
      <c r="J304" s="11">
        <v>41548</v>
      </c>
      <c r="K304" s="1">
        <v>10517740</v>
      </c>
      <c r="M304" s="1" t="s">
        <v>3</v>
      </c>
      <c r="O304" s="1">
        <v>-0.02</v>
      </c>
      <c r="P304" s="3" t="s">
        <v>17</v>
      </c>
    </row>
    <row r="305" spans="10:16">
      <c r="J305" s="11">
        <v>41518</v>
      </c>
      <c r="K305" s="1">
        <v>10000007</v>
      </c>
      <c r="M305" s="1" t="s">
        <v>3</v>
      </c>
      <c r="O305" s="1">
        <v>-0.04</v>
      </c>
      <c r="P305" s="3" t="s">
        <v>14</v>
      </c>
    </row>
    <row r="306" spans="10:16">
      <c r="J306" s="11">
        <v>41518</v>
      </c>
      <c r="K306" s="1">
        <v>10000104</v>
      </c>
      <c r="M306" s="1" t="s">
        <v>3</v>
      </c>
      <c r="O306" s="1">
        <v>0.04</v>
      </c>
      <c r="P306" s="3" t="s">
        <v>15</v>
      </c>
    </row>
    <row r="307" spans="10:16">
      <c r="J307" s="11">
        <v>41518</v>
      </c>
      <c r="K307" s="1">
        <v>10000261</v>
      </c>
      <c r="M307" s="1" t="s">
        <v>8</v>
      </c>
      <c r="N307" s="1">
        <v>25.05</v>
      </c>
      <c r="O307" s="1">
        <v>139816.97</v>
      </c>
      <c r="P307" s="3" t="s">
        <v>24</v>
      </c>
    </row>
    <row r="308" spans="10:16">
      <c r="J308" s="11">
        <v>41518</v>
      </c>
      <c r="K308" s="1">
        <v>10000261</v>
      </c>
      <c r="M308" s="1" t="s">
        <v>3</v>
      </c>
      <c r="O308" s="1">
        <v>-0.02</v>
      </c>
      <c r="P308" s="3" t="s">
        <v>24</v>
      </c>
    </row>
    <row r="309" spans="10:16">
      <c r="J309" s="11">
        <v>41518</v>
      </c>
      <c r="K309" s="1">
        <v>10516439</v>
      </c>
      <c r="M309" s="1" t="s">
        <v>3</v>
      </c>
      <c r="O309" s="1">
        <v>-7.0000000000000007E-2</v>
      </c>
      <c r="P309" s="3" t="s">
        <v>16</v>
      </c>
    </row>
    <row r="310" spans="10:16">
      <c r="J310" s="11">
        <v>41518</v>
      </c>
      <c r="K310" s="1">
        <v>10517740</v>
      </c>
      <c r="M310" s="1" t="s">
        <v>3</v>
      </c>
      <c r="O310" s="1">
        <v>0.01</v>
      </c>
      <c r="P310" s="3" t="s">
        <v>17</v>
      </c>
    </row>
    <row r="311" spans="10:16">
      <c r="J311" s="11">
        <v>41487</v>
      </c>
      <c r="K311" s="1">
        <v>10000007</v>
      </c>
      <c r="M311" s="1" t="s">
        <v>3</v>
      </c>
      <c r="O311" s="1">
        <v>-0.01</v>
      </c>
      <c r="P311" s="3" t="s">
        <v>14</v>
      </c>
    </row>
    <row r="312" spans="10:16">
      <c r="J312" s="11">
        <v>41487</v>
      </c>
      <c r="K312" s="1">
        <v>10000104</v>
      </c>
      <c r="M312" s="1" t="s">
        <v>3</v>
      </c>
      <c r="O312" s="1">
        <v>0.11</v>
      </c>
      <c r="P312" s="3" t="s">
        <v>15</v>
      </c>
    </row>
    <row r="313" spans="10:16">
      <c r="J313" s="11">
        <v>41487</v>
      </c>
      <c r="K313" s="1">
        <v>10000261</v>
      </c>
      <c r="M313" s="1" t="s">
        <v>8</v>
      </c>
      <c r="N313" s="1">
        <v>49.48</v>
      </c>
      <c r="O313" s="1">
        <v>266839.82</v>
      </c>
      <c r="P313" s="3" t="s">
        <v>24</v>
      </c>
    </row>
    <row r="314" spans="10:16">
      <c r="J314" s="11">
        <v>41487</v>
      </c>
      <c r="K314" s="1">
        <v>10000261</v>
      </c>
      <c r="M314" s="1" t="s">
        <v>3</v>
      </c>
      <c r="O314" s="1">
        <v>-0.03</v>
      </c>
      <c r="P314" s="3" t="s">
        <v>24</v>
      </c>
    </row>
    <row r="315" spans="10:16">
      <c r="J315" s="11">
        <v>41487</v>
      </c>
      <c r="K315" s="1">
        <v>10516439</v>
      </c>
      <c r="M315" s="1" t="s">
        <v>3</v>
      </c>
      <c r="O315" s="1">
        <v>0.03</v>
      </c>
      <c r="P315" s="3" t="s">
        <v>16</v>
      </c>
    </row>
    <row r="316" spans="10:16">
      <c r="J316" s="11">
        <v>41487</v>
      </c>
      <c r="K316" s="1">
        <v>10517740</v>
      </c>
      <c r="M316" s="1" t="s">
        <v>3</v>
      </c>
      <c r="O316" s="1">
        <v>-0.02</v>
      </c>
      <c r="P316" s="3" t="s">
        <v>17</v>
      </c>
    </row>
    <row r="317" spans="10:16">
      <c r="J317" s="11">
        <v>41456</v>
      </c>
      <c r="K317" s="1">
        <v>10000007</v>
      </c>
      <c r="M317" s="1" t="s">
        <v>3</v>
      </c>
      <c r="O317" s="1">
        <v>0.01</v>
      </c>
      <c r="P317" s="3" t="s">
        <v>14</v>
      </c>
    </row>
    <row r="318" spans="10:16">
      <c r="J318" s="11">
        <v>41456</v>
      </c>
      <c r="K318" s="1">
        <v>10000104</v>
      </c>
      <c r="M318" s="1" t="s">
        <v>3</v>
      </c>
      <c r="O318" s="1">
        <v>0.04</v>
      </c>
      <c r="P318" s="3" t="s">
        <v>15</v>
      </c>
    </row>
    <row r="319" spans="10:16">
      <c r="J319" s="11">
        <v>41456</v>
      </c>
      <c r="K319" s="1">
        <v>10000261</v>
      </c>
      <c r="M319" s="1" t="s">
        <v>8</v>
      </c>
      <c r="N319" s="1">
        <v>50.09</v>
      </c>
      <c r="O319" s="1">
        <v>270129.49</v>
      </c>
      <c r="P319" s="3" t="s">
        <v>24</v>
      </c>
    </row>
    <row r="320" spans="10:16">
      <c r="J320" s="11">
        <v>41456</v>
      </c>
      <c r="K320" s="1">
        <v>10000261</v>
      </c>
      <c r="M320" s="1" t="s">
        <v>3</v>
      </c>
      <c r="O320" s="1">
        <v>-0.01</v>
      </c>
      <c r="P320" s="3" t="s">
        <v>24</v>
      </c>
    </row>
    <row r="321" spans="10:16">
      <c r="J321" s="11">
        <v>41456</v>
      </c>
      <c r="K321" s="1">
        <v>10516439</v>
      </c>
      <c r="M321" s="1" t="s">
        <v>8</v>
      </c>
      <c r="N321" s="1">
        <v>142.38</v>
      </c>
      <c r="O321" s="1">
        <v>524476.44999999995</v>
      </c>
      <c r="P321" s="3" t="s">
        <v>16</v>
      </c>
    </row>
    <row r="322" spans="10:16">
      <c r="J322" s="11">
        <v>41456</v>
      </c>
      <c r="K322" s="1">
        <v>10517740</v>
      </c>
      <c r="M322" s="1" t="s">
        <v>3</v>
      </c>
      <c r="O322" s="1">
        <v>0.03</v>
      </c>
      <c r="P322" s="3" t="s">
        <v>17</v>
      </c>
    </row>
    <row r="323" spans="10:16">
      <c r="J323" s="11">
        <v>41426</v>
      </c>
      <c r="K323" s="1">
        <v>10000007</v>
      </c>
      <c r="M323" s="1" t="s">
        <v>3</v>
      </c>
      <c r="O323" s="1">
        <v>0.02</v>
      </c>
      <c r="P323" s="3" t="s">
        <v>14</v>
      </c>
    </row>
    <row r="324" spans="10:16">
      <c r="J324" s="11">
        <v>41426</v>
      </c>
      <c r="K324" s="1">
        <v>10000104</v>
      </c>
      <c r="M324" s="1" t="s">
        <v>3</v>
      </c>
      <c r="O324" s="1">
        <v>0.01</v>
      </c>
      <c r="P324" s="3" t="s">
        <v>15</v>
      </c>
    </row>
    <row r="325" spans="10:16">
      <c r="J325" s="11">
        <v>41426</v>
      </c>
      <c r="K325" s="1">
        <v>10000261</v>
      </c>
      <c r="M325" s="1" t="s">
        <v>8</v>
      </c>
      <c r="N325" s="1">
        <v>44.1</v>
      </c>
      <c r="O325" s="1">
        <v>230426.84</v>
      </c>
      <c r="P325" s="3" t="s">
        <v>24</v>
      </c>
    </row>
    <row r="326" spans="10:16">
      <c r="J326" s="11">
        <v>41426</v>
      </c>
      <c r="K326" s="1">
        <v>10516439</v>
      </c>
      <c r="M326" s="1" t="s">
        <v>8</v>
      </c>
      <c r="N326" s="1">
        <v>208.59</v>
      </c>
      <c r="O326" s="1">
        <v>764560.74</v>
      </c>
      <c r="P326" s="3" t="s">
        <v>16</v>
      </c>
    </row>
    <row r="327" spans="10:16">
      <c r="J327" s="11">
        <v>41426</v>
      </c>
      <c r="K327" s="1">
        <v>10516439</v>
      </c>
      <c r="M327" s="1" t="s">
        <v>3</v>
      </c>
      <c r="O327" s="1">
        <v>-7.0000000000000007E-2</v>
      </c>
      <c r="P327" s="3" t="s">
        <v>16</v>
      </c>
    </row>
    <row r="328" spans="10:16">
      <c r="J328" s="11">
        <v>41426</v>
      </c>
      <c r="K328" s="1">
        <v>10517740</v>
      </c>
      <c r="M328" s="1" t="s">
        <v>3</v>
      </c>
      <c r="O328" s="1">
        <v>-0.01</v>
      </c>
      <c r="P328" s="3" t="s">
        <v>17</v>
      </c>
    </row>
    <row r="329" spans="10:16">
      <c r="J329" s="11">
        <v>41395</v>
      </c>
      <c r="K329" s="1">
        <v>10000007</v>
      </c>
      <c r="M329" s="1" t="s">
        <v>3</v>
      </c>
      <c r="O329" s="1">
        <v>-0.08</v>
      </c>
      <c r="P329" s="3" t="s">
        <v>14</v>
      </c>
    </row>
    <row r="330" spans="10:16">
      <c r="J330" s="11">
        <v>41395</v>
      </c>
      <c r="K330" s="1">
        <v>10000104</v>
      </c>
      <c r="M330" s="1" t="s">
        <v>3</v>
      </c>
      <c r="O330" s="1">
        <v>0.08</v>
      </c>
      <c r="P330" s="3" t="s">
        <v>15</v>
      </c>
    </row>
    <row r="331" spans="10:16">
      <c r="J331" s="11">
        <v>41395</v>
      </c>
      <c r="K331" s="1">
        <v>10000261</v>
      </c>
      <c r="M331" s="1" t="s">
        <v>3</v>
      </c>
      <c r="O331" s="1">
        <v>-0.03</v>
      </c>
      <c r="P331" s="3" t="s">
        <v>24</v>
      </c>
    </row>
    <row r="332" spans="10:16">
      <c r="J332" s="11">
        <v>41395</v>
      </c>
      <c r="K332" s="1">
        <v>10516439</v>
      </c>
      <c r="M332" s="1" t="s">
        <v>8</v>
      </c>
      <c r="N332" s="1">
        <v>6</v>
      </c>
      <c r="O332" s="1">
        <v>21992.25</v>
      </c>
      <c r="P332" s="3" t="s">
        <v>16</v>
      </c>
    </row>
    <row r="333" spans="10:16">
      <c r="J333" s="11">
        <v>41395</v>
      </c>
      <c r="K333" s="1">
        <v>10516439</v>
      </c>
      <c r="M333" s="1" t="s">
        <v>3</v>
      </c>
      <c r="O333" s="1">
        <v>0.04</v>
      </c>
      <c r="P333" s="3" t="s">
        <v>16</v>
      </c>
    </row>
    <row r="334" spans="10:16">
      <c r="J334" s="11">
        <v>41395</v>
      </c>
      <c r="K334" s="1">
        <v>10517740</v>
      </c>
      <c r="M334" s="1" t="s">
        <v>3</v>
      </c>
      <c r="O334" s="1">
        <v>0.01</v>
      </c>
      <c r="P334" s="3" t="s">
        <v>17</v>
      </c>
    </row>
    <row r="335" spans="10:16">
      <c r="J335" s="11">
        <v>41365</v>
      </c>
      <c r="K335" s="1">
        <v>10000007</v>
      </c>
      <c r="M335" s="1" t="s">
        <v>3</v>
      </c>
      <c r="O335" s="1">
        <v>-0.12</v>
      </c>
      <c r="P335" s="3" t="s">
        <v>14</v>
      </c>
    </row>
    <row r="336" spans="10:16">
      <c r="J336" s="11">
        <v>41365</v>
      </c>
      <c r="K336" s="1">
        <v>10000104</v>
      </c>
      <c r="M336" s="1" t="s">
        <v>3</v>
      </c>
      <c r="O336" s="1">
        <v>0.01</v>
      </c>
      <c r="P336" s="3" t="s">
        <v>15</v>
      </c>
    </row>
    <row r="337" spans="10:16">
      <c r="J337" s="11">
        <v>41365</v>
      </c>
      <c r="K337" s="1">
        <v>10000261</v>
      </c>
      <c r="M337" s="1" t="s">
        <v>3</v>
      </c>
      <c r="O337" s="1">
        <v>-0.03</v>
      </c>
      <c r="P337" s="3" t="s">
        <v>24</v>
      </c>
    </row>
    <row r="338" spans="10:16">
      <c r="J338" s="11">
        <v>41365</v>
      </c>
      <c r="K338" s="1">
        <v>10516439</v>
      </c>
      <c r="M338" s="1" t="s">
        <v>3</v>
      </c>
      <c r="O338" s="1">
        <v>0.03</v>
      </c>
      <c r="P338" s="3" t="s">
        <v>16</v>
      </c>
    </row>
    <row r="339" spans="10:16">
      <c r="J339" s="11">
        <v>41365</v>
      </c>
      <c r="K339" s="1">
        <v>10517740</v>
      </c>
      <c r="M339" s="1" t="s">
        <v>3</v>
      </c>
      <c r="O339" s="1">
        <v>0.02</v>
      </c>
      <c r="P339" s="3" t="s">
        <v>17</v>
      </c>
    </row>
    <row r="340" spans="10:16">
      <c r="J340" s="11">
        <v>41334</v>
      </c>
      <c r="K340" s="1">
        <v>10000007</v>
      </c>
      <c r="M340" s="1" t="s">
        <v>3</v>
      </c>
      <c r="O340" s="1">
        <v>-0.03</v>
      </c>
      <c r="P340" s="3" t="s">
        <v>14</v>
      </c>
    </row>
    <row r="341" spans="10:16">
      <c r="J341" s="11">
        <v>41334</v>
      </c>
      <c r="K341" s="1">
        <v>10000104</v>
      </c>
      <c r="M341" s="1" t="s">
        <v>3</v>
      </c>
      <c r="O341" s="1">
        <v>0.02</v>
      </c>
      <c r="P341" s="3" t="s">
        <v>15</v>
      </c>
    </row>
    <row r="342" spans="10:16">
      <c r="J342" s="11">
        <v>41334</v>
      </c>
      <c r="K342" s="1">
        <v>10000261</v>
      </c>
      <c r="M342" s="1" t="s">
        <v>8</v>
      </c>
      <c r="N342" s="1">
        <v>73.89</v>
      </c>
      <c r="O342" s="1">
        <v>383889.06</v>
      </c>
      <c r="P342" s="3" t="s">
        <v>24</v>
      </c>
    </row>
    <row r="343" spans="10:16">
      <c r="J343" s="11">
        <v>41334</v>
      </c>
      <c r="K343" s="1">
        <v>10000261</v>
      </c>
      <c r="M343" s="1" t="s">
        <v>3</v>
      </c>
      <c r="O343" s="1">
        <v>-0.01</v>
      </c>
      <c r="P343" s="3" t="s">
        <v>24</v>
      </c>
    </row>
    <row r="344" spans="10:16">
      <c r="J344" s="11">
        <v>41334</v>
      </c>
      <c r="K344" s="1">
        <v>10516439</v>
      </c>
      <c r="M344" s="1" t="s">
        <v>3</v>
      </c>
      <c r="O344" s="1">
        <v>0.05</v>
      </c>
      <c r="P344" s="3" t="s">
        <v>16</v>
      </c>
    </row>
    <row r="345" spans="10:16">
      <c r="J345" s="11">
        <v>41334</v>
      </c>
      <c r="K345" s="1">
        <v>10517740</v>
      </c>
      <c r="M345" s="1" t="s">
        <v>3</v>
      </c>
      <c r="O345" s="1">
        <v>-0.01</v>
      </c>
      <c r="P345" s="3" t="s">
        <v>17</v>
      </c>
    </row>
    <row r="346" spans="10:16">
      <c r="J346" s="11">
        <v>41306</v>
      </c>
      <c r="K346" s="1">
        <v>10000007</v>
      </c>
      <c r="M346" s="1" t="s">
        <v>3</v>
      </c>
      <c r="O346" s="1">
        <v>0.01</v>
      </c>
      <c r="P346" s="3" t="s">
        <v>14</v>
      </c>
    </row>
    <row r="347" spans="10:16">
      <c r="J347" s="11">
        <v>41306</v>
      </c>
      <c r="K347" s="1">
        <v>10000104</v>
      </c>
      <c r="M347" s="1" t="s">
        <v>3</v>
      </c>
      <c r="O347" s="1">
        <v>0.01</v>
      </c>
      <c r="P347" s="3" t="s">
        <v>15</v>
      </c>
    </row>
    <row r="348" spans="10:16">
      <c r="J348" s="11">
        <v>41306</v>
      </c>
      <c r="K348" s="1">
        <v>10000261</v>
      </c>
      <c r="M348" s="1" t="s">
        <v>3</v>
      </c>
      <c r="O348" s="1">
        <v>-0.03</v>
      </c>
      <c r="P348" s="3" t="s">
        <v>24</v>
      </c>
    </row>
    <row r="349" spans="10:16">
      <c r="J349" s="11">
        <v>41306</v>
      </c>
      <c r="K349" s="1">
        <v>10516439</v>
      </c>
      <c r="M349" s="1" t="s">
        <v>3</v>
      </c>
      <c r="O349" s="1">
        <v>0.05</v>
      </c>
      <c r="P349" s="3" t="s">
        <v>16</v>
      </c>
    </row>
    <row r="350" spans="10:16">
      <c r="J350" s="11">
        <v>41306</v>
      </c>
      <c r="K350" s="1">
        <v>10517740</v>
      </c>
      <c r="M350" s="1" t="s">
        <v>3</v>
      </c>
      <c r="O350" s="1">
        <v>-0.02</v>
      </c>
      <c r="P350" s="3" t="s">
        <v>17</v>
      </c>
    </row>
    <row r="351" spans="10:16">
      <c r="J351" s="11">
        <v>41275</v>
      </c>
      <c r="K351" s="1">
        <v>10000007</v>
      </c>
      <c r="M351" s="1" t="s">
        <v>3</v>
      </c>
      <c r="O351" s="1">
        <v>0.01</v>
      </c>
      <c r="P351" s="3" t="s">
        <v>14</v>
      </c>
    </row>
    <row r="352" spans="10:16">
      <c r="J352" s="11">
        <v>41275</v>
      </c>
      <c r="K352" s="1">
        <v>10000104</v>
      </c>
      <c r="M352" s="1" t="s">
        <v>3</v>
      </c>
      <c r="O352" s="1">
        <v>-0.06</v>
      </c>
      <c r="P352" s="3" t="s">
        <v>15</v>
      </c>
    </row>
    <row r="353" spans="10:16">
      <c r="J353" s="11">
        <v>41275</v>
      </c>
      <c r="K353" s="1">
        <v>10000261</v>
      </c>
      <c r="M353" s="1" t="s">
        <v>3</v>
      </c>
      <c r="O353" s="1">
        <v>0.01</v>
      </c>
      <c r="P353" s="3" t="s">
        <v>24</v>
      </c>
    </row>
    <row r="354" spans="10:16">
      <c r="J354" s="11">
        <v>41275</v>
      </c>
      <c r="K354" s="1">
        <v>10516439</v>
      </c>
      <c r="M354" s="1" t="s">
        <v>3</v>
      </c>
      <c r="O354" s="1">
        <v>0.04</v>
      </c>
      <c r="P354" s="3" t="s">
        <v>16</v>
      </c>
    </row>
  </sheetData>
  <pageMargins left="0.511811024" right="0.511811024" top="0.78740157499999996" bottom="0.78740157499999996" header="0.31496062000000002" footer="0.31496062000000002"/>
  <pageSetup paperSize="9" orientation="landscape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3</vt:i4>
      </vt:variant>
      <vt:variant>
        <vt:lpstr>Gráficos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hist</vt:lpstr>
      <vt:lpstr>pivot</vt:lpstr>
      <vt:lpstr>crude steel</vt:lpstr>
      <vt:lpstr>fig02</vt:lpstr>
      <vt:lpstr>fig03</vt:lpstr>
      <vt:lpstr>fig04</vt:lpstr>
      <vt:lpstr>nomes</vt:lpstr>
    </vt:vector>
  </TitlesOfParts>
  <Company>Grupo USIMINAS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ui02173</dc:creator>
  <cp:lastModifiedBy>Usiminas</cp:lastModifiedBy>
  <cp:lastPrinted>2014-01-13T12:23:51Z</cp:lastPrinted>
  <dcterms:created xsi:type="dcterms:W3CDTF">2014-01-02T19:19:53Z</dcterms:created>
  <dcterms:modified xsi:type="dcterms:W3CDTF">2014-01-13T13:03:45Z</dcterms:modified>
</cp:coreProperties>
</file>