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CB" sheetId="1" r:id="rId3"/>
  </sheets>
  <definedNames/>
  <calcPr/>
</workbook>
</file>

<file path=xl/sharedStrings.xml><?xml version="1.0" encoding="utf-8"?>
<sst xmlns="http://schemas.openxmlformats.org/spreadsheetml/2006/main" count="194" uniqueCount="172">
  <si>
    <t>Ref</t>
  </si>
  <si>
    <t>Quantity</t>
  </si>
  <si>
    <t>Description</t>
  </si>
  <si>
    <t>Package</t>
  </si>
  <si>
    <t>Part#</t>
  </si>
  <si>
    <t>Manufacturer</t>
  </si>
  <si>
    <t>Unit Cost</t>
  </si>
  <si>
    <t>Total Cost</t>
  </si>
  <si>
    <t>Link</t>
  </si>
  <si>
    <t>PCB</t>
  </si>
  <si>
    <t>PHOTON</t>
  </si>
  <si>
    <t>Particle.io Photon with headers</t>
  </si>
  <si>
    <t>Module</t>
  </si>
  <si>
    <t>Particle.io</t>
  </si>
  <si>
    <t>U5</t>
  </si>
  <si>
    <t>MIC MEMS ANALOG OMNI -45DB</t>
  </si>
  <si>
    <t>SMD</t>
  </si>
  <si>
    <t>ICS-40300</t>
  </si>
  <si>
    <t>TDK InvenSense</t>
  </si>
  <si>
    <t>https://www.digikey.com/product-detail/en/tdk-invensense/ICS-40300/1428-1027-1-ND/4896915</t>
  </si>
  <si>
    <t>U2</t>
  </si>
  <si>
    <t>Battery Management System-Side Impdance Trck Bttry Fuel Gge</t>
  </si>
  <si>
    <t>VSON-12</t>
  </si>
  <si>
    <t>BQ27441DRZR-G1A</t>
  </si>
  <si>
    <t>Texas Instruments</t>
  </si>
  <si>
    <t>http://www.mouser.com/ProductDetail/Texas-Instruments/BQ27441DRZR-G1A/?qs=sGAEpiMZZMsiJ7OlpASoDtdpS2r4o%2flzahZQPoYSZsw%3d</t>
  </si>
  <si>
    <t>U3</t>
  </si>
  <si>
    <t>Board Mount Humidity Sensor</t>
  </si>
  <si>
    <t>SHT30-DIS-B</t>
  </si>
  <si>
    <t>Sensirion</t>
  </si>
  <si>
    <t>https://www.mouser.com/ProductDetail/Sensirion/SHT30-DIS-B/?qs=sGAEpiMZZMuo%252bmZx5g6tFLJZB2%252bcdGFSKpblwHN%252bKY0%3d</t>
  </si>
  <si>
    <t>U1</t>
  </si>
  <si>
    <t>Battery Management Li-Ion Batt Chrgr &amp; Pwr-Path Mgmt IC</t>
  </si>
  <si>
    <t>VQFN-16</t>
  </si>
  <si>
    <t>BQ24074RGTR</t>
  </si>
  <si>
    <t>http://www.mouser.com/ProductDetail/Texas-Instruments/BQ24074RGTR/?qs=sGAEpiMZZMvh4wEfREVcMfo4IjDiY%252beq</t>
  </si>
  <si>
    <t>S1</t>
  </si>
  <si>
    <t>SWITCH SLIDE DPDT 300mA 6V</t>
  </si>
  <si>
    <t>SMT</t>
  </si>
  <si>
    <t>JS202011JCQN</t>
  </si>
  <si>
    <t>C&amp;K</t>
  </si>
  <si>
    <t>https://www.digikey.com/product-detail/en/c-k/JS202011JCQN/CKN10723CT-ND/6137637</t>
  </si>
  <si>
    <t>U7</t>
  </si>
  <si>
    <t>Accelerometers LOW G 3-AXIS 12BT EX VLT</t>
  </si>
  <si>
    <t>Tray</t>
  </si>
  <si>
    <t>MMA8452QT</t>
  </si>
  <si>
    <t>NXP / Freescale</t>
  </si>
  <si>
    <t>https://www.mouser.com/Search/ProductDetail.aspx?NXP%2fMMA8452QT%2f&amp;qs=nf24X8JpkfltZZwFaQI04w%3d%3d&amp;gclid=Cj0KCQiA6enQBRDUARIsAGs1YQj21sr1lZYHKCcdMabtr2TOEO0wGbGii8u2hd-cMKz9-PZgPWIuqacaAmd4EALw_wcB</t>
  </si>
  <si>
    <t>U4</t>
  </si>
  <si>
    <t>Operational Amplifiers - Op Amps Lo Pwr Single-Sply Rail-to-Rail</t>
  </si>
  <si>
    <t>SOT-23-5</t>
  </si>
  <si>
    <t>OPA344NA/3K</t>
  </si>
  <si>
    <t>http://www.mouser.com/ProductDetail/Texas-Instruments/OPA344NA-3K/?qs=sGAEpiMZZMtCHixnSjNA6Mrdwin7F8A2rnw4LhffBL0%3d</t>
  </si>
  <si>
    <t>J1</t>
  </si>
  <si>
    <t>DC Power Barrell Jack (5.5x2.1mm)</t>
  </si>
  <si>
    <t>PRT-12748</t>
  </si>
  <si>
    <t>Sparkfun</t>
  </si>
  <si>
    <t>https://www.sparkfun.com/products/12748</t>
  </si>
  <si>
    <t>JP6</t>
  </si>
  <si>
    <t>CONN HEADER PH SIDE 2POS 2MM SMD</t>
  </si>
  <si>
    <t>S2B-PH-SM4-TB(LF)(SN)</t>
  </si>
  <si>
    <t>JST Sales America Inc.</t>
  </si>
  <si>
    <t>https://www.digikey.com/product-detail/en/jst-sales-america-inc/S2B-PH-SM4-TB-LF-SN/455-1749-1-ND/92.</t>
  </si>
  <si>
    <t>C6,C12,C16</t>
  </si>
  <si>
    <t>MLCC - SMD/SMT 6.3V .1uF X7R 0603 10% Tol</t>
  </si>
  <si>
    <t>0603ZC104K4T2A</t>
  </si>
  <si>
    <t>KEMET</t>
  </si>
  <si>
    <t>https://www.mouser.com/ProductDetail/AVX/0603ZC104K4T2A?qs=sGAEpiMZZMs0AnBnWHyRQJFx1SN4r7R88k0porNpsbU%3d</t>
  </si>
  <si>
    <t>D1</t>
  </si>
  <si>
    <t>Standard LEDs - SMD RED</t>
  </si>
  <si>
    <t>TLMS1000-GS08</t>
  </si>
  <si>
    <t>Vishay</t>
  </si>
  <si>
    <t>http://www.mouser.com/ProductDetail/Vishay-Semiconductors/TLMS1000-GS08/?qs=sGAEpiMZZMseGfSY3csMkZF9sQhINPprLsgMXOsCHvU%3d</t>
  </si>
  <si>
    <t>R1</t>
  </si>
  <si>
    <t>RES SMD 0.01 OHM 1% 1/4W 1206</t>
  </si>
  <si>
    <t>PF1206FRF070R01L</t>
  </si>
  <si>
    <t>Yageo</t>
  </si>
  <si>
    <t>http://www.digikey.com/product-detail/en/yageo/PF1206FRF070R01L/311-0.01AJCT-ND/2178363</t>
  </si>
  <si>
    <t>C3,C11</t>
  </si>
  <si>
    <t>SMD/SMT 0805 6.3V 10uF X7R 20%</t>
  </si>
  <si>
    <t>C2012X7R0J106M125AB</t>
  </si>
  <si>
    <t xml:space="preserve">TDK </t>
  </si>
  <si>
    <t>http://www.mouser.com/ProductDetail/Taiyo-Yuden/LMK212AB7106KG-T/?qs=sGAEpiMZZMs0AnBnWHyRQC2E6McmylamyklRJglDYmUoNn3WEQbr7Q%3d%3d</t>
  </si>
  <si>
    <t>R7,R9,R10</t>
  </si>
  <si>
    <t>Thin Film Resistors - SMD 1/16W 10K Ohms 0.5% 0402 25ppm</t>
  </si>
  <si>
    <t>RG1005P-103-D-T10</t>
  </si>
  <si>
    <t>Susumu</t>
  </si>
  <si>
    <t>http://www.mouser.com/ProductDetail/Susumu/RG1005P-103-D-T10/?qs=sGAEpiMZZMtlubZbdhIBIH4kjh8iVfvBiTDhxMLb%2fvo%3d</t>
  </si>
  <si>
    <t>C5,C9</t>
  </si>
  <si>
    <t>Multilayer Ceramic Capacitors MLCC - SMD/SMT 4.7uF 6.3V X7R 10% 0603</t>
  </si>
  <si>
    <t>JMK107BB7475KA-T</t>
  </si>
  <si>
    <t>Taiyo Yuden</t>
  </si>
  <si>
    <t>http://www.mouser.com/ProductDetail/Taiyo-Yuden/JMK107BB7475KA-T/?qs=sGAEpiMZZMs0AnBnWHyRQMvIYFJ8iykVeXxHGR4pzFqYRxkcdbazVA%3d%3d</t>
  </si>
  <si>
    <t>C1, C10</t>
  </si>
  <si>
    <t>MLCC - SMD/SMT 1uF 10V X7R +/-20% 0603</t>
  </si>
  <si>
    <t>LMK107B7105MA-T</t>
  </si>
  <si>
    <t>http://www.mouser.com/ProductDetail/AVX/06033C105KAT2A/?qs=sGAEpiMZZMukHu%252bjC5l7YaLKbGg%2f0DQea1CXj2kKaFw%3d</t>
  </si>
  <si>
    <t>C4</t>
  </si>
  <si>
    <t>MLCC 0603 0.47uF 16volts X7R 10%</t>
  </si>
  <si>
    <t>GCM188R71C474KA55D</t>
  </si>
  <si>
    <t>Murata</t>
  </si>
  <si>
    <t>http://www.mouser.com/ProductDetail/Murata-Electronics/GCM188R71C474KA55D/?qs=sGAEpiMZZMukHu%252bjC5l7YeyuOEkAjDobExoEpzWLhN4%3d</t>
  </si>
  <si>
    <t>R17,R21</t>
  </si>
  <si>
    <t>Thick Film Resistors - SMD 10K ohms 1% 0603</t>
  </si>
  <si>
    <t>AC0603FR-0710KL</t>
  </si>
  <si>
    <t>http://www.mouser.com/ProductDetail/Walsin/WR06X1002FTL/?qs=sGAEpiMZZMtlubZbdhIBIO6gLQ25xNI8IKr2%2f7KZ49Q%3d</t>
  </si>
  <si>
    <t>C2</t>
  </si>
  <si>
    <t>MLCC 1206 1uF 10volts X7R 10%</t>
  </si>
  <si>
    <t>VJ1206Y105KXQTW1BC</t>
  </si>
  <si>
    <t>http://www.mouser.com/ProductDetail/Vishay-Vitramon/VJ1206Y105KXQTW1BC/?qs=sGAEpiMZZMs0AnBnWHyRQLWhsuYvNua1l5imhDmN11I%3d</t>
  </si>
  <si>
    <t>R11</t>
  </si>
  <si>
    <t>Thin Film Resistors - SMD 1/16W 1.5K Ohms 0.5% 0402 25ppm</t>
  </si>
  <si>
    <t>RG1005P-152-D-T10</t>
  </si>
  <si>
    <t>http://www.mouser.com/ProductDetail/Susumu/RG1005P-152-D-T10/?qs=sGAEpiMZZMtlubZbdhIBIH4kjh8iVfvBRk%252bEZDVc3Zs%3d</t>
  </si>
  <si>
    <t>R12</t>
  </si>
  <si>
    <t>Thin Film Resistors - SMD 1/16W 100K Ohms 0.5% 0402 25ppm</t>
  </si>
  <si>
    <t>RG1005P-104-D-T10</t>
  </si>
  <si>
    <t>http://www.mouser.com/ProductDetail/Susumu/RG1005P-104-D-T10/?qs=sGAEpiMZZMtlubZbdhIBIH4kjh8iVfvBzcV1YqUAikY%3d</t>
  </si>
  <si>
    <t>C7</t>
  </si>
  <si>
    <t>Multilayer Ceramic Capacitors MLCC - SMD/SMT WCAP-CSGP 100pF 0402 5% 10V MLCC</t>
  </si>
  <si>
    <t>Wurth Electronics</t>
  </si>
  <si>
    <t>http://www.mouser.com/ProductDetail/Wurth-Electronics/885012005013/?qs=sGAEpiMZZMs0AnBnWHyRQEGbLOF2VP1iGdDxQmDfuO5F%2f%2fyhZ%2fbunw%3d%3d</t>
  </si>
  <si>
    <t>C8,C18</t>
  </si>
  <si>
    <t>MLCC - SMD/SMT 0402 0.1uF 10volts X7R 10%</t>
  </si>
  <si>
    <t>C0402C104M4RACAUTO</t>
  </si>
  <si>
    <t>http://www.mouser.com/ProductDetail/Murata-Electronics/GRM155R71A104KA01D/?qs=sGAEpiMZZMs0AnBnWHyRQEzybnecWqjRghlHXT16sWI%3d</t>
  </si>
  <si>
    <t>R3,R4</t>
  </si>
  <si>
    <t>RES SMD 1.1K OHM 5% 1/10W 0603</t>
  </si>
  <si>
    <t>RC0603JR-071K1L</t>
  </si>
  <si>
    <t>http://www.digikey.com/product-detail/en/yageo/RC0603JR-071K1L/311-1.1KGRCT-ND/729627</t>
  </si>
  <si>
    <t>R5,R6</t>
  </si>
  <si>
    <t>Thick Film Resistors - SMD 0603 5% 4700ohm 100 PPM -55C to 155C</t>
  </si>
  <si>
    <t>AF0603JR-074K7L</t>
  </si>
  <si>
    <t>http://www.mouser.com/ProductDetail/Yageo/AF0603JR-074K7L/?qs=sGAEpiMZZMtlubZbdhIBIKtnwPJYNwfyuVdlYP9jxas%3d</t>
  </si>
  <si>
    <t>R2</t>
  </si>
  <si>
    <t>RES SMD 1.78K OHM 1% 1/10W 0603</t>
  </si>
  <si>
    <t>RC0603FR-071K78L</t>
  </si>
  <si>
    <t>https://www.digikey.com/product-detail/en/yageo/RC0603FR-071K78L/311-1.78KHRCT-ND/729820</t>
  </si>
  <si>
    <t>ESD1</t>
  </si>
  <si>
    <t>ESD Suppressors / TVS Diodes ESD Protection Diode 5.0 V</t>
  </si>
  <si>
    <t>ESDM3051MXT5G</t>
  </si>
  <si>
    <t>ON Semi</t>
  </si>
  <si>
    <t>https://www.mouser.com/ProductDetail/ON-Semiconductor/ESDM3051MXT5G?qs=sGAEpiMZZMvxHShE6Whpu4CKXptxbJJT5ePgDNNmECw%3d</t>
  </si>
  <si>
    <t>12 PIN SIL VERTICAL SOCKET TIN</t>
  </si>
  <si>
    <t>TH</t>
  </si>
  <si>
    <t>M20-7821246</t>
  </si>
  <si>
    <t>Harwin</t>
  </si>
  <si>
    <t>http://www2.mouser.com/ProductDetail/Harwin/M20-7821246/?qs=sGAEpiMZZMvlX3nhDDO4AAIUUFD6r3d5vr0PYqFb%2fVI%3d</t>
  </si>
  <si>
    <t>MICRO_SD</t>
  </si>
  <si>
    <t>microSD Socket for Transflash</t>
  </si>
  <si>
    <t>PRT-00127</t>
  </si>
  <si>
    <t>https://www.sparkfun.com/products/127</t>
  </si>
  <si>
    <t>EXTERNAL</t>
  </si>
  <si>
    <t>DUCK ANTENNA</t>
  </si>
  <si>
    <t>Duck Antenna Reverse SMA Male</t>
  </si>
  <si>
    <t>Assembly</t>
  </si>
  <si>
    <t>W1030</t>
  </si>
  <si>
    <t>Pulse</t>
  </si>
  <si>
    <t>http://www.mouser.com/Search/ProductDetail.aspx?qs=7h3O1UVlCGNeABMKKg0dsw%3d%3d</t>
  </si>
  <si>
    <t>WIFi Cable</t>
  </si>
  <si>
    <t>Cable RP-SMA to u.FL</t>
  </si>
  <si>
    <t>Adafruit</t>
  </si>
  <si>
    <t>http://www.mouser.com/ProductDetail/Adafruit/852/?qs=sGAEpiMZZMukCeVMgJHkjIsV9yIlwfMcnUiWfaGvaUVaBL9tR%252bv6zg%3d%3d</t>
  </si>
  <si>
    <t>BATT</t>
  </si>
  <si>
    <t>LiPo Battery 850mAh</t>
  </si>
  <si>
    <t>PRT-00341</t>
  </si>
  <si>
    <t>SparkFun</t>
  </si>
  <si>
    <t>https://www.sparkfun.com/products/341</t>
  </si>
  <si>
    <t>SOLAR</t>
  </si>
  <si>
    <t>2W Solar Cell</t>
  </si>
  <si>
    <t>PRT-13781</t>
  </si>
  <si>
    <t>https://www.sparkfun.com/products/13781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</si>
</sst>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2">
    <font>
      <sz val="10.0"/>
      <color rgb="FF000000"/>
      <name val="Arial"/>
    </font>
    <font>
      <b/>
      <u/>
      <sz val="8.0"/>
      <color rgb="FF000000"/>
      <name val="Arial"/>
    </font>
    <font>
      <b/>
      <u/>
      <sz val="8.0"/>
      <color rgb="FF000000"/>
      <name val="Arial"/>
    </font>
    <font>
      <b/>
      <u/>
      <sz val="8.0"/>
      <color rgb="FF000000"/>
      <name val="Arial"/>
    </font>
    <font>
      <b/>
      <u/>
      <sz val="8.0"/>
      <color rgb="FF000000"/>
      <name val="Arial"/>
    </font>
    <font>
      <b/>
      <u/>
      <sz val="8.0"/>
      <color rgb="FF000000"/>
      <name val="Arial"/>
    </font>
    <font>
      <b/>
      <sz val="8.0"/>
      <color rgb="FF000000"/>
      <name val="Arial"/>
    </font>
    <font>
      <sz val="8.0"/>
      <name val="Arial"/>
    </font>
    <font>
      <i/>
      <u/>
      <sz val="8.0"/>
      <color rgb="FF000000"/>
      <name val="Arial"/>
    </font>
    <font>
      <b/>
      <sz val="8.0"/>
      <name val="Arial"/>
    </font>
    <font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sz val="8.0"/>
      <color rgb="FF333333"/>
      <name val="Arial"/>
    </font>
    <font>
      <u/>
      <sz val="8.0"/>
      <color rgb="FF000000"/>
      <name val="Arial"/>
    </font>
    <font>
      <name val="Arial"/>
    </font>
    <font>
      <u/>
      <sz val="8.0"/>
      <color rgb="FF000000"/>
      <name val="Arial"/>
    </font>
    <font>
      <sz val="8.0"/>
      <color rgb="FFFF0000"/>
      <name val="Arial"/>
    </font>
    <font>
      <i/>
      <u/>
      <sz val="8.0"/>
      <name val="Arial"/>
    </font>
    <font>
      <u/>
      <sz val="8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horizontal="left" vertical="bottom"/>
    </xf>
    <xf borderId="1" fillId="2" fontId="4" numFmtId="164" xfId="0" applyAlignment="1" applyBorder="1" applyFont="1" applyNumberFormat="1">
      <alignment vertical="bottom"/>
    </xf>
    <xf borderId="1" fillId="2" fontId="5" numFmtId="0" xfId="0" applyAlignment="1" applyBorder="1" applyFont="1">
      <alignment shrinkToFit="0" vertical="bottom" wrapText="0"/>
    </xf>
    <xf borderId="1" fillId="3" fontId="6" numFmtId="0" xfId="0" applyAlignment="1" applyBorder="1" applyFill="1" applyFont="1">
      <alignment horizontal="center" vertical="bottom"/>
    </xf>
    <xf borderId="1" fillId="3" fontId="7" numFmtId="0" xfId="0" applyAlignment="1" applyBorder="1" applyFont="1">
      <alignment horizontal="center" vertical="bottom"/>
    </xf>
    <xf borderId="0" fillId="3" fontId="7" numFmtId="0" xfId="0" applyAlignment="1" applyFont="1">
      <alignment horizontal="center" vertical="bottom"/>
    </xf>
    <xf borderId="0" fillId="4" fontId="8" numFmtId="0" xfId="0" applyAlignment="1" applyFill="1" applyFont="1">
      <alignment readingOrder="0" vertical="bottom"/>
    </xf>
    <xf borderId="0" fillId="4" fontId="6" numFmtId="0" xfId="0" applyAlignment="1" applyFont="1">
      <alignment vertical="bottom"/>
    </xf>
    <xf borderId="0" fillId="4" fontId="6" numFmtId="0" xfId="0" applyAlignment="1" applyFont="1">
      <alignment horizontal="left" vertical="bottom"/>
    </xf>
    <xf borderId="0" fillId="4" fontId="6" numFmtId="164" xfId="0" applyAlignment="1" applyFont="1" applyNumberFormat="1">
      <alignment vertical="bottom"/>
    </xf>
    <xf borderId="0" fillId="4" fontId="9" numFmtId="0" xfId="0" applyFont="1"/>
    <xf borderId="0" fillId="2" fontId="10" numFmtId="0" xfId="0" applyAlignment="1" applyFont="1">
      <alignment vertical="bottom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horizontal="left" readingOrder="0" vertical="bottom"/>
    </xf>
    <xf borderId="0" fillId="2" fontId="10" numFmtId="0" xfId="0" applyAlignment="1" applyFont="1">
      <alignment horizontal="left" readingOrder="0"/>
    </xf>
    <xf borderId="0" fillId="2" fontId="11" numFmtId="0" xfId="0" applyAlignment="1" applyFont="1">
      <alignment vertical="bottom"/>
    </xf>
    <xf borderId="0" fillId="2" fontId="10" numFmtId="164" xfId="0" applyAlignment="1" applyFont="1" applyNumberFormat="1">
      <alignment vertical="bottom"/>
    </xf>
    <xf borderId="0" fillId="2" fontId="12" numFmtId="0" xfId="0" applyFont="1"/>
    <xf borderId="0" fillId="0" fontId="7" numFmtId="0" xfId="0" applyFont="1"/>
    <xf borderId="0" fillId="2" fontId="10" numFmtId="0" xfId="0" applyAlignment="1" applyFont="1">
      <alignment horizontal="left" vertical="bottom"/>
    </xf>
    <xf borderId="0" fillId="2" fontId="13" numFmtId="0" xfId="0" applyFont="1"/>
    <xf borderId="0" fillId="2" fontId="10" numFmtId="0" xfId="0" applyAlignment="1" applyFont="1">
      <alignment shrinkToFit="0" vertical="bottom" wrapText="1"/>
    </xf>
    <xf borderId="0" fillId="2" fontId="10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0" numFmtId="164" xfId="0" applyAlignment="1" applyFont="1" applyNumberFormat="1">
      <alignment readingOrder="0" vertical="bottom"/>
    </xf>
    <xf borderId="0" fillId="2" fontId="14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10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164" xfId="0" applyAlignment="1" applyFont="1" applyNumberFormat="1">
      <alignment horizontal="right" vertical="bottom"/>
    </xf>
    <xf borderId="0" fillId="0" fontId="10" numFmtId="0" xfId="0" applyAlignment="1" applyFont="1">
      <alignment readingOrder="0" shrinkToFit="0" wrapText="0"/>
    </xf>
    <xf borderId="0" fillId="2" fontId="10" numFmtId="164" xfId="0" applyAlignment="1" applyFont="1" applyNumberFormat="1">
      <alignment readingOrder="0"/>
    </xf>
    <xf borderId="0" fillId="2" fontId="15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0"/>
    </xf>
    <xf borderId="0" fillId="0" fontId="10" numFmtId="164" xfId="0" applyAlignment="1" applyFont="1" applyNumberFormat="1">
      <alignment horizontal="right" shrinkToFit="0" vertical="bottom" wrapText="0"/>
    </xf>
    <xf borderId="0" fillId="0" fontId="17" numFmtId="0" xfId="0" applyAlignment="1" applyFont="1">
      <alignment vertical="bottom"/>
    </xf>
    <xf borderId="0" fillId="2" fontId="10" numFmtId="0" xfId="0" applyAlignment="1" applyFont="1">
      <alignment horizontal="right" readingOrder="0" vertical="bottom"/>
    </xf>
    <xf borderId="0" fillId="2" fontId="10" numFmtId="164" xfId="0" applyAlignment="1" applyFont="1" applyNumberFormat="1">
      <alignment horizontal="right" vertical="bottom"/>
    </xf>
    <xf borderId="0" fillId="2" fontId="18" numFmtId="0" xfId="0" applyAlignment="1" applyFont="1">
      <alignment shrinkToFit="0" vertical="bottom" wrapText="0"/>
    </xf>
    <xf borderId="0" fillId="2" fontId="10" numFmtId="164" xfId="0" applyAlignment="1" applyFont="1" applyNumberFormat="1">
      <alignment horizontal="right" shrinkToFit="0" vertical="bottom" wrapText="0"/>
    </xf>
    <xf borderId="0" fillId="2" fontId="17" numFmtId="0" xfId="0" applyAlignment="1" applyFont="1">
      <alignment vertical="bottom"/>
    </xf>
    <xf borderId="0" fillId="2" fontId="19" numFmtId="0" xfId="0" applyAlignment="1" applyFont="1">
      <alignment vertical="bottom"/>
    </xf>
    <xf borderId="0" fillId="4" fontId="20" numFmtId="0" xfId="0" applyAlignment="1" applyFont="1">
      <alignment readingOrder="0"/>
    </xf>
    <xf borderId="0" fillId="4" fontId="7" numFmtId="0" xfId="0" applyFont="1"/>
    <xf borderId="0" fillId="4" fontId="7" numFmtId="0" xfId="0" applyAlignment="1" applyFont="1">
      <alignment horizontal="left"/>
    </xf>
    <xf borderId="0" fillId="4" fontId="7" numFmtId="164" xfId="0" applyFont="1" applyNumberFormat="1"/>
    <xf borderId="0" fillId="2" fontId="7" numFmtId="0" xfId="0" applyAlignment="1" applyFont="1">
      <alignment vertical="bottom"/>
    </xf>
    <xf borderId="0" fillId="2" fontId="7" numFmtId="0" xfId="0" applyAlignment="1" applyFont="1">
      <alignment horizontal="right" vertical="bottom"/>
    </xf>
    <xf borderId="0" fillId="2" fontId="7" numFmtId="164" xfId="0" applyAlignment="1" applyFont="1" applyNumberFormat="1">
      <alignment horizontal="right" vertical="bottom"/>
    </xf>
    <xf borderId="0" fillId="2" fontId="21" numFmtId="0" xfId="0" applyAlignment="1" applyFont="1">
      <alignment shrinkToFit="0" vertical="bottom" wrapText="0"/>
    </xf>
    <xf borderId="0" fillId="0" fontId="7" numFmtId="0" xfId="0" applyAlignment="1" applyFont="1">
      <alignment horizontal="right"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horizontal="right" vertical="bottom"/>
    </xf>
    <xf borderId="0" fillId="0" fontId="9" numFmtId="0" xfId="0" applyFont="1"/>
    <xf borderId="0" fillId="0" fontId="7" numFmtId="0" xfId="0" applyAlignment="1" applyFont="1">
      <alignment vertical="bottom"/>
    </xf>
    <xf borderId="0" fillId="0" fontId="7" numFmtId="0" xfId="0" applyAlignment="1" applyFont="1">
      <alignment horizontal="left" vertical="bottom"/>
    </xf>
    <xf borderId="0" fillId="0" fontId="7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mouser.com/ProductDetail/Susumu/RG1005P-152-D-T10/?qs=sGAEpiMZZMtlubZbdhIBIH4kjh8iVfvBRk%252bEZDVc3Zs%3d" TargetMode="External"/><Relationship Id="rId22" Type="http://schemas.openxmlformats.org/officeDocument/2006/relationships/hyperlink" Target="http://www.mouser.com/ProductDetail/Wurth-Electronics/885012005013/?qs=sGAEpiMZZMs0AnBnWHyRQEGbLOF2VP1iGdDxQmDfuO5F%2f%2fyhZ%2fbunw%3d%3d" TargetMode="External"/><Relationship Id="rId21" Type="http://schemas.openxmlformats.org/officeDocument/2006/relationships/hyperlink" Target="http://www.mouser.com/ProductDetail/Susumu/RG1005P-104-D-T10/?qs=sGAEpiMZZMtlubZbdhIBIH4kjh8iVfvBzcV1YqUAikY%3d" TargetMode="External"/><Relationship Id="rId24" Type="http://schemas.openxmlformats.org/officeDocument/2006/relationships/hyperlink" Target="http://www.digikey.com/product-detail/en/yageo/RC0603JR-071K1L/311-1.1KGRCT-ND/729627" TargetMode="External"/><Relationship Id="rId23" Type="http://schemas.openxmlformats.org/officeDocument/2006/relationships/hyperlink" Target="http://www.mouser.com/ProductDetail/Murata-Electronics/GRM155R71A104KA01D/?qs=sGAEpiMZZMs0AnBnWHyRQEzybnecWqjRghlHXT16sWI%3d" TargetMode="External"/><Relationship Id="rId1" Type="http://schemas.openxmlformats.org/officeDocument/2006/relationships/hyperlink" Target="http://Particle.io" TargetMode="External"/><Relationship Id="rId2" Type="http://schemas.openxmlformats.org/officeDocument/2006/relationships/hyperlink" Target="https://www.digikey.com/product-detail/en/tdk-invensense/ICS-40300/1428-1027-1-ND/4896915" TargetMode="External"/><Relationship Id="rId3" Type="http://schemas.openxmlformats.org/officeDocument/2006/relationships/hyperlink" Target="http://www.mouser.com/ProductDetail/Texas-Instruments/BQ27441DRZR-G1A/?qs=sGAEpiMZZMsiJ7OlpASoDtdpS2r4o%2flzahZQPoYSZsw%3d" TargetMode="External"/><Relationship Id="rId4" Type="http://schemas.openxmlformats.org/officeDocument/2006/relationships/hyperlink" Target="https://www.mouser.com/ProductDetail/Sensirion/SHT30-DIS-B/?qs=sGAEpiMZZMuo%252bmZx5g6tFLJZB2%252bcdGFSKpblwHN%252bKY0%3d" TargetMode="External"/><Relationship Id="rId9" Type="http://schemas.openxmlformats.org/officeDocument/2006/relationships/hyperlink" Target="https://www.digikey.com/product-detail/en/jst-sales-america-inc/S2B-PH-SM4-TB-LF-SN/455-1749-1-ND/92." TargetMode="External"/><Relationship Id="rId26" Type="http://schemas.openxmlformats.org/officeDocument/2006/relationships/hyperlink" Target="https://www.digikey.com/product-detail/en/yageo/RC0603FR-071K78L/311-1.78KHRCT-ND/729820" TargetMode="External"/><Relationship Id="rId25" Type="http://schemas.openxmlformats.org/officeDocument/2006/relationships/hyperlink" Target="http://www.mouser.com/ProductDetail/Yageo/AF0603JR-074K7L/?qs=sGAEpiMZZMtlubZbdhIBIKtnwPJYNwfyuVdlYP9jxas%3d" TargetMode="External"/><Relationship Id="rId28" Type="http://schemas.openxmlformats.org/officeDocument/2006/relationships/hyperlink" Target="http://www2.mouser.com/ProductDetail/Harwin/M20-7821246/?qs=sGAEpiMZZMvlX3nhDDO4AAIUUFD6r3d5vr0PYqFb%2fVI%3d" TargetMode="External"/><Relationship Id="rId27" Type="http://schemas.openxmlformats.org/officeDocument/2006/relationships/hyperlink" Target="https://www.mouser.com/ProductDetail/ON-Semiconductor/ESDM3051MXT5G?qs=sGAEpiMZZMvxHShE6Whpu4CKXptxbJJT5ePgDNNmECw%3d" TargetMode="External"/><Relationship Id="rId5" Type="http://schemas.openxmlformats.org/officeDocument/2006/relationships/hyperlink" Target="http://www.mouser.com/ProductDetail/Texas-Instruments/BQ24074RGTR/?qs=sGAEpiMZZMvh4wEfREVcMfo4IjDiY%252beq" TargetMode="External"/><Relationship Id="rId6" Type="http://schemas.openxmlformats.org/officeDocument/2006/relationships/hyperlink" Target="https://www.digikey.com/product-detail/en/c-k/JS202011JCQN/CKN10723CT-ND/6137637" TargetMode="External"/><Relationship Id="rId29" Type="http://schemas.openxmlformats.org/officeDocument/2006/relationships/hyperlink" Target="https://www.sparkfun.com/products/127" TargetMode="External"/><Relationship Id="rId7" Type="http://schemas.openxmlformats.org/officeDocument/2006/relationships/hyperlink" Target="https://www.mouser.com/Search/ProductDetail.aspx?NXP%2fMMA8452QT%2f&amp;qs=nf24X8JpkfltZZwFaQI04w%3d%3d&amp;gclid=Cj0KCQiA6enQBRDUARIsAGs1YQj21sr1lZYHKCcdMabtr2TOEO0wGbGii8u2hd-cMKz9-PZgPWIuqacaAmd4EALw_wcB" TargetMode="External"/><Relationship Id="rId8" Type="http://schemas.openxmlformats.org/officeDocument/2006/relationships/hyperlink" Target="http://www.mouser.com/ProductDetail/Texas-Instruments/OPA344NA-3K/?qs=sGAEpiMZZMtCHixnSjNA6Mrdwin7F8A2rnw4LhffBL0%3d" TargetMode="External"/><Relationship Id="rId31" Type="http://schemas.openxmlformats.org/officeDocument/2006/relationships/hyperlink" Target="http://www.mouser.com/ProductDetail/Adafruit/852/?qs=sGAEpiMZZMukCeVMgJHkjIsV9yIlwfMcnUiWfaGvaUVaBL9tR%252bv6zg%3d%3d" TargetMode="External"/><Relationship Id="rId30" Type="http://schemas.openxmlformats.org/officeDocument/2006/relationships/hyperlink" Target="http://www.mouser.com/Search/ProductDetail.aspx?qs=7h3O1UVlCGNeABMKKg0dsw%3d%3d" TargetMode="External"/><Relationship Id="rId11" Type="http://schemas.openxmlformats.org/officeDocument/2006/relationships/hyperlink" Target="http://www.mouser.com/ProductDetail/Vishay-Semiconductors/TLMS1000-GS08/?qs=sGAEpiMZZMseGfSY3csMkZF9sQhINPprLsgMXOsCHvU%3d" TargetMode="External"/><Relationship Id="rId33" Type="http://schemas.openxmlformats.org/officeDocument/2006/relationships/hyperlink" Target="https://www.sparkfun.com/products/13781" TargetMode="External"/><Relationship Id="rId10" Type="http://schemas.openxmlformats.org/officeDocument/2006/relationships/hyperlink" Target="https://www.mouser.com/ProductDetail/AVX/0603ZC104K4T2A?qs=sGAEpiMZZMs0AnBnWHyRQJFx1SN4r7R88k0porNpsbU%3d" TargetMode="External"/><Relationship Id="rId32" Type="http://schemas.openxmlformats.org/officeDocument/2006/relationships/hyperlink" Target="https://www.sparkfun.com/products/341" TargetMode="External"/><Relationship Id="rId13" Type="http://schemas.openxmlformats.org/officeDocument/2006/relationships/hyperlink" Target="http://www.mouser.com/ProductDetail/Taiyo-Yuden/LMK212AB7106KG-T/?qs=sGAEpiMZZMs0AnBnWHyRQC2E6McmylamyklRJglDYmUoNn3WEQbr7Q%3d%3d" TargetMode="External"/><Relationship Id="rId12" Type="http://schemas.openxmlformats.org/officeDocument/2006/relationships/hyperlink" Target="http://www.digikey.com/product-detail/en/yageo/PF1206FRF070R01L/311-0.01AJCT-ND/2178363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://www.mouser.com/ProductDetail/Taiyo-Yuden/JMK107BB7475KA-T/?qs=sGAEpiMZZMs0AnBnWHyRQMvIYFJ8iykVeXxHGR4pzFqYRxkcdbazVA%3d%3d" TargetMode="External"/><Relationship Id="rId14" Type="http://schemas.openxmlformats.org/officeDocument/2006/relationships/hyperlink" Target="http://www.mouser.com/ProductDetail/Susumu/RG1005P-103-D-T10/?qs=sGAEpiMZZMtlubZbdhIBIH4kjh8iVfvBiTDhxMLb%2fvo%3d" TargetMode="External"/><Relationship Id="rId17" Type="http://schemas.openxmlformats.org/officeDocument/2006/relationships/hyperlink" Target="http://www.mouser.com/ProductDetail/Murata-Electronics/GCM188R71C474KA55D/?qs=sGAEpiMZZMukHu%252bjC5l7YeyuOEkAjDobExoEpzWLhN4%3d" TargetMode="External"/><Relationship Id="rId16" Type="http://schemas.openxmlformats.org/officeDocument/2006/relationships/hyperlink" Target="http://www.mouser.com/ProductDetail/AVX/06033C105KAT2A/?qs=sGAEpiMZZMukHu%252bjC5l7YaLKbGg%2f0DQea1CXj2kKaFw%3d" TargetMode="External"/><Relationship Id="rId19" Type="http://schemas.openxmlformats.org/officeDocument/2006/relationships/hyperlink" Target="http://www.mouser.com/ProductDetail/Vishay-Vitramon/VJ1206Y105KXQTW1BC/?qs=sGAEpiMZZMs0AnBnWHyRQLWhsuYvNua1l5imhDmN11I%3d" TargetMode="External"/><Relationship Id="rId18" Type="http://schemas.openxmlformats.org/officeDocument/2006/relationships/hyperlink" Target="http://www.mouser.com/ProductDetail/Walsin/WR06X1002FTL/?qs=sGAEpiMZZMtlubZbdhIBIO6gLQ25xNI8IKr2%2f7KZ49Q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14"/>
    <col customWidth="1" min="2" max="2" width="7.14"/>
    <col customWidth="1" min="3" max="3" width="48.71"/>
    <col customWidth="1" min="4" max="4" width="9.71"/>
    <col customWidth="1" min="5" max="5" width="18.14"/>
    <col customWidth="1" min="6" max="6" width="13.14"/>
    <col customWidth="1" min="7" max="7" width="7.71"/>
    <col customWidth="1" min="8" max="8" width="8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1" t="s">
        <v>7</v>
      </c>
      <c r="I1" s="5" t="s">
        <v>8</v>
      </c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  <c r="AD1" s="8"/>
      <c r="AE1" s="8"/>
      <c r="AF1" s="8"/>
    </row>
    <row r="2">
      <c r="A2" s="9" t="s">
        <v>9</v>
      </c>
      <c r="B2" s="10"/>
      <c r="C2" s="10"/>
      <c r="D2" s="11"/>
      <c r="E2" s="11"/>
      <c r="F2" s="10"/>
      <c r="G2" s="12">
        <f>SUM(G3:G38)</f>
        <v>81.871</v>
      </c>
      <c r="H2" s="12"/>
      <c r="I2" s="10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>
      <c r="A3" s="14" t="s">
        <v>10</v>
      </c>
      <c r="B3" s="14">
        <v>1.0</v>
      </c>
      <c r="C3" s="15" t="s">
        <v>11</v>
      </c>
      <c r="D3" s="16" t="s">
        <v>12</v>
      </c>
      <c r="E3" s="17" t="s">
        <v>10</v>
      </c>
      <c r="F3" s="18" t="s">
        <v>13</v>
      </c>
      <c r="G3" s="19">
        <v>19.0</v>
      </c>
      <c r="H3" s="19">
        <f t="shared" ref="H3:H32" si="1">G3*B3</f>
        <v>19</v>
      </c>
      <c r="I3" s="20" t="str">
        <f>HYPERLINK("https://store.particle.io/","https://store.particle.io/")</f>
        <v>https://store.particle.io/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4">
      <c r="A4" s="14" t="s">
        <v>14</v>
      </c>
      <c r="B4" s="14">
        <v>1.0</v>
      </c>
      <c r="C4" s="14" t="s">
        <v>15</v>
      </c>
      <c r="D4" s="22" t="s">
        <v>16</v>
      </c>
      <c r="E4" s="22" t="s">
        <v>17</v>
      </c>
      <c r="F4" s="14" t="s">
        <v>18</v>
      </c>
      <c r="G4" s="19">
        <v>3.58</v>
      </c>
      <c r="H4" s="19">
        <f t="shared" si="1"/>
        <v>3.58</v>
      </c>
      <c r="I4" s="23" t="s">
        <v>19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>
      <c r="A5" s="14" t="s">
        <v>20</v>
      </c>
      <c r="B5" s="14">
        <v>1.0</v>
      </c>
      <c r="C5" s="24" t="s">
        <v>21</v>
      </c>
      <c r="D5" s="22" t="s">
        <v>22</v>
      </c>
      <c r="E5" s="22" t="s">
        <v>23</v>
      </c>
      <c r="F5" s="14" t="s">
        <v>24</v>
      </c>
      <c r="G5" s="19">
        <v>2.86</v>
      </c>
      <c r="H5" s="19">
        <f t="shared" si="1"/>
        <v>2.86</v>
      </c>
      <c r="I5" s="23" t="s">
        <v>25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>
      <c r="A6" s="14" t="s">
        <v>26</v>
      </c>
      <c r="B6" s="14">
        <v>1.0</v>
      </c>
      <c r="C6" s="24" t="s">
        <v>27</v>
      </c>
      <c r="D6" s="22" t="s">
        <v>16</v>
      </c>
      <c r="E6" s="22" t="s">
        <v>28</v>
      </c>
      <c r="F6" s="14" t="s">
        <v>29</v>
      </c>
      <c r="G6" s="19">
        <v>2.84</v>
      </c>
      <c r="H6" s="19">
        <f t="shared" si="1"/>
        <v>2.84</v>
      </c>
      <c r="I6" s="23" t="s">
        <v>30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>
      <c r="A7" s="14" t="s">
        <v>31</v>
      </c>
      <c r="B7" s="14">
        <v>1.0</v>
      </c>
      <c r="C7" s="24" t="s">
        <v>32</v>
      </c>
      <c r="D7" s="22" t="s">
        <v>33</v>
      </c>
      <c r="E7" s="22" t="s">
        <v>34</v>
      </c>
      <c r="F7" s="14" t="s">
        <v>24</v>
      </c>
      <c r="G7" s="19">
        <v>2.25</v>
      </c>
      <c r="H7" s="19">
        <f t="shared" si="1"/>
        <v>2.25</v>
      </c>
      <c r="I7" s="23" t="s">
        <v>35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>
      <c r="A8" s="14" t="s">
        <v>36</v>
      </c>
      <c r="B8" s="14">
        <v>1.0</v>
      </c>
      <c r="C8" s="25" t="s">
        <v>37</v>
      </c>
      <c r="D8" s="16" t="s">
        <v>38</v>
      </c>
      <c r="E8" s="26" t="s">
        <v>39</v>
      </c>
      <c r="F8" s="15" t="s">
        <v>40</v>
      </c>
      <c r="G8" s="27">
        <v>0.48</v>
      </c>
      <c r="H8" s="19">
        <f t="shared" si="1"/>
        <v>0.48</v>
      </c>
      <c r="I8" s="28" t="s">
        <v>41</v>
      </c>
      <c r="J8" s="2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>
      <c r="A9" s="15" t="s">
        <v>42</v>
      </c>
      <c r="B9" s="14">
        <v>1.0</v>
      </c>
      <c r="C9" s="30" t="s">
        <v>43</v>
      </c>
      <c r="D9" s="16" t="s">
        <v>44</v>
      </c>
      <c r="E9" s="16" t="s">
        <v>45</v>
      </c>
      <c r="F9" s="15" t="s">
        <v>46</v>
      </c>
      <c r="G9" s="27">
        <v>1.89</v>
      </c>
      <c r="H9" s="19">
        <f t="shared" si="1"/>
        <v>1.89</v>
      </c>
      <c r="I9" s="28" t="s">
        <v>47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>
      <c r="A10" s="14" t="s">
        <v>48</v>
      </c>
      <c r="B10" s="14">
        <v>1.0</v>
      </c>
      <c r="C10" s="24" t="s">
        <v>49</v>
      </c>
      <c r="D10" s="22" t="s">
        <v>50</v>
      </c>
      <c r="E10" s="22" t="s">
        <v>51</v>
      </c>
      <c r="F10" s="14" t="s">
        <v>24</v>
      </c>
      <c r="G10" s="19">
        <v>1.4</v>
      </c>
      <c r="H10" s="19">
        <f t="shared" si="1"/>
        <v>1.4</v>
      </c>
      <c r="I10" s="23" t="s">
        <v>52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>
      <c r="A11" s="15" t="s">
        <v>53</v>
      </c>
      <c r="B11" s="31">
        <v>1.0</v>
      </c>
      <c r="C11" s="32" t="s">
        <v>54</v>
      </c>
      <c r="D11" s="33" t="s">
        <v>16</v>
      </c>
      <c r="E11" s="34" t="s">
        <v>55</v>
      </c>
      <c r="F11" s="35" t="s">
        <v>56</v>
      </c>
      <c r="G11" s="36">
        <v>1.5</v>
      </c>
      <c r="H11" s="36">
        <f t="shared" si="1"/>
        <v>1.5</v>
      </c>
      <c r="I11" s="37" t="s">
        <v>57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>
      <c r="A12" s="15" t="s">
        <v>58</v>
      </c>
      <c r="B12" s="15">
        <v>1.0</v>
      </c>
      <c r="C12" s="25" t="s">
        <v>59</v>
      </c>
      <c r="D12" s="22" t="s">
        <v>16</v>
      </c>
      <c r="E12" s="26" t="s">
        <v>60</v>
      </c>
      <c r="F12" s="15" t="s">
        <v>61</v>
      </c>
      <c r="G12" s="27">
        <v>0.58</v>
      </c>
      <c r="H12" s="19">
        <f t="shared" si="1"/>
        <v>0.58</v>
      </c>
      <c r="I12" s="28" t="s">
        <v>62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>
      <c r="A13" s="14" t="s">
        <v>63</v>
      </c>
      <c r="B13" s="14">
        <v>3.0</v>
      </c>
      <c r="C13" s="15" t="s">
        <v>64</v>
      </c>
      <c r="D13" s="22">
        <v>603.0</v>
      </c>
      <c r="E13" s="26" t="s">
        <v>65</v>
      </c>
      <c r="F13" s="15" t="s">
        <v>66</v>
      </c>
      <c r="G13" s="27">
        <v>0.37</v>
      </c>
      <c r="H13" s="19">
        <f t="shared" si="1"/>
        <v>1.11</v>
      </c>
      <c r="I13" s="28" t="s">
        <v>67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>
      <c r="A14" s="14" t="s">
        <v>68</v>
      </c>
      <c r="B14" s="14">
        <v>1.0</v>
      </c>
      <c r="C14" s="24" t="s">
        <v>69</v>
      </c>
      <c r="D14" s="22">
        <v>603.0</v>
      </c>
      <c r="E14" s="22" t="s">
        <v>70</v>
      </c>
      <c r="F14" s="14" t="s">
        <v>71</v>
      </c>
      <c r="G14" s="19">
        <v>0.4</v>
      </c>
      <c r="H14" s="19">
        <f t="shared" si="1"/>
        <v>0.4</v>
      </c>
      <c r="I14" s="23" t="s">
        <v>72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>
      <c r="A15" s="14" t="s">
        <v>73</v>
      </c>
      <c r="B15" s="14">
        <v>1.0</v>
      </c>
      <c r="C15" s="24" t="s">
        <v>74</v>
      </c>
      <c r="D15" s="22">
        <v>1206.0</v>
      </c>
      <c r="E15" s="22" t="s">
        <v>75</v>
      </c>
      <c r="F15" s="14" t="s">
        <v>76</v>
      </c>
      <c r="G15" s="19">
        <v>0.52</v>
      </c>
      <c r="H15" s="19">
        <f t="shared" si="1"/>
        <v>0.52</v>
      </c>
      <c r="I15" s="23" t="s">
        <v>77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>
      <c r="A16" s="14" t="s">
        <v>78</v>
      </c>
      <c r="B16" s="14">
        <v>2.0</v>
      </c>
      <c r="C16" s="25" t="s">
        <v>79</v>
      </c>
      <c r="D16" s="22">
        <v>805.0</v>
      </c>
      <c r="E16" s="26" t="s">
        <v>80</v>
      </c>
      <c r="F16" s="15" t="s">
        <v>81</v>
      </c>
      <c r="G16" s="27">
        <v>0.4</v>
      </c>
      <c r="H16" s="19">
        <f t="shared" si="1"/>
        <v>0.8</v>
      </c>
      <c r="I16" s="23" t="s">
        <v>82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>
      <c r="A17" s="14" t="s">
        <v>83</v>
      </c>
      <c r="B17" s="14">
        <v>3.0</v>
      </c>
      <c r="C17" s="24" t="s">
        <v>84</v>
      </c>
      <c r="D17" s="22">
        <v>402.0</v>
      </c>
      <c r="E17" s="22" t="s">
        <v>85</v>
      </c>
      <c r="F17" s="14" t="s">
        <v>86</v>
      </c>
      <c r="G17" s="27">
        <v>0.13</v>
      </c>
      <c r="H17" s="19">
        <f t="shared" si="1"/>
        <v>0.39</v>
      </c>
      <c r="I17" s="23" t="s">
        <v>87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>
      <c r="A18" s="15" t="s">
        <v>88</v>
      </c>
      <c r="B18" s="15">
        <v>2.0</v>
      </c>
      <c r="C18" s="24" t="s">
        <v>89</v>
      </c>
      <c r="D18" s="22">
        <v>603.0</v>
      </c>
      <c r="E18" s="22" t="s">
        <v>90</v>
      </c>
      <c r="F18" s="14" t="s">
        <v>91</v>
      </c>
      <c r="G18" s="19">
        <v>0.27</v>
      </c>
      <c r="H18" s="19">
        <f t="shared" si="1"/>
        <v>0.54</v>
      </c>
      <c r="I18" s="23" t="s">
        <v>92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>
      <c r="A19" s="15" t="s">
        <v>93</v>
      </c>
      <c r="B19" s="15">
        <v>2.0</v>
      </c>
      <c r="C19" s="25" t="s">
        <v>94</v>
      </c>
      <c r="D19" s="22">
        <v>603.0</v>
      </c>
      <c r="E19" s="26" t="s">
        <v>95</v>
      </c>
      <c r="F19" s="15" t="s">
        <v>91</v>
      </c>
      <c r="G19" s="27">
        <v>0.1</v>
      </c>
      <c r="H19" s="19">
        <f t="shared" si="1"/>
        <v>0.2</v>
      </c>
      <c r="I19" s="23" t="s">
        <v>96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>
      <c r="A20" s="14" t="s">
        <v>97</v>
      </c>
      <c r="B20" s="14">
        <v>1.0</v>
      </c>
      <c r="C20" s="24" t="s">
        <v>98</v>
      </c>
      <c r="D20" s="22">
        <v>603.0</v>
      </c>
      <c r="E20" s="22" t="s">
        <v>99</v>
      </c>
      <c r="F20" s="14" t="s">
        <v>100</v>
      </c>
      <c r="G20" s="19">
        <v>0.12</v>
      </c>
      <c r="H20" s="19">
        <f t="shared" si="1"/>
        <v>0.12</v>
      </c>
      <c r="I20" s="23" t="s">
        <v>101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>
      <c r="A21" s="15" t="s">
        <v>102</v>
      </c>
      <c r="B21" s="14">
        <v>1.0</v>
      </c>
      <c r="C21" s="24" t="s">
        <v>103</v>
      </c>
      <c r="D21" s="22">
        <v>603.0</v>
      </c>
      <c r="E21" s="26" t="s">
        <v>104</v>
      </c>
      <c r="F21" s="15" t="s">
        <v>76</v>
      </c>
      <c r="G21" s="19">
        <v>0.1</v>
      </c>
      <c r="H21" s="19">
        <f t="shared" si="1"/>
        <v>0.1</v>
      </c>
      <c r="I21" s="23" t="s">
        <v>105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>
      <c r="A22" s="14" t="s">
        <v>106</v>
      </c>
      <c r="B22" s="14">
        <v>1.0</v>
      </c>
      <c r="C22" s="24" t="s">
        <v>107</v>
      </c>
      <c r="D22" s="22">
        <v>1206.0</v>
      </c>
      <c r="E22" s="22" t="s">
        <v>108</v>
      </c>
      <c r="F22" s="14" t="s">
        <v>71</v>
      </c>
      <c r="G22" s="19">
        <v>0.1</v>
      </c>
      <c r="H22" s="19">
        <f t="shared" si="1"/>
        <v>0.1</v>
      </c>
      <c r="I22" s="23" t="s">
        <v>109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>
      <c r="A23" s="14" t="s">
        <v>110</v>
      </c>
      <c r="B23" s="14">
        <v>1.0</v>
      </c>
      <c r="C23" s="24" t="s">
        <v>111</v>
      </c>
      <c r="D23" s="22">
        <v>402.0</v>
      </c>
      <c r="E23" s="22" t="s">
        <v>112</v>
      </c>
      <c r="F23" s="14" t="s">
        <v>86</v>
      </c>
      <c r="G23" s="19">
        <v>0.14</v>
      </c>
      <c r="H23" s="19">
        <f t="shared" si="1"/>
        <v>0.14</v>
      </c>
      <c r="I23" s="23" t="s">
        <v>113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>
      <c r="A24" s="14" t="s">
        <v>114</v>
      </c>
      <c r="B24" s="14">
        <v>1.0</v>
      </c>
      <c r="C24" s="24" t="s">
        <v>115</v>
      </c>
      <c r="D24" s="22">
        <v>402.0</v>
      </c>
      <c r="E24" s="22" t="s">
        <v>116</v>
      </c>
      <c r="F24" s="14" t="s">
        <v>86</v>
      </c>
      <c r="G24" s="19">
        <v>0.14</v>
      </c>
      <c r="H24" s="19">
        <f t="shared" si="1"/>
        <v>0.14</v>
      </c>
      <c r="I24" s="23" t="s">
        <v>117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>
      <c r="A25" s="14" t="s">
        <v>118</v>
      </c>
      <c r="B25" s="14">
        <v>1.0</v>
      </c>
      <c r="C25" s="24" t="s">
        <v>119</v>
      </c>
      <c r="D25" s="22">
        <v>402.0</v>
      </c>
      <c r="E25" s="22">
        <v>8.85012005013E11</v>
      </c>
      <c r="F25" s="14" t="s">
        <v>120</v>
      </c>
      <c r="G25" s="19">
        <v>0.07</v>
      </c>
      <c r="H25" s="19">
        <f t="shared" si="1"/>
        <v>0.07</v>
      </c>
      <c r="I25" s="23" t="s">
        <v>121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>
      <c r="A26" s="14" t="s">
        <v>122</v>
      </c>
      <c r="B26" s="14">
        <v>2.0</v>
      </c>
      <c r="C26" s="30" t="s">
        <v>123</v>
      </c>
      <c r="D26" s="22">
        <v>402.0</v>
      </c>
      <c r="E26" s="26" t="s">
        <v>124</v>
      </c>
      <c r="F26" s="14" t="s">
        <v>100</v>
      </c>
      <c r="G26" s="27">
        <v>0.16</v>
      </c>
      <c r="H26" s="19">
        <f t="shared" si="1"/>
        <v>0.32</v>
      </c>
      <c r="I26" s="23" t="s">
        <v>125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</row>
    <row r="27">
      <c r="A27" s="14" t="s">
        <v>126</v>
      </c>
      <c r="B27" s="14">
        <v>2.0</v>
      </c>
      <c r="C27" s="24" t="s">
        <v>127</v>
      </c>
      <c r="D27" s="22">
        <v>603.0</v>
      </c>
      <c r="E27" s="22" t="s">
        <v>128</v>
      </c>
      <c r="F27" s="14" t="s">
        <v>76</v>
      </c>
      <c r="G27" s="19">
        <v>0.011</v>
      </c>
      <c r="H27" s="19">
        <f t="shared" si="1"/>
        <v>0.022</v>
      </c>
      <c r="I27" s="23" t="s">
        <v>129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>
      <c r="A28" s="24" t="s">
        <v>130</v>
      </c>
      <c r="B28" s="14">
        <v>2.0</v>
      </c>
      <c r="C28" s="24" t="s">
        <v>131</v>
      </c>
      <c r="D28" s="22">
        <v>603.0</v>
      </c>
      <c r="E28" s="22" t="s">
        <v>132</v>
      </c>
      <c r="F28" s="14" t="s">
        <v>76</v>
      </c>
      <c r="G28" s="19">
        <v>0.11</v>
      </c>
      <c r="H28" s="19">
        <f t="shared" si="1"/>
        <v>0.22</v>
      </c>
      <c r="I28" s="23" t="s">
        <v>133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>
      <c r="A29" s="14" t="s">
        <v>134</v>
      </c>
      <c r="B29" s="14">
        <v>1.0</v>
      </c>
      <c r="C29" s="30" t="s">
        <v>135</v>
      </c>
      <c r="D29" s="22">
        <v>603.0</v>
      </c>
      <c r="E29" s="26" t="s">
        <v>136</v>
      </c>
      <c r="F29" s="14" t="s">
        <v>76</v>
      </c>
      <c r="G29" s="27">
        <v>0.1</v>
      </c>
      <c r="H29" s="19">
        <f t="shared" si="1"/>
        <v>0.1</v>
      </c>
      <c r="I29" s="28" t="s">
        <v>137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>
      <c r="A30" s="26" t="s">
        <v>138</v>
      </c>
      <c r="B30" s="26">
        <v>1.0</v>
      </c>
      <c r="C30" s="25" t="s">
        <v>139</v>
      </c>
      <c r="D30" s="17">
        <v>201.0</v>
      </c>
      <c r="E30" s="26" t="s">
        <v>140</v>
      </c>
      <c r="F30" s="26" t="s">
        <v>141</v>
      </c>
      <c r="G30" s="38">
        <v>0.32</v>
      </c>
      <c r="H30" s="19">
        <f t="shared" si="1"/>
        <v>0.32</v>
      </c>
      <c r="I30" s="28" t="s">
        <v>142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</row>
    <row r="31">
      <c r="A31" s="34" t="s">
        <v>10</v>
      </c>
      <c r="B31" s="31">
        <v>2.0</v>
      </c>
      <c r="C31" s="39" t="s">
        <v>143</v>
      </c>
      <c r="D31" s="33" t="s">
        <v>144</v>
      </c>
      <c r="E31" s="14" t="s">
        <v>145</v>
      </c>
      <c r="F31" s="33" t="s">
        <v>146</v>
      </c>
      <c r="G31" s="36">
        <v>1.44</v>
      </c>
      <c r="H31" s="36">
        <f t="shared" si="1"/>
        <v>2.88</v>
      </c>
      <c r="I31" s="40" t="s">
        <v>147</v>
      </c>
      <c r="J31" s="41"/>
      <c r="L31" s="33"/>
      <c r="M31" s="33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</row>
    <row r="32">
      <c r="A32" s="34" t="s">
        <v>148</v>
      </c>
      <c r="B32" s="43">
        <v>1.0</v>
      </c>
      <c r="C32" s="24" t="s">
        <v>149</v>
      </c>
      <c r="D32" s="14" t="s">
        <v>16</v>
      </c>
      <c r="E32" s="14" t="s">
        <v>150</v>
      </c>
      <c r="F32" s="14" t="s">
        <v>56</v>
      </c>
      <c r="G32" s="44">
        <v>3.95</v>
      </c>
      <c r="H32" s="44">
        <f t="shared" si="1"/>
        <v>3.95</v>
      </c>
      <c r="I32" s="45" t="s">
        <v>151</v>
      </c>
      <c r="J32" s="46"/>
      <c r="L32" s="47"/>
      <c r="M32" s="48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</row>
    <row r="33">
      <c r="A33" s="49" t="s">
        <v>152</v>
      </c>
      <c r="B33" s="50"/>
      <c r="C33" s="50"/>
      <c r="D33" s="51"/>
      <c r="E33" s="51"/>
      <c r="F33" s="50"/>
      <c r="G33" s="52"/>
      <c r="H33" s="52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</row>
    <row r="34">
      <c r="A34" s="53" t="s">
        <v>153</v>
      </c>
      <c r="B34" s="54">
        <v>1.0</v>
      </c>
      <c r="C34" s="53" t="s">
        <v>154</v>
      </c>
      <c r="D34" s="53" t="s">
        <v>155</v>
      </c>
      <c r="E34" s="53" t="s">
        <v>156</v>
      </c>
      <c r="F34" s="53" t="s">
        <v>157</v>
      </c>
      <c r="G34" s="55">
        <v>3.03</v>
      </c>
      <c r="H34" s="55">
        <f t="shared" ref="H34:H37" si="2">G34*B34</f>
        <v>3.03</v>
      </c>
      <c r="I34" s="56" t="s">
        <v>158</v>
      </c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21"/>
      <c r="AB34" s="21"/>
      <c r="AC34" s="21"/>
      <c r="AD34" s="21"/>
      <c r="AE34" s="21"/>
      <c r="AF34" s="21"/>
    </row>
    <row r="35">
      <c r="A35" s="53" t="s">
        <v>159</v>
      </c>
      <c r="B35" s="54">
        <v>1.0</v>
      </c>
      <c r="C35" s="53" t="s">
        <v>160</v>
      </c>
      <c r="D35" s="53" t="s">
        <v>155</v>
      </c>
      <c r="E35" s="57">
        <v>852.0</v>
      </c>
      <c r="F35" s="53" t="s">
        <v>161</v>
      </c>
      <c r="G35" s="55">
        <v>3.56</v>
      </c>
      <c r="H35" s="55">
        <f t="shared" si="2"/>
        <v>3.56</v>
      </c>
      <c r="I35" s="56" t="s">
        <v>162</v>
      </c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21"/>
      <c r="AB35" s="21"/>
      <c r="AC35" s="21"/>
      <c r="AD35" s="21"/>
      <c r="AE35" s="21"/>
      <c r="AF35" s="21"/>
    </row>
    <row r="36">
      <c r="A36" s="58" t="s">
        <v>163</v>
      </c>
      <c r="B36" s="59">
        <v>1.0</v>
      </c>
      <c r="C36" s="53" t="s">
        <v>164</v>
      </c>
      <c r="D36" s="53" t="s">
        <v>155</v>
      </c>
      <c r="E36" s="14" t="s">
        <v>165</v>
      </c>
      <c r="F36" s="53" t="s">
        <v>166</v>
      </c>
      <c r="G36" s="55">
        <v>9.95</v>
      </c>
      <c r="H36" s="55">
        <f t="shared" si="2"/>
        <v>9.95</v>
      </c>
      <c r="I36" s="56" t="s">
        <v>167</v>
      </c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60"/>
      <c r="AB36" s="60"/>
      <c r="AC36" s="60"/>
      <c r="AD36" s="60"/>
      <c r="AE36" s="60"/>
      <c r="AF36" s="60"/>
    </row>
    <row r="37">
      <c r="A37" s="58" t="s">
        <v>168</v>
      </c>
      <c r="B37" s="59">
        <v>1.0</v>
      </c>
      <c r="C37" s="53" t="s">
        <v>169</v>
      </c>
      <c r="D37" s="53" t="s">
        <v>155</v>
      </c>
      <c r="E37" s="14" t="s">
        <v>170</v>
      </c>
      <c r="F37" s="53" t="s">
        <v>166</v>
      </c>
      <c r="G37" s="55">
        <v>20.0</v>
      </c>
      <c r="H37" s="55">
        <f t="shared" si="2"/>
        <v>20</v>
      </c>
      <c r="I37" s="56" t="s">
        <v>171</v>
      </c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61"/>
      <c r="AB37" s="61"/>
      <c r="AC37" s="61"/>
      <c r="AD37" s="61"/>
      <c r="AE37" s="61"/>
      <c r="AF37" s="61"/>
    </row>
    <row r="38">
      <c r="A38" s="53"/>
      <c r="B38" s="61"/>
      <c r="C38" s="61"/>
      <c r="D38" s="62"/>
      <c r="E38" s="62"/>
      <c r="F38" s="61"/>
      <c r="G38" s="63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</row>
    <row r="39">
      <c r="A39" s="53"/>
      <c r="B39" s="61"/>
      <c r="C39" s="61"/>
      <c r="D39" s="62"/>
      <c r="E39" s="62"/>
      <c r="F39" s="61"/>
      <c r="G39" s="63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</row>
    <row r="40">
      <c r="A40" s="53"/>
      <c r="B40" s="61"/>
      <c r="C40" s="61"/>
      <c r="D40" s="62"/>
      <c r="E40" s="62"/>
      <c r="F40" s="61"/>
      <c r="G40" s="63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</row>
    <row r="41">
      <c r="A41" s="53"/>
      <c r="B41" s="61"/>
      <c r="C41" s="61"/>
      <c r="D41" s="62"/>
      <c r="E41" s="62"/>
      <c r="F41" s="61"/>
      <c r="G41" s="63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</row>
    <row r="42">
      <c r="A42" s="53"/>
      <c r="B42" s="61"/>
      <c r="C42" s="61"/>
      <c r="D42" s="62"/>
      <c r="E42" s="62"/>
      <c r="F42" s="61"/>
      <c r="G42" s="63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</row>
    <row r="43">
      <c r="A43" s="53"/>
      <c r="B43" s="61"/>
      <c r="C43" s="61"/>
      <c r="D43" s="62"/>
      <c r="E43" s="62"/>
      <c r="F43" s="61"/>
      <c r="G43" s="63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</row>
    <row r="44">
      <c r="A44" s="53"/>
      <c r="B44" s="61"/>
      <c r="C44" s="61"/>
      <c r="D44" s="62"/>
      <c r="E44" s="62"/>
      <c r="F44" s="61"/>
      <c r="G44" s="63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</row>
    <row r="45">
      <c r="A45" s="53"/>
      <c r="B45" s="61"/>
      <c r="C45" s="61"/>
      <c r="D45" s="62"/>
      <c r="E45" s="62"/>
      <c r="F45" s="61"/>
      <c r="G45" s="63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</row>
    <row r="46">
      <c r="A46" s="53"/>
      <c r="B46" s="61"/>
      <c r="C46" s="61"/>
      <c r="D46" s="62"/>
      <c r="E46" s="62"/>
      <c r="F46" s="61"/>
      <c r="G46" s="63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</row>
    <row r="47">
      <c r="A47" s="53"/>
      <c r="B47" s="61"/>
      <c r="C47" s="61"/>
      <c r="D47" s="62"/>
      <c r="E47" s="62"/>
      <c r="F47" s="61"/>
      <c r="G47" s="63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</row>
    <row r="48">
      <c r="A48" s="53"/>
      <c r="B48" s="61"/>
      <c r="C48" s="61"/>
      <c r="D48" s="62"/>
      <c r="E48" s="62"/>
      <c r="F48" s="61"/>
      <c r="G48" s="63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</row>
  </sheetData>
  <hyperlinks>
    <hyperlink r:id="rId1" ref="F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2"/>
    <hyperlink r:id="rId10" ref="I13"/>
    <hyperlink r:id="rId11" ref="I14"/>
    <hyperlink r:id="rId12" ref="I15"/>
    <hyperlink r:id="rId13" ref="I16"/>
    <hyperlink r:id="rId14" ref="I17"/>
    <hyperlink r:id="rId15" ref="I18"/>
    <hyperlink r:id="rId16" ref="I19"/>
    <hyperlink r:id="rId17" ref="I20"/>
    <hyperlink r:id="rId18" ref="I21"/>
    <hyperlink r:id="rId19" ref="I22"/>
    <hyperlink r:id="rId20" ref="I23"/>
    <hyperlink r:id="rId21" ref="I24"/>
    <hyperlink r:id="rId22" ref="I25"/>
    <hyperlink r:id="rId23" ref="I26"/>
    <hyperlink r:id="rId24" ref="I27"/>
    <hyperlink r:id="rId25" ref="I28"/>
    <hyperlink r:id="rId26" ref="I29"/>
    <hyperlink r:id="rId27" ref="I30"/>
    <hyperlink r:id="rId28" ref="I31"/>
    <hyperlink r:id="rId29" ref="I32"/>
    <hyperlink r:id="rId30" ref="I34"/>
    <hyperlink r:id="rId31" ref="I35"/>
    <hyperlink r:id="rId32" ref="I36"/>
    <hyperlink r:id="rId33" ref="I37"/>
  </hyperlinks>
  <drawing r:id="rId34"/>
</worksheet>
</file>