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drawings/drawing4.xml" ContentType="application/vnd.openxmlformats-officedocument.drawingml.chartshapes+xml"/>
  <Override PartName="/xl/charts/chart11.xml" ContentType="application/vnd.openxmlformats-officedocument.drawingml.chart+xml"/>
  <Override PartName="/xl/drawings/drawing5.xml" ContentType="application/vnd.openxmlformats-officedocument.drawingml.chartshapes+xml"/>
  <Override PartName="/xl/charts/chart12.xml" ContentType="application/vnd.openxmlformats-officedocument.drawingml.chart+xml"/>
  <Override PartName="/xl/drawings/drawing6.xml" ContentType="application/vnd.openxmlformats-officedocument.drawingml.chartshapes+xml"/>
  <Override PartName="/xl/charts/chart13.xml" ContentType="application/vnd.openxmlformats-officedocument.drawingml.chart+xml"/>
  <Override PartName="/xl/drawings/drawing7.xml" ContentType="application/vnd.openxmlformats-officedocument.drawingml.chartshapes+xml"/>
  <Override PartName="/xl/charts/chart14.xml" ContentType="application/vnd.openxmlformats-officedocument.drawingml.chart+xml"/>
  <Override PartName="/xl/drawings/drawing8.xml" ContentType="application/vnd.openxmlformats-officedocument.drawingml.chartshapes+xml"/>
  <Override PartName="/xl/charts/chart15.xml" ContentType="application/vnd.openxmlformats-officedocument.drawingml.chart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drawings/drawing11.xml" ContentType="application/vnd.openxmlformats-officedocument.drawingml.chartshapes+xml"/>
  <Override PartName="/xl/charts/chart18.xml" ContentType="application/vnd.openxmlformats-officedocument.drawingml.chart+xml"/>
  <Override PartName="/xl/drawings/drawing12.xml" ContentType="application/vnd.openxmlformats-officedocument.drawingml.chartshapes+xml"/>
  <Override PartName="/xl/charts/chart19.xml" ContentType="application/vnd.openxmlformats-officedocument.drawingml.chart+xml"/>
  <Override PartName="/xl/drawings/drawing13.xml" ContentType="application/vnd.openxmlformats-officedocument.drawingml.chartshapes+xml"/>
  <Override PartName="/xl/charts/chart20.xml" ContentType="application/vnd.openxmlformats-officedocument.drawingml.chart+xml"/>
  <Override PartName="/xl/drawings/drawing14.xml" ContentType="application/vnd.openxmlformats-officedocument.drawingml.chartshapes+xml"/>
  <Override PartName="/xl/charts/chart21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22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Stover\Avenir Health Dropbox\John Stover\AAfiles\Models\AIM\2024\VMMC\Malawi\"/>
    </mc:Choice>
  </mc:AlternateContent>
  <xr:revisionPtr revIDLastSave="0" documentId="8_{859A7FD9-4E18-4A6E-A313-250A39BF9D77}" xr6:coauthVersionLast="47" xr6:coauthVersionMax="47" xr10:uidLastSave="{00000000-0000-0000-0000-000000000000}"/>
  <bookViews>
    <workbookView xWindow="1320" yWindow="510" windowWidth="23505" windowHeight="14805" tabRatio="616" firstSheet="11" activeTab="10" xr2:uid="{00000000-000D-0000-FFFF-FFFF00000000}"/>
  </bookViews>
  <sheets>
    <sheet name="Introduction" sheetId="31" state="hidden" r:id="rId1"/>
    <sheet name="EIMC analyses" sheetId="42" state="hidden" r:id="rId2"/>
    <sheet name="frontier plots" sheetId="39" state="hidden" r:id="rId3"/>
    <sheet name="green charts 15-49" sheetId="44" state="hidden" r:id="rId4"/>
    <sheet name="Inputs" sheetId="53" r:id="rId5"/>
    <sheet name="Targets" sheetId="50" r:id="rId6"/>
    <sheet name="Coverage" sheetId="49" r:id="rId7"/>
    <sheet name="Uptake rate" sheetId="51" r:id="rId8"/>
    <sheet name="Impact" sheetId="52" r:id="rId9"/>
    <sheet name="Increase in coverage" sheetId="54" r:id="rId10"/>
    <sheet name="Datapack inputs" sheetId="55" r:id="rId11"/>
    <sheet name="HIV Prevalence" sheetId="56" r:id="rId12"/>
    <sheet name="ASM Incidence" sheetId="17" state="hidden" r:id="rId13"/>
    <sheet name="Goals" sheetId="18" state="hidden" r:id="rId14"/>
    <sheet name="Unmet need" sheetId="57" r:id="rId15"/>
  </sheets>
  <definedNames>
    <definedName name="AvgYearstoTreatment">#REF!</definedName>
    <definedName name="BaseYear">#REF!</definedName>
    <definedName name="Discount_rate">#REF!</definedName>
    <definedName name="EvalEndYearA">#REF!</definedName>
    <definedName name="EvalEndYearB">#REF!</definedName>
    <definedName name="EvalPeriodA">#REF!</definedName>
    <definedName name="EvalPeriodB">#REF!</definedName>
    <definedName name="EvalStartYearA">#REF!</definedName>
    <definedName name="EvalStartYearB">#REF!</definedName>
    <definedName name="F_to_M_ratio">#REF!</definedName>
    <definedName name="Incidence_source">#REF!</definedName>
    <definedName name="MC_eff">#REF!</definedName>
    <definedName name="MC_Program_Start_Year">#REF!</definedName>
    <definedName name="Replacement">#REF!</definedName>
    <definedName name="SNU_population_proportion">#REF!</definedName>
    <definedName name="TargetYear">#REF!</definedName>
    <definedName name="Year.List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40" i="18" l="1"/>
  <c r="Q440" i="18"/>
  <c r="T439" i="18"/>
  <c r="Q439" i="18"/>
  <c r="T438" i="18"/>
  <c r="Q438" i="18"/>
  <c r="T437" i="18"/>
  <c r="Q437" i="18"/>
  <c r="T436" i="18"/>
  <c r="Q436" i="18"/>
  <c r="T435" i="18"/>
  <c r="Q435" i="18"/>
  <c r="T434" i="18"/>
  <c r="Q434" i="18"/>
  <c r="T433" i="18"/>
  <c r="Q433" i="18"/>
  <c r="T432" i="18"/>
  <c r="Q432" i="18"/>
  <c r="T431" i="18"/>
  <c r="Q431" i="18"/>
  <c r="T430" i="18"/>
  <c r="Q430" i="18"/>
  <c r="T429" i="18"/>
  <c r="Q429" i="18"/>
  <c r="T428" i="18"/>
  <c r="Q428" i="18"/>
  <c r="T427" i="18"/>
  <c r="Q427" i="18"/>
  <c r="T426" i="18"/>
  <c r="Q426" i="18"/>
  <c r="T425" i="18"/>
  <c r="Q425" i="18"/>
  <c r="T424" i="18"/>
  <c r="Q424" i="18"/>
  <c r="T423" i="18"/>
  <c r="Q423" i="18"/>
  <c r="T422" i="18"/>
  <c r="Q422" i="18"/>
  <c r="T421" i="18"/>
  <c r="Q421" i="18"/>
  <c r="T420" i="18"/>
  <c r="Q420" i="18"/>
  <c r="T419" i="18"/>
  <c r="Q419" i="18"/>
  <c r="T418" i="18"/>
  <c r="Q418" i="18"/>
  <c r="T417" i="18"/>
  <c r="Q417" i="18"/>
  <c r="T416" i="18"/>
  <c r="Q416" i="18"/>
  <c r="T415" i="18"/>
  <c r="Q415" i="18"/>
  <c r="T414" i="18"/>
  <c r="Q414" i="18"/>
  <c r="T413" i="18"/>
  <c r="Q413" i="18"/>
  <c r="T412" i="18"/>
  <c r="Q412" i="18"/>
  <c r="T411" i="18"/>
  <c r="Q411" i="18"/>
  <c r="T410" i="18"/>
  <c r="Q410" i="18"/>
  <c r="T409" i="18"/>
  <c r="Q409" i="18"/>
  <c r="T408" i="18"/>
  <c r="Q408" i="18"/>
  <c r="T407" i="18"/>
  <c r="Q407" i="18"/>
  <c r="T406" i="18"/>
  <c r="Q406" i="18"/>
  <c r="T405" i="18"/>
  <c r="Q405" i="18"/>
  <c r="T404" i="18"/>
  <c r="Q404" i="18"/>
  <c r="T403" i="18"/>
  <c r="Q403" i="18"/>
  <c r="T402" i="18"/>
  <c r="Q402" i="18"/>
  <c r="T401" i="18"/>
  <c r="Q401" i="18"/>
  <c r="T400" i="18"/>
  <c r="Q400" i="18"/>
  <c r="T399" i="18"/>
  <c r="Q399" i="18"/>
  <c r="T398" i="18"/>
  <c r="Q398" i="18"/>
  <c r="T397" i="18"/>
  <c r="Q397" i="18"/>
  <c r="T396" i="18"/>
  <c r="Q396" i="18"/>
  <c r="T395" i="18"/>
  <c r="Q395" i="18"/>
  <c r="T394" i="18"/>
  <c r="Q394" i="18"/>
  <c r="T393" i="18"/>
  <c r="Q393" i="18"/>
  <c r="T392" i="18"/>
  <c r="Q392" i="18"/>
  <c r="T391" i="18"/>
  <c r="Q391" i="18"/>
  <c r="T390" i="18"/>
  <c r="Q390" i="18"/>
  <c r="T389" i="18"/>
  <c r="Q389" i="18"/>
  <c r="T388" i="18"/>
  <c r="Q388" i="18"/>
  <c r="T387" i="18"/>
  <c r="Q387" i="18"/>
  <c r="T386" i="18"/>
  <c r="Q386" i="18"/>
  <c r="T385" i="18"/>
  <c r="Q385" i="18"/>
  <c r="T384" i="18"/>
  <c r="Q384" i="18"/>
  <c r="T383" i="18"/>
  <c r="Q383" i="18"/>
  <c r="T382" i="18"/>
  <c r="Q382" i="18"/>
  <c r="T381" i="18"/>
  <c r="Q381" i="18"/>
  <c r="T380" i="18"/>
  <c r="Q380" i="18"/>
  <c r="T379" i="18"/>
  <c r="Q379" i="18"/>
  <c r="T378" i="18"/>
  <c r="Q378" i="18"/>
  <c r="T377" i="18"/>
  <c r="Q377" i="18"/>
  <c r="T376" i="18"/>
  <c r="Q376" i="18"/>
  <c r="T375" i="18"/>
  <c r="Q375" i="18"/>
  <c r="T374" i="18"/>
  <c r="Q374" i="18"/>
  <c r="T373" i="18"/>
  <c r="Q373" i="18"/>
  <c r="T372" i="18"/>
  <c r="Q372" i="18"/>
  <c r="T371" i="18"/>
  <c r="Q371" i="18"/>
  <c r="T370" i="18"/>
  <c r="Q370" i="18"/>
  <c r="T369" i="18"/>
  <c r="Q369" i="18"/>
  <c r="T368" i="18"/>
  <c r="Q368" i="18"/>
  <c r="T367" i="18"/>
  <c r="Q367" i="18"/>
  <c r="T366" i="18"/>
  <c r="Q366" i="18"/>
  <c r="T365" i="18"/>
  <c r="Q365" i="18"/>
  <c r="T364" i="18"/>
  <c r="Q364" i="18"/>
  <c r="T363" i="18"/>
  <c r="Q363" i="18"/>
  <c r="T362" i="18"/>
  <c r="Q362" i="18"/>
  <c r="T361" i="18"/>
  <c r="Q361" i="18"/>
  <c r="T360" i="18"/>
  <c r="Q360" i="18"/>
  <c r="T359" i="18"/>
  <c r="Q359" i="18"/>
  <c r="T358" i="18"/>
  <c r="Q358" i="18"/>
  <c r="T357" i="18"/>
  <c r="Q357" i="18"/>
  <c r="T356" i="18"/>
  <c r="Q356" i="18"/>
  <c r="T355" i="18"/>
  <c r="Q355" i="18"/>
  <c r="T354" i="18"/>
  <c r="Q354" i="18"/>
  <c r="T353" i="18"/>
  <c r="Q353" i="18"/>
  <c r="T352" i="18"/>
  <c r="Q352" i="18"/>
  <c r="T351" i="18"/>
  <c r="Q351" i="18"/>
  <c r="T350" i="18"/>
  <c r="Q350" i="18"/>
  <c r="T349" i="18"/>
  <c r="Q349" i="18"/>
  <c r="T348" i="18"/>
  <c r="Q348" i="18"/>
  <c r="T347" i="18"/>
  <c r="Q347" i="18"/>
  <c r="T346" i="18"/>
  <c r="Q346" i="18"/>
  <c r="T345" i="18"/>
  <c r="Q345" i="18"/>
  <c r="T344" i="18"/>
  <c r="Q344" i="18"/>
  <c r="T343" i="18"/>
  <c r="Q343" i="18"/>
  <c r="T342" i="18"/>
  <c r="Q342" i="18"/>
  <c r="T341" i="18"/>
  <c r="Q341" i="18"/>
  <c r="T340" i="18"/>
  <c r="Q340" i="18"/>
  <c r="T339" i="18"/>
  <c r="Q339" i="18"/>
  <c r="T338" i="18"/>
  <c r="Q338" i="18"/>
  <c r="T337" i="18"/>
  <c r="Q337" i="18"/>
  <c r="T336" i="18"/>
  <c r="Q336" i="18"/>
  <c r="T335" i="18"/>
  <c r="Q335" i="18"/>
  <c r="T334" i="18"/>
  <c r="Q334" i="18"/>
  <c r="T333" i="18"/>
  <c r="Q333" i="18"/>
  <c r="T332" i="18"/>
  <c r="Q332" i="18"/>
  <c r="T331" i="18"/>
  <c r="Q331" i="18"/>
  <c r="T330" i="18"/>
  <c r="Q330" i="18"/>
  <c r="T329" i="18"/>
  <c r="Q329" i="18"/>
  <c r="T328" i="18"/>
  <c r="Q328" i="18"/>
  <c r="T327" i="18"/>
  <c r="Q327" i="18"/>
  <c r="T326" i="18"/>
  <c r="Q326" i="18"/>
  <c r="T325" i="18"/>
  <c r="Q325" i="18"/>
  <c r="T324" i="18"/>
  <c r="Q324" i="18"/>
  <c r="T323" i="18"/>
  <c r="Q323" i="18"/>
  <c r="T322" i="18"/>
  <c r="Q322" i="18"/>
  <c r="T321" i="18"/>
  <c r="Q321" i="18"/>
  <c r="T320" i="18"/>
  <c r="Q320" i="18"/>
  <c r="T319" i="18"/>
  <c r="Q319" i="18"/>
  <c r="T318" i="18"/>
  <c r="Q318" i="18"/>
  <c r="T317" i="18"/>
  <c r="Q317" i="18"/>
  <c r="T316" i="18"/>
  <c r="Q316" i="18"/>
  <c r="T315" i="18"/>
  <c r="Q315" i="18"/>
  <c r="T314" i="18"/>
  <c r="Q314" i="18"/>
  <c r="T313" i="18"/>
  <c r="Q313" i="18"/>
  <c r="T312" i="18"/>
  <c r="Q312" i="18"/>
  <c r="T311" i="18"/>
  <c r="Q311" i="18"/>
  <c r="T310" i="18"/>
  <c r="Q310" i="18"/>
  <c r="T309" i="18"/>
  <c r="Q309" i="18"/>
  <c r="T308" i="18"/>
  <c r="Q308" i="18"/>
  <c r="T307" i="18"/>
  <c r="Q307" i="18"/>
  <c r="T306" i="18"/>
  <c r="Q306" i="18"/>
  <c r="T305" i="18"/>
  <c r="Q305" i="18"/>
  <c r="T304" i="18"/>
  <c r="Q304" i="18"/>
  <c r="T303" i="18"/>
  <c r="Q303" i="18"/>
  <c r="T302" i="18"/>
  <c r="Q302" i="18"/>
  <c r="T301" i="18"/>
  <c r="Q301" i="18"/>
  <c r="T300" i="18"/>
  <c r="Q300" i="18"/>
  <c r="T299" i="18"/>
  <c r="Q299" i="18"/>
  <c r="T298" i="18"/>
  <c r="Q298" i="18"/>
  <c r="T297" i="18"/>
  <c r="Q297" i="18"/>
  <c r="T296" i="18"/>
  <c r="Q296" i="18"/>
  <c r="T295" i="18"/>
  <c r="Q295" i="18"/>
  <c r="T294" i="18"/>
  <c r="Q294" i="18"/>
  <c r="T293" i="18"/>
  <c r="Q293" i="18"/>
  <c r="T292" i="18"/>
  <c r="Q292" i="18"/>
  <c r="T291" i="18"/>
  <c r="Q291" i="18"/>
  <c r="T290" i="18"/>
  <c r="Q290" i="18"/>
  <c r="T289" i="18"/>
  <c r="Q289" i="18"/>
  <c r="T288" i="18"/>
  <c r="Q288" i="18"/>
  <c r="T287" i="18"/>
  <c r="Q287" i="18"/>
  <c r="T286" i="18"/>
  <c r="Q286" i="18"/>
  <c r="T285" i="18"/>
  <c r="Q285" i="18"/>
  <c r="T284" i="18"/>
  <c r="Q284" i="18"/>
  <c r="T283" i="18"/>
  <c r="Q283" i="18"/>
  <c r="T282" i="18"/>
  <c r="Q282" i="18"/>
  <c r="T281" i="18"/>
  <c r="Q281" i="18"/>
  <c r="T280" i="18"/>
  <c r="Q280" i="18"/>
  <c r="T279" i="18"/>
  <c r="Q279" i="18"/>
  <c r="T278" i="18"/>
  <c r="Q278" i="18"/>
  <c r="T277" i="18"/>
  <c r="Q277" i="18"/>
  <c r="T276" i="18"/>
  <c r="Q276" i="18"/>
  <c r="T275" i="18"/>
  <c r="Q275" i="18"/>
  <c r="T274" i="18"/>
  <c r="Q274" i="18"/>
  <c r="T273" i="18"/>
  <c r="Q273" i="18"/>
  <c r="T272" i="18"/>
  <c r="Q272" i="18"/>
  <c r="T271" i="18"/>
  <c r="Q271" i="18"/>
  <c r="T270" i="18"/>
  <c r="Q270" i="18"/>
  <c r="T269" i="18"/>
  <c r="Q269" i="18"/>
  <c r="T268" i="18"/>
  <c r="Q268" i="18"/>
  <c r="T267" i="18"/>
  <c r="Q267" i="18"/>
  <c r="T266" i="18"/>
  <c r="Q266" i="18"/>
  <c r="T265" i="18"/>
  <c r="Q265" i="18"/>
  <c r="T264" i="18"/>
  <c r="Q264" i="18"/>
  <c r="T263" i="18"/>
  <c r="Q263" i="18"/>
  <c r="T262" i="18"/>
  <c r="Q262" i="18"/>
  <c r="T261" i="18"/>
  <c r="Q261" i="18"/>
  <c r="T260" i="18"/>
  <c r="Q260" i="18"/>
  <c r="T259" i="18"/>
  <c r="Q259" i="18"/>
  <c r="T258" i="18"/>
  <c r="Q258" i="18"/>
  <c r="T257" i="18"/>
  <c r="Q257" i="18"/>
  <c r="T256" i="18"/>
  <c r="Q256" i="18"/>
  <c r="T255" i="18"/>
  <c r="Q255" i="18"/>
  <c r="T254" i="18"/>
  <c r="Q254" i="18"/>
  <c r="T253" i="18"/>
  <c r="Q253" i="18"/>
  <c r="T252" i="18"/>
  <c r="Q252" i="18"/>
  <c r="T251" i="18"/>
  <c r="Q251" i="18"/>
  <c r="T250" i="18"/>
  <c r="Q250" i="18"/>
  <c r="T249" i="18"/>
  <c r="Q249" i="18"/>
  <c r="T248" i="18"/>
  <c r="Q248" i="18"/>
  <c r="T247" i="18"/>
  <c r="Q247" i="18"/>
  <c r="T246" i="18"/>
  <c r="Q246" i="18"/>
  <c r="T245" i="18"/>
  <c r="Q245" i="18"/>
  <c r="T244" i="18"/>
  <c r="Q244" i="18"/>
  <c r="T243" i="18"/>
  <c r="Q243" i="18"/>
  <c r="T242" i="18"/>
  <c r="Q242" i="18"/>
  <c r="T241" i="18"/>
  <c r="Q241" i="18"/>
  <c r="T240" i="18"/>
  <c r="Q240" i="18"/>
  <c r="T239" i="18"/>
  <c r="Q239" i="18"/>
  <c r="T238" i="18"/>
  <c r="Q238" i="18"/>
  <c r="T237" i="18"/>
  <c r="Q237" i="18"/>
  <c r="T236" i="18"/>
  <c r="Q236" i="18"/>
  <c r="T235" i="18"/>
  <c r="Q235" i="18"/>
  <c r="T234" i="18"/>
  <c r="Q234" i="18"/>
  <c r="T233" i="18"/>
  <c r="Q233" i="18"/>
  <c r="T232" i="18"/>
  <c r="Q232" i="18"/>
  <c r="T231" i="18"/>
  <c r="Q231" i="18"/>
  <c r="T230" i="18"/>
  <c r="Q230" i="18"/>
  <c r="T229" i="18"/>
  <c r="Q229" i="18"/>
  <c r="T228" i="18"/>
  <c r="Q228" i="18"/>
  <c r="T227" i="18"/>
  <c r="Q227" i="18"/>
  <c r="T226" i="18"/>
  <c r="Q226" i="18"/>
  <c r="T225" i="18"/>
  <c r="Q225" i="18"/>
  <c r="T224" i="18"/>
  <c r="Q224" i="18"/>
  <c r="T223" i="18"/>
  <c r="Q223" i="18"/>
  <c r="T222" i="18"/>
  <c r="Q222" i="18"/>
  <c r="T221" i="18"/>
  <c r="Q221" i="18"/>
  <c r="T220" i="18"/>
  <c r="Q220" i="18"/>
  <c r="T219" i="18"/>
  <c r="Q219" i="18"/>
  <c r="T218" i="18"/>
  <c r="Q218" i="18"/>
  <c r="T217" i="18"/>
  <c r="Q217" i="18"/>
  <c r="T216" i="18"/>
  <c r="Q216" i="18"/>
  <c r="T215" i="18"/>
  <c r="Q215" i="18"/>
  <c r="T214" i="18"/>
  <c r="Q214" i="18"/>
  <c r="T213" i="18"/>
  <c r="Q213" i="18"/>
  <c r="T212" i="18"/>
  <c r="Q212" i="18"/>
  <c r="T211" i="18"/>
  <c r="Q211" i="18"/>
  <c r="T210" i="18"/>
  <c r="Q210" i="18"/>
  <c r="T209" i="18"/>
  <c r="Q209" i="18"/>
  <c r="T208" i="18"/>
  <c r="Q208" i="18"/>
  <c r="T207" i="18"/>
  <c r="Q207" i="18"/>
  <c r="T206" i="18"/>
  <c r="Q206" i="18"/>
  <c r="T205" i="18"/>
  <c r="Q205" i="18"/>
  <c r="T204" i="18"/>
  <c r="Q204" i="18"/>
  <c r="T203" i="18"/>
  <c r="Q203" i="18"/>
  <c r="T202" i="18"/>
  <c r="Q202" i="18"/>
  <c r="T201" i="18"/>
  <c r="Q201" i="18"/>
  <c r="T200" i="18"/>
  <c r="Q200" i="18"/>
  <c r="T199" i="18"/>
  <c r="Q199" i="18"/>
  <c r="T198" i="18"/>
  <c r="Q198" i="18"/>
  <c r="T197" i="18"/>
  <c r="Q197" i="18"/>
  <c r="T196" i="18"/>
  <c r="Q196" i="18"/>
  <c r="T195" i="18"/>
  <c r="Q195" i="18"/>
  <c r="T194" i="18"/>
  <c r="Q194" i="18"/>
  <c r="T193" i="18"/>
  <c r="Q193" i="18"/>
  <c r="T192" i="18"/>
  <c r="Q192" i="18"/>
  <c r="T191" i="18"/>
  <c r="Q191" i="18"/>
  <c r="T190" i="18"/>
  <c r="Q190" i="18"/>
  <c r="T189" i="18"/>
  <c r="Q189" i="18"/>
  <c r="T188" i="18"/>
  <c r="Q188" i="18"/>
  <c r="T187" i="18"/>
  <c r="Q187" i="18"/>
  <c r="T186" i="18"/>
  <c r="Q186" i="18"/>
  <c r="T185" i="18"/>
  <c r="Q185" i="18"/>
  <c r="T184" i="18"/>
  <c r="Q184" i="18"/>
  <c r="T183" i="18"/>
  <c r="Q183" i="18"/>
  <c r="T182" i="18"/>
  <c r="Q182" i="18"/>
  <c r="T181" i="18"/>
  <c r="Q181" i="18"/>
  <c r="T180" i="18"/>
  <c r="Q180" i="18"/>
  <c r="T179" i="18"/>
  <c r="Q179" i="18"/>
  <c r="T178" i="18"/>
  <c r="Q178" i="18"/>
  <c r="T177" i="18"/>
  <c r="Q177" i="18"/>
  <c r="T176" i="18"/>
  <c r="Q176" i="18"/>
  <c r="T175" i="18"/>
  <c r="Q175" i="18"/>
  <c r="T174" i="18"/>
  <c r="Q174" i="18"/>
  <c r="T173" i="18"/>
  <c r="Q173" i="18"/>
  <c r="T172" i="18"/>
  <c r="Q172" i="18"/>
  <c r="T171" i="18"/>
  <c r="Q171" i="18"/>
  <c r="T170" i="18"/>
  <c r="Q170" i="18"/>
  <c r="T169" i="18"/>
  <c r="Q169" i="18"/>
  <c r="T168" i="18"/>
  <c r="Q168" i="18"/>
  <c r="T167" i="18"/>
  <c r="Q167" i="18"/>
  <c r="T166" i="18"/>
  <c r="Q166" i="18"/>
  <c r="T165" i="18"/>
  <c r="Q165" i="18"/>
  <c r="T164" i="18"/>
  <c r="Q164" i="18"/>
  <c r="T163" i="18"/>
  <c r="Q163" i="18"/>
  <c r="T162" i="18"/>
  <c r="Q162" i="18"/>
  <c r="T161" i="18"/>
  <c r="Q161" i="18"/>
  <c r="T160" i="18"/>
  <c r="Q160" i="18"/>
  <c r="T159" i="18"/>
  <c r="Q159" i="18"/>
  <c r="T158" i="18"/>
  <c r="Q158" i="18"/>
  <c r="T157" i="18"/>
  <c r="Q157" i="18"/>
  <c r="T156" i="18"/>
  <c r="Q156" i="18"/>
  <c r="T155" i="18"/>
  <c r="Q155" i="18"/>
  <c r="T154" i="18"/>
  <c r="Q154" i="18"/>
  <c r="T153" i="18"/>
  <c r="Q153" i="18"/>
  <c r="T152" i="18"/>
  <c r="Q152" i="18"/>
  <c r="T151" i="18"/>
  <c r="Q151" i="18"/>
  <c r="T150" i="18"/>
  <c r="Q150" i="18"/>
  <c r="T149" i="18"/>
  <c r="Q149" i="18"/>
  <c r="T148" i="18"/>
  <c r="Q148" i="18"/>
  <c r="T147" i="18"/>
  <c r="Q147" i="18"/>
  <c r="T146" i="18"/>
  <c r="Q146" i="18"/>
  <c r="T145" i="18"/>
  <c r="Q145" i="18"/>
  <c r="T144" i="18"/>
  <c r="Q144" i="18"/>
  <c r="T143" i="18"/>
  <c r="Q143" i="18"/>
  <c r="T142" i="18"/>
  <c r="Q142" i="18"/>
  <c r="T141" i="18"/>
  <c r="Q141" i="18"/>
  <c r="T140" i="18"/>
  <c r="Q140" i="18"/>
  <c r="T139" i="18"/>
  <c r="Q139" i="18"/>
  <c r="T138" i="18"/>
  <c r="Q138" i="18"/>
  <c r="T137" i="18"/>
  <c r="Q137" i="18"/>
  <c r="T136" i="18"/>
  <c r="Q136" i="18"/>
  <c r="T135" i="18"/>
  <c r="Q135" i="18"/>
  <c r="T134" i="18"/>
  <c r="Q134" i="18"/>
  <c r="T133" i="18"/>
  <c r="Q133" i="18"/>
  <c r="T132" i="18"/>
  <c r="Q132" i="18"/>
  <c r="T131" i="18"/>
  <c r="Q131" i="18"/>
  <c r="T130" i="18"/>
  <c r="Q130" i="18"/>
  <c r="T129" i="18"/>
  <c r="Q129" i="18"/>
  <c r="T128" i="18"/>
  <c r="Q128" i="18"/>
  <c r="T127" i="18"/>
  <c r="Q127" i="18"/>
  <c r="T126" i="18"/>
  <c r="Q126" i="18"/>
  <c r="T125" i="18"/>
  <c r="Q125" i="18"/>
  <c r="T124" i="18"/>
  <c r="Q124" i="18"/>
  <c r="T123" i="18"/>
  <c r="Q123" i="18"/>
  <c r="T122" i="18"/>
  <c r="Q122" i="18"/>
  <c r="T121" i="18"/>
  <c r="Q121" i="18"/>
  <c r="T120" i="18"/>
  <c r="Q120" i="18"/>
  <c r="T119" i="18"/>
  <c r="Q119" i="18"/>
  <c r="T118" i="18"/>
  <c r="Q118" i="18"/>
  <c r="T117" i="18"/>
  <c r="Q117" i="18"/>
  <c r="T116" i="18"/>
  <c r="Q116" i="18"/>
  <c r="T115" i="18"/>
  <c r="Q115" i="18"/>
  <c r="T114" i="18"/>
  <c r="Q114" i="18"/>
  <c r="T113" i="18"/>
  <c r="Q113" i="18"/>
  <c r="T112" i="18"/>
  <c r="Q112" i="18"/>
  <c r="T111" i="18"/>
  <c r="Q111" i="18"/>
  <c r="T110" i="18"/>
  <c r="Q110" i="18"/>
  <c r="T109" i="18"/>
  <c r="Q109" i="18"/>
  <c r="T108" i="18"/>
  <c r="Q108" i="18"/>
  <c r="T107" i="18"/>
  <c r="Q107" i="18"/>
  <c r="T106" i="18"/>
  <c r="Q106" i="18"/>
  <c r="T105" i="18"/>
  <c r="Q105" i="18"/>
  <c r="T104" i="18"/>
  <c r="Q104" i="18"/>
  <c r="T103" i="18"/>
  <c r="Q103" i="18"/>
  <c r="T102" i="18"/>
  <c r="Q102" i="18"/>
  <c r="T101" i="18"/>
  <c r="Q101" i="18"/>
  <c r="T100" i="18"/>
  <c r="Q100" i="18"/>
  <c r="T99" i="18"/>
  <c r="Q99" i="18"/>
  <c r="T98" i="18"/>
  <c r="Q98" i="18"/>
  <c r="T97" i="18"/>
  <c r="Q97" i="18"/>
  <c r="T96" i="18"/>
  <c r="Q96" i="18"/>
  <c r="T95" i="18"/>
  <c r="Q95" i="18"/>
  <c r="T94" i="18"/>
  <c r="Q94" i="18"/>
  <c r="T93" i="18"/>
  <c r="Q93" i="18"/>
  <c r="T92" i="18"/>
  <c r="Q92" i="18"/>
  <c r="T91" i="18"/>
  <c r="Q91" i="18"/>
  <c r="T90" i="18"/>
  <c r="Q90" i="18"/>
  <c r="T89" i="18"/>
  <c r="Q89" i="18"/>
  <c r="T88" i="18"/>
  <c r="Q88" i="18"/>
  <c r="T87" i="18"/>
  <c r="Q87" i="18"/>
  <c r="T86" i="18"/>
  <c r="Q86" i="18"/>
  <c r="T85" i="18"/>
  <c r="Q85" i="18"/>
  <c r="T84" i="18"/>
  <c r="Q84" i="18"/>
  <c r="T83" i="18"/>
  <c r="Q83" i="18"/>
  <c r="T82" i="18"/>
  <c r="Q82" i="18"/>
  <c r="T81" i="18"/>
  <c r="Q81" i="18"/>
  <c r="T80" i="18"/>
  <c r="Q80" i="18"/>
  <c r="T79" i="18"/>
  <c r="Q79" i="18"/>
  <c r="T78" i="18"/>
  <c r="Q78" i="18"/>
  <c r="T77" i="18"/>
  <c r="Q77" i="18"/>
  <c r="T76" i="18"/>
  <c r="Q76" i="18"/>
  <c r="T75" i="18"/>
  <c r="Q75" i="18"/>
  <c r="T74" i="18"/>
  <c r="Q74" i="18"/>
  <c r="T73" i="18"/>
  <c r="Q73" i="18"/>
  <c r="T72" i="18"/>
  <c r="Q72" i="18"/>
  <c r="T71" i="18"/>
  <c r="Q71" i="18"/>
  <c r="T70" i="18"/>
  <c r="Q70" i="18"/>
  <c r="T69" i="18"/>
  <c r="Q69" i="18"/>
  <c r="T68" i="18"/>
  <c r="Q68" i="18"/>
  <c r="T67" i="18"/>
  <c r="Q67" i="18"/>
  <c r="T66" i="18"/>
  <c r="Q66" i="18"/>
  <c r="T65" i="18"/>
  <c r="Q65" i="18"/>
  <c r="T64" i="18"/>
  <c r="Q64" i="18"/>
  <c r="T63" i="18"/>
  <c r="Q63" i="18"/>
  <c r="T62" i="18"/>
  <c r="Q62" i="18"/>
  <c r="T61" i="18"/>
  <c r="Q61" i="18"/>
  <c r="T60" i="18"/>
  <c r="Q60" i="18"/>
  <c r="T59" i="18"/>
  <c r="Q59" i="18"/>
  <c r="T58" i="18"/>
  <c r="Q58" i="18"/>
  <c r="T57" i="18"/>
  <c r="Q57" i="18"/>
  <c r="T56" i="18"/>
  <c r="Q56" i="18"/>
  <c r="T55" i="18"/>
  <c r="Q55" i="18"/>
  <c r="T54" i="18"/>
  <c r="Q54" i="18"/>
  <c r="T53" i="18"/>
  <c r="Q53" i="18"/>
  <c r="T52" i="18"/>
  <c r="Q52" i="18"/>
  <c r="T51" i="18"/>
  <c r="Q51" i="18"/>
  <c r="T50" i="18"/>
  <c r="Q50" i="18"/>
  <c r="T49" i="18"/>
  <c r="Q49" i="18"/>
  <c r="T48" i="18"/>
  <c r="Q48" i="18"/>
  <c r="T47" i="18"/>
  <c r="Q47" i="18"/>
  <c r="T46" i="18"/>
  <c r="Q46" i="18"/>
  <c r="T45" i="18"/>
  <c r="Q45" i="18"/>
  <c r="T44" i="18"/>
  <c r="Q44" i="18"/>
  <c r="T43" i="18"/>
  <c r="Q43" i="18"/>
  <c r="T42" i="18"/>
  <c r="Q42" i="18"/>
  <c r="T41" i="18"/>
  <c r="Q41" i="18"/>
  <c r="T40" i="18"/>
  <c r="Q40" i="18"/>
  <c r="T39" i="18"/>
  <c r="Q39" i="18"/>
  <c r="T38" i="18"/>
  <c r="Q38" i="18"/>
  <c r="T37" i="18"/>
  <c r="Q37" i="18"/>
  <c r="T36" i="18"/>
  <c r="Q36" i="18"/>
  <c r="T35" i="18"/>
  <c r="Q35" i="18"/>
  <c r="T34" i="18"/>
  <c r="Q34" i="18"/>
  <c r="T33" i="18"/>
  <c r="Q33" i="18"/>
  <c r="T32" i="18"/>
  <c r="Q32" i="18"/>
  <c r="T31" i="18"/>
  <c r="Q31" i="18"/>
  <c r="T30" i="18"/>
  <c r="Q30" i="18"/>
  <c r="T29" i="18"/>
  <c r="Q29" i="18"/>
  <c r="T28" i="18"/>
  <c r="Q28" i="18"/>
  <c r="T27" i="18"/>
  <c r="Q27" i="18"/>
  <c r="T26" i="18"/>
  <c r="Q26" i="18"/>
  <c r="T25" i="18"/>
  <c r="Q25" i="18"/>
  <c r="T24" i="18"/>
  <c r="Q24" i="18"/>
  <c r="T23" i="18"/>
  <c r="T22" i="18"/>
  <c r="Q22" i="18"/>
  <c r="T21" i="18"/>
  <c r="Q21" i="18"/>
  <c r="T20" i="18"/>
  <c r="Q20" i="18"/>
  <c r="T19" i="18"/>
  <c r="Q19" i="18"/>
  <c r="T18" i="18"/>
  <c r="Q18" i="18"/>
  <c r="T17" i="18"/>
  <c r="Q17" i="18"/>
  <c r="T16" i="18"/>
  <c r="Q16" i="18"/>
  <c r="T15" i="18"/>
  <c r="Q15" i="18"/>
  <c r="T14" i="18"/>
  <c r="Q14" i="18"/>
  <c r="T13" i="18"/>
  <c r="Q13" i="18"/>
  <c r="T12" i="18"/>
  <c r="Q12" i="18"/>
  <c r="T11" i="18"/>
  <c r="Q11" i="18"/>
  <c r="T10" i="18"/>
  <c r="Q10" i="18"/>
  <c r="T9" i="18"/>
  <c r="Q9" i="18"/>
  <c r="T8" i="18"/>
  <c r="Q8" i="18"/>
  <c r="T7" i="18"/>
  <c r="Q7" i="18"/>
  <c r="T6" i="18"/>
  <c r="Q6" i="18"/>
  <c r="T5" i="18"/>
  <c r="Q5" i="18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3" i="17"/>
  <c r="I81" i="44"/>
  <c r="I82" i="44" s="1"/>
  <c r="H81" i="44"/>
  <c r="H82" i="44" s="1"/>
  <c r="G81" i="44"/>
  <c r="G82" i="44" s="1"/>
  <c r="F81" i="44"/>
  <c r="E81" i="44"/>
  <c r="D81" i="44"/>
  <c r="D82" i="44" s="1"/>
  <c r="C81" i="44"/>
  <c r="I79" i="44"/>
  <c r="I80" i="44" s="1"/>
  <c r="H79" i="44"/>
  <c r="H80" i="44" s="1"/>
  <c r="G79" i="44"/>
  <c r="G80" i="44" s="1"/>
  <c r="F79" i="44"/>
  <c r="E79" i="44"/>
  <c r="D79" i="44"/>
  <c r="D80" i="44" s="1"/>
  <c r="C79" i="44"/>
  <c r="I78" i="44"/>
  <c r="I77" i="44"/>
  <c r="H77" i="44"/>
  <c r="H78" i="44" s="1"/>
  <c r="G77" i="44"/>
  <c r="G78" i="44" s="1"/>
  <c r="F77" i="44"/>
  <c r="E77" i="44"/>
  <c r="D77" i="44"/>
  <c r="C77" i="44"/>
  <c r="I76" i="44"/>
  <c r="H76" i="44"/>
  <c r="I75" i="44"/>
  <c r="H75" i="44"/>
  <c r="G75" i="44"/>
  <c r="G76" i="44" s="1"/>
  <c r="F75" i="44"/>
  <c r="E75" i="44"/>
  <c r="D75" i="44"/>
  <c r="D76" i="44" s="1"/>
  <c r="C75" i="44"/>
  <c r="H74" i="44"/>
  <c r="G74" i="44"/>
  <c r="I73" i="44"/>
  <c r="I74" i="44" s="1"/>
  <c r="H73" i="44"/>
  <c r="G73" i="44"/>
  <c r="F73" i="44"/>
  <c r="E73" i="44"/>
  <c r="D73" i="44"/>
  <c r="D74" i="44" s="1"/>
  <c r="C73" i="44"/>
  <c r="I72" i="44"/>
  <c r="H72" i="44"/>
  <c r="G72" i="44"/>
  <c r="F72" i="44"/>
  <c r="E72" i="44"/>
  <c r="D72" i="44"/>
  <c r="C72" i="44"/>
  <c r="I71" i="44"/>
  <c r="H71" i="44"/>
  <c r="G71" i="44"/>
  <c r="F71" i="44"/>
  <c r="E71" i="44"/>
  <c r="D71" i="44"/>
  <c r="C71" i="44"/>
  <c r="B71" i="44"/>
  <c r="I70" i="44"/>
  <c r="H70" i="44"/>
  <c r="G70" i="44"/>
  <c r="F70" i="44"/>
  <c r="E70" i="44"/>
  <c r="D70" i="44"/>
  <c r="C70" i="44"/>
  <c r="B70" i="44"/>
  <c r="D68" i="44"/>
  <c r="I67" i="44"/>
  <c r="I68" i="44" s="1"/>
  <c r="H67" i="44"/>
  <c r="H68" i="44" s="1"/>
  <c r="G67" i="44"/>
  <c r="G68" i="44" s="1"/>
  <c r="F67" i="44"/>
  <c r="E67" i="44"/>
  <c r="D67" i="44"/>
  <c r="C67" i="44"/>
  <c r="B67" i="44"/>
  <c r="D66" i="44"/>
  <c r="I65" i="44"/>
  <c r="I66" i="44" s="1"/>
  <c r="H65" i="44"/>
  <c r="H66" i="44" s="1"/>
  <c r="G65" i="44"/>
  <c r="G66" i="44" s="1"/>
  <c r="F65" i="44"/>
  <c r="E65" i="44"/>
  <c r="D65" i="44"/>
  <c r="C65" i="44"/>
  <c r="B65" i="44"/>
  <c r="D64" i="44"/>
  <c r="I63" i="44"/>
  <c r="I64" i="44" s="1"/>
  <c r="H63" i="44"/>
  <c r="H64" i="44" s="1"/>
  <c r="G63" i="44"/>
  <c r="G64" i="44" s="1"/>
  <c r="F63" i="44"/>
  <c r="E63" i="44"/>
  <c r="D63" i="44"/>
  <c r="C63" i="44"/>
  <c r="B63" i="44"/>
  <c r="D62" i="44"/>
  <c r="I61" i="44"/>
  <c r="I62" i="44" s="1"/>
  <c r="H61" i="44"/>
  <c r="H62" i="44" s="1"/>
  <c r="G61" i="44"/>
  <c r="G62" i="44" s="1"/>
  <c r="F61" i="44"/>
  <c r="E61" i="44"/>
  <c r="D61" i="44"/>
  <c r="C61" i="44"/>
  <c r="B61" i="44"/>
  <c r="D60" i="44"/>
  <c r="I59" i="44"/>
  <c r="I60" i="44" s="1"/>
  <c r="H59" i="44"/>
  <c r="H60" i="44" s="1"/>
  <c r="G59" i="44"/>
  <c r="G60" i="44" s="1"/>
  <c r="F59" i="44"/>
  <c r="E59" i="44"/>
  <c r="D59" i="44"/>
  <c r="C59" i="44"/>
  <c r="B59" i="44"/>
  <c r="D58" i="44"/>
  <c r="I57" i="44"/>
  <c r="I58" i="44" s="1"/>
  <c r="H57" i="44"/>
  <c r="H58" i="44" s="1"/>
  <c r="G57" i="44"/>
  <c r="G58" i="44" s="1"/>
  <c r="F57" i="44"/>
  <c r="E57" i="44"/>
  <c r="D57" i="44"/>
  <c r="C57" i="44"/>
  <c r="B57" i="44"/>
  <c r="I56" i="44"/>
  <c r="H56" i="44"/>
  <c r="G56" i="44"/>
  <c r="F56" i="44"/>
  <c r="E56" i="44"/>
  <c r="D56" i="44"/>
  <c r="C56" i="44"/>
  <c r="I55" i="44"/>
  <c r="H55" i="44"/>
  <c r="G55" i="44"/>
  <c r="F55" i="44"/>
  <c r="E55" i="44"/>
  <c r="D55" i="44"/>
  <c r="C55" i="44"/>
  <c r="B55" i="44"/>
  <c r="I54" i="44"/>
  <c r="H54" i="44"/>
  <c r="G54" i="44"/>
  <c r="F54" i="44"/>
  <c r="E54" i="44"/>
  <c r="D54" i="44"/>
  <c r="C54" i="44"/>
  <c r="B54" i="44"/>
  <c r="I53" i="44"/>
  <c r="H53" i="44"/>
  <c r="G53" i="44"/>
  <c r="F53" i="44"/>
  <c r="E53" i="44"/>
  <c r="D53" i="44"/>
  <c r="C53" i="44"/>
  <c r="B53" i="44"/>
  <c r="I51" i="44"/>
  <c r="I52" i="44" s="1"/>
  <c r="H51" i="44"/>
  <c r="H52" i="44" s="1"/>
  <c r="G51" i="44"/>
  <c r="G52" i="44" s="1"/>
  <c r="F51" i="44"/>
  <c r="E51" i="44"/>
  <c r="D51" i="44"/>
  <c r="D52" i="44" s="1"/>
  <c r="C51" i="44"/>
  <c r="B51" i="44"/>
  <c r="I49" i="44"/>
  <c r="I50" i="44" s="1"/>
  <c r="H49" i="44"/>
  <c r="G49" i="44"/>
  <c r="G50" i="44" s="1"/>
  <c r="F49" i="44"/>
  <c r="E49" i="44"/>
  <c r="D49" i="44"/>
  <c r="D50" i="44" s="1"/>
  <c r="C49" i="44"/>
  <c r="B49" i="44"/>
  <c r="I47" i="44"/>
  <c r="I48" i="44" s="1"/>
  <c r="H47" i="44"/>
  <c r="G47" i="44"/>
  <c r="G48" i="44" s="1"/>
  <c r="F47" i="44"/>
  <c r="E47" i="44"/>
  <c r="D47" i="44"/>
  <c r="D48" i="44" s="1"/>
  <c r="C47" i="44"/>
  <c r="B47" i="44"/>
  <c r="I45" i="44"/>
  <c r="I46" i="44" s="1"/>
  <c r="H45" i="44"/>
  <c r="G45" i="44"/>
  <c r="G46" i="44" s="1"/>
  <c r="F45" i="44"/>
  <c r="E45" i="44"/>
  <c r="D45" i="44"/>
  <c r="D46" i="44" s="1"/>
  <c r="C45" i="44"/>
  <c r="B45" i="44"/>
  <c r="I43" i="44"/>
  <c r="I44" i="44" s="1"/>
  <c r="H43" i="44"/>
  <c r="G43" i="44"/>
  <c r="G44" i="44" s="1"/>
  <c r="F43" i="44"/>
  <c r="E43" i="44"/>
  <c r="D43" i="44"/>
  <c r="D44" i="44" s="1"/>
  <c r="C43" i="44"/>
  <c r="B43" i="44"/>
  <c r="I41" i="44"/>
  <c r="I42" i="44" s="1"/>
  <c r="H41" i="44"/>
  <c r="G41" i="44"/>
  <c r="G42" i="44" s="1"/>
  <c r="F41" i="44"/>
  <c r="E41" i="44"/>
  <c r="D41" i="44"/>
  <c r="D42" i="44" s="1"/>
  <c r="C41" i="44"/>
  <c r="B41" i="44"/>
  <c r="I39" i="44"/>
  <c r="I40" i="44" s="1"/>
  <c r="H39" i="44"/>
  <c r="G39" i="44"/>
  <c r="G40" i="44" s="1"/>
  <c r="F39" i="44"/>
  <c r="E39" i="44"/>
  <c r="D39" i="44"/>
  <c r="D40" i="44" s="1"/>
  <c r="C39" i="44"/>
  <c r="B39" i="44"/>
  <c r="I38" i="44"/>
  <c r="H38" i="44"/>
  <c r="H50" i="44" s="1"/>
  <c r="G38" i="44"/>
  <c r="F38" i="44"/>
  <c r="E38" i="44"/>
  <c r="D38" i="44"/>
  <c r="C38" i="44"/>
  <c r="I37" i="44"/>
  <c r="H37" i="44"/>
  <c r="G37" i="44"/>
  <c r="F37" i="44"/>
  <c r="E37" i="44"/>
  <c r="D37" i="44"/>
  <c r="C37" i="44"/>
  <c r="B37" i="44"/>
  <c r="I36" i="44"/>
  <c r="H36" i="44"/>
  <c r="G36" i="44"/>
  <c r="F36" i="44"/>
  <c r="E36" i="44"/>
  <c r="D36" i="44"/>
  <c r="C36" i="44"/>
  <c r="B36" i="44"/>
  <c r="T34" i="44"/>
  <c r="S34" i="44"/>
  <c r="R34" i="44"/>
  <c r="O34" i="44"/>
  <c r="I34" i="44"/>
  <c r="H34" i="44"/>
  <c r="G34" i="44"/>
  <c r="D34" i="44"/>
  <c r="T33" i="44"/>
  <c r="S33" i="44"/>
  <c r="R33" i="44"/>
  <c r="Q33" i="44"/>
  <c r="P33" i="44"/>
  <c r="O33" i="44"/>
  <c r="N33" i="44"/>
  <c r="M33" i="44"/>
  <c r="I33" i="44"/>
  <c r="H33" i="44"/>
  <c r="G33" i="44"/>
  <c r="F33" i="44"/>
  <c r="E33" i="44"/>
  <c r="D33" i="44"/>
  <c r="C33" i="44"/>
  <c r="B33" i="44"/>
  <c r="T32" i="44"/>
  <c r="S32" i="44"/>
  <c r="R32" i="44"/>
  <c r="O32" i="44"/>
  <c r="I32" i="44"/>
  <c r="H32" i="44"/>
  <c r="G32" i="44"/>
  <c r="D32" i="44"/>
  <c r="T31" i="44"/>
  <c r="S31" i="44"/>
  <c r="R31" i="44"/>
  <c r="Q31" i="44"/>
  <c r="P31" i="44"/>
  <c r="O31" i="44"/>
  <c r="N31" i="44"/>
  <c r="M31" i="44"/>
  <c r="I31" i="44"/>
  <c r="H31" i="44"/>
  <c r="G31" i="44"/>
  <c r="F31" i="44"/>
  <c r="E31" i="44"/>
  <c r="D31" i="44"/>
  <c r="C31" i="44"/>
  <c r="B31" i="44"/>
  <c r="T30" i="44"/>
  <c r="S30" i="44"/>
  <c r="R30" i="44"/>
  <c r="O30" i="44"/>
  <c r="I30" i="44"/>
  <c r="H30" i="44"/>
  <c r="G30" i="44"/>
  <c r="D30" i="44"/>
  <c r="T29" i="44"/>
  <c r="S29" i="44"/>
  <c r="R29" i="44"/>
  <c r="Q29" i="44"/>
  <c r="P29" i="44"/>
  <c r="O29" i="44"/>
  <c r="N29" i="44"/>
  <c r="M29" i="44"/>
  <c r="I29" i="44"/>
  <c r="H29" i="44"/>
  <c r="G29" i="44"/>
  <c r="F29" i="44"/>
  <c r="E29" i="44"/>
  <c r="D29" i="44"/>
  <c r="C29" i="44"/>
  <c r="B29" i="44"/>
  <c r="T28" i="44"/>
  <c r="S28" i="44"/>
  <c r="R28" i="44"/>
  <c r="O28" i="44"/>
  <c r="I28" i="44"/>
  <c r="H28" i="44"/>
  <c r="G28" i="44"/>
  <c r="D28" i="44"/>
  <c r="T27" i="44"/>
  <c r="S27" i="44"/>
  <c r="R27" i="44"/>
  <c r="Q27" i="44"/>
  <c r="P27" i="44"/>
  <c r="O27" i="44"/>
  <c r="N27" i="44"/>
  <c r="M27" i="44"/>
  <c r="I27" i="44"/>
  <c r="H27" i="44"/>
  <c r="G27" i="44"/>
  <c r="F27" i="44"/>
  <c r="E27" i="44"/>
  <c r="D27" i="44"/>
  <c r="C27" i="44"/>
  <c r="B27" i="44"/>
  <c r="T26" i="44"/>
  <c r="S26" i="44"/>
  <c r="R26" i="44"/>
  <c r="O26" i="44"/>
  <c r="I26" i="44"/>
  <c r="H26" i="44"/>
  <c r="G26" i="44"/>
  <c r="D26" i="44"/>
  <c r="T25" i="44"/>
  <c r="S25" i="44"/>
  <c r="R25" i="44"/>
  <c r="Q25" i="44"/>
  <c r="P25" i="44"/>
  <c r="O25" i="44"/>
  <c r="N25" i="44"/>
  <c r="M25" i="44"/>
  <c r="I25" i="44"/>
  <c r="H25" i="44"/>
  <c r="G25" i="44"/>
  <c r="F25" i="44"/>
  <c r="E25" i="44"/>
  <c r="D25" i="44"/>
  <c r="C25" i="44"/>
  <c r="B25" i="44"/>
  <c r="T24" i="44"/>
  <c r="S24" i="44"/>
  <c r="R24" i="44"/>
  <c r="O24" i="44"/>
  <c r="I24" i="44"/>
  <c r="H24" i="44"/>
  <c r="G24" i="44"/>
  <c r="D24" i="44"/>
  <c r="T23" i="44"/>
  <c r="S23" i="44"/>
  <c r="R23" i="44"/>
  <c r="Q23" i="44"/>
  <c r="P23" i="44"/>
  <c r="O23" i="44"/>
  <c r="N23" i="44"/>
  <c r="M23" i="44"/>
  <c r="I23" i="44"/>
  <c r="H23" i="44"/>
  <c r="G23" i="44"/>
  <c r="F23" i="44"/>
  <c r="E23" i="44"/>
  <c r="D23" i="44"/>
  <c r="C23" i="44"/>
  <c r="B23" i="44"/>
  <c r="T22" i="44"/>
  <c r="S22" i="44"/>
  <c r="R22" i="44"/>
  <c r="Q22" i="44"/>
  <c r="P22" i="44"/>
  <c r="O22" i="44"/>
  <c r="N22" i="44"/>
  <c r="M22" i="44"/>
  <c r="I22" i="44"/>
  <c r="H22" i="44"/>
  <c r="G22" i="44"/>
  <c r="F22" i="44"/>
  <c r="E22" i="44"/>
  <c r="D22" i="44"/>
  <c r="C22" i="44"/>
  <c r="T21" i="44"/>
  <c r="S21" i="44"/>
  <c r="R21" i="44"/>
  <c r="Q21" i="44"/>
  <c r="P21" i="44"/>
  <c r="O21" i="44"/>
  <c r="I21" i="44"/>
  <c r="H21" i="44"/>
  <c r="G21" i="44"/>
  <c r="F21" i="44"/>
  <c r="E21" i="44"/>
  <c r="D21" i="44"/>
  <c r="T20" i="44"/>
  <c r="S20" i="44"/>
  <c r="R20" i="44"/>
  <c r="Q20" i="44"/>
  <c r="P20" i="44"/>
  <c r="O20" i="44"/>
  <c r="N20" i="44"/>
  <c r="M20" i="44"/>
  <c r="I20" i="44"/>
  <c r="H20" i="44"/>
  <c r="G20" i="44"/>
  <c r="F20" i="44"/>
  <c r="E20" i="44"/>
  <c r="D20" i="44"/>
  <c r="C20" i="44"/>
  <c r="B20" i="44"/>
  <c r="T18" i="44"/>
  <c r="S18" i="44"/>
  <c r="R18" i="44"/>
  <c r="O18" i="44"/>
  <c r="I18" i="44"/>
  <c r="H18" i="44"/>
  <c r="G18" i="44"/>
  <c r="D18" i="44"/>
  <c r="T17" i="44"/>
  <c r="S17" i="44"/>
  <c r="R17" i="44"/>
  <c r="Q17" i="44"/>
  <c r="P17" i="44"/>
  <c r="O17" i="44"/>
  <c r="N17" i="44"/>
  <c r="M17" i="44"/>
  <c r="I17" i="44"/>
  <c r="H17" i="44"/>
  <c r="G17" i="44"/>
  <c r="F17" i="44"/>
  <c r="E17" i="44"/>
  <c r="D17" i="44"/>
  <c r="C17" i="44"/>
  <c r="B17" i="44"/>
  <c r="T16" i="44"/>
  <c r="S16" i="44"/>
  <c r="R16" i="44"/>
  <c r="O16" i="44"/>
  <c r="I16" i="44"/>
  <c r="H16" i="44"/>
  <c r="G16" i="44"/>
  <c r="D16" i="44"/>
  <c r="T15" i="44"/>
  <c r="S15" i="44"/>
  <c r="R15" i="44"/>
  <c r="Q15" i="44"/>
  <c r="P15" i="44"/>
  <c r="O15" i="44"/>
  <c r="N15" i="44"/>
  <c r="M15" i="44"/>
  <c r="I15" i="44"/>
  <c r="H15" i="44"/>
  <c r="G15" i="44"/>
  <c r="F15" i="44"/>
  <c r="E15" i="44"/>
  <c r="D15" i="44"/>
  <c r="C15" i="44"/>
  <c r="B15" i="44"/>
  <c r="T14" i="44"/>
  <c r="S14" i="44"/>
  <c r="R14" i="44"/>
  <c r="O14" i="44"/>
  <c r="I14" i="44"/>
  <c r="H14" i="44"/>
  <c r="G14" i="44"/>
  <c r="D14" i="44"/>
  <c r="T13" i="44"/>
  <c r="S13" i="44"/>
  <c r="R13" i="44"/>
  <c r="Q13" i="44"/>
  <c r="P13" i="44"/>
  <c r="O13" i="44"/>
  <c r="N13" i="44"/>
  <c r="M13" i="44"/>
  <c r="I13" i="44"/>
  <c r="H13" i="44"/>
  <c r="G13" i="44"/>
  <c r="F13" i="44"/>
  <c r="E13" i="44"/>
  <c r="D13" i="44"/>
  <c r="C13" i="44"/>
  <c r="B13" i="44"/>
  <c r="T12" i="44"/>
  <c r="S12" i="44"/>
  <c r="R12" i="44"/>
  <c r="O12" i="44"/>
  <c r="I12" i="44"/>
  <c r="H12" i="44"/>
  <c r="G12" i="44"/>
  <c r="D12" i="44"/>
  <c r="T11" i="44"/>
  <c r="S11" i="44"/>
  <c r="R11" i="44"/>
  <c r="Q11" i="44"/>
  <c r="P11" i="44"/>
  <c r="O11" i="44"/>
  <c r="N11" i="44"/>
  <c r="M11" i="44"/>
  <c r="I11" i="44"/>
  <c r="H11" i="44"/>
  <c r="G11" i="44"/>
  <c r="F11" i="44"/>
  <c r="E11" i="44"/>
  <c r="D11" i="44"/>
  <c r="C11" i="44"/>
  <c r="B11" i="44"/>
  <c r="T10" i="44"/>
  <c r="S10" i="44"/>
  <c r="R10" i="44"/>
  <c r="O10" i="44"/>
  <c r="I10" i="44"/>
  <c r="H10" i="44"/>
  <c r="G10" i="44"/>
  <c r="D10" i="44"/>
  <c r="T9" i="44"/>
  <c r="S9" i="44"/>
  <c r="R9" i="44"/>
  <c r="Q9" i="44"/>
  <c r="P9" i="44"/>
  <c r="O9" i="44"/>
  <c r="N9" i="44"/>
  <c r="M9" i="44"/>
  <c r="I9" i="44"/>
  <c r="H9" i="44"/>
  <c r="G9" i="44"/>
  <c r="F9" i="44"/>
  <c r="E9" i="44"/>
  <c r="D9" i="44"/>
  <c r="C9" i="44"/>
  <c r="B9" i="44"/>
  <c r="T8" i="44"/>
  <c r="S8" i="44"/>
  <c r="R8" i="44"/>
  <c r="O8" i="44"/>
  <c r="I8" i="44"/>
  <c r="H8" i="44"/>
  <c r="G8" i="44"/>
  <c r="D8" i="44"/>
  <c r="T7" i="44"/>
  <c r="S7" i="44"/>
  <c r="R7" i="44"/>
  <c r="Q7" i="44"/>
  <c r="P7" i="44"/>
  <c r="O7" i="44"/>
  <c r="N7" i="44"/>
  <c r="M7" i="44"/>
  <c r="I7" i="44"/>
  <c r="H7" i="44"/>
  <c r="G7" i="44"/>
  <c r="F7" i="44"/>
  <c r="E7" i="44"/>
  <c r="D7" i="44"/>
  <c r="C7" i="44"/>
  <c r="B7" i="44"/>
  <c r="T6" i="44"/>
  <c r="S6" i="44"/>
  <c r="R6" i="44"/>
  <c r="O6" i="44"/>
  <c r="I6" i="44"/>
  <c r="H6" i="44"/>
  <c r="G6" i="44"/>
  <c r="D6" i="44"/>
  <c r="T5" i="44"/>
  <c r="S5" i="44"/>
  <c r="R5" i="44"/>
  <c r="Q5" i="44"/>
  <c r="P5" i="44"/>
  <c r="O5" i="44"/>
  <c r="N5" i="44"/>
  <c r="M5" i="44"/>
  <c r="I5" i="44"/>
  <c r="H5" i="44"/>
  <c r="G5" i="44"/>
  <c r="F5" i="44"/>
  <c r="E5" i="44"/>
  <c r="D5" i="44"/>
  <c r="C5" i="44"/>
  <c r="B5" i="44"/>
  <c r="T4" i="44"/>
  <c r="S4" i="44"/>
  <c r="R4" i="44"/>
  <c r="Q4" i="44"/>
  <c r="P4" i="44"/>
  <c r="O4" i="44"/>
  <c r="N4" i="44"/>
  <c r="M4" i="44"/>
  <c r="I4" i="44"/>
  <c r="H4" i="44"/>
  <c r="G4" i="44"/>
  <c r="F4" i="44"/>
  <c r="E4" i="44"/>
  <c r="D4" i="44"/>
  <c r="C4" i="44"/>
  <c r="T3" i="44"/>
  <c r="S3" i="44"/>
  <c r="R3" i="44"/>
  <c r="Q3" i="44"/>
  <c r="P3" i="44"/>
  <c r="O3" i="44"/>
  <c r="I3" i="44"/>
  <c r="H3" i="44"/>
  <c r="G3" i="44"/>
  <c r="F3" i="44"/>
  <c r="E3" i="44"/>
  <c r="D3" i="44"/>
  <c r="T2" i="44"/>
  <c r="S2" i="44"/>
  <c r="R2" i="44"/>
  <c r="Q2" i="44"/>
  <c r="P2" i="44"/>
  <c r="O2" i="44"/>
  <c r="N2" i="44"/>
  <c r="M2" i="44"/>
  <c r="I2" i="44"/>
  <c r="H2" i="44"/>
  <c r="G2" i="44"/>
  <c r="F2" i="44"/>
  <c r="E2" i="44"/>
  <c r="D2" i="44"/>
  <c r="C2" i="44"/>
  <c r="B2" i="44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I179" i="42"/>
  <c r="E179" i="42"/>
  <c r="I178" i="42"/>
  <c r="E178" i="42"/>
  <c r="I177" i="42"/>
  <c r="E177" i="42"/>
  <c r="I176" i="42"/>
  <c r="E176" i="42"/>
  <c r="I175" i="42"/>
  <c r="E175" i="42"/>
  <c r="I174" i="42"/>
  <c r="E174" i="42"/>
  <c r="I173" i="42"/>
  <c r="E173" i="42"/>
  <c r="I172" i="42"/>
  <c r="E172" i="42"/>
  <c r="I171" i="42"/>
  <c r="E171" i="42"/>
  <c r="I170" i="42"/>
  <c r="E170" i="42"/>
  <c r="I169" i="42"/>
  <c r="E169" i="42"/>
  <c r="I168" i="42"/>
  <c r="E168" i="42"/>
  <c r="I167" i="42"/>
  <c r="E167" i="42"/>
  <c r="I166" i="42"/>
  <c r="E166" i="42"/>
  <c r="I165" i="42"/>
  <c r="E165" i="42"/>
  <c r="I164" i="42"/>
  <c r="E164" i="42"/>
  <c r="I163" i="42"/>
  <c r="E163" i="42"/>
  <c r="I162" i="42"/>
  <c r="E162" i="42"/>
  <c r="I161" i="42"/>
  <c r="E161" i="42"/>
  <c r="I160" i="42"/>
  <c r="E160" i="42"/>
  <c r="I159" i="42"/>
  <c r="E159" i="42"/>
  <c r="I158" i="42"/>
  <c r="E158" i="42"/>
  <c r="I157" i="42"/>
  <c r="E157" i="42"/>
  <c r="I156" i="42"/>
  <c r="E156" i="42"/>
  <c r="I155" i="42"/>
  <c r="E155" i="42"/>
  <c r="I154" i="42"/>
  <c r="E154" i="42"/>
  <c r="I153" i="42"/>
  <c r="E153" i="42"/>
  <c r="I152" i="42"/>
  <c r="E152" i="42"/>
  <c r="I151" i="42"/>
  <c r="E151" i="42"/>
  <c r="I150" i="42"/>
  <c r="E150" i="42"/>
  <c r="I149" i="42"/>
  <c r="E149" i="42"/>
  <c r="I148" i="42"/>
  <c r="E148" i="42"/>
  <c r="I147" i="42"/>
  <c r="E147" i="42"/>
  <c r="I146" i="42"/>
  <c r="E146" i="42"/>
  <c r="I145" i="42"/>
  <c r="E145" i="42"/>
  <c r="I144" i="42"/>
  <c r="E144" i="42"/>
  <c r="I143" i="42"/>
  <c r="E143" i="42"/>
  <c r="I142" i="42"/>
  <c r="E142" i="42"/>
  <c r="I141" i="42"/>
  <c r="E141" i="42"/>
  <c r="I140" i="42"/>
  <c r="E140" i="42"/>
  <c r="I139" i="42"/>
  <c r="E139" i="42"/>
  <c r="I138" i="42"/>
  <c r="E138" i="42"/>
  <c r="I137" i="42"/>
  <c r="E137" i="42"/>
  <c r="I136" i="42"/>
  <c r="E136" i="42"/>
  <c r="I135" i="42"/>
  <c r="E135" i="42"/>
  <c r="I134" i="42"/>
  <c r="E134" i="42"/>
  <c r="I133" i="42"/>
  <c r="E133" i="42"/>
  <c r="I132" i="42"/>
  <c r="E132" i="42"/>
  <c r="I131" i="42"/>
  <c r="E131" i="42"/>
  <c r="I130" i="42"/>
  <c r="E130" i="42"/>
  <c r="I129" i="42"/>
  <c r="E129" i="42"/>
  <c r="I128" i="42"/>
  <c r="E128" i="42"/>
  <c r="I127" i="42"/>
  <c r="E127" i="42"/>
  <c r="I126" i="42"/>
  <c r="E126" i="42"/>
  <c r="I125" i="42"/>
  <c r="E125" i="42"/>
  <c r="I124" i="42"/>
  <c r="E124" i="42"/>
  <c r="I123" i="42"/>
  <c r="I122" i="42"/>
  <c r="I121" i="42"/>
  <c r="I120" i="42"/>
  <c r="I119" i="42"/>
  <c r="O118" i="42"/>
  <c r="O119" i="42" s="1"/>
  <c r="O120" i="42" s="1"/>
  <c r="I118" i="42"/>
  <c r="I117" i="42"/>
  <c r="I116" i="42"/>
  <c r="O115" i="42"/>
  <c r="O116" i="42" s="1"/>
  <c r="O117" i="42" s="1"/>
  <c r="I115" i="42"/>
  <c r="I114" i="42"/>
  <c r="I113" i="42"/>
  <c r="B113" i="42"/>
  <c r="D113" i="42" s="1"/>
  <c r="O112" i="42"/>
  <c r="O113" i="42" s="1"/>
  <c r="O114" i="42" s="1"/>
  <c r="I112" i="42"/>
  <c r="B112" i="42"/>
  <c r="D112" i="42" s="1"/>
  <c r="O111" i="42"/>
  <c r="I111" i="42"/>
  <c r="F111" i="42"/>
  <c r="D111" i="42"/>
  <c r="B111" i="42"/>
  <c r="I110" i="42"/>
  <c r="F110" i="42"/>
  <c r="H110" i="42" s="1"/>
  <c r="D110" i="42"/>
  <c r="B110" i="42"/>
  <c r="X109" i="42"/>
  <c r="Y109" i="42" s="1"/>
  <c r="Z109" i="42" s="1"/>
  <c r="W109" i="42"/>
  <c r="R109" i="42"/>
  <c r="S109" i="42" s="1"/>
  <c r="T109" i="42" s="1"/>
  <c r="U109" i="42" s="1"/>
  <c r="V109" i="42" s="1"/>
  <c r="Q109" i="42"/>
  <c r="I109" i="42"/>
  <c r="H109" i="42"/>
  <c r="G109" i="42"/>
  <c r="D109" i="42"/>
  <c r="C109" i="42"/>
  <c r="B106" i="42"/>
  <c r="N101" i="42"/>
  <c r="N100" i="42"/>
  <c r="N99" i="42"/>
  <c r="N97" i="42"/>
  <c r="N96" i="42"/>
  <c r="N95" i="42"/>
  <c r="N93" i="42"/>
  <c r="N92" i="42"/>
  <c r="N91" i="42"/>
  <c r="N89" i="42"/>
  <c r="N88" i="42"/>
  <c r="N87" i="42"/>
  <c r="N85" i="42"/>
  <c r="N84" i="42"/>
  <c r="N83" i="42"/>
  <c r="N81" i="42"/>
  <c r="N80" i="42"/>
  <c r="N79" i="42"/>
  <c r="N72" i="42"/>
  <c r="N71" i="42"/>
  <c r="N70" i="42"/>
  <c r="N68" i="42"/>
  <c r="N67" i="42"/>
  <c r="N66" i="42"/>
  <c r="N61" i="42"/>
  <c r="N60" i="42"/>
  <c r="N59" i="42"/>
  <c r="N57" i="42"/>
  <c r="N56" i="42"/>
  <c r="N55" i="42"/>
  <c r="O51" i="42"/>
  <c r="P51" i="42" s="1"/>
  <c r="N51" i="42"/>
  <c r="N50" i="42"/>
  <c r="J50" i="42"/>
  <c r="N49" i="42"/>
  <c r="N47" i="42"/>
  <c r="N46" i="42"/>
  <c r="N45" i="42"/>
  <c r="N43" i="42"/>
  <c r="N42" i="42"/>
  <c r="N41" i="42"/>
  <c r="J40" i="42"/>
  <c r="O39" i="42"/>
  <c r="P39" i="42" s="1"/>
  <c r="N39" i="42"/>
  <c r="N38" i="42"/>
  <c r="J38" i="42"/>
  <c r="N37" i="42"/>
  <c r="O35" i="42"/>
  <c r="P35" i="42" s="1"/>
  <c r="N35" i="42"/>
  <c r="N34" i="42"/>
  <c r="J34" i="42"/>
  <c r="N33" i="42"/>
  <c r="O31" i="42"/>
  <c r="P31" i="42" s="1"/>
  <c r="N31" i="42"/>
  <c r="N30" i="42"/>
  <c r="J30" i="42"/>
  <c r="N29" i="42"/>
  <c r="N26" i="42"/>
  <c r="N25" i="42"/>
  <c r="N24" i="42"/>
  <c r="N22" i="42"/>
  <c r="N21" i="42"/>
  <c r="N20" i="42"/>
  <c r="N18" i="42"/>
  <c r="N17" i="42"/>
  <c r="N16" i="42"/>
  <c r="N14" i="42"/>
  <c r="N13" i="42"/>
  <c r="N12" i="42"/>
  <c r="N10" i="42"/>
  <c r="N9" i="42"/>
  <c r="N8" i="42"/>
  <c r="N6" i="42"/>
  <c r="N5" i="42"/>
  <c r="N4" i="42"/>
  <c r="G110" i="42" l="1"/>
  <c r="G111" i="42" s="1"/>
  <c r="G112" i="42" s="1"/>
  <c r="G113" i="42" s="1"/>
  <c r="G114" i="42" s="1"/>
  <c r="G115" i="42" s="1"/>
  <c r="G116" i="42" s="1"/>
  <c r="G117" i="42" s="1"/>
  <c r="G118" i="42" s="1"/>
  <c r="G119" i="42" s="1"/>
  <c r="G120" i="42" s="1"/>
  <c r="G121" i="42" s="1"/>
  <c r="G122" i="42" s="1"/>
  <c r="G123" i="42" s="1"/>
  <c r="G124" i="42" s="1"/>
  <c r="G125" i="42" s="1"/>
  <c r="G126" i="42" s="1"/>
  <c r="G127" i="42" s="1"/>
  <c r="G128" i="42" s="1"/>
  <c r="G129" i="42" s="1"/>
  <c r="G130" i="42" s="1"/>
  <c r="G131" i="42" s="1"/>
  <c r="G132" i="42" s="1"/>
  <c r="G133" i="42" s="1"/>
  <c r="G134" i="42" s="1"/>
  <c r="G135" i="42" s="1"/>
  <c r="G136" i="42" s="1"/>
  <c r="G137" i="42" s="1"/>
  <c r="G138" i="42" s="1"/>
  <c r="G139" i="42" s="1"/>
  <c r="G140" i="42" s="1"/>
  <c r="G141" i="42" s="1"/>
  <c r="G142" i="42" s="1"/>
  <c r="G143" i="42" s="1"/>
  <c r="G144" i="42" s="1"/>
  <c r="G145" i="42" s="1"/>
  <c r="G146" i="42" s="1"/>
  <c r="G147" i="42" s="1"/>
  <c r="G148" i="42" s="1"/>
  <c r="G149" i="42" s="1"/>
  <c r="G150" i="42" s="1"/>
  <c r="G151" i="42" s="1"/>
  <c r="G152" i="42" s="1"/>
  <c r="G153" i="42" s="1"/>
  <c r="G154" i="42" s="1"/>
  <c r="G155" i="42" s="1"/>
  <c r="G156" i="42" s="1"/>
  <c r="G157" i="42" s="1"/>
  <c r="G158" i="42" s="1"/>
  <c r="G159" i="42" s="1"/>
  <c r="G160" i="42" s="1"/>
  <c r="G161" i="42" s="1"/>
  <c r="G162" i="42" s="1"/>
  <c r="G163" i="42" s="1"/>
  <c r="G164" i="42" s="1"/>
  <c r="G165" i="42" s="1"/>
  <c r="G166" i="42" s="1"/>
  <c r="G167" i="42" s="1"/>
  <c r="G168" i="42" s="1"/>
  <c r="G169" i="42" s="1"/>
  <c r="G170" i="42" s="1"/>
  <c r="G171" i="42" s="1"/>
  <c r="G172" i="42" s="1"/>
  <c r="G173" i="42" s="1"/>
  <c r="G174" i="42" s="1"/>
  <c r="G175" i="42" s="1"/>
  <c r="G176" i="42" s="1"/>
  <c r="G177" i="42" s="1"/>
  <c r="G178" i="42" s="1"/>
  <c r="G179" i="42" s="1"/>
  <c r="G195" i="42"/>
  <c r="H111" i="42"/>
  <c r="F112" i="42"/>
  <c r="C195" i="42"/>
  <c r="C110" i="42"/>
  <c r="C111" i="42" s="1"/>
  <c r="C112" i="42" s="1"/>
  <c r="C113" i="42" s="1"/>
  <c r="C114" i="42" s="1"/>
  <c r="C115" i="42" s="1"/>
  <c r="C116" i="42" s="1"/>
  <c r="C117" i="42" s="1"/>
  <c r="C118" i="42" s="1"/>
  <c r="C119" i="42" s="1"/>
  <c r="C120" i="42" s="1"/>
  <c r="C121" i="42" s="1"/>
  <c r="C122" i="42" s="1"/>
  <c r="C123" i="42" s="1"/>
  <c r="C124" i="42" s="1"/>
  <c r="C125" i="42" s="1"/>
  <c r="C126" i="42" s="1"/>
  <c r="C127" i="42" s="1"/>
  <c r="C128" i="42" s="1"/>
  <c r="C129" i="42" s="1"/>
  <c r="C130" i="42" s="1"/>
  <c r="C131" i="42" s="1"/>
  <c r="C132" i="42" s="1"/>
  <c r="C133" i="42" s="1"/>
  <c r="C134" i="42" s="1"/>
  <c r="C135" i="42" s="1"/>
  <c r="C136" i="42" s="1"/>
  <c r="C137" i="42" s="1"/>
  <c r="C138" i="42" s="1"/>
  <c r="C139" i="42" s="1"/>
  <c r="C140" i="42" s="1"/>
  <c r="C141" i="42" s="1"/>
  <c r="C142" i="42" s="1"/>
  <c r="C143" i="42" s="1"/>
  <c r="C144" i="42" s="1"/>
  <c r="C145" i="42" s="1"/>
  <c r="C146" i="42" s="1"/>
  <c r="C147" i="42" s="1"/>
  <c r="C148" i="42" s="1"/>
  <c r="C149" i="42" s="1"/>
  <c r="C150" i="42" s="1"/>
  <c r="C151" i="42" s="1"/>
  <c r="C152" i="42" s="1"/>
  <c r="C153" i="42" s="1"/>
  <c r="C154" i="42" s="1"/>
  <c r="C155" i="42" s="1"/>
  <c r="C156" i="42" s="1"/>
  <c r="C157" i="42" s="1"/>
  <c r="C158" i="42" s="1"/>
  <c r="C159" i="42" s="1"/>
  <c r="C160" i="42" s="1"/>
  <c r="C161" i="42" s="1"/>
  <c r="C162" i="42" s="1"/>
  <c r="C163" i="42" s="1"/>
  <c r="C164" i="42" s="1"/>
  <c r="C165" i="42" s="1"/>
  <c r="C166" i="42" s="1"/>
  <c r="C167" i="42" s="1"/>
  <c r="C168" i="42" s="1"/>
  <c r="C169" i="42" s="1"/>
  <c r="C170" i="42" s="1"/>
  <c r="C171" i="42" s="1"/>
  <c r="C172" i="42" s="1"/>
  <c r="C173" i="42" s="1"/>
  <c r="C174" i="42" s="1"/>
  <c r="C175" i="42" s="1"/>
  <c r="C176" i="42" s="1"/>
  <c r="C177" i="42" s="1"/>
  <c r="C178" i="42" s="1"/>
  <c r="C179" i="42" s="1"/>
  <c r="C180" i="42" s="1"/>
  <c r="C181" i="42" s="1"/>
  <c r="C182" i="42" s="1"/>
  <c r="C183" i="42" s="1"/>
  <c r="C184" i="42" s="1"/>
  <c r="C185" i="42" s="1"/>
  <c r="C186" i="42" s="1"/>
  <c r="C187" i="42" s="1"/>
  <c r="C188" i="42" s="1"/>
  <c r="C189" i="42" s="1"/>
  <c r="C190" i="42" s="1"/>
  <c r="C191" i="42" s="1"/>
  <c r="C192" i="42" s="1"/>
  <c r="C193" i="42" s="1"/>
  <c r="C194" i="42" s="1"/>
  <c r="D78" i="44"/>
  <c r="H40" i="44"/>
  <c r="H42" i="44"/>
  <c r="H44" i="44"/>
  <c r="H46" i="44"/>
  <c r="H48" i="44"/>
  <c r="B114" i="42"/>
  <c r="B115" i="42" l="1"/>
  <c r="D114" i="42"/>
  <c r="C198" i="42"/>
  <c r="A104" i="42"/>
  <c r="O109" i="42" s="1"/>
  <c r="F113" i="42"/>
  <c r="H112" i="42"/>
  <c r="B116" i="42" l="1"/>
  <c r="D115" i="42"/>
  <c r="H113" i="42"/>
  <c r="F114" i="42"/>
  <c r="H114" i="42" l="1"/>
  <c r="F115" i="42"/>
  <c r="D116" i="42"/>
  <c r="B117" i="42"/>
  <c r="B118" i="42" l="1"/>
  <c r="D117" i="42"/>
  <c r="F116" i="42"/>
  <c r="H115" i="42"/>
  <c r="H116" i="42" l="1"/>
  <c r="F117" i="42"/>
  <c r="B119" i="42"/>
  <c r="D118" i="42"/>
  <c r="D119" i="42" l="1"/>
  <c r="B120" i="42"/>
  <c r="H117" i="42"/>
  <c r="F118" i="42"/>
  <c r="B121" i="42" l="1"/>
  <c r="D120" i="42"/>
  <c r="F119" i="42"/>
  <c r="H118" i="42"/>
  <c r="H119" i="42" l="1"/>
  <c r="F120" i="42"/>
  <c r="D121" i="42"/>
  <c r="B122" i="42"/>
  <c r="D122" i="42" l="1"/>
  <c r="B123" i="42"/>
  <c r="H120" i="42"/>
  <c r="F121" i="42"/>
  <c r="F122" i="42" l="1"/>
  <c r="H121" i="42"/>
  <c r="B124" i="42"/>
  <c r="D123" i="42"/>
  <c r="H122" i="42" l="1"/>
  <c r="F123" i="42"/>
  <c r="D124" i="42"/>
  <c r="B125" i="42"/>
  <c r="B126" i="42" l="1"/>
  <c r="D125" i="42"/>
  <c r="F124" i="42"/>
  <c r="H123" i="42"/>
  <c r="F125" i="42" l="1"/>
  <c r="H124" i="42"/>
  <c r="B127" i="42"/>
  <c r="D126" i="42"/>
  <c r="D127" i="42" l="1"/>
  <c r="B128" i="42"/>
  <c r="H125" i="42"/>
  <c r="F126" i="42"/>
  <c r="F127" i="42" l="1"/>
  <c r="H126" i="42"/>
  <c r="B129" i="42"/>
  <c r="D128" i="42"/>
  <c r="B130" i="42" l="1"/>
  <c r="D129" i="42"/>
  <c r="F128" i="42"/>
  <c r="H127" i="42"/>
  <c r="H128" i="42" l="1"/>
  <c r="F129" i="42"/>
  <c r="D130" i="42"/>
  <c r="B131" i="42"/>
  <c r="B132" i="42" l="1"/>
  <c r="D131" i="42"/>
  <c r="F130" i="42"/>
  <c r="H129" i="42"/>
  <c r="F131" i="42" l="1"/>
  <c r="H130" i="42"/>
  <c r="B133" i="42"/>
  <c r="D132" i="42"/>
  <c r="D133" i="42" l="1"/>
  <c r="B134" i="42"/>
  <c r="H131" i="42"/>
  <c r="F132" i="42"/>
  <c r="F133" i="42" l="1"/>
  <c r="H132" i="42"/>
  <c r="B135" i="42"/>
  <c r="D134" i="42"/>
  <c r="B136" i="42" l="1"/>
  <c r="D135" i="42"/>
  <c r="F134" i="42"/>
  <c r="H133" i="42"/>
  <c r="H134" i="42" l="1"/>
  <c r="F135" i="42"/>
  <c r="D136" i="42"/>
  <c r="B137" i="42"/>
  <c r="B138" i="42" l="1"/>
  <c r="D137" i="42"/>
  <c r="F136" i="42"/>
  <c r="H135" i="42"/>
  <c r="F137" i="42" l="1"/>
  <c r="H136" i="42"/>
  <c r="B139" i="42"/>
  <c r="D138" i="42"/>
  <c r="D139" i="42" l="1"/>
  <c r="B140" i="42"/>
  <c r="H137" i="42"/>
  <c r="F138" i="42"/>
  <c r="F139" i="42" l="1"/>
  <c r="H138" i="42"/>
  <c r="B141" i="42"/>
  <c r="D140" i="42"/>
  <c r="B142" i="42" l="1"/>
  <c r="D141" i="42"/>
  <c r="F140" i="42"/>
  <c r="H139" i="42"/>
  <c r="H140" i="42" l="1"/>
  <c r="F141" i="42"/>
  <c r="D142" i="42"/>
  <c r="B143" i="42"/>
  <c r="B144" i="42" l="1"/>
  <c r="D143" i="42"/>
  <c r="F142" i="42"/>
  <c r="H141" i="42"/>
  <c r="F143" i="42" l="1"/>
  <c r="H142" i="42"/>
  <c r="B145" i="42"/>
  <c r="D144" i="42"/>
  <c r="D145" i="42" l="1"/>
  <c r="B146" i="42"/>
  <c r="H143" i="42"/>
  <c r="F144" i="42"/>
  <c r="F145" i="42" l="1"/>
  <c r="H144" i="42"/>
  <c r="B147" i="42"/>
  <c r="D146" i="42"/>
  <c r="B148" i="42" l="1"/>
  <c r="D147" i="42"/>
  <c r="F146" i="42"/>
  <c r="H145" i="42"/>
  <c r="H146" i="42" l="1"/>
  <c r="F147" i="42"/>
  <c r="D148" i="42"/>
  <c r="B149" i="42"/>
  <c r="B150" i="42" l="1"/>
  <c r="D149" i="42"/>
  <c r="F148" i="42"/>
  <c r="H147" i="42"/>
  <c r="F149" i="42" l="1"/>
  <c r="H148" i="42"/>
  <c r="B151" i="42"/>
  <c r="D150" i="42"/>
  <c r="D151" i="42" l="1"/>
  <c r="B152" i="42"/>
  <c r="H149" i="42"/>
  <c r="F150" i="42"/>
  <c r="F151" i="42" l="1"/>
  <c r="H150" i="42"/>
  <c r="B153" i="42"/>
  <c r="D152" i="42"/>
  <c r="B154" i="42" l="1"/>
  <c r="D153" i="42"/>
  <c r="F152" i="42"/>
  <c r="H151" i="42"/>
  <c r="H152" i="42" l="1"/>
  <c r="F153" i="42"/>
  <c r="D154" i="42"/>
  <c r="B155" i="42"/>
  <c r="B156" i="42" l="1"/>
  <c r="D155" i="42"/>
  <c r="F154" i="42"/>
  <c r="H153" i="42"/>
  <c r="F155" i="42" l="1"/>
  <c r="H154" i="42"/>
  <c r="B157" i="42"/>
  <c r="D156" i="42"/>
  <c r="D157" i="42" l="1"/>
  <c r="B158" i="42"/>
  <c r="H155" i="42"/>
  <c r="F156" i="42"/>
  <c r="B159" i="42" l="1"/>
  <c r="D158" i="42"/>
  <c r="F157" i="42"/>
  <c r="H156" i="42"/>
  <c r="F158" i="42" l="1"/>
  <c r="H157" i="42"/>
  <c r="B160" i="42"/>
  <c r="D159" i="42"/>
  <c r="D160" i="42" l="1"/>
  <c r="B161" i="42"/>
  <c r="H158" i="42"/>
  <c r="F159" i="42"/>
  <c r="F160" i="42" l="1"/>
  <c r="H159" i="42"/>
  <c r="B162" i="42"/>
  <c r="D161" i="42"/>
  <c r="B163" i="42" l="1"/>
  <c r="D162" i="42"/>
  <c r="F161" i="42"/>
  <c r="H160" i="42"/>
  <c r="H161" i="42" l="1"/>
  <c r="F162" i="42"/>
  <c r="D163" i="42"/>
  <c r="B164" i="42"/>
  <c r="B165" i="42" l="1"/>
  <c r="D164" i="42"/>
  <c r="F163" i="42"/>
  <c r="H162" i="42"/>
  <c r="F164" i="42" l="1"/>
  <c r="H163" i="42"/>
  <c r="B166" i="42"/>
  <c r="D165" i="42"/>
  <c r="D166" i="42" l="1"/>
  <c r="B167" i="42"/>
  <c r="H164" i="42"/>
  <c r="F165" i="42"/>
  <c r="F166" i="42" l="1"/>
  <c r="H165" i="42"/>
  <c r="B168" i="42"/>
  <c r="D167" i="42"/>
  <c r="B169" i="42" l="1"/>
  <c r="D168" i="42"/>
  <c r="F167" i="42"/>
  <c r="H166" i="42"/>
  <c r="H167" i="42" l="1"/>
  <c r="F168" i="42"/>
  <c r="D169" i="42"/>
  <c r="B170" i="42"/>
  <c r="B171" i="42" l="1"/>
  <c r="D170" i="42"/>
  <c r="F169" i="42"/>
  <c r="H168" i="42"/>
  <c r="F170" i="42" l="1"/>
  <c r="H169" i="42"/>
  <c r="B172" i="42"/>
  <c r="D171" i="42"/>
  <c r="D172" i="42" l="1"/>
  <c r="B173" i="42"/>
  <c r="H170" i="42"/>
  <c r="F171" i="42"/>
  <c r="F172" i="42" l="1"/>
  <c r="H171" i="42"/>
  <c r="B174" i="42"/>
  <c r="D173" i="42"/>
  <c r="B175" i="42" l="1"/>
  <c r="D174" i="42"/>
  <c r="F173" i="42"/>
  <c r="H172" i="42"/>
  <c r="H173" i="42" l="1"/>
  <c r="F174" i="42"/>
  <c r="D175" i="42"/>
  <c r="B176" i="42"/>
  <c r="B177" i="42" l="1"/>
  <c r="D176" i="42"/>
  <c r="F175" i="42"/>
  <c r="H174" i="42"/>
  <c r="F176" i="42" l="1"/>
  <c r="H175" i="42"/>
  <c r="B178" i="42"/>
  <c r="D177" i="42"/>
  <c r="D178" i="42" l="1"/>
  <c r="B179" i="42"/>
  <c r="H176" i="42"/>
  <c r="F177" i="42"/>
  <c r="F178" i="42" l="1"/>
  <c r="H177" i="42"/>
  <c r="B180" i="42"/>
  <c r="D179" i="42"/>
  <c r="F179" i="42" l="1"/>
  <c r="H179" i="42" s="1"/>
  <c r="H178" i="42"/>
  <c r="D180" i="42"/>
  <c r="B181" i="42"/>
  <c r="B182" i="42" l="1"/>
  <c r="D181" i="42"/>
  <c r="B183" i="42" l="1"/>
  <c r="D182" i="42"/>
  <c r="D183" i="42" l="1"/>
  <c r="B184" i="42"/>
  <c r="D184" i="42" l="1"/>
  <c r="B185" i="42"/>
  <c r="B186" i="42" l="1"/>
  <c r="D185" i="42"/>
  <c r="D186" i="42" l="1"/>
  <c r="B187" i="42"/>
  <c r="D187" i="42" l="1"/>
  <c r="B188" i="42"/>
  <c r="B189" i="42" l="1"/>
  <c r="D188" i="42"/>
  <c r="D189" i="42" l="1"/>
  <c r="B190" i="42"/>
  <c r="B191" i="42" l="1"/>
  <c r="D190" i="42"/>
  <c r="B192" i="42" l="1"/>
  <c r="D191" i="42"/>
  <c r="D192" i="42" l="1"/>
  <c r="B193" i="42"/>
  <c r="B194" i="42" l="1"/>
  <c r="D194" i="42" s="1"/>
  <c r="D193" i="4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Katharine Kripke</author>
    <author>John Stover</author>
  </authors>
  <commentList>
    <comment ref="I42" authorId="0" shapeId="0" xr:uid="{00000000-0006-0000-0100-000001000000}">
      <text>
        <r>
          <rPr>
            <b/>
            <sz val="8"/>
            <rFont val="Tahoma"/>
            <family val="2"/>
          </rPr>
          <t>Katharine Kripke:</t>
        </r>
        <r>
          <rPr>
            <sz val="8"/>
            <rFont val="Tahoma"/>
            <family val="2"/>
          </rPr>
          <t xml:space="preserve">
the difference in impact is  an artifact of the scale-up strategy &amp; likely wouldn't happen under actual implementation conditions</t>
        </r>
      </text>
    </comment>
    <comment ref="E124" authorId="1" shapeId="0" xr:uid="{00000000-0006-0000-0100-000002000000}">
      <text>
        <r>
          <rPr>
            <b/>
            <sz val="9"/>
            <rFont val="Tahoma"/>
            <family val="2"/>
          </rPr>
          <t>John Stover:</t>
        </r>
        <r>
          <rPr>
            <sz val="9"/>
            <rFont val="Tahoma"/>
            <family val="2"/>
          </rPr>
          <t xml:space="preserve">
Should be male incidence (col Q). Should be reduced because of MC</t>
        </r>
      </text>
    </comment>
  </commentList>
</comments>
</file>

<file path=xl/sharedStrings.xml><?xml version="1.0" encoding="utf-8"?>
<sst xmlns="http://schemas.openxmlformats.org/spreadsheetml/2006/main" count="3793" uniqueCount="353">
  <si>
    <t>I. Introduction</t>
  </si>
  <si>
    <t xml:space="preserve">This version of the DMPPT is designed to estimate the effectiveness of targeting VMMC to different age groups. </t>
  </si>
  <si>
    <t xml:space="preserve">The main output is a chart showing the number of circumcisions required per HIV infection averted by age at circumcision. </t>
  </si>
  <si>
    <t xml:space="preserve">Future version will be adapted to facilitate planning by national programs. </t>
  </si>
  <si>
    <t>II. Setting up the model for a new country</t>
  </si>
  <si>
    <t xml:space="preserve">A. In the 'Set Up' tab, review and edit the data in the blue cells. </t>
  </si>
  <si>
    <t>1) Change the country name in cell B1</t>
  </si>
  <si>
    <t>2) Change the percent of males currently circumcised (in the base year, 2012) in cells B3 – B14</t>
  </si>
  <si>
    <t>3) If you want to include cost in the analysis, change the costs in cells C3 – D14.</t>
  </si>
  <si>
    <t>4) Enter the of circumcisions performed in past years in cells G3–G8. This information is displayed on a chart</t>
  </si>
  <si>
    <t xml:space="preserve">   so that future scale up plans can be compared to past experience. </t>
  </si>
  <si>
    <t xml:space="preserve">5) Set the discount rate. 3% is a good default value. For comparisons to the ASM model, which does not do discounting, set it to 0. </t>
  </si>
  <si>
    <t xml:space="preserve">B. You should not normally change the yellow cells, but you could do so in some circumstances. </t>
  </si>
  <si>
    <t>1) The effectiveness of VMMC in reducing male susceptibility is set in cell B17. 60% is the default value based on the three RCT.</t>
  </si>
  <si>
    <t>2) Incidence source. Normally incidence will come from Spectrum. But it could also come from the ASM model if it has been applied in this country</t>
  </si>
  <si>
    <t xml:space="preserve">   or from Goals if you want to implement the VMMC program at the same time as scale up of other initiative, such as Test and Treat.</t>
  </si>
  <si>
    <t xml:space="preserve">3) Ratio of female infections averted to male infections averted. The model calculates the number of male infections averted. </t>
  </si>
  <si>
    <t xml:space="preserve">   In order to estimate the full effect of VMMC we also add the infections averted among females (due to the reduced prevalence among men). </t>
  </si>
  <si>
    <t xml:space="preserve">   This value of this ratio is used to do that: Infections averted in both sexes = infections averted among males x ( 1  + ratio)</t>
  </si>
  <si>
    <t xml:space="preserve">   The default value of 0.67 is based on results from the source cited. We will update this with Goals analysis.</t>
  </si>
  <si>
    <t>C. Copy Spectrum data into the spreadsheet</t>
  </si>
  <si>
    <t xml:space="preserve">1) Prepare a Spectrum projection for your country. Start Spectrum and choose 'New Projection'. </t>
  </si>
  <si>
    <t xml:space="preserve">    Set the final year to 2050, check the box for AIM and choose your country from the drop down list. </t>
  </si>
  <si>
    <t>2) Display the five tables listed below and copy the results to the spreadsheet using 'Copy All' (Right click inside the Spectrum table then select 'Copy All')</t>
  </si>
  <si>
    <t xml:space="preserve">   Set the first year of the table to 2013 and the final year to 2050.</t>
  </si>
  <si>
    <t xml:space="preserve">   a. Population by age. From the DemProj 'Results' menu, select 'Age Groups' and 'All Age Groups'. Display the results as a Summary Table. </t>
  </si>
  <si>
    <t xml:space="preserve">      Copy the results into the 'Spectrum Data' worksheet starting at cell A1.</t>
  </si>
  <si>
    <t xml:space="preserve">   b. HIV by age. From the AIM 'Results' menu, select 'Total population' and 'HIV age distribution'. Show the results as a Summary Table.</t>
  </si>
  <si>
    <t xml:space="preserve">      Copy the results into the 'Spectrum Data' worksheet starting at cell F1.</t>
  </si>
  <si>
    <t xml:space="preserve">   c. New infections by age. From the AIM 'Results' menu, select 'Total population' and 'New infections by age'. Show the results as a Summary Table.</t>
  </si>
  <si>
    <t xml:space="preserve">      Copy the results into the 'Spectrum Data' worksheet starting at cell K1.</t>
  </si>
  <si>
    <t xml:space="preserve">   d. Births. From the DemProj 'Results' menu, select 'Vital Events' and 'Births'. Show the results as a Table.</t>
  </si>
  <si>
    <t xml:space="preserve">      Copy the results into the 'Spectrum Data' worksheet starting at cell V1.</t>
  </si>
  <si>
    <t xml:space="preserve">   e. Deaths. From the DemProj 'Results' menu, select 'Vital Events' and 'Deaths by Age.' Show the results as a Table.</t>
  </si>
  <si>
    <t xml:space="preserve">     Copy the results into the 'Spectrum Data' worksheet starting at cell Z1.</t>
  </si>
  <si>
    <t>III. Organization of the spreadsheet</t>
  </si>
  <si>
    <t xml:space="preserve">Most of the calculations are done in the worksheets 0–4, 5–9, 10–14, … 55–59. There we calculate the number of men circumcised, those aging into the age group, those aging out and the </t>
  </si>
  <si>
    <t xml:space="preserve">difference in incidence due to circumcision. The estimation of infections averted depends on having a good counterfactual. In some countries a significant number of men are </t>
  </si>
  <si>
    <t xml:space="preserve">already cicumcised. If we do not provide any new circumcisions, the percent who are circumcised wil decline over time, affecting the number of new infections. </t>
  </si>
  <si>
    <t xml:space="preserve">To capture this dynamic there is another set of worksheets 0–4B, 5–9B, 10–14B, …, 55–59B which are identical to the main set but which have new circumcisions set to 0 in all years. </t>
  </si>
  <si>
    <t>These sheets calculate the number of new infections with no new circumcisions. These new infections are compared to those calculated in the worksheets</t>
  </si>
  <si>
    <t>0–4, 5–9, 10–14, …, 55–59 with the effects of circumcision to determine the number of infections averted.</t>
  </si>
  <si>
    <t>The base incidence rate are given in the worksheet 'Spectrum data'. If you want to use incidence from ASM or Goals, you need to copy</t>
  </si>
  <si>
    <t>the incidence rates into those worksheets and set the incidence source in the Set Up worksheet</t>
  </si>
  <si>
    <t>The results for all age groups are summarized in the 'All Ages' worksheet.</t>
  </si>
  <si>
    <t>EIMC + 10–49</t>
  </si>
  <si>
    <t>EIMC only</t>
  </si>
  <si>
    <t>10–49 only</t>
  </si>
  <si>
    <t>current scenario</t>
  </si>
  <si>
    <t>Infections averted*</t>
  </si>
  <si>
    <t>2013–2023</t>
  </si>
  <si>
    <t>2038–2048</t>
  </si>
  <si>
    <t>EIMC cost 80% of adult VMMC unit cost</t>
  </si>
  <si>
    <t>2013–2050</t>
  </si>
  <si>
    <t>fixed cost VMMC by age</t>
  </si>
  <si>
    <t># MCs</t>
  </si>
  <si>
    <r>
      <rPr>
        <b/>
        <sz val="11"/>
        <color rgb="FFFF0000"/>
        <rFont val="Calibri"/>
        <family val="2"/>
        <scheme val="minor"/>
      </rPr>
      <t>80%</t>
    </r>
    <r>
      <rPr>
        <b/>
        <sz val="11"/>
        <rFont val="Calibri"/>
        <family val="2"/>
        <scheme val="minor"/>
      </rPr>
      <t xml:space="preserve"> replacement of traditional/baseline MCs</t>
    </r>
  </si>
  <si>
    <t>discount rate 3%</t>
  </si>
  <si>
    <t>Total cost*</t>
  </si>
  <si>
    <t>% Infections averted*</t>
  </si>
  <si>
    <t>VMMC per infection averted*</t>
  </si>
  <si>
    <t>Cost per infection averted**</t>
  </si>
  <si>
    <t>2013-2023</t>
  </si>
  <si>
    <t>2038-2048</t>
  </si>
  <si>
    <r>
      <rPr>
        <b/>
        <sz val="11"/>
        <color rgb="FFFF0000"/>
        <rFont val="Calibri"/>
        <family val="2"/>
        <scheme val="minor"/>
      </rPr>
      <t>no</t>
    </r>
    <r>
      <rPr>
        <b/>
        <sz val="11"/>
        <color theme="1"/>
        <rFont val="Calibri"/>
        <family val="2"/>
        <scheme val="minor"/>
      </rPr>
      <t xml:space="preserve"> replacement of traditional/baseline MCs</t>
    </r>
  </si>
  <si>
    <t>2013-2050</t>
  </si>
  <si>
    <t xml:space="preserve"> </t>
  </si>
  <si>
    <r>
      <t xml:space="preserve">EIMC cost </t>
    </r>
    <r>
      <rPr>
        <b/>
        <sz val="11"/>
        <color rgb="FFFF0000"/>
        <rFont val="Calibri"/>
        <family val="2"/>
        <scheme val="minor"/>
      </rPr>
      <t>58%</t>
    </r>
    <r>
      <rPr>
        <b/>
        <sz val="11"/>
        <color theme="1"/>
        <rFont val="Calibri"/>
        <family val="2"/>
        <scheme val="minor"/>
      </rPr>
      <t xml:space="preserve"> of VMMC cost</t>
    </r>
  </si>
  <si>
    <r>
      <rPr>
        <b/>
        <sz val="11"/>
        <color rgb="FFFF0000"/>
        <rFont val="Calibri"/>
        <family val="2"/>
        <scheme val="minor"/>
      </rPr>
      <t xml:space="preserve">80% </t>
    </r>
    <r>
      <rPr>
        <b/>
        <sz val="11"/>
        <rFont val="Calibri"/>
        <family val="2"/>
        <scheme val="minor"/>
      </rPr>
      <t>replacement of traditional/baseline MCs</t>
    </r>
  </si>
  <si>
    <r>
      <t xml:space="preserve">EIMC cost </t>
    </r>
    <r>
      <rPr>
        <b/>
        <sz val="11"/>
        <color rgb="FFFF0000"/>
        <rFont val="Calibri"/>
        <family val="2"/>
        <scheme val="minor"/>
      </rPr>
      <t>55%</t>
    </r>
    <r>
      <rPr>
        <b/>
        <sz val="11"/>
        <color theme="1"/>
        <rFont val="Calibri"/>
        <family val="2"/>
        <scheme val="minor"/>
      </rPr>
      <t xml:space="preserve"> of VMMC cost</t>
    </r>
  </si>
  <si>
    <t>*not discounted</t>
  </si>
  <si>
    <t>**both costs and infections averted discounted</t>
  </si>
  <si>
    <t>changed baseline circ to 0</t>
  </si>
  <si>
    <t>if EIMC cost is this percent of VMMC cost, cost per discounted lifetime IA will be the same</t>
  </si>
  <si>
    <t>Coverage of adolescents as % of EIMC</t>
  </si>
  <si>
    <t>Traditional circumcision rate</t>
  </si>
  <si>
    <t>Infant circumcision</t>
  </si>
  <si>
    <t>adolescent circumcision</t>
  </si>
  <si>
    <t>RATIO OF EIMC COST TO ADOLESCENT VMMC COST FOR EQUAL COST-EFFECTIVENESS</t>
  </si>
  <si>
    <t>Age</t>
  </si>
  <si>
    <t>Survival</t>
  </si>
  <si>
    <t>IA discount factor</t>
  </si>
  <si>
    <t>HIV incidence</t>
  </si>
  <si>
    <t>Coverage of adolescents as % of EIMC coverage</t>
  </si>
  <si>
    <t>Traditional</t>
  </si>
  <si>
    <t>MC</t>
  </si>
  <si>
    <t>Coverage</t>
  </si>
  <si>
    <t>15–49</t>
  </si>
  <si>
    <t>30–34</t>
  </si>
  <si>
    <t>25–34</t>
  </si>
  <si>
    <t>20–34</t>
  </si>
  <si>
    <t>15–34</t>
  </si>
  <si>
    <r>
      <t>10</t>
    </r>
    <r>
      <rPr>
        <sz val="14"/>
        <color theme="1"/>
        <rFont val="Calibri"/>
        <family val="2"/>
      </rPr>
      <t>–34</t>
    </r>
  </si>
  <si>
    <t>**make these with 34 as upper age limit; present alongside same panels in SA document</t>
  </si>
  <si>
    <t>Country</t>
  </si>
  <si>
    <t>Malawi</t>
  </si>
  <si>
    <t>Province</t>
  </si>
  <si>
    <t>National</t>
  </si>
  <si>
    <t>SNU</t>
  </si>
  <si>
    <t>Target Year</t>
  </si>
  <si>
    <t>Fiscal Year Start</t>
  </si>
  <si>
    <t>October</t>
  </si>
  <si>
    <t xml:space="preserve">    EIMC</t>
  </si>
  <si>
    <t xml:space="preserve">    5-9</t>
  </si>
  <si>
    <t xml:space="preserve">    10-14</t>
  </si>
  <si>
    <t xml:space="preserve">    15-19</t>
  </si>
  <si>
    <t xml:space="preserve">    20-24</t>
  </si>
  <si>
    <t xml:space="preserve">    25-29</t>
  </si>
  <si>
    <t xml:space="preserve">    30-34</t>
  </si>
  <si>
    <t xml:space="preserve">    35-39</t>
  </si>
  <si>
    <t xml:space="preserve">    40-44</t>
  </si>
  <si>
    <t xml:space="preserve">    45-49</t>
  </si>
  <si>
    <t xml:space="preserve">    50-54</t>
  </si>
  <si>
    <t xml:space="preserve">    55-59</t>
  </si>
  <si>
    <t>EIMC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</si>
  <si>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</si>
  <si>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</si>
  <si>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</si>
  <si>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</si>
  <si>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</si>
  <si>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</si>
  <si>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</si>
  <si>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</si>
  <si>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</si>
  <si>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</si>
  <si>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</si>
  <si>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 xml:space="preserve">  Base: 2008</t>
  </si>
  <si>
    <t xml:space="preserve">  Target: 2025</t>
  </si>
  <si>
    <t>Version</t>
  </si>
  <si>
    <t>Beta</t>
  </si>
  <si>
    <t>URL</t>
  </si>
  <si>
    <t>https://beta.avstaging.org/vipt/</t>
  </si>
  <si>
    <t>Date</t>
  </si>
  <si>
    <t>12/27/2023</t>
  </si>
  <si>
    <t>Time(UTC)</t>
  </si>
  <si>
    <t>9:25:23 PM</t>
  </si>
  <si>
    <t>Targets</t>
  </si>
  <si>
    <t>2023</t>
  </si>
  <si>
    <t>2024</t>
  </si>
  <si>
    <t>2025</t>
  </si>
  <si>
    <t>2026</t>
  </si>
  <si>
    <t>2027</t>
  </si>
  <si>
    <t>2028</t>
  </si>
  <si>
    <t>2029</t>
  </si>
  <si>
    <t>2030</t>
  </si>
  <si>
    <t xml:space="preserve"> 5-9</t>
  </si>
  <si>
    <t xml:space="preserve">     Central Eastern</t>
  </si>
  <si>
    <t xml:space="preserve">     Central Western</t>
  </si>
  <si>
    <t xml:space="preserve">     Northern</t>
  </si>
  <si>
    <t xml:space="preserve">     South Eastern</t>
  </si>
  <si>
    <t xml:space="preserve">     South Western</t>
  </si>
  <si>
    <t>Central Eastern</t>
  </si>
  <si>
    <t xml:space="preserve">     Dowa</t>
  </si>
  <si>
    <t xml:space="preserve">     Kasungu</t>
  </si>
  <si>
    <t xml:space="preserve">     Nkhotakota</t>
  </si>
  <si>
    <t xml:space="preserve">     Ntchisi</t>
  </si>
  <si>
    <t xml:space="preserve">     Salima</t>
  </si>
  <si>
    <t>Central Western</t>
  </si>
  <si>
    <t xml:space="preserve">     Dedza</t>
  </si>
  <si>
    <t xml:space="preserve">     Lilongwe</t>
  </si>
  <si>
    <t xml:space="preserve">     Mchinji</t>
  </si>
  <si>
    <t xml:space="preserve">     Ntcheu</t>
  </si>
  <si>
    <t>Northern</t>
  </si>
  <si>
    <t xml:space="preserve">     Chitipa</t>
  </si>
  <si>
    <t xml:space="preserve">     Karonga</t>
  </si>
  <si>
    <t xml:space="preserve">     Likoma</t>
  </si>
  <si>
    <t xml:space="preserve">     Mzimba</t>
  </si>
  <si>
    <t xml:space="preserve">     Nkhatabay</t>
  </si>
  <si>
    <t xml:space="preserve">     Rumphi</t>
  </si>
  <si>
    <t>South Eastern</t>
  </si>
  <si>
    <t xml:space="preserve">     Balaka</t>
  </si>
  <si>
    <t xml:space="preserve">     Machinga</t>
  </si>
  <si>
    <t xml:space="preserve">     Mangochi</t>
  </si>
  <si>
    <t xml:space="preserve">     Mulanje</t>
  </si>
  <si>
    <t xml:space="preserve">     Phalombe</t>
  </si>
  <si>
    <t xml:space="preserve">     Zomba</t>
  </si>
  <si>
    <t>South Western</t>
  </si>
  <si>
    <t xml:space="preserve">     Blantyre</t>
  </si>
  <si>
    <t xml:space="preserve">     Chikwawa</t>
  </si>
  <si>
    <t xml:space="preserve">     Chiradzulu</t>
  </si>
  <si>
    <t xml:space="preserve">     Mwanza</t>
  </si>
  <si>
    <t xml:space="preserve">     Neno</t>
  </si>
  <si>
    <t xml:space="preserve">     Nsanje</t>
  </si>
  <si>
    <t xml:space="preserve">     Thyolo</t>
  </si>
  <si>
    <t>End of 2007</t>
  </si>
  <si>
    <t>End of 2008</t>
  </si>
  <si>
    <t>End of 2009</t>
  </si>
  <si>
    <t>End of 2010</t>
  </si>
  <si>
    <t>End of 2011</t>
  </si>
  <si>
    <t>End of 2012</t>
  </si>
  <si>
    <t>End of 2013</t>
  </si>
  <si>
    <t>End of 2014</t>
  </si>
  <si>
    <t>End of 2015</t>
  </si>
  <si>
    <t>End of 2016</t>
  </si>
  <si>
    <t>End of 2017</t>
  </si>
  <si>
    <t>End of 2018</t>
  </si>
  <si>
    <t>End of 2019</t>
  </si>
  <si>
    <t>End of 2020</t>
  </si>
  <si>
    <t>End of 2021</t>
  </si>
  <si>
    <t>End of 2022</t>
  </si>
  <si>
    <t>End of 2023</t>
  </si>
  <si>
    <t>End of 2024</t>
  </si>
  <si>
    <t>End of 2025</t>
  </si>
  <si>
    <t>End of 2026</t>
  </si>
  <si>
    <t>15-29</t>
  </si>
  <si>
    <t>10-29</t>
  </si>
  <si>
    <t>15-49</t>
  </si>
  <si>
    <t>MWI</t>
  </si>
  <si>
    <t>MWI_2_2</t>
  </si>
  <si>
    <t>MWI_2_3</t>
  </si>
  <si>
    <t>MWI_1_1</t>
  </si>
  <si>
    <t>MWI_2_4</t>
  </si>
  <si>
    <t>MWI_2_5</t>
  </si>
  <si>
    <t>MWI_3_10</t>
  </si>
  <si>
    <t>MWI_3_07</t>
  </si>
  <si>
    <t>MWI_3_08</t>
  </si>
  <si>
    <t>MWI_3_09</t>
  </si>
  <si>
    <t>MWI_3_11</t>
  </si>
  <si>
    <t>MWI_3_14</t>
  </si>
  <si>
    <t>MWI_3_12</t>
  </si>
  <si>
    <t>MWI_3_13</t>
  </si>
  <si>
    <t>MWI_3_15</t>
  </si>
  <si>
    <t>MWI_3_01</t>
  </si>
  <si>
    <t>MWI_3_02</t>
  </si>
  <si>
    <t>MWI_3_06</t>
  </si>
  <si>
    <t>MWI_3_05</t>
  </si>
  <si>
    <t>MWI_3_03</t>
  </si>
  <si>
    <t>MWI_3_04</t>
  </si>
  <si>
    <t>MWI_3_21</t>
  </si>
  <si>
    <t>MWI_3_17</t>
  </si>
  <si>
    <t>MWI_3_16</t>
  </si>
  <si>
    <t>MWI_3_19</t>
  </si>
  <si>
    <t>MWI_3_20</t>
  </si>
  <si>
    <t>MWI_3_18</t>
  </si>
  <si>
    <t>MWI_3_23</t>
  </si>
  <si>
    <t>MWI_3_26</t>
  </si>
  <si>
    <t>MWI_3_22</t>
  </si>
  <si>
    <t>MWI_3_24</t>
  </si>
  <si>
    <t>MWI_3_28</t>
  </si>
  <si>
    <t>MWI_3_27</t>
  </si>
  <si>
    <t>MWI_3_25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</si>
  <si>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</si>
  <si>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</si>
  <si>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</si>
  <si>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</si>
  <si>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</si>
  <si>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</si>
  <si>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</si>
  <si>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</si>
  <si>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</si>
  <si>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</si>
  <si>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</si>
  <si>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</si>
  <si>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</si>
  <si>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</si>
  <si>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30+</t>
  </si>
  <si>
    <t>Discounted HIV infections averted from program VMMCs to date</t>
  </si>
  <si>
    <t>Discounted HIV infections averted from scale-up VMMCs only</t>
  </si>
  <si>
    <t>Number of VMMCs required per HIV infection averted, from scale-up VMMCs only (not including program MCs already conducted)</t>
  </si>
  <si>
    <t>Discounted HIV infections averted from program VMMCs (by year)</t>
  </si>
  <si>
    <t>Discounted HIV infections averted from scale-up VMMCs only (by year)</t>
  </si>
  <si>
    <t>2008 to 2038</t>
  </si>
  <si>
    <t>2024 to 2038</t>
  </si>
  <si>
    <t>2008</t>
  </si>
  <si>
    <t>2031</t>
  </si>
  <si>
    <t>2032</t>
  </si>
  <si>
    <t>2033</t>
  </si>
  <si>
    <t>2034</t>
  </si>
  <si>
    <t>2035</t>
  </si>
  <si>
    <t>2036</t>
  </si>
  <si>
    <t>2037</t>
  </si>
  <si>
    <t>2038</t>
  </si>
  <si>
    <t>2018-2019</t>
  </si>
  <si>
    <t>2019-2020</t>
  </si>
  <si>
    <t>2020-2021</t>
  </si>
  <si>
    <t>2021-2022</t>
  </si>
  <si>
    <t>2022-2023</t>
  </si>
  <si>
    <t># of men circumcised during the reporting period (last FY - FY23)</t>
  </si>
  <si>
    <t>Total # of living men who have ever been circumcised in the population (by end FY23)</t>
  </si>
  <si>
    <t>Region</t>
  </si>
  <si>
    <t>area_id</t>
  </si>
  <si>
    <t>15-24</t>
  </si>
  <si>
    <t>25-34</t>
  </si>
  <si>
    <t>35-49</t>
  </si>
  <si>
    <t>50+</t>
  </si>
  <si>
    <t xml:space="preserve">     Regional: Central Eastern</t>
  </si>
  <si>
    <t>MWI_2_2_demo</t>
  </si>
  <si>
    <t xml:space="preserve">     Regional: Central Western</t>
  </si>
  <si>
    <t>MWI_2_3_demo</t>
  </si>
  <si>
    <t xml:space="preserve">     Regional: Northern</t>
  </si>
  <si>
    <t>MWI_1_1_demo</t>
  </si>
  <si>
    <t xml:space="preserve">     Regional: South Eastern</t>
  </si>
  <si>
    <t>MWI_2_4_demo</t>
  </si>
  <si>
    <t xml:space="preserve">     Regional: South Western</t>
  </si>
  <si>
    <t>MWI_2_5_demo</t>
  </si>
  <si>
    <t>Regional: Central Eastern</t>
  </si>
  <si>
    <t>MWI_3_10_demo</t>
  </si>
  <si>
    <t>MWI_3_7_demo</t>
  </si>
  <si>
    <t>MWI_3_8_demo</t>
  </si>
  <si>
    <t>MWI_3_9_demo</t>
  </si>
  <si>
    <t>MWI_3_11_demo</t>
  </si>
  <si>
    <t>Regional: Central Western</t>
  </si>
  <si>
    <t>MWI_3_14_demo</t>
  </si>
  <si>
    <t>MWI_3_12_demo</t>
  </si>
  <si>
    <t>MWI_3_13_demo</t>
  </si>
  <si>
    <t>MWI_3_15_demo</t>
  </si>
  <si>
    <t>Regional: Northern</t>
  </si>
  <si>
    <t>MWI_3_1_demo</t>
  </si>
  <si>
    <t>MWI_3_2_demo</t>
  </si>
  <si>
    <t>MWI_3_6_demo</t>
  </si>
  <si>
    <t>MWI_3_5_demo</t>
  </si>
  <si>
    <t>MWI_3_3_demo</t>
  </si>
  <si>
    <t>MWI_3_4_demo</t>
  </si>
  <si>
    <t>Regional: South Eastern</t>
  </si>
  <si>
    <t>MWI_3_21_demo</t>
  </si>
  <si>
    <t>MWI_3_17_demo</t>
  </si>
  <si>
    <t>MWI_3_16_demo</t>
  </si>
  <si>
    <t>MWI_3_19_demo</t>
  </si>
  <si>
    <t>MWI_3_20_demo</t>
  </si>
  <si>
    <t>MWI_3_18_demo</t>
  </si>
  <si>
    <t>Regional: South Western</t>
  </si>
  <si>
    <t>MWI_3_23_demo</t>
  </si>
  <si>
    <t>MWI_3_26_demo</t>
  </si>
  <si>
    <t>MWI_3_22_demo</t>
  </si>
  <si>
    <t>MWI_3_24_demo</t>
  </si>
  <si>
    <t>MWI_3_28_demo</t>
  </si>
  <si>
    <t>MWI_3_27_demo</t>
  </si>
  <si>
    <t>MWI_3_25_demo</t>
  </si>
  <si>
    <t>Population by age and sex</t>
  </si>
  <si>
    <t>HIV Age Distribution</t>
  </si>
  <si>
    <t>New infections by age</t>
  </si>
  <si>
    <t>Incidence</t>
  </si>
  <si>
    <t>Prevalence</t>
  </si>
  <si>
    <t>ZambiaBaseline</t>
  </si>
  <si>
    <t>Total</t>
  </si>
  <si>
    <t>Male</t>
  </si>
  <si>
    <t>Female</t>
  </si>
  <si>
    <t xml:space="preserve"> 0-4</t>
  </si>
  <si>
    <t xml:space="preserve"> 10-14 </t>
  </si>
  <si>
    <t xml:space="preserve"> 15-19 </t>
  </si>
  <si>
    <t xml:space="preserve"> 20-24 </t>
  </si>
  <si>
    <t xml:space="preserve"> 25-29 </t>
  </si>
  <si>
    <t xml:space="preserve"> 30-34 </t>
  </si>
  <si>
    <t xml:space="preserve"> 35-39 </t>
  </si>
  <si>
    <t xml:space="preserve"> 40-44 </t>
  </si>
  <si>
    <t xml:space="preserve"> 45-49 </t>
  </si>
  <si>
    <t xml:space="preserve"> 50-54 </t>
  </si>
  <si>
    <t xml:space="preserve"> 55-59 </t>
  </si>
  <si>
    <t xml:space="preserve"> 60-64 </t>
  </si>
  <si>
    <t xml:space="preserve"> 65-69 </t>
  </si>
  <si>
    <t xml:space="preserve"> 70-74 </t>
  </si>
  <si>
    <t xml:space="preserve"> 75-79 </t>
  </si>
  <si>
    <t xml:space="preserve"> 80+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</si>
</sst>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000_);_(* \(#,##0.0000\);_(* &quot;-&quot;??_);_(@_)"/>
    <numFmt numFmtId="165" formatCode="&quot;$&quot;#,##0"/>
    <numFmt numFmtId="166" formatCode="_(&quot;$&quot;* #,##0_);_(&quot;$&quot;* \(#,##0\);_(&quot;$&quot;* &quot;-&quot;??_);_(@_)"/>
    <numFmt numFmtId="167" formatCode="_(* #,##0_);_(* \(#,##0\);_(* &quot;-&quot;??_);_(@_)"/>
    <numFmt numFmtId="168" formatCode="&quot;$&quot;#,##0.0"/>
    <numFmt numFmtId="169" formatCode="0.0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FFFF"/>
      <name val="Calibri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i/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auto="1"/>
      </patternFill>
    </fill>
    <fill>
      <patternFill patternType="solid">
        <fgColor theme="4" tint="0.59999389629810485"/>
        <bgColor auto="1"/>
      </patternFill>
    </fill>
    <fill>
      <patternFill patternType="solid">
        <fgColor theme="9" tint="0.79995117038483843"/>
        <bgColor auto="1"/>
      </patternFill>
    </fill>
    <fill>
      <patternFill patternType="solid">
        <fgColor rgb="FF8FB08C"/>
        <bgColor auto="1"/>
      </patternFill>
    </fill>
    <fill>
      <patternFill patternType="solid">
        <fgColor rgb="FFEEF2EE"/>
        <bgColor auto="1"/>
      </patternFill>
    </fill>
    <fill>
      <patternFill patternType="solid">
        <fgColor rgb="FFFFFFFF"/>
        <bgColor auto="1"/>
      </patternFill>
    </fill>
    <fill>
      <patternFill patternType="solid">
        <fgColor rgb="FFE9F1F5"/>
        <bgColor auto="1"/>
      </patternFill>
    </fill>
    <fill>
      <patternFill patternType="solid">
        <fgColor theme="9" tint="0.39994506668294322"/>
        <bgColor auto="1"/>
      </patternFill>
    </fill>
  </fills>
  <borders count="4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FB08C"/>
      </left>
      <right/>
      <top/>
      <bottom/>
      <diagonal/>
    </border>
    <border>
      <left/>
      <right/>
      <top style="thin">
        <color rgb="FF8FB08C"/>
      </top>
      <bottom/>
      <diagonal/>
    </border>
    <border>
      <left/>
      <right style="thin">
        <color rgb="FF8FB08C"/>
      </right>
      <top style="thin">
        <color rgb="FF8FB08C"/>
      </top>
      <bottom/>
      <diagonal/>
    </border>
    <border>
      <left/>
      <right style="thin">
        <color rgb="FF8FB08C"/>
      </right>
      <top/>
      <bottom/>
      <diagonal/>
    </border>
    <border>
      <left style="thin">
        <color rgb="FF8FB08C"/>
      </left>
      <right/>
      <top/>
      <bottom style="thin">
        <color rgb="FF8FB08C"/>
      </bottom>
      <diagonal/>
    </border>
    <border>
      <left/>
      <right/>
      <top/>
      <bottom style="thin">
        <color rgb="FF8FB08C"/>
      </bottom>
      <diagonal/>
    </border>
    <border>
      <left/>
      <right style="thin">
        <color rgb="FF8FB08C"/>
      </right>
      <top/>
      <bottom style="thin">
        <color rgb="FF8FB08C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3">
    <xf numFmtId="0" fontId="0" fillId="0" borderId="0" xfId="0"/>
    <xf numFmtId="3" fontId="0" fillId="0" borderId="0" xfId="0" applyNumberFormat="1"/>
    <xf numFmtId="49" fontId="0" fillId="0" borderId="0" xfId="0" applyNumberFormat="1"/>
    <xf numFmtId="9" fontId="0" fillId="0" borderId="0" xfId="3" applyFont="1"/>
    <xf numFmtId="164" fontId="0" fillId="0" borderId="0" xfId="1" applyNumberFormat="1" applyFont="1"/>
    <xf numFmtId="0" fontId="0" fillId="3" borderId="0" xfId="0" applyFill="1"/>
    <xf numFmtId="3" fontId="0" fillId="3" borderId="0" xfId="0" applyNumberFormat="1" applyFill="1"/>
    <xf numFmtId="9" fontId="0" fillId="0" borderId="0" xfId="3" applyFont="1" applyFill="1"/>
    <xf numFmtId="2" fontId="0" fillId="0" borderId="0" xfId="0" applyNumberFormat="1"/>
    <xf numFmtId="10" fontId="0" fillId="0" borderId="0" xfId="3" applyNumberFormat="1" applyFont="1"/>
    <xf numFmtId="0" fontId="0" fillId="4" borderId="0" xfId="0" applyFill="1"/>
    <xf numFmtId="9" fontId="0" fillId="0" borderId="0" xfId="0" applyNumberFormat="1"/>
    <xf numFmtId="0" fontId="2" fillId="0" borderId="0" xfId="0" applyFont="1"/>
    <xf numFmtId="9" fontId="0" fillId="3" borderId="0" xfId="3" applyFont="1" applyFill="1"/>
    <xf numFmtId="165" fontId="0" fillId="0" borderId="0" xfId="2" applyNumberFormat="1" applyFont="1"/>
    <xf numFmtId="167" fontId="2" fillId="4" borderId="1" xfId="1" applyNumberFormat="1" applyFont="1" applyFill="1" applyBorder="1"/>
    <xf numFmtId="167" fontId="0" fillId="4" borderId="2" xfId="1" applyNumberFormat="1" applyFont="1" applyFill="1" applyBorder="1"/>
    <xf numFmtId="167" fontId="2" fillId="4" borderId="2" xfId="1" applyNumberFormat="1" applyFont="1" applyFill="1" applyBorder="1"/>
    <xf numFmtId="167" fontId="0" fillId="4" borderId="4" xfId="1" applyNumberFormat="1" applyFont="1" applyFill="1" applyBorder="1"/>
    <xf numFmtId="0" fontId="0" fillId="4" borderId="6" xfId="0" applyFill="1" applyBorder="1"/>
    <xf numFmtId="0" fontId="0" fillId="4" borderId="3" xfId="0" applyFill="1" applyBorder="1"/>
    <xf numFmtId="3" fontId="0" fillId="4" borderId="3" xfId="0" applyNumberFormat="1" applyFill="1" applyBorder="1"/>
    <xf numFmtId="166" fontId="0" fillId="4" borderId="3" xfId="2" applyNumberFormat="1" applyFont="1" applyFill="1" applyBorder="1"/>
    <xf numFmtId="166" fontId="0" fillId="4" borderId="5" xfId="2" applyNumberFormat="1" applyFont="1" applyFill="1" applyBorder="1"/>
    <xf numFmtId="43" fontId="0" fillId="0" borderId="0" xfId="1" applyFont="1"/>
    <xf numFmtId="9" fontId="0" fillId="4" borderId="3" xfId="3" applyFont="1" applyFill="1" applyBorder="1"/>
    <xf numFmtId="0" fontId="3" fillId="5" borderId="0" xfId="0" applyFont="1" applyFill="1" applyAlignment="1">
      <alignment horizontal="center" vertical="center" wrapText="1" readingOrder="1"/>
    </xf>
    <xf numFmtId="0" fontId="3" fillId="5" borderId="9" xfId="0" applyFont="1" applyFill="1" applyBorder="1" applyAlignment="1">
      <alignment horizontal="center" vertical="center" wrapText="1" readingOrder="1"/>
    </xf>
    <xf numFmtId="0" fontId="3" fillId="5" borderId="0" xfId="0" applyFont="1" applyFill="1" applyAlignment="1">
      <alignment horizontal="left" vertical="center" wrapText="1" indent="1" readingOrder="1"/>
    </xf>
    <xf numFmtId="0" fontId="3" fillId="5" borderId="9" xfId="0" applyFont="1" applyFill="1" applyBorder="1" applyAlignment="1">
      <alignment horizontal="left" vertical="center" wrapText="1" indent="1" readingOrder="1"/>
    </xf>
    <xf numFmtId="0" fontId="3" fillId="5" borderId="10" xfId="0" applyFont="1" applyFill="1" applyBorder="1" applyAlignment="1">
      <alignment horizontal="center" vertical="center" wrapText="1" readingOrder="1"/>
    </xf>
    <xf numFmtId="0" fontId="3" fillId="5" borderId="11" xfId="0" applyFont="1" applyFill="1" applyBorder="1" applyAlignment="1">
      <alignment horizontal="center" vertical="center" wrapText="1" readingOrder="1"/>
    </xf>
    <xf numFmtId="0" fontId="5" fillId="7" borderId="0" xfId="0" applyFont="1" applyFill="1" applyAlignment="1">
      <alignment horizontal="center" vertical="center" wrapText="1" readingOrder="1"/>
    </xf>
    <xf numFmtId="0" fontId="5" fillId="7" borderId="11" xfId="0" applyFont="1" applyFill="1" applyBorder="1" applyAlignment="1">
      <alignment horizontal="center" vertical="center" wrapText="1" readingOrder="1"/>
    </xf>
    <xf numFmtId="0" fontId="5" fillId="6" borderId="8" xfId="0" applyFont="1" applyFill="1" applyBorder="1" applyAlignment="1">
      <alignment horizontal="center" vertical="center" wrapText="1" readingOrder="1"/>
    </xf>
    <xf numFmtId="0" fontId="5" fillId="6" borderId="0" xfId="0" applyFont="1" applyFill="1" applyAlignment="1">
      <alignment horizontal="center" vertical="center" wrapText="1" readingOrder="1"/>
    </xf>
    <xf numFmtId="0" fontId="5" fillId="6" borderId="11" xfId="0" applyFont="1" applyFill="1" applyBorder="1" applyAlignment="1">
      <alignment horizontal="center" vertical="center" wrapText="1" readingOrder="1"/>
    </xf>
    <xf numFmtId="0" fontId="5" fillId="7" borderId="8" xfId="0" applyFont="1" applyFill="1" applyBorder="1" applyAlignment="1">
      <alignment horizontal="center" vertical="center" wrapText="1" readingOrder="1"/>
    </xf>
    <xf numFmtId="0" fontId="5" fillId="8" borderId="8" xfId="0" applyFont="1" applyFill="1" applyBorder="1" applyAlignment="1">
      <alignment horizontal="center" vertical="center" wrapText="1" readingOrder="1"/>
    </xf>
    <xf numFmtId="0" fontId="5" fillId="7" borderId="12" xfId="0" applyFont="1" applyFill="1" applyBorder="1" applyAlignment="1">
      <alignment horizontal="center" vertical="center" wrapText="1" readingOrder="1"/>
    </xf>
    <xf numFmtId="0" fontId="5" fillId="7" borderId="13" xfId="0" applyFont="1" applyFill="1" applyBorder="1" applyAlignment="1">
      <alignment horizontal="center" vertical="center" wrapText="1" readingOrder="1"/>
    </xf>
    <xf numFmtId="0" fontId="5" fillId="7" borderId="14" xfId="0" applyFont="1" applyFill="1" applyBorder="1" applyAlignment="1">
      <alignment horizontal="center" vertical="center" wrapText="1" readingOrder="1"/>
    </xf>
    <xf numFmtId="16" fontId="5" fillId="7" borderId="8" xfId="0" quotePrefix="1" applyNumberFormat="1" applyFont="1" applyFill="1" applyBorder="1" applyAlignment="1">
      <alignment horizontal="center" vertical="center" wrapText="1" readingOrder="1"/>
    </xf>
    <xf numFmtId="9" fontId="5" fillId="7" borderId="0" xfId="3" applyFont="1" applyFill="1" applyAlignment="1">
      <alignment horizontal="center" vertical="center" wrapText="1" readingOrder="1"/>
    </xf>
    <xf numFmtId="9" fontId="5" fillId="6" borderId="0" xfId="0" applyNumberFormat="1" applyFont="1" applyFill="1" applyAlignment="1">
      <alignment horizontal="center" vertical="center" wrapText="1" readingOrder="1"/>
    </xf>
    <xf numFmtId="9" fontId="5" fillId="7" borderId="11" xfId="3" applyFont="1" applyFill="1" applyBorder="1" applyAlignment="1">
      <alignment horizontal="center" vertical="center" wrapText="1" readingOrder="1"/>
    </xf>
    <xf numFmtId="9" fontId="5" fillId="6" borderId="11" xfId="0" applyNumberFormat="1" applyFont="1" applyFill="1" applyBorder="1" applyAlignment="1">
      <alignment horizontal="center" vertical="center" wrapText="1" readingOrder="1"/>
    </xf>
    <xf numFmtId="2" fontId="5" fillId="6" borderId="0" xfId="0" applyNumberFormat="1" applyFont="1" applyFill="1" applyAlignment="1">
      <alignment horizontal="center" vertical="center" wrapText="1" readingOrder="1"/>
    </xf>
    <xf numFmtId="2" fontId="5" fillId="7" borderId="0" xfId="0" applyNumberFormat="1" applyFont="1" applyFill="1" applyAlignment="1">
      <alignment horizontal="center" vertical="center" wrapText="1" readingOrder="1"/>
    </xf>
    <xf numFmtId="2" fontId="5" fillId="8" borderId="0" xfId="0" applyNumberFormat="1" applyFont="1" applyFill="1" applyAlignment="1">
      <alignment horizontal="center" vertical="center" wrapText="1" readingOrder="1"/>
    </xf>
    <xf numFmtId="1" fontId="4" fillId="6" borderId="0" xfId="1" applyNumberFormat="1" applyFont="1" applyFill="1" applyAlignment="1">
      <alignment horizontal="center" vertical="center" wrapText="1" readingOrder="1"/>
    </xf>
    <xf numFmtId="1" fontId="5" fillId="7" borderId="0" xfId="0" applyNumberFormat="1" applyFont="1" applyFill="1" applyAlignment="1">
      <alignment horizontal="center" vertical="center" wrapText="1" readingOrder="1"/>
    </xf>
    <xf numFmtId="1" fontId="5" fillId="6" borderId="0" xfId="0" applyNumberFormat="1" applyFont="1" applyFill="1" applyAlignment="1">
      <alignment horizontal="center" vertical="center" wrapText="1" readingOrder="1"/>
    </xf>
    <xf numFmtId="1" fontId="5" fillId="8" borderId="0" xfId="0" applyNumberFormat="1" applyFont="1" applyFill="1" applyAlignment="1">
      <alignment horizontal="center" vertical="center" wrapText="1" readingOrder="1"/>
    </xf>
    <xf numFmtId="1" fontId="5" fillId="7" borderId="13" xfId="0" applyNumberFormat="1" applyFont="1" applyFill="1" applyBorder="1" applyAlignment="1">
      <alignment horizontal="center" vertical="center" wrapText="1" readingOrder="1"/>
    </xf>
    <xf numFmtId="2" fontId="4" fillId="6" borderId="0" xfId="0" applyNumberFormat="1" applyFont="1" applyFill="1" applyAlignment="1">
      <alignment horizontal="center" vertical="center" wrapText="1" readingOrder="1"/>
    </xf>
    <xf numFmtId="1" fontId="4" fillId="6" borderId="0" xfId="0" applyNumberFormat="1" applyFont="1" applyFill="1" applyAlignment="1">
      <alignment horizontal="center" vertical="center" wrapText="1" readingOrder="1"/>
    </xf>
    <xf numFmtId="168" fontId="4" fillId="6" borderId="0" xfId="2" applyNumberFormat="1" applyFont="1" applyFill="1" applyAlignment="1">
      <alignment horizontal="center" vertical="center" wrapText="1" readingOrder="1"/>
    </xf>
    <xf numFmtId="168" fontId="5" fillId="6" borderId="0" xfId="2" applyNumberFormat="1" applyFont="1" applyFill="1" applyAlignment="1">
      <alignment horizontal="center" vertical="center" wrapText="1" readingOrder="1"/>
    </xf>
    <xf numFmtId="168" fontId="5" fillId="7" borderId="0" xfId="2" applyNumberFormat="1" applyFont="1" applyFill="1" applyAlignment="1">
      <alignment horizontal="center" vertical="center" wrapText="1" readingOrder="1"/>
    </xf>
    <xf numFmtId="168" fontId="5" fillId="8" borderId="0" xfId="2" applyNumberFormat="1" applyFont="1" applyFill="1" applyAlignment="1">
      <alignment horizontal="center" vertical="center" wrapText="1" readingOrder="1"/>
    </xf>
    <xf numFmtId="165" fontId="4" fillId="6" borderId="11" xfId="2" applyNumberFormat="1" applyFont="1" applyFill="1" applyBorder="1" applyAlignment="1">
      <alignment horizontal="center" vertical="center" wrapText="1" readingOrder="1"/>
    </xf>
    <xf numFmtId="165" fontId="5" fillId="7" borderId="11" xfId="2" applyNumberFormat="1" applyFont="1" applyFill="1" applyBorder="1" applyAlignment="1">
      <alignment horizontal="center" vertical="center" wrapText="1" readingOrder="1"/>
    </xf>
    <xf numFmtId="165" fontId="5" fillId="6" borderId="11" xfId="2" applyNumberFormat="1" applyFont="1" applyFill="1" applyBorder="1" applyAlignment="1">
      <alignment horizontal="center" vertical="center" wrapText="1" readingOrder="1"/>
    </xf>
    <xf numFmtId="0" fontId="2" fillId="4" borderId="0" xfId="0" applyFont="1" applyFill="1"/>
    <xf numFmtId="3" fontId="0" fillId="4" borderId="6" xfId="0" applyNumberFormat="1" applyFill="1" applyBorder="1"/>
    <xf numFmtId="0" fontId="4" fillId="6" borderId="8" xfId="0" quotePrefix="1" applyFont="1" applyFill="1" applyBorder="1" applyAlignment="1">
      <alignment horizontal="center" vertical="center" wrapText="1" readingOrder="1"/>
    </xf>
    <xf numFmtId="0" fontId="5" fillId="6" borderId="8" xfId="0" quotePrefix="1" applyFont="1" applyFill="1" applyBorder="1" applyAlignment="1">
      <alignment horizontal="center" vertical="center" wrapText="1" readingOrder="1"/>
    </xf>
    <xf numFmtId="0" fontId="5" fillId="7" borderId="8" xfId="0" quotePrefix="1" applyFont="1" applyFill="1" applyBorder="1" applyAlignment="1">
      <alignment horizontal="center" vertical="center" wrapText="1" readingOrder="1"/>
    </xf>
    <xf numFmtId="168" fontId="4" fillId="6" borderId="11" xfId="2" applyNumberFormat="1" applyFont="1" applyFill="1" applyBorder="1" applyAlignment="1">
      <alignment horizontal="center" vertical="center" wrapText="1" readingOrder="1"/>
    </xf>
    <xf numFmtId="168" fontId="5" fillId="7" borderId="11" xfId="2" applyNumberFormat="1" applyFont="1" applyFill="1" applyBorder="1" applyAlignment="1">
      <alignment horizontal="center" vertical="center" wrapText="1" readingOrder="1"/>
    </xf>
    <xf numFmtId="168" fontId="5" fillId="6" borderId="11" xfId="2" applyNumberFormat="1" applyFont="1" applyFill="1" applyBorder="1" applyAlignment="1">
      <alignment horizontal="center" vertical="center" wrapText="1" readingOrder="1"/>
    </xf>
    <xf numFmtId="0" fontId="5" fillId="6" borderId="12" xfId="0" applyFont="1" applyFill="1" applyBorder="1" applyAlignment="1">
      <alignment horizontal="center" vertical="center" wrapText="1" readingOrder="1"/>
    </xf>
    <xf numFmtId="1" fontId="5" fillId="6" borderId="13" xfId="0" applyNumberFormat="1" applyFont="1" applyFill="1" applyBorder="1" applyAlignment="1">
      <alignment horizontal="center" vertical="center" wrapText="1" readingOrder="1"/>
    </xf>
    <xf numFmtId="0" fontId="5" fillId="6" borderId="13" xfId="0" applyFont="1" applyFill="1" applyBorder="1" applyAlignment="1">
      <alignment horizontal="center" vertical="center" wrapText="1" readingOrder="1"/>
    </xf>
    <xf numFmtId="0" fontId="5" fillId="6" borderId="14" xfId="0" applyFont="1" applyFill="1" applyBorder="1" applyAlignment="1">
      <alignment horizontal="center" vertical="center" wrapText="1" readingOrder="1"/>
    </xf>
    <xf numFmtId="169" fontId="5" fillId="6" borderId="0" xfId="0" applyNumberFormat="1" applyFont="1" applyFill="1" applyAlignment="1">
      <alignment horizontal="center" vertical="center" wrapText="1" readingOrder="1"/>
    </xf>
    <xf numFmtId="169" fontId="5" fillId="7" borderId="0" xfId="0" applyNumberFormat="1" applyFont="1" applyFill="1" applyAlignment="1">
      <alignment horizontal="center" vertical="center" wrapText="1" readingOrder="1"/>
    </xf>
    <xf numFmtId="169" fontId="4" fillId="6" borderId="0" xfId="0" applyNumberFormat="1" applyFont="1" applyFill="1" applyAlignment="1">
      <alignment horizontal="center" vertical="center" wrapText="1" readingOrder="1"/>
    </xf>
    <xf numFmtId="169" fontId="5" fillId="8" borderId="0" xfId="0" applyNumberFormat="1" applyFont="1" applyFill="1" applyAlignment="1">
      <alignment horizontal="center" vertical="center" wrapText="1" readingOrder="1"/>
    </xf>
    <xf numFmtId="0" fontId="8" fillId="0" borderId="0" xfId="0" applyFont="1" applyAlignment="1">
      <alignment wrapText="1"/>
    </xf>
    <xf numFmtId="166" fontId="0" fillId="9" borderId="3" xfId="2" applyNumberFormat="1" applyFont="1" applyFill="1" applyBorder="1"/>
    <xf numFmtId="0" fontId="2" fillId="0" borderId="0" xfId="0" applyFont="1" applyAlignment="1">
      <alignment wrapText="1"/>
    </xf>
    <xf numFmtId="0" fontId="0" fillId="0" borderId="0" xfId="0" quotePrefix="1"/>
    <xf numFmtId="0" fontId="8" fillId="4" borderId="0" xfId="0" applyFont="1" applyFill="1" applyAlignment="1">
      <alignment wrapText="1"/>
    </xf>
    <xf numFmtId="166" fontId="0" fillId="9" borderId="5" xfId="2" applyNumberFormat="1" applyFont="1" applyFill="1" applyBorder="1"/>
    <xf numFmtId="0" fontId="2" fillId="4" borderId="0" xfId="0" applyFont="1" applyFill="1" applyAlignment="1">
      <alignment wrapText="1"/>
    </xf>
    <xf numFmtId="0" fontId="9" fillId="0" borderId="0" xfId="0" applyFont="1"/>
    <xf numFmtId="9" fontId="0" fillId="2" borderId="0" xfId="3" applyFont="1" applyFill="1"/>
    <xf numFmtId="9" fontId="0" fillId="3" borderId="0" xfId="0" applyNumberFormat="1" applyFill="1"/>
    <xf numFmtId="0" fontId="0" fillId="0" borderId="0" xfId="0" applyAlignment="1">
      <alignment textRotation="90"/>
    </xf>
    <xf numFmtId="9" fontId="0" fillId="0" borderId="0" xfId="3" applyFont="1" applyBorder="1"/>
    <xf numFmtId="0" fontId="12" fillId="0" borderId="0" xfId="0" applyFont="1" applyAlignment="1">
      <alignment horizontal="centerContinuous"/>
    </xf>
    <xf numFmtId="0" fontId="12" fillId="0" borderId="0" xfId="0" applyFont="1" applyAlignment="1">
      <alignment horizontal="center"/>
    </xf>
    <xf numFmtId="165" fontId="0" fillId="4" borderId="3" xfId="2" applyNumberFormat="1" applyFont="1" applyFill="1" applyBorder="1"/>
    <xf numFmtId="165" fontId="0" fillId="4" borderId="5" xfId="2" applyNumberFormat="1" applyFont="1" applyFill="1" applyBorder="1"/>
    <xf numFmtId="9" fontId="5" fillId="6" borderId="0" xfId="3" applyFont="1" applyFill="1" applyAlignment="1">
      <alignment horizontal="center" vertical="center" wrapText="1" readingOrder="1"/>
    </xf>
    <xf numFmtId="9" fontId="5" fillId="6" borderId="11" xfId="3" applyFont="1" applyFill="1" applyBorder="1" applyAlignment="1">
      <alignment horizontal="center" vertical="center" wrapText="1" readingOrder="1"/>
    </xf>
    <xf numFmtId="9" fontId="5" fillId="7" borderId="13" xfId="3" applyFont="1" applyFill="1" applyBorder="1" applyAlignment="1">
      <alignment horizontal="center" vertical="center" wrapText="1" readingOrder="1"/>
    </xf>
    <xf numFmtId="9" fontId="5" fillId="7" borderId="14" xfId="3" applyFont="1" applyFill="1" applyBorder="1" applyAlignment="1">
      <alignment horizontal="center" vertical="center" wrapText="1" readingOrder="1"/>
    </xf>
    <xf numFmtId="9" fontId="5" fillId="6" borderId="13" xfId="3" applyFont="1" applyFill="1" applyBorder="1" applyAlignment="1">
      <alignment horizontal="center" vertical="center" wrapText="1" readingOrder="1"/>
    </xf>
    <xf numFmtId="9" fontId="5" fillId="6" borderId="14" xfId="3" applyFont="1" applyFill="1" applyBorder="1" applyAlignment="1">
      <alignment horizontal="center" vertical="center" wrapText="1" readingOrder="1"/>
    </xf>
    <xf numFmtId="0" fontId="0" fillId="0" borderId="7" xfId="0" applyBorder="1"/>
    <xf numFmtId="0" fontId="0" fillId="0" borderId="15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35" xfId="0" applyNumberFormat="1" applyBorder="1"/>
    <xf numFmtId="9" fontId="0" fillId="0" borderId="37" xfId="0" applyNumberFormat="1" applyBorder="1"/>
    <xf numFmtId="9" fontId="0" fillId="0" borderId="0" xfId="3" applyFont="1" applyFill="1" applyBorder="1"/>
    <xf numFmtId="9" fontId="0" fillId="0" borderId="28" xfId="3" applyFont="1" applyBorder="1"/>
    <xf numFmtId="9" fontId="0" fillId="0" borderId="33" xfId="3" applyFont="1" applyBorder="1"/>
    <xf numFmtId="9" fontId="0" fillId="0" borderId="7" xfId="3" applyFont="1" applyFill="1" applyBorder="1"/>
    <xf numFmtId="9" fontId="0" fillId="0" borderId="15" xfId="3" applyFont="1" applyFill="1" applyBorder="1"/>
    <xf numFmtId="9" fontId="0" fillId="0" borderId="0" xfId="3" applyFont="1" applyBorder="1" applyAlignment="1">
      <alignment horizontal="center"/>
    </xf>
    <xf numFmtId="0" fontId="0" fillId="0" borderId="0" xfId="3" applyNumberFormat="1" applyFont="1"/>
    <xf numFmtId="0" fontId="0" fillId="0" borderId="7" xfId="3" applyNumberFormat="1" applyFont="1" applyFill="1" applyBorder="1"/>
    <xf numFmtId="0" fontId="0" fillId="0" borderId="27" xfId="3" applyNumberFormat="1" applyFont="1" applyFill="1" applyBorder="1"/>
    <xf numFmtId="0" fontId="0" fillId="0" borderId="7" xfId="3" quotePrefix="1" applyNumberFormat="1" applyFont="1" applyFill="1" applyBorder="1"/>
    <xf numFmtId="0" fontId="0" fillId="0" borderId="15" xfId="3" quotePrefix="1" applyNumberFormat="1" applyFont="1" applyFill="1" applyBorder="1"/>
    <xf numFmtId="0" fontId="0" fillId="0" borderId="25" xfId="3" applyNumberFormat="1" applyFont="1" applyFill="1" applyBorder="1"/>
    <xf numFmtId="0" fontId="0" fillId="0" borderId="26" xfId="3" quotePrefix="1" applyNumberFormat="1" applyFont="1" applyFill="1" applyBorder="1"/>
    <xf numFmtId="0" fontId="0" fillId="0" borderId="0" xfId="3" applyNumberFormat="1" applyFont="1" applyFill="1"/>
    <xf numFmtId="1" fontId="0" fillId="0" borderId="0" xfId="0" applyNumberFormat="1"/>
    <xf numFmtId="1" fontId="2" fillId="0" borderId="29" xfId="0" applyNumberFormat="1" applyFont="1" applyBorder="1" applyAlignment="1">
      <alignment wrapText="1"/>
    </xf>
    <xf numFmtId="1" fontId="2" fillId="0" borderId="16" xfId="0" applyNumberFormat="1" applyFont="1" applyBorder="1" applyAlignment="1">
      <alignment wrapText="1"/>
    </xf>
    <xf numFmtId="1" fontId="2" fillId="0" borderId="30" xfId="0" applyNumberFormat="1" applyFont="1" applyBorder="1" applyAlignment="1">
      <alignment wrapText="1"/>
    </xf>
    <xf numFmtId="0" fontId="0" fillId="0" borderId="33" xfId="0" applyBorder="1"/>
    <xf numFmtId="0" fontId="0" fillId="0" borderId="40" xfId="0" applyBorder="1"/>
    <xf numFmtId="0" fontId="0" fillId="0" borderId="34" xfId="0" applyBorder="1"/>
    <xf numFmtId="9" fontId="0" fillId="0" borderId="41" xfId="0" applyNumberFormat="1" applyBorder="1"/>
    <xf numFmtId="9" fontId="0" fillId="0" borderId="36" xfId="0" applyNumberFormat="1" applyBorder="1"/>
    <xf numFmtId="9" fontId="0" fillId="0" borderId="38" xfId="0" applyNumberFormat="1" applyBorder="1"/>
    <xf numFmtId="16" fontId="0" fillId="0" borderId="27" xfId="0" applyNumberFormat="1" applyBorder="1"/>
    <xf numFmtId="0" fontId="14" fillId="0" borderId="32" xfId="0" applyFont="1" applyBorder="1" applyAlignment="1">
      <alignment vertical="center"/>
    </xf>
    <xf numFmtId="0" fontId="14" fillId="0" borderId="5" xfId="0" applyFont="1" applyBorder="1" applyAlignment="1">
      <alignment vertical="center"/>
    </xf>
    <xf numFmtId="0" fontId="0" fillId="0" borderId="0" xfId="3" quotePrefix="1" applyNumberFormat="1" applyFont="1" applyFill="1"/>
    <xf numFmtId="16" fontId="0" fillId="0" borderId="15" xfId="3" quotePrefix="1" applyNumberFormat="1" applyFont="1" applyFill="1" applyBorder="1"/>
    <xf numFmtId="9" fontId="0" fillId="0" borderId="40" xfId="0" applyNumberFormat="1" applyBorder="1"/>
    <xf numFmtId="9" fontId="0" fillId="0" borderId="33" xfId="0" applyNumberFormat="1" applyBorder="1"/>
    <xf numFmtId="9" fontId="0" fillId="0" borderId="34" xfId="0" applyNumberFormat="1" applyBorder="1"/>
    <xf numFmtId="0" fontId="0" fillId="0" borderId="43" xfId="0" applyBorder="1"/>
    <xf numFmtId="0" fontId="0" fillId="0" borderId="38" xfId="0" applyBorder="1"/>
    <xf numFmtId="0" fontId="0" fillId="0" borderId="19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9" fontId="0" fillId="0" borderId="22" xfId="3" applyFont="1" applyFill="1" applyBorder="1" applyAlignment="1">
      <alignment horizontal="center"/>
    </xf>
    <xf numFmtId="9" fontId="0" fillId="0" borderId="23" xfId="3" applyFont="1" applyFill="1" applyBorder="1" applyAlignment="1">
      <alignment horizontal="center"/>
    </xf>
    <xf numFmtId="9" fontId="0" fillId="0" borderId="24" xfId="3" applyFont="1" applyFill="1" applyBorder="1" applyAlignment="1">
      <alignment horizontal="center"/>
    </xf>
    <xf numFmtId="1" fontId="0" fillId="0" borderId="1" xfId="0" applyNumberFormat="1" applyBorder="1" applyAlignment="1">
      <alignment horizontal="center" wrapText="1"/>
    </xf>
    <xf numFmtId="1" fontId="0" fillId="0" borderId="4" xfId="0" applyNumberFormat="1" applyBorder="1" applyAlignment="1">
      <alignment horizontal="center" wrapText="1"/>
    </xf>
    <xf numFmtId="1" fontId="0" fillId="0" borderId="31" xfId="0" applyNumberFormat="1" applyBorder="1" applyAlignment="1">
      <alignment horizontal="center" wrapText="1"/>
    </xf>
    <xf numFmtId="1" fontId="0" fillId="0" borderId="32" xfId="0" applyNumberFormat="1" applyBorder="1" applyAlignment="1">
      <alignment horizontal="center" wrapText="1"/>
    </xf>
    <xf numFmtId="1" fontId="0" fillId="0" borderId="6" xfId="0" applyNumberFormat="1" applyBorder="1" applyAlignment="1">
      <alignment horizontal="center" wrapText="1"/>
    </xf>
    <xf numFmtId="1" fontId="0" fillId="0" borderId="5" xfId="0" applyNumberFormat="1" applyBorder="1" applyAlignment="1">
      <alignment horizontal="center" wrapText="1"/>
    </xf>
    <xf numFmtId="9" fontId="0" fillId="0" borderId="16" xfId="3" applyFont="1" applyBorder="1" applyAlignment="1">
      <alignment horizontal="center"/>
    </xf>
    <xf numFmtId="9" fontId="0" fillId="0" borderId="17" xfId="3" applyFont="1" applyBorder="1" applyAlignment="1">
      <alignment horizontal="center"/>
    </xf>
    <xf numFmtId="9" fontId="0" fillId="0" borderId="18" xfId="3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B0B400"/>
      <color rgb="FFFF00FF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79-4FCA-86AF-CC0BAFB8BD32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79-4FCA-86AF-CC0BAFB8BD32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A79-4FCA-86AF-CC0BAFB8BD32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79-4FCA-86AF-CC0BAFB8BD32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A79-4FCA-86AF-CC0BAFB8BD32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A79-4FCA-86AF-CC0BAFB8BD32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A79-4FCA-86AF-CC0BAFB8BD32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A79-4FCA-86AF-CC0BAFB8BD32}"/>
            </c:ext>
          </c:extLst>
        </c:ser>
        <c:ser>
          <c:idx val="8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A79-4FCA-86AF-CC0BAFB8BD32}"/>
            </c:ext>
          </c:extLst>
        </c:ser>
        <c:ser>
          <c:idx val="9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A79-4FCA-86AF-CC0BAFB8BD32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A79-4FCA-86AF-CC0BAFB8BD32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A79-4FCA-86AF-CC0BAFB8BD32}"/>
            </c:ext>
          </c:extLst>
        </c:ser>
        <c:ser>
          <c:idx val="12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A79-4FCA-86AF-CC0BAFB8BD32}"/>
            </c:ext>
          </c:extLst>
        </c:ser>
        <c:ser>
          <c:idx val="13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A79-4FCA-86AF-CC0BAFB8BD32}"/>
            </c:ext>
          </c:extLst>
        </c:ser>
        <c:ser>
          <c:idx val="14"/>
          <c:order val="1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A79-4FCA-86AF-CC0BAFB8BD32}"/>
            </c:ext>
          </c:extLst>
        </c:ser>
        <c:ser>
          <c:idx val="15"/>
          <c:order val="1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A79-4FCA-86AF-CC0BAFB8BD32}"/>
            </c:ext>
          </c:extLst>
        </c:ser>
        <c:ser>
          <c:idx val="16"/>
          <c:order val="1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A79-4FCA-86AF-CC0BAFB8BD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05360"/>
        <c:axId val="179473848"/>
      </c:scatterChart>
      <c:valAx>
        <c:axId val="181205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47384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4738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20536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5-4CB1-9B59-436731C0FDC0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5-4CB1-9B59-436731C0FDC0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B5-4CB1-9B59-436731C0FDC0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B5-4CB1-9B59-436731C0FDC0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B5-4CB1-9B59-436731C0FDC0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B5-4CB1-9B59-436731C0FDC0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B5-4CB1-9B59-436731C0FDC0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F5B5-4CB1-9B59-436731C0F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80512312"/>
        <c:axId val="180511528"/>
      </c:barChart>
      <c:catAx>
        <c:axId val="180512312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80511528"/>
        <c:crosses val="autoZero"/>
        <c:auto val="1"/>
        <c:lblAlgn val="ctr"/>
        <c:lblOffset val="100"/>
        <c:tickLblSkip val="1"/>
        <c:noMultiLvlLbl val="0"/>
      </c:catAx>
      <c:valAx>
        <c:axId val="180511528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805123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 VMMCs (2014–2018)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F2-4138-9E3A-4075AE005AF3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F2-4138-9E3A-4075AE005AF3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F2-4138-9E3A-4075AE005AF3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F2-4138-9E3A-4075AE005AF3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F2-4138-9E3A-4075AE005AF3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F2-4138-9E3A-4075AE005AF3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F2-4138-9E3A-4075AE005AF3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D9F2-4138-9E3A-4075AE005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80510744"/>
        <c:axId val="180510352"/>
      </c:barChart>
      <c:catAx>
        <c:axId val="1805107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80510352"/>
        <c:crosses val="autoZero"/>
        <c:auto val="1"/>
        <c:lblAlgn val="ctr"/>
        <c:lblOffset val="100"/>
        <c:tickLblSkip val="1"/>
        <c:noMultiLvlLbl val="0"/>
      </c:catAx>
      <c:valAx>
        <c:axId val="18051035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805107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4-472B-9B6A-683DBC5F7818}"/>
            </c:ext>
          </c:extLst>
        </c:ser>
        <c:ser>
          <c:idx val="6"/>
          <c:order val="1"/>
          <c:tx>
            <c:v>35 to 39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4-472B-9B6A-683DBC5F7818}"/>
            </c:ext>
          </c:extLst>
        </c:ser>
        <c:ser>
          <c:idx val="5"/>
          <c:order val="2"/>
          <c:tx>
            <c:v>30 to 34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4-472B-9B6A-683DBC5F7818}"/>
            </c:ext>
          </c:extLst>
        </c:ser>
        <c:ser>
          <c:idx val="4"/>
          <c:order val="3"/>
          <c:tx>
            <c:v>25 to 29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04-472B-9B6A-683DBC5F7818}"/>
            </c:ext>
          </c:extLst>
        </c:ser>
        <c:ser>
          <c:idx val="3"/>
          <c:order val="4"/>
          <c:tx>
            <c:v>20 to 24</c:v>
          </c:tx>
          <c:spPr>
            <a:solidFill>
              <a:srgbClr val="92D05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04-472B-9B6A-683DBC5F7818}"/>
            </c:ext>
          </c:extLst>
        </c:ser>
        <c:ser>
          <c:idx val="2"/>
          <c:order val="5"/>
          <c:tx>
            <c:v>15 to 19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404-472B-9B6A-683DBC5F7818}"/>
            </c:ext>
          </c:extLst>
        </c:ser>
        <c:ser>
          <c:idx val="1"/>
          <c:order val="6"/>
          <c:tx>
            <c:v>10 to 14</c:v>
          </c:tx>
          <c:spPr>
            <a:solidFill>
              <a:srgbClr val="990033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404-472B-9B6A-683DBC5F7818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0404-472B-9B6A-683DBC5F7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1944"/>
        <c:axId val="179742336"/>
      </c:barChart>
      <c:catAx>
        <c:axId val="1797419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2336"/>
        <c:crosses val="autoZero"/>
        <c:auto val="1"/>
        <c:lblAlgn val="ctr"/>
        <c:lblOffset val="100"/>
        <c:tickLblSkip val="1"/>
        <c:noMultiLvlLbl val="0"/>
      </c:catAx>
      <c:valAx>
        <c:axId val="179742336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1944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7"/>
          <c:order val="0"/>
          <c:tx>
            <c:v>40 to 44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9D4-AE9E-4E6CFE90566F}"/>
            </c:ext>
          </c:extLst>
        </c:ser>
        <c:ser>
          <c:idx val="6"/>
          <c:order val="1"/>
          <c:tx>
            <c:v>35 to 39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D-49D4-AE9E-4E6CFE90566F}"/>
            </c:ext>
          </c:extLst>
        </c:ser>
        <c:ser>
          <c:idx val="5"/>
          <c:order val="2"/>
          <c:tx>
            <c:v>30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9D4-AE9E-4E6CFE90566F}"/>
            </c:ext>
          </c:extLst>
        </c:ser>
        <c:ser>
          <c:idx val="4"/>
          <c:order val="3"/>
          <c:tx>
            <c:v>25 to 29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CD-49D4-AE9E-4E6CFE90566F}"/>
            </c:ext>
          </c:extLst>
        </c:ser>
        <c:ser>
          <c:idx val="3"/>
          <c:order val="4"/>
          <c:tx>
            <c:v>20 to 24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CD-49D4-AE9E-4E6CFE90566F}"/>
            </c:ext>
          </c:extLst>
        </c:ser>
        <c:ser>
          <c:idx val="2"/>
          <c:order val="5"/>
          <c:tx>
            <c:v>15 to 19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CD-49D4-AE9E-4E6CFE90566F}"/>
            </c:ext>
          </c:extLst>
        </c:ser>
        <c:ser>
          <c:idx val="1"/>
          <c:order val="6"/>
          <c:tx>
            <c:v>10 to 14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2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15-49'!$I$40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CD-49D4-AE9E-4E6CFE90566F}"/>
            </c:ext>
          </c:extLst>
        </c:ser>
        <c:ser>
          <c:idx val="0"/>
          <c:order val="7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7-3BCD-49D4-AE9E-4E6CFE905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3120"/>
        <c:axId val="179743512"/>
      </c:barChart>
      <c:catAx>
        <c:axId val="179743120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3512"/>
        <c:crosses val="autoZero"/>
        <c:auto val="1"/>
        <c:lblAlgn val="ctr"/>
        <c:lblOffset val="100"/>
        <c:tickLblSkip val="1"/>
        <c:noMultiLvlLbl val="0"/>
      </c:catAx>
      <c:valAx>
        <c:axId val="179743512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312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FE-48DC-BFE3-AF07AD2F8CB6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FE-48DC-BFE3-AF07AD2F8CB6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FE-48DC-BFE3-AF07AD2F8CB6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FFE-48DC-BFE3-AF07AD2F8CB6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FFE-48DC-BFE3-AF07AD2F8CB6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FFE-48DC-BFE3-AF07AD2F8CB6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7FFE-48DC-BFE3-AF07AD2F8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179744296"/>
        <c:axId val="179744688"/>
      </c:barChart>
      <c:catAx>
        <c:axId val="17974429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179744688"/>
        <c:crosses val="autoZero"/>
        <c:auto val="1"/>
        <c:lblAlgn val="ctr"/>
        <c:lblOffset val="100"/>
        <c:tickLblSkip val="1"/>
        <c:noMultiLvlLbl val="0"/>
      </c:catAx>
      <c:valAx>
        <c:axId val="179744688"/>
        <c:scaling>
          <c:orientation val="minMax"/>
          <c:max val="1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17974429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</a:t>
            </a:r>
            <a:r>
              <a:rPr lang="en-US" sz="1200" baseline="0">
                <a:latin typeface="Arial" panose="020B0604020202020204" pitchFamily="34"/>
                <a:cs typeface="Arial" panose="020B0604020202020204" pitchFamily="34"/>
              </a:rPr>
              <a:t> </a:t>
            </a: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VMMCs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2-46D3-8F04-0902FA79986F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2-46D3-8F04-0902FA79986F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2-46D3-8F04-0902FA79986F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2-46D3-8F04-0902FA79986F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42-46D3-8F04-0902FA79986F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042-46D3-8F04-0902FA79986F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1042-46D3-8F04-0902FA799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19360"/>
        <c:axId val="233019752"/>
      </c:barChart>
      <c:catAx>
        <c:axId val="233019360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19752"/>
        <c:crosses val="autoZero"/>
        <c:auto val="1"/>
        <c:lblAlgn val="ctr"/>
        <c:lblOffset val="100"/>
        <c:tickLblSkip val="1"/>
        <c:noMultiLvlLbl val="0"/>
      </c:catAx>
      <c:valAx>
        <c:axId val="233019752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19360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443F-8496-8896B881A209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443F-8496-8896B881A209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D8B-443F-8496-8896B881A209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D8B-443F-8496-8896B881A209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D8B-443F-8496-8896B881A209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8B-443F-8496-8896B881A209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9D8B-443F-8496-8896B881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20536"/>
        <c:axId val="233020928"/>
      </c:barChart>
      <c:catAx>
        <c:axId val="23302053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20928"/>
        <c:crosses val="autoZero"/>
        <c:auto val="1"/>
        <c:lblAlgn val="ctr"/>
        <c:lblOffset val="100"/>
        <c:tickLblSkip val="1"/>
        <c:noMultiLvlLbl val="0"/>
      </c:catAx>
      <c:valAx>
        <c:axId val="233020928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20536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74523471107645101"/>
        </c:manualLayout>
      </c:layout>
      <c:barChart>
        <c:barDir val="bar"/>
        <c:grouping val="clustered"/>
        <c:varyColors val="0"/>
        <c:ser>
          <c:idx val="6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1-4368-A49F-B3A3B843B782}"/>
            </c:ext>
          </c:extLst>
        </c:ser>
        <c:ser>
          <c:idx val="5"/>
          <c:order val="1"/>
          <c:tx>
            <c:v>10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15-49'!$I$66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1-4368-A49F-B3A3B843B782}"/>
            </c:ext>
          </c:extLst>
        </c:ser>
        <c:ser>
          <c:idx val="4"/>
          <c:order val="2"/>
          <c:tx>
            <c:v>10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15-49'!$I$64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61-4368-A49F-B3A3B843B782}"/>
            </c:ext>
          </c:extLst>
        </c:ser>
        <c:ser>
          <c:idx val="3"/>
          <c:order val="3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1-4368-A49F-B3A3B843B782}"/>
            </c:ext>
          </c:extLst>
        </c:ser>
        <c:ser>
          <c:idx val="2"/>
          <c:order val="4"/>
          <c:tx>
            <c:v>15 to 29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15-49'!$I$60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61-4368-A49F-B3A3B843B782}"/>
            </c:ext>
          </c:extLst>
        </c:ser>
        <c:ser>
          <c:idx val="1"/>
          <c:order val="5"/>
          <c:tx>
            <c:v>15 to 24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15-49'!$I$58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1-4368-A49F-B3A3B843B782}"/>
            </c:ext>
          </c:extLst>
        </c:ser>
        <c:ser>
          <c:idx val="0"/>
          <c:order val="6"/>
          <c:tx>
            <c:v>10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6-B961-4368-A49F-B3A3B843B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021712"/>
        <c:axId val="233022104"/>
      </c:barChart>
      <c:catAx>
        <c:axId val="233021712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022104"/>
        <c:crosses val="autoZero"/>
        <c:auto val="1"/>
        <c:lblAlgn val="ctr"/>
        <c:lblOffset val="100"/>
        <c:tickLblSkip val="1"/>
        <c:noMultiLvlLbl val="0"/>
      </c:catAx>
      <c:valAx>
        <c:axId val="233022104"/>
        <c:scaling>
          <c:orientation val="minMax"/>
        </c:scaling>
        <c:delete val="0"/>
        <c:axPos val="t"/>
        <c:majorGridlines/>
        <c:numFmt formatCode="0%" sourceLinked="1"/>
        <c:majorTickMark val="out"/>
        <c:minorTickMark val="none"/>
        <c:tickLblPos val="high"/>
        <c:crossAx val="233021712"/>
        <c:crosses val="max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HIV Infections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5270725305678301"/>
        </c:manualLayout>
      </c:layout>
      <c:barChart>
        <c:barDir val="bar"/>
        <c:grouping val="clustered"/>
        <c:varyColors val="0"/>
        <c:ser>
          <c:idx val="2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8-4E23-8835-A600422F54F6}"/>
            </c:ext>
          </c:extLst>
        </c:ser>
        <c:ser>
          <c:idx val="1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48-4E23-8835-A600422F54F6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solidFill>
                <a:schemeClr val="bg1">
                  <a:lumMod val="50000"/>
                </a:schemeClr>
              </a:solidFill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15-49'!$G$78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48-4E23-8835-A600422F54F6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EF48-4E23-8835-A600422F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3544"/>
        <c:axId val="233913936"/>
      </c:barChart>
      <c:barChart>
        <c:barDir val="bar"/>
        <c:grouping val="clustered"/>
        <c:varyColors val="0"/>
        <c:ser>
          <c:idx val="3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Lit>
              <c:formatCode>General</c:formatCode>
              <c:ptCount val="1"/>
              <c:pt idx="0">
                <c:v>370900</c:v>
              </c:pt>
            </c:numLit>
          </c:val>
          <c:extLst>
            <c:ext xmlns:c16="http://schemas.microsoft.com/office/drawing/2014/chart" uri="{C3380CC4-5D6E-409C-BE32-E72D297353CC}">
              <c16:uniqueId val="{00000004-EF48-4E23-8835-A600422F5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4720"/>
        <c:axId val="233914328"/>
      </c:barChart>
      <c:catAx>
        <c:axId val="23391354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913936"/>
        <c:crosses val="autoZero"/>
        <c:auto val="1"/>
        <c:lblAlgn val="ctr"/>
        <c:lblOffset val="100"/>
        <c:tickLblSkip val="1"/>
        <c:noMultiLvlLbl val="0"/>
      </c:catAx>
      <c:valAx>
        <c:axId val="233913936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913544"/>
        <c:crosses val="max"/>
        <c:crossBetween val="between"/>
      </c:valAx>
      <c:valAx>
        <c:axId val="233914328"/>
        <c:scaling>
          <c:orientation val="minMax"/>
          <c:max val="44508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233914720"/>
        <c:crosses val="autoZero"/>
        <c:crossBetween val="between"/>
        <c:dispUnits>
          <c:builtInUnit val="thousands"/>
        </c:dispUnits>
      </c:valAx>
      <c:catAx>
        <c:axId val="233914720"/>
        <c:scaling>
          <c:orientation val="minMax"/>
        </c:scaling>
        <c:delete val="1"/>
        <c:axPos val="l"/>
        <c:majorTickMark val="out"/>
        <c:minorTickMark val="none"/>
        <c:tickLblPos val="nextTo"/>
        <c:crossAx val="23391432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# Scale-up</a:t>
            </a:r>
            <a:r>
              <a:rPr lang="en-US" sz="1200" baseline="0">
                <a:latin typeface="Arial" panose="020B0604020202020204" pitchFamily="34"/>
                <a:cs typeface="Arial" panose="020B0604020202020204" pitchFamily="34"/>
              </a:rPr>
              <a:t> </a:t>
            </a: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VMMCs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6942238267148002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55-4B67-9743-8E3088E4D1B8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55-4B67-9743-8E3088E4D1B8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15-49'!$D$78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5-4B67-9743-8E3088E4D1B8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5B55-4B67-9743-8E3088E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5504"/>
        <c:axId val="233915896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15-49'!$D$72</c:f>
              <c:numCache>
                <c:formatCode>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B55-4B67-9743-8E3088E4D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916680"/>
        <c:axId val="233916288"/>
      </c:barChart>
      <c:catAx>
        <c:axId val="233915504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915896"/>
        <c:crosses val="autoZero"/>
        <c:auto val="1"/>
        <c:lblAlgn val="ctr"/>
        <c:lblOffset val="100"/>
        <c:tickLblSkip val="1"/>
        <c:noMultiLvlLbl val="0"/>
      </c:catAx>
      <c:valAx>
        <c:axId val="233915896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915504"/>
        <c:crosses val="max"/>
        <c:crossBetween val="between"/>
      </c:valAx>
      <c:valAx>
        <c:axId val="233916288"/>
        <c:scaling>
          <c:orientation val="minMax"/>
          <c:max val="7840000"/>
          <c:min val="0"/>
        </c:scaling>
        <c:delete val="0"/>
        <c:axPos val="b"/>
        <c:numFmt formatCode="0" sourceLinked="0"/>
        <c:majorTickMark val="out"/>
        <c:minorTickMark val="none"/>
        <c:tickLblPos val="nextTo"/>
        <c:crossAx val="233916680"/>
        <c:crosses val="autoZero"/>
        <c:crossBetween val="between"/>
        <c:dispUnits>
          <c:builtInUnit val="millions"/>
        </c:dispUnits>
      </c:valAx>
      <c:catAx>
        <c:axId val="233916680"/>
        <c:scaling>
          <c:orientation val="minMax"/>
        </c:scaling>
        <c:delete val="1"/>
        <c:axPos val="l"/>
        <c:majorTickMark val="out"/>
        <c:minorTickMark val="none"/>
        <c:tickLblPos val="nextTo"/>
        <c:crossAx val="233916288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F-4185-8443-2A232758604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1F-4185-8443-2A2327586044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21F-4185-8443-2A2327586044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1F-4185-8443-2A232758604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21F-4185-8443-2A232758604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21F-4185-8443-2A2327586044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21F-4185-8443-2A2327586044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21F-4185-8443-2A2327586044}"/>
            </c:ext>
          </c:extLst>
        </c:ser>
        <c:ser>
          <c:idx val="12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21F-4185-8443-2A2327586044}"/>
            </c:ext>
          </c:extLst>
        </c:ser>
        <c:ser>
          <c:idx val="16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21F-4185-8443-2A2327586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273528"/>
        <c:axId val="179027536"/>
      </c:scatterChart>
      <c:valAx>
        <c:axId val="181273528"/>
        <c:scaling>
          <c:orientation val="minMax"/>
          <c:max val="8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027536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027536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27352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Cost per HIV Infection Averted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75080229836135"/>
          <c:y val="0.20383921159216101"/>
          <c:w val="0.66330857629282802"/>
          <c:h val="0.66581227436823098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5-418D-A5F0-E4C75116185C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25-418D-A5F0-E4C75116185C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15-49'!$H$78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25-418D-A5F0-E4C75116185C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8D25-418D-A5F0-E4C75116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0176"/>
        <c:axId val="233660568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15-49'!$H$72</c:f>
              <c:numCache>
                <c:formatCode>"$"#,##0.0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25-418D-A5F0-E4C7511618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1352"/>
        <c:axId val="233660960"/>
      </c:barChart>
      <c:catAx>
        <c:axId val="23366017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660568"/>
        <c:crosses val="autoZero"/>
        <c:auto val="1"/>
        <c:lblAlgn val="ctr"/>
        <c:lblOffset val="100"/>
        <c:tickLblSkip val="1"/>
        <c:noMultiLvlLbl val="0"/>
      </c:catAx>
      <c:valAx>
        <c:axId val="233660568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660176"/>
        <c:crosses val="max"/>
        <c:crossBetween val="between"/>
      </c:valAx>
      <c:valAx>
        <c:axId val="233660960"/>
        <c:scaling>
          <c:orientation val="minMax"/>
          <c:max val="3300"/>
          <c:min val="0"/>
        </c:scaling>
        <c:delete val="0"/>
        <c:axPos val="b"/>
        <c:numFmt formatCode="&quot;$&quot;#,##0.0" sourceLinked="1"/>
        <c:majorTickMark val="out"/>
        <c:minorTickMark val="none"/>
        <c:tickLblPos val="nextTo"/>
        <c:crossAx val="233661352"/>
        <c:crosses val="autoZero"/>
        <c:crossBetween val="between"/>
        <c:dispUnits>
          <c:builtInUnit val="thousands"/>
        </c:dispUnits>
      </c:valAx>
      <c:catAx>
        <c:axId val="233661352"/>
        <c:scaling>
          <c:orientation val="minMax"/>
        </c:scaling>
        <c:delete val="1"/>
        <c:axPos val="l"/>
        <c:majorTickMark val="out"/>
        <c:minorTickMark val="none"/>
        <c:tickLblPos val="nextTo"/>
        <c:crossAx val="23366096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>
                <a:latin typeface="Arial" panose="020B0604020202020204" pitchFamily="34"/>
                <a:cs typeface="Arial" panose="020B0604020202020204" pitchFamily="34"/>
              </a:defRPr>
            </a:pPr>
            <a:r>
              <a:rPr lang="en-US" sz="1200">
                <a:latin typeface="Arial" panose="020B0604020202020204" pitchFamily="34"/>
                <a:cs typeface="Arial" panose="020B0604020202020204" pitchFamily="34"/>
              </a:rPr>
              <a:t>Total Cost (2014–2028)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25931985528835899"/>
          <c:y val="0.20383921159216101"/>
          <c:w val="0.63898425196850395"/>
          <c:h val="0.66581227436823098"/>
        </c:manualLayout>
      </c:layout>
      <c:barChart>
        <c:barDir val="bar"/>
        <c:grouping val="clustered"/>
        <c:varyColors val="0"/>
        <c:ser>
          <c:idx val="4"/>
          <c:order val="0"/>
          <c:tx>
            <c:v>10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15-49'!$I$82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7-48DC-8370-C092231AE0EC}"/>
            </c:ext>
          </c:extLst>
        </c:ser>
        <c:ser>
          <c:idx val="2"/>
          <c:order val="1"/>
          <c:tx>
            <c:v>15 to 34</c:v>
          </c:tx>
          <c:spPr>
            <a:solidFill>
              <a:schemeClr val="bg1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15-49'!$I$80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67-48DC-8370-C092231AE0EC}"/>
            </c:ext>
          </c:extLst>
        </c:ser>
        <c:ser>
          <c:idx val="6"/>
          <c:order val="2"/>
          <c:tx>
            <c:v>20 to 34</c:v>
          </c:tx>
          <c:spPr>
            <a:solidFill>
              <a:schemeClr val="bg2">
                <a:lumMod val="5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algn="ctr">
                  <a:defRPr lang="en-US" sz="1400" b="1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'green charts 15-49'!$I$78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67-48DC-8370-C092231AE0EC}"/>
            </c:ext>
          </c:extLst>
        </c:ser>
        <c:ser>
          <c:idx val="0"/>
          <c:order val="3"/>
          <c:tx>
            <c:v>15 to 49 (baseline)</c:v>
          </c:tx>
          <c:spPr>
            <a:solidFill>
              <a:schemeClr val="tx1"/>
            </a:solidFill>
          </c:spPr>
          <c:invertIfNegative val="0"/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3-6767-48DC-8370-C092231A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2136"/>
        <c:axId val="233662528"/>
      </c:barChart>
      <c:barChart>
        <c:barDir val="bar"/>
        <c:grouping val="clustered"/>
        <c:varyColors val="0"/>
        <c:ser>
          <c:idx val="5"/>
          <c:order val="4"/>
          <c:tx>
            <c:v>15 to 49 (absolute)</c:v>
          </c:tx>
          <c:spPr>
            <a:noFill/>
            <a:ln>
              <a:noFill/>
            </a:ln>
          </c:spPr>
          <c:invertIfNegative val="0"/>
          <c:val>
            <c:numRef>
              <c:f>'green charts 15-49'!$I$72</c:f>
              <c:numCache>
                <c:formatCode>"$"#,##0.0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67-48DC-8370-C092231AE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20"/>
        <c:axId val="233663312"/>
        <c:axId val="233662920"/>
      </c:barChart>
      <c:catAx>
        <c:axId val="233662136"/>
        <c:scaling>
          <c:orientation val="minMax"/>
        </c:scaling>
        <c:delete val="1"/>
        <c:axPos val="l"/>
        <c:numFmt formatCode="@" sourceLinked="0"/>
        <c:majorTickMark val="out"/>
        <c:minorTickMark val="none"/>
        <c:tickLblPos val="nextTo"/>
        <c:crossAx val="233662528"/>
        <c:crosses val="autoZero"/>
        <c:auto val="1"/>
        <c:lblAlgn val="ctr"/>
        <c:lblOffset val="100"/>
        <c:tickLblSkip val="1"/>
        <c:noMultiLvlLbl val="0"/>
      </c:catAx>
      <c:valAx>
        <c:axId val="233662528"/>
        <c:scaling>
          <c:orientation val="minMax"/>
        </c:scaling>
        <c:delete val="0"/>
        <c:axPos val="t"/>
        <c:majorGridlines/>
        <c:numFmt formatCode="0%" sourceLinked="0"/>
        <c:majorTickMark val="out"/>
        <c:minorTickMark val="none"/>
        <c:tickLblPos val="high"/>
        <c:crossAx val="233662136"/>
        <c:crosses val="max"/>
        <c:crossBetween val="between"/>
      </c:valAx>
      <c:valAx>
        <c:axId val="233662920"/>
        <c:scaling>
          <c:orientation val="minMax"/>
          <c:max val="1128820000"/>
          <c:min val="0"/>
        </c:scaling>
        <c:delete val="0"/>
        <c:axPos val="b"/>
        <c:numFmt formatCode="&quot;$&quot;#,##0" sourceLinked="0"/>
        <c:majorTickMark val="out"/>
        <c:minorTickMark val="none"/>
        <c:tickLblPos val="nextTo"/>
        <c:crossAx val="233663312"/>
        <c:crosses val="autoZero"/>
        <c:crossBetween val="between"/>
        <c:majorUnit val="200000000"/>
        <c:dispUnits>
          <c:builtInUnit val="millions"/>
        </c:dispUnits>
      </c:valAx>
      <c:catAx>
        <c:axId val="233663312"/>
        <c:scaling>
          <c:orientation val="minMax"/>
        </c:scaling>
        <c:delete val="1"/>
        <c:axPos val="l"/>
        <c:majorTickMark val="out"/>
        <c:minorTickMark val="none"/>
        <c:tickLblPos val="nextTo"/>
        <c:crossAx val="233662920"/>
        <c:crosses val="autoZero"/>
        <c:auto val="1"/>
        <c:lblAlgn val="ctr"/>
        <c:lblOffset val="100"/>
        <c:noMultiLvlLbl val="0"/>
      </c:cat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 orientation="landscape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Male HIV Incidence by Age, 2015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ASM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'ASM Incidence'!$C$1:$I$1</c:f>
              <c:strCache>
                <c:ptCount val="7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</c:strCache>
            </c:strRef>
          </c:cat>
          <c:val>
            <c:numRef>
              <c:f>'ASM Incidence'!$C$9:$I$9</c:f>
              <c:numCache>
                <c:formatCode>0.00%</c:formatCode>
                <c:ptCount val="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6-4C53-BD21-E58D9F7E9A11}"/>
            </c:ext>
          </c:extLst>
        </c:ser>
        <c:ser>
          <c:idx val="1"/>
          <c:order val="1"/>
          <c:tx>
            <c:v>Spectrum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'ASM Incidence'!#REF!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66-4C53-BD21-E58D9F7E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3734456"/>
        <c:axId val="255474104"/>
      </c:lineChart>
      <c:catAx>
        <c:axId val="253734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474104"/>
        <c:crosses val="autoZero"/>
        <c:auto val="1"/>
        <c:lblAlgn val="ctr"/>
        <c:lblOffset val="100"/>
        <c:noMultiLvlLbl val="0"/>
      </c:catAx>
      <c:valAx>
        <c:axId val="2554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373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0038353313944"/>
          <c:y val="3.0627099031975798E-2"/>
          <c:w val="0.69432210162918795"/>
          <c:h val="0.777159992097761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60-4071-9F08-B88867CB63CD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60-4071-9F08-B88867CB63CD}"/>
            </c:ext>
          </c:extLst>
        </c:ser>
        <c:ser>
          <c:idx val="8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D60-4071-9F08-B88867CB63CD}"/>
            </c:ext>
          </c:extLst>
        </c:ser>
        <c:ser>
          <c:idx val="9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D60-4071-9F08-B88867CB63CD}"/>
            </c:ext>
          </c:extLst>
        </c:ser>
        <c:ser>
          <c:idx val="10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D60-4071-9F08-B88867CB63CD}"/>
            </c:ext>
          </c:extLst>
        </c:ser>
        <c:ser>
          <c:idx val="11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D60-4071-9F08-B88867CB63CD}"/>
            </c:ext>
          </c:extLst>
        </c:ser>
        <c:ser>
          <c:idx val="12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60-4071-9F08-B88867CB63CD}"/>
            </c:ext>
          </c:extLst>
        </c:ser>
        <c:ser>
          <c:idx val="13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D60-4071-9F08-B88867CB63CD}"/>
            </c:ext>
          </c:extLst>
        </c:ser>
        <c:ser>
          <c:idx val="14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D60-4071-9F08-B88867CB63CD}"/>
            </c:ext>
          </c:extLst>
        </c:ser>
        <c:ser>
          <c:idx val="15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D60-4071-9F08-B88867CB63CD}"/>
            </c:ext>
          </c:extLst>
        </c:ser>
        <c:ser>
          <c:idx val="16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D60-4071-9F08-B88867CB6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558680"/>
        <c:axId val="179549528"/>
      </c:scatterChart>
      <c:valAx>
        <c:axId val="179558680"/>
        <c:scaling>
          <c:orientation val="minMax"/>
          <c:max val="8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2013-2028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54952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954952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2013-2028</a:t>
                </a:r>
              </a:p>
            </c:rich>
          </c:tx>
          <c:layout>
            <c:manualLayout>
              <c:xMode val="edge"/>
              <c:yMode val="edge"/>
              <c:x val="9.3933933933933907E-3"/>
              <c:y val="9.9359354274264094E-2"/>
            </c:manualLayout>
          </c:layout>
          <c:overlay val="0"/>
        </c:title>
        <c:numFmt formatCode="#,##0.0" sourceLinked="0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9558680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6.5705705705705705E-2"/>
                <c:y val="3.0627099031975798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1F-45D4-BFE5-9137D8B06109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1F-45D4-BFE5-9137D8B06109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1F-45D4-BFE5-9137D8B06109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1F-45D4-BFE5-9137D8B06109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1F-45D4-BFE5-9137D8B06109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1F-45D4-BFE5-9137D8B06109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1F-45D4-BFE5-9137D8B06109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91F-45D4-BFE5-9137D8B06109}"/>
            </c:ext>
          </c:extLst>
        </c:ser>
        <c:ser>
          <c:idx val="8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91F-45D4-BFE5-9137D8B06109}"/>
            </c:ext>
          </c:extLst>
        </c:ser>
        <c:ser>
          <c:idx val="9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91F-45D4-BFE5-9137D8B06109}"/>
            </c:ext>
          </c:extLst>
        </c:ser>
        <c:ser>
          <c:idx val="10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491F-45D4-BFE5-9137D8B06109}"/>
            </c:ext>
          </c:extLst>
        </c:ser>
        <c:ser>
          <c:idx val="11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491F-45D4-BFE5-9137D8B06109}"/>
            </c:ext>
          </c:extLst>
        </c:ser>
        <c:ser>
          <c:idx val="12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491F-45D4-BFE5-9137D8B06109}"/>
            </c:ext>
          </c:extLst>
        </c:ser>
        <c:ser>
          <c:idx val="13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491F-45D4-BFE5-9137D8B06109}"/>
            </c:ext>
          </c:extLst>
        </c:ser>
        <c:ser>
          <c:idx val="14"/>
          <c:order val="1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491F-45D4-BFE5-9137D8B06109}"/>
            </c:ext>
          </c:extLst>
        </c:ser>
        <c:ser>
          <c:idx val="15"/>
          <c:order val="1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491F-45D4-BFE5-9137D8B06109}"/>
            </c:ext>
          </c:extLst>
        </c:ser>
        <c:ser>
          <c:idx val="16"/>
          <c:order val="1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491F-45D4-BFE5-9137D8B06109}"/>
            </c:ext>
          </c:extLst>
        </c:ser>
        <c:ser>
          <c:idx val="17"/>
          <c:order val="1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491F-45D4-BFE5-9137D8B06109}"/>
            </c:ext>
          </c:extLst>
        </c:ser>
        <c:ser>
          <c:idx val="18"/>
          <c:order val="1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491F-45D4-BFE5-9137D8B06109}"/>
            </c:ext>
          </c:extLst>
        </c:ser>
        <c:ser>
          <c:idx val="19"/>
          <c:order val="1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491F-45D4-BFE5-9137D8B06109}"/>
            </c:ext>
          </c:extLst>
        </c:ser>
        <c:ser>
          <c:idx val="20"/>
          <c:order val="2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491F-45D4-BFE5-9137D8B06109}"/>
            </c:ext>
          </c:extLst>
        </c:ser>
        <c:ser>
          <c:idx val="21"/>
          <c:order val="2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491F-45D4-BFE5-9137D8B06109}"/>
            </c:ext>
          </c:extLst>
        </c:ser>
        <c:ser>
          <c:idx val="22"/>
          <c:order val="2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491F-45D4-BFE5-9137D8B06109}"/>
            </c:ext>
          </c:extLst>
        </c:ser>
        <c:ser>
          <c:idx val="23"/>
          <c:order val="2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491F-45D4-BFE5-9137D8B06109}"/>
            </c:ext>
          </c:extLst>
        </c:ser>
        <c:ser>
          <c:idx val="24"/>
          <c:order val="2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491F-45D4-BFE5-9137D8B06109}"/>
            </c:ext>
          </c:extLst>
        </c:ser>
        <c:ser>
          <c:idx val="25"/>
          <c:order val="2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491F-45D4-BFE5-9137D8B06109}"/>
            </c:ext>
          </c:extLst>
        </c:ser>
        <c:ser>
          <c:idx val="26"/>
          <c:order val="2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491F-45D4-BFE5-9137D8B06109}"/>
            </c:ext>
          </c:extLst>
        </c:ser>
        <c:ser>
          <c:idx val="27"/>
          <c:order val="2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491F-45D4-BFE5-9137D8B06109}"/>
            </c:ext>
          </c:extLst>
        </c:ser>
        <c:ser>
          <c:idx val="28"/>
          <c:order val="2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491F-45D4-BFE5-9137D8B06109}"/>
            </c:ext>
          </c:extLst>
        </c:ser>
        <c:ser>
          <c:idx val="29"/>
          <c:order val="2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491F-45D4-BFE5-9137D8B06109}"/>
            </c:ext>
          </c:extLst>
        </c:ser>
        <c:ser>
          <c:idx val="30"/>
          <c:order val="3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491F-45D4-BFE5-9137D8B061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367224"/>
        <c:axId val="181112112"/>
      </c:scatterChart>
      <c:valAx>
        <c:axId val="231367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1112112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8111211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36722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7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12-4B34-8CEB-9251BA47FC30}"/>
            </c:ext>
          </c:extLst>
        </c:ser>
        <c:ser>
          <c:idx val="18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12-4B34-8CEB-9251BA47FC30}"/>
            </c:ext>
          </c:extLst>
        </c:ser>
        <c:ser>
          <c:idx val="19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412-4B34-8CEB-9251BA47FC30}"/>
            </c:ext>
          </c:extLst>
        </c:ser>
        <c:ser>
          <c:idx val="20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412-4B34-8CEB-9251BA47FC30}"/>
            </c:ext>
          </c:extLst>
        </c:ser>
        <c:ser>
          <c:idx val="21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412-4B34-8CEB-9251BA47FC30}"/>
            </c:ext>
          </c:extLst>
        </c:ser>
        <c:ser>
          <c:idx val="22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412-4B34-8CEB-9251BA47FC30}"/>
            </c:ext>
          </c:extLst>
        </c:ser>
        <c:ser>
          <c:idx val="23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412-4B34-8CEB-9251BA47FC30}"/>
            </c:ext>
          </c:extLst>
        </c:ser>
        <c:ser>
          <c:idx val="24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412-4B34-8CEB-9251BA47FC30}"/>
            </c:ext>
          </c:extLst>
        </c:ser>
        <c:ser>
          <c:idx val="25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412-4B34-8CEB-9251BA47FC30}"/>
            </c:ext>
          </c:extLst>
        </c:ser>
        <c:ser>
          <c:idx val="26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412-4B34-8CEB-9251BA47FC30}"/>
            </c:ext>
          </c:extLst>
        </c:ser>
        <c:ser>
          <c:idx val="27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412-4B34-8CEB-9251BA47FC30}"/>
            </c:ext>
          </c:extLst>
        </c:ser>
        <c:ser>
          <c:idx val="28"/>
          <c:order val="1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412-4B34-8CEB-9251BA47FC30}"/>
            </c:ext>
          </c:extLst>
        </c:ser>
        <c:ser>
          <c:idx val="29"/>
          <c:order val="1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412-4B34-8CEB-9251BA47FC30}"/>
            </c:ext>
          </c:extLst>
        </c:ser>
        <c:ser>
          <c:idx val="30"/>
          <c:order val="1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412-4B34-8CEB-9251BA47F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438768"/>
        <c:axId val="178427824"/>
      </c:scatterChart>
      <c:valAx>
        <c:axId val="178438768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27824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178427824"/>
        <c:scaling>
          <c:orientation val="minMax"/>
          <c:min val="3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7843876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03-4915-9C92-BF3682D8F324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03-4915-9C92-BF3682D8F324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03-4915-9C92-BF3682D8F324}"/>
            </c:ext>
          </c:extLst>
        </c:ser>
        <c:ser>
          <c:idx val="3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03-4915-9C92-BF3682D8F324}"/>
            </c:ext>
          </c:extLst>
        </c:ser>
        <c:ser>
          <c:idx val="4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03-4915-9C92-BF3682D8F324}"/>
            </c:ext>
          </c:extLst>
        </c:ser>
        <c:ser>
          <c:idx val="5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03-4915-9C92-BF3682D8F324}"/>
            </c:ext>
          </c:extLst>
        </c:ser>
        <c:ser>
          <c:idx val="6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503-4915-9C92-BF3682D8F324}"/>
            </c:ext>
          </c:extLst>
        </c:ser>
        <c:ser>
          <c:idx val="7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503-4915-9C92-BF3682D8F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12704"/>
        <c:axId val="231690048"/>
      </c:scatterChart>
      <c:valAx>
        <c:axId val="180512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0048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0048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180512704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C7-4228-8AE8-D61480D4B73C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C7-4228-8AE8-D61480D4B73C}"/>
            </c:ext>
          </c:extLst>
        </c:ser>
        <c:ser>
          <c:idx val="8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BC7-4228-8AE8-D61480D4B73C}"/>
            </c:ext>
          </c:extLst>
        </c:ser>
        <c:ser>
          <c:idx val="9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BC7-4228-8AE8-D61480D4B73C}"/>
            </c:ext>
          </c:extLst>
        </c:ser>
        <c:ser>
          <c:idx val="10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BC7-4228-8AE8-D61480D4B73C}"/>
            </c:ext>
          </c:extLst>
        </c:ser>
        <c:ser>
          <c:idx val="11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BC7-4228-8AE8-D61480D4B73C}"/>
            </c:ext>
          </c:extLst>
        </c:ser>
        <c:ser>
          <c:idx val="12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BC7-4228-8AE8-D61480D4B73C}"/>
            </c:ext>
          </c:extLst>
        </c:ser>
        <c:ser>
          <c:idx val="13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BC7-4228-8AE8-D61480D4B73C}"/>
            </c:ext>
          </c:extLst>
        </c:ser>
        <c:ser>
          <c:idx val="14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BC7-4228-8AE8-D61480D4B73C}"/>
            </c:ext>
          </c:extLst>
        </c:ser>
        <c:ser>
          <c:idx val="15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C7-4228-8AE8-D61480D4B73C}"/>
            </c:ext>
          </c:extLst>
        </c:ser>
        <c:ser>
          <c:idx val="16"/>
          <c:order val="1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C7-4228-8AE8-D61480D4B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0832"/>
        <c:axId val="231691224"/>
      </c:scatterChart>
      <c:valAx>
        <c:axId val="231690832"/>
        <c:scaling>
          <c:orientation val="minMax"/>
          <c:min val="1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1224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1224"/>
        <c:scaling>
          <c:orientation val="minMax"/>
          <c:min val="25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0832"/>
        <c:crosses val="autoZero"/>
        <c:crossBetween val="midCat"/>
        <c:majorUnit val="50000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7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F0-4CF0-A5DE-1F3F85EEFDA5}"/>
            </c:ext>
          </c:extLst>
        </c:ser>
        <c:ser>
          <c:idx val="18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F0-4CF0-A5DE-1F3F85EEFDA5}"/>
            </c:ext>
          </c:extLst>
        </c:ser>
        <c:ser>
          <c:idx val="19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F0-4CF0-A5DE-1F3F85EEFDA5}"/>
            </c:ext>
          </c:extLst>
        </c:ser>
        <c:ser>
          <c:idx val="20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F0-4CF0-A5DE-1F3F85EEFDA5}"/>
            </c:ext>
          </c:extLst>
        </c:ser>
        <c:ser>
          <c:idx val="21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F0-4CF0-A5DE-1F3F85EEFDA5}"/>
            </c:ext>
          </c:extLst>
        </c:ser>
        <c:ser>
          <c:idx val="26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EF0-4CF0-A5DE-1F3F85EEFDA5}"/>
            </c:ext>
          </c:extLst>
        </c:ser>
        <c:ser>
          <c:idx val="30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EF0-4CF0-A5DE-1F3F85EEF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2008"/>
        <c:axId val="231692400"/>
      </c:scatterChart>
      <c:valAx>
        <c:axId val="231692008"/>
        <c:scaling>
          <c:orientation val="minMax"/>
          <c:max val="650000000"/>
          <c:min val="50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2400"/>
        <c:crosses val="autoZero"/>
        <c:crossBetween val="midCat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2400"/>
        <c:scaling>
          <c:orientation val="minMax"/>
          <c:min val="30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2008"/>
        <c:crosses val="autoZero"/>
        <c:crossBetween val="midCat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929580431659499"/>
          <c:y val="2.8197673482660598E-2"/>
          <c:w val="0.72768662344173296"/>
          <c:h val="0.78445349827250099"/>
        </c:manualLayout>
      </c:layout>
      <c:scatterChart>
        <c:scatterStyle val="lineMarker"/>
        <c:varyColors val="0"/>
        <c:ser>
          <c:idx val="19"/>
          <c:order val="0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23-4E24-8C52-15A09A55133E}"/>
            </c:ext>
          </c:extLst>
        </c:ser>
        <c:ser>
          <c:idx val="22"/>
          <c:order val="1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23-4E24-8C52-15A09A55133E}"/>
            </c:ext>
          </c:extLst>
        </c:ser>
        <c:ser>
          <c:idx val="23"/>
          <c:order val="2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323-4E24-8C52-15A09A55133E}"/>
            </c:ext>
          </c:extLst>
        </c:ser>
        <c:ser>
          <c:idx val="24"/>
          <c:order val="3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23-4E24-8C52-15A09A55133E}"/>
            </c:ext>
          </c:extLst>
        </c:ser>
        <c:ser>
          <c:idx val="25"/>
          <c:order val="4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323-4E24-8C52-15A09A55133E}"/>
            </c:ext>
          </c:extLst>
        </c:ser>
        <c:ser>
          <c:idx val="26"/>
          <c:order val="5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23-4E24-8C52-15A09A55133E}"/>
            </c:ext>
          </c:extLst>
        </c:ser>
        <c:ser>
          <c:idx val="27"/>
          <c:order val="6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23-4E24-8C52-15A09A55133E}"/>
            </c:ext>
          </c:extLst>
        </c:ser>
        <c:ser>
          <c:idx val="28"/>
          <c:order val="7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23-4E24-8C52-15A09A55133E}"/>
            </c:ext>
          </c:extLst>
        </c:ser>
        <c:ser>
          <c:idx val="29"/>
          <c:order val="8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323-4E24-8C52-15A09A55133E}"/>
            </c:ext>
          </c:extLst>
        </c:ser>
        <c:ser>
          <c:idx val="30"/>
          <c:order val="9"/>
          <c:spPr>
            <a:ln w="19050"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>
                <a:solidFill>
                  <a:schemeClr val="accent1"/>
                </a:solidFill>
              </a:ln>
            </c:spPr>
          </c:marker>
          <c:xVal>
            <c:strRef>
              <c:f>'frontier plots'!#REF!</c:f>
              <c:strCache>
                <c:ptCount val="1"/>
                <c:pt idx="0">
                  <c:v>#REF!</c:v>
                </c:pt>
              </c:strCache>
            </c:strRef>
          </c:xVal>
          <c:yVal>
            <c:numRef>
              <c:f>'frontier plots'!#REF!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323-4E24-8C52-15A09A551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693184"/>
        <c:axId val="231693576"/>
      </c:scatterChart>
      <c:valAx>
        <c:axId val="231693184"/>
        <c:scaling>
          <c:orientation val="minMax"/>
          <c:max val="650000000"/>
          <c:min val="55000000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Total cost 2013-2050</a:t>
                </a:r>
              </a:p>
            </c:rich>
          </c:tx>
          <c:overlay val="0"/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3576"/>
        <c:crosses val="autoZero"/>
        <c:crossBetween val="midCat"/>
        <c:majorUnit val="50000000"/>
        <c:dispUnits>
          <c:builtInUnit val="millions"/>
          <c:dispUnits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  <c:valAx>
        <c:axId val="231693576"/>
        <c:scaling>
          <c:orientation val="minMax"/>
          <c:min val="450000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Infections Averted 2013-2050</a:t>
                </a:r>
              </a:p>
            </c:rich>
          </c:tx>
          <c:layout>
            <c:manualLayout>
              <c:xMode val="edge"/>
              <c:yMode val="edge"/>
              <c:x val="1.4788657035848E-2"/>
              <c:y val="0.13059100856360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31693184"/>
        <c:crosses val="autoZero"/>
        <c:crossBetween val="midCat"/>
        <c:majorUnit val="50000"/>
        <c:dispUnits>
          <c:builtInUnit val="thousands"/>
          <c:dispUnitsLbl>
            <c:layout>
              <c:manualLayout>
                <c:xMode val="edge"/>
                <c:yMode val="edge"/>
                <c:x val="4.9973247726056699E-2"/>
                <c:y val="3.0544988846903501E-2"/>
              </c:manualLayout>
            </c:layout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landscape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chart" Target="../charts/chart21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chart" Target="../charts/chart20.xml"/><Relationship Id="rId5" Type="http://schemas.openxmlformats.org/officeDocument/2006/relationships/chart" Target="../charts/chart14.xml"/><Relationship Id="rId10" Type="http://schemas.openxmlformats.org/officeDocument/2006/relationships/chart" Target="../charts/chart19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123825</xdr:colOff>
          <xdr:row>2</xdr:row>
          <xdr:rowOff>85725</xdr:rowOff>
        </xdr:from>
        <xdr:to>
          <xdr:col>16</xdr:col>
          <xdr:colOff>485775</xdr:colOff>
          <xdr:row>5</xdr:row>
          <xdr:rowOff>133350</xdr:rowOff>
        </xdr:to>
        <xdr:sp macro="" textlink="">
          <xdr:nvSpPr>
            <xdr:cNvPr id="1025" name="Button 2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EIMC tables</a:t>
              </a:r>
            </a:p>
          </xdr:txBody>
        </xdr:sp>
        <xdr:clientData fPrintsWithSheet="0"/>
      </xdr:twoCellAnchor>
    </mc:Choice>
    <mc:Fallback/>
  </mc:AlternateContent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1024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1024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1024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1024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1024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1024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1024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10248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1126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1126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1126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1126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1126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1127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1127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11272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0.0171</cdr:x>
      <cdr:y>0.29568</cdr:y>
    </cdr:from>
    <cdr:to>
      <cdr:x>0.28649</cdr:x>
      <cdr:y>0.38828</cdr:y>
    </cdr:to>
    <cdr:sp macro="" textlink="">
      <cdr:nvSpPr>
        <cdr:cNvPr id="1228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</a:t>
          </a:r>
        </a:p>
      </cdr:txBody>
    </cdr:sp>
  </cdr:relSizeAnchor>
  <cdr:relSizeAnchor xmlns:cdr="http://schemas.openxmlformats.org/drawingml/2006/chartDrawing">
    <cdr:from>
      <cdr:x>0.0171</cdr:x>
      <cdr:y>0.68294</cdr:y>
    </cdr:from>
    <cdr:to>
      <cdr:x>0.28649</cdr:x>
      <cdr:y>0.77554</cdr:y>
    </cdr:to>
    <cdr:sp macro="" textlink="">
      <cdr:nvSpPr>
        <cdr:cNvPr id="1229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0.0171</cdr:x>
      <cdr:y>0.42476</cdr:y>
    </cdr:from>
    <cdr:to>
      <cdr:x>0.28649</cdr:x>
      <cdr:y>0.51736</cdr:y>
    </cdr:to>
    <cdr:sp macro="" textlink="">
      <cdr:nvSpPr>
        <cdr:cNvPr id="1229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34</a:t>
          </a:r>
        </a:p>
      </cdr:txBody>
    </cdr:sp>
  </cdr:relSizeAnchor>
  <cdr:relSizeAnchor xmlns:cdr="http://schemas.openxmlformats.org/drawingml/2006/chartDrawing">
    <cdr:from>
      <cdr:x>0.0171</cdr:x>
      <cdr:y>0.55385</cdr:y>
    </cdr:from>
    <cdr:to>
      <cdr:x>0.28649</cdr:x>
      <cdr:y>0.64645</cdr:y>
    </cdr:to>
    <cdr:sp macro="" textlink="">
      <cdr:nvSpPr>
        <cdr:cNvPr id="1229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</cdr:x>
      <cdr:y>0.31408</cdr:y>
    </cdr:from>
    <cdr:to>
      <cdr:x>0.26776</cdr:x>
      <cdr:y>0.80091</cdr:y>
    </cdr:to>
    <cdr:grpSp>
      <cdr:nvGrpSpPr>
        <cdr:cNvPr id="13313" name="Group 28">
          <a:extLst xmlns:a="http://schemas.openxmlformats.org/drawingml/2006/main">
            <a:ext uri="{FF2B5EF4-FFF2-40B4-BE49-F238E27FC236}">
              <a16:creationId xmlns:a16="http://schemas.microsoft.com/office/drawing/2014/main" id="{37E4FCE6-E14D-4694-91D3-836F82A46C0B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3314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3315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3316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3317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0.01081</cdr:x>
      <cdr:y>0.30686</cdr:y>
    </cdr:from>
    <cdr:to>
      <cdr:x>0.27321</cdr:x>
      <cdr:y>0.79369</cdr:y>
    </cdr:to>
    <cdr:grpSp>
      <cdr:nvGrpSpPr>
        <cdr:cNvPr id="14337" name="Group 28">
          <a:extLst xmlns:a="http://schemas.openxmlformats.org/drawingml/2006/main">
            <a:ext uri="{FF2B5EF4-FFF2-40B4-BE49-F238E27FC236}">
              <a16:creationId xmlns:a16="http://schemas.microsoft.com/office/drawing/2014/main" id="{38F70042-FEAA-43AE-BA82-0101E13E1024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4338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4339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4340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4341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0.0027</cdr:x>
      <cdr:y>0.30325</cdr:y>
    </cdr:from>
    <cdr:to>
      <cdr:x>0.2651</cdr:x>
      <cdr:y>0.79008</cdr:y>
    </cdr:to>
    <cdr:grpSp>
      <cdr:nvGrpSpPr>
        <cdr:cNvPr id="15361" name="Group 28">
          <a:extLst xmlns:a="http://schemas.openxmlformats.org/drawingml/2006/main">
            <a:ext uri="{FF2B5EF4-FFF2-40B4-BE49-F238E27FC236}">
              <a16:creationId xmlns:a16="http://schemas.microsoft.com/office/drawing/2014/main" id="{DD47F120-363E-4CE0-9682-63EF9A720BBA}"/>
            </a:ext>
          </a:extLst>
        </cdr:cNvPr>
        <cdr:cNvGrpSpPr/>
      </cdr:nvGrpSpPr>
      <cdr:grpSpPr>
        <a:xfrm xmlns:a="http://schemas.openxmlformats.org/drawingml/2006/main">
          <a:off x="0" y="0"/>
          <a:ext cx="1233020" cy="1712611"/>
          <a:chOff x="0" y="0"/>
          <a:chExt cx="1233020" cy="1712611"/>
        </a:xfrm>
      </cdr:grpSpPr>
      <cdr:sp macro="" textlink="">
        <cdr:nvSpPr>
          <cdr:cNvPr id="15362" name="TextBox 2"/>
          <cdr:cNvSpPr/>
        </cdr:nvSpPr>
        <cdr:spPr>
          <a:xfrm xmlns:a="http://schemas.openxmlformats.org/drawingml/2006/main">
            <a:off x="0" y="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49 (baseline)</a:t>
            </a:r>
          </a:p>
        </cdr:txBody>
      </cdr:sp>
      <cdr:sp macro="" textlink="">
        <cdr:nvSpPr>
          <cdr:cNvPr id="15363" name="TextBox 1"/>
          <cdr:cNvSpPr/>
        </cdr:nvSpPr>
        <cdr:spPr>
          <a:xfrm xmlns:a="http://schemas.openxmlformats.org/drawingml/2006/main">
            <a:off x="0" y="138685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10 to 34</a:t>
            </a:r>
          </a:p>
        </cdr:txBody>
      </cdr:sp>
      <cdr:sp macro="" textlink="">
        <cdr:nvSpPr>
          <cdr:cNvPr id="15364" name="TextBox 1"/>
          <cdr:cNvSpPr/>
        </cdr:nvSpPr>
        <cdr:spPr>
          <a:xfrm xmlns:a="http://schemas.openxmlformats.org/drawingml/2006/main">
            <a:off x="0" y="462285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20 to 34</a:t>
            </a:r>
          </a:p>
        </cdr:txBody>
      </cdr:sp>
      <cdr:sp macro="" textlink="">
        <cdr:nvSpPr>
          <cdr:cNvPr id="15365" name="TextBox 1"/>
          <cdr:cNvSpPr/>
        </cdr:nvSpPr>
        <cdr:spPr>
          <a:xfrm xmlns:a="http://schemas.openxmlformats.org/drawingml/2006/main">
            <a:off x="0" y="924570"/>
            <a:ext cx="1233020" cy="325756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wrap="none" rtlCol="0"/>
          <a:lstStyle xmlns:a="http://schemas.openxmlformats.org/drawingml/2006/main"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r"/>
            <a:r>
              <a:rPr lang="en-US" sz="1000">
                <a:latin typeface="Arial" panose="020B0604020202020204" pitchFamily="34"/>
                <a:cs typeface="Arial" panose="020B0604020202020204" pitchFamily="34"/>
              </a:rPr>
              <a:t>15 to 34</a:t>
            </a:r>
          </a:p>
        </cdr:txBody>
      </cdr:sp>
    </cdr:grp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47625</xdr:colOff>
      <xdr:row>1</xdr:row>
      <xdr:rowOff>47625</xdr:rowOff>
    </xdr:from>
    <xdr:to>
      <xdr:col>20</xdr:col>
      <xdr:colOff>38100</xdr:colOff>
      <xdr:row>20</xdr:row>
      <xdr:rowOff>152400</xdr:rowOff>
    </xdr:to>
    <xdr:graphicFrame macro="">
      <xdr:nvGraphicFramePr>
        <xdr:cNvPr id="16385" name="Chart 1">
          <a:extLst>
            <a:ext uri="{FF2B5EF4-FFF2-40B4-BE49-F238E27FC236}">
              <a16:creationId xmlns:a16="http://schemas.microsoft.com/office/drawing/2014/main" id="{00000000-0008-0000-0C00-0000014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409575</xdr:colOff>
      <xdr:row>18</xdr:row>
      <xdr:rowOff>114300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00000000-0008-0000-0200-000001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409575</xdr:colOff>
      <xdr:row>37</xdr:row>
      <xdr:rowOff>114300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0</xdr:rowOff>
    </xdr:from>
    <xdr:to>
      <xdr:col>8</xdr:col>
      <xdr:colOff>409575</xdr:colOff>
      <xdr:row>56</xdr:row>
      <xdr:rowOff>114300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00000000-0008-0000-0200-000003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18</xdr:col>
      <xdr:colOff>447675</xdr:colOff>
      <xdr:row>18</xdr:row>
      <xdr:rowOff>123825</xdr:rowOff>
    </xdr:to>
    <xdr:graphicFrame macro="">
      <xdr:nvGraphicFramePr>
        <xdr:cNvPr id="2052" name="Chart 6">
          <a:extLst>
            <a:ext uri="{FF2B5EF4-FFF2-40B4-BE49-F238E27FC236}">
              <a16:creationId xmlns:a16="http://schemas.microsoft.com/office/drawing/2014/main" id="{00000000-0008-0000-0200-000004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18</xdr:col>
      <xdr:colOff>447675</xdr:colOff>
      <xdr:row>37</xdr:row>
      <xdr:rowOff>123825</xdr:rowOff>
    </xdr:to>
    <xdr:graphicFrame macro="">
      <xdr:nvGraphicFramePr>
        <xdr:cNvPr id="2053" name="Chart 7">
          <a:extLst>
            <a:ext uri="{FF2B5EF4-FFF2-40B4-BE49-F238E27FC236}">
              <a16:creationId xmlns:a16="http://schemas.microsoft.com/office/drawing/2014/main" id="{00000000-0008-0000-0200-000005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38</xdr:row>
      <xdr:rowOff>0</xdr:rowOff>
    </xdr:from>
    <xdr:to>
      <xdr:col>18</xdr:col>
      <xdr:colOff>447675</xdr:colOff>
      <xdr:row>56</xdr:row>
      <xdr:rowOff>123825</xdr:rowOff>
    </xdr:to>
    <xdr:graphicFrame macro="">
      <xdr:nvGraphicFramePr>
        <xdr:cNvPr id="2054" name="Chart 8">
          <a:extLst>
            <a:ext uri="{FF2B5EF4-FFF2-40B4-BE49-F238E27FC236}">
              <a16:creationId xmlns:a16="http://schemas.microsoft.com/office/drawing/2014/main" id="{00000000-0008-0000-0200-000006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57</xdr:row>
      <xdr:rowOff>0</xdr:rowOff>
    </xdr:from>
    <xdr:to>
      <xdr:col>18</xdr:col>
      <xdr:colOff>447675</xdr:colOff>
      <xdr:row>75</xdr:row>
      <xdr:rowOff>123825</xdr:rowOff>
    </xdr:to>
    <xdr:graphicFrame macro="">
      <xdr:nvGraphicFramePr>
        <xdr:cNvPr id="2055" name="Chart 9">
          <a:extLst>
            <a:ext uri="{FF2B5EF4-FFF2-40B4-BE49-F238E27FC236}">
              <a16:creationId xmlns:a16="http://schemas.microsoft.com/office/drawing/2014/main" id="{00000000-0008-0000-02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76</xdr:row>
      <xdr:rowOff>0</xdr:rowOff>
    </xdr:from>
    <xdr:to>
      <xdr:col>18</xdr:col>
      <xdr:colOff>447675</xdr:colOff>
      <xdr:row>94</xdr:row>
      <xdr:rowOff>123825</xdr:rowOff>
    </xdr:to>
    <xdr:graphicFrame macro="">
      <xdr:nvGraphicFramePr>
        <xdr:cNvPr id="2056" name="Chart 10">
          <a:extLst>
            <a:ext uri="{FF2B5EF4-FFF2-40B4-BE49-F238E27FC236}">
              <a16:creationId xmlns:a16="http://schemas.microsoft.com/office/drawing/2014/main" id="{00000000-0008-0000-0200-000008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95</xdr:row>
      <xdr:rowOff>0</xdr:rowOff>
    </xdr:from>
    <xdr:to>
      <xdr:col>18</xdr:col>
      <xdr:colOff>447675</xdr:colOff>
      <xdr:row>113</xdr:row>
      <xdr:rowOff>123825</xdr:rowOff>
    </xdr:to>
    <xdr:graphicFrame macro="">
      <xdr:nvGraphicFramePr>
        <xdr:cNvPr id="2057" name="Chart 11">
          <a:extLst>
            <a:ext uri="{FF2B5EF4-FFF2-40B4-BE49-F238E27FC236}">
              <a16:creationId xmlns:a16="http://schemas.microsoft.com/office/drawing/2014/main" id="{00000000-0008-0000-0200-000009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428625</xdr:colOff>
      <xdr:row>35</xdr:row>
      <xdr:rowOff>19050</xdr:rowOff>
    </xdr:from>
    <xdr:to>
      <xdr:col>16</xdr:col>
      <xdr:colOff>533400</xdr:colOff>
      <xdr:row>47</xdr:row>
      <xdr:rowOff>171450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35</xdr:row>
      <xdr:rowOff>0</xdr:rowOff>
    </xdr:from>
    <xdr:to>
      <xdr:col>22</xdr:col>
      <xdr:colOff>295275</xdr:colOff>
      <xdr:row>47</xdr:row>
      <xdr:rowOff>152400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00000000-0008-0000-0300-000002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35</xdr:row>
      <xdr:rowOff>0</xdr:rowOff>
    </xdr:from>
    <xdr:to>
      <xdr:col>30</xdr:col>
      <xdr:colOff>428625</xdr:colOff>
      <xdr:row>47</xdr:row>
      <xdr:rowOff>152400</xdr:rowOff>
    </xdr:to>
    <xdr:graphicFrame macro="">
      <xdr:nvGraphicFramePr>
        <xdr:cNvPr id="4099" name="Chart 3">
          <a:extLst>
            <a:ext uri="{FF2B5EF4-FFF2-40B4-BE49-F238E27FC236}">
              <a16:creationId xmlns:a16="http://schemas.microsoft.com/office/drawing/2014/main" id="{00000000-0008-0000-0300-000003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35</xdr:row>
      <xdr:rowOff>0</xdr:rowOff>
    </xdr:from>
    <xdr:to>
      <xdr:col>38</xdr:col>
      <xdr:colOff>428625</xdr:colOff>
      <xdr:row>47</xdr:row>
      <xdr:rowOff>152400</xdr:rowOff>
    </xdr:to>
    <xdr:graphicFrame macro="">
      <xdr:nvGraphicFramePr>
        <xdr:cNvPr id="4100" name="Chart 4">
          <a:extLst>
            <a:ext uri="{FF2B5EF4-FFF2-40B4-BE49-F238E27FC236}">
              <a16:creationId xmlns:a16="http://schemas.microsoft.com/office/drawing/2014/main" id="{00000000-0008-0000-0300-000004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419100</xdr:colOff>
      <xdr:row>53</xdr:row>
      <xdr:rowOff>0</xdr:rowOff>
    </xdr:from>
    <xdr:to>
      <xdr:col>16</xdr:col>
      <xdr:colOff>523875</xdr:colOff>
      <xdr:row>65</xdr:row>
      <xdr:rowOff>152400</xdr:rowOff>
    </xdr:to>
    <xdr:graphicFrame macro="">
      <xdr:nvGraphicFramePr>
        <xdr:cNvPr id="4101" name="Chart 5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53</xdr:row>
      <xdr:rowOff>0</xdr:rowOff>
    </xdr:from>
    <xdr:to>
      <xdr:col>22</xdr:col>
      <xdr:colOff>295275</xdr:colOff>
      <xdr:row>65</xdr:row>
      <xdr:rowOff>152400</xdr:rowOff>
    </xdr:to>
    <xdr:graphicFrame macro="">
      <xdr:nvGraphicFramePr>
        <xdr:cNvPr id="4102" name="Chart 6">
          <a:extLst>
            <a:ext uri="{FF2B5EF4-FFF2-40B4-BE49-F238E27FC236}">
              <a16:creationId xmlns:a16="http://schemas.microsoft.com/office/drawing/2014/main" id="{00000000-0008-0000-0300-000006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0</xdr:colOff>
      <xdr:row>53</xdr:row>
      <xdr:rowOff>0</xdr:rowOff>
    </xdr:from>
    <xdr:to>
      <xdr:col>30</xdr:col>
      <xdr:colOff>428625</xdr:colOff>
      <xdr:row>65</xdr:row>
      <xdr:rowOff>152400</xdr:rowOff>
    </xdr:to>
    <xdr:graphicFrame macro="">
      <xdr:nvGraphicFramePr>
        <xdr:cNvPr id="4103" name="Chart 7">
          <a:extLst>
            <a:ext uri="{FF2B5EF4-FFF2-40B4-BE49-F238E27FC236}">
              <a16:creationId xmlns:a16="http://schemas.microsoft.com/office/drawing/2014/main" id="{00000000-0008-0000-0300-000007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53</xdr:row>
      <xdr:rowOff>0</xdr:rowOff>
    </xdr:from>
    <xdr:to>
      <xdr:col>38</xdr:col>
      <xdr:colOff>428625</xdr:colOff>
      <xdr:row>65</xdr:row>
      <xdr:rowOff>152400</xdr:rowOff>
    </xdr:to>
    <xdr:graphicFrame macro="">
      <xdr:nvGraphicFramePr>
        <xdr:cNvPr id="4104" name="Chart 8">
          <a:extLst>
            <a:ext uri="{FF2B5EF4-FFF2-40B4-BE49-F238E27FC236}">
              <a16:creationId xmlns:a16="http://schemas.microsoft.com/office/drawing/2014/main" id="{00000000-0008-0000-0300-000008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419100</xdr:colOff>
      <xdr:row>69</xdr:row>
      <xdr:rowOff>0</xdr:rowOff>
    </xdr:from>
    <xdr:to>
      <xdr:col>16</xdr:col>
      <xdr:colOff>523875</xdr:colOff>
      <xdr:row>81</xdr:row>
      <xdr:rowOff>152400</xdr:rowOff>
    </xdr:to>
    <xdr:graphicFrame macro="">
      <xdr:nvGraphicFramePr>
        <xdr:cNvPr id="4105" name="Chart 9">
          <a:extLst>
            <a:ext uri="{FF2B5EF4-FFF2-40B4-BE49-F238E27FC236}">
              <a16:creationId xmlns:a16="http://schemas.microsoft.com/office/drawing/2014/main" id="{00000000-0008-0000-0300-000009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962025</xdr:colOff>
      <xdr:row>69</xdr:row>
      <xdr:rowOff>0</xdr:rowOff>
    </xdr:from>
    <xdr:to>
      <xdr:col>22</xdr:col>
      <xdr:colOff>257175</xdr:colOff>
      <xdr:row>81</xdr:row>
      <xdr:rowOff>152400</xdr:rowOff>
    </xdr:to>
    <xdr:graphicFrame macro="">
      <xdr:nvGraphicFramePr>
        <xdr:cNvPr id="4106" name="Chart 10">
          <a:extLst>
            <a:ext uri="{FF2B5EF4-FFF2-40B4-BE49-F238E27FC236}">
              <a16:creationId xmlns:a16="http://schemas.microsoft.com/office/drawing/2014/main" id="{00000000-0008-0000-0300-00000A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69</xdr:row>
      <xdr:rowOff>0</xdr:rowOff>
    </xdr:from>
    <xdr:to>
      <xdr:col>30</xdr:col>
      <xdr:colOff>428625</xdr:colOff>
      <xdr:row>81</xdr:row>
      <xdr:rowOff>152400</xdr:rowOff>
    </xdr:to>
    <xdr:graphicFrame macro="">
      <xdr:nvGraphicFramePr>
        <xdr:cNvPr id="4107" name="Chart 11">
          <a:extLst>
            <a:ext uri="{FF2B5EF4-FFF2-40B4-BE49-F238E27FC236}">
              <a16:creationId xmlns:a16="http://schemas.microsoft.com/office/drawing/2014/main" id="{00000000-0008-0000-0300-00000B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0</xdr:colOff>
      <xdr:row>69</xdr:row>
      <xdr:rowOff>0</xdr:rowOff>
    </xdr:from>
    <xdr:to>
      <xdr:col>38</xdr:col>
      <xdr:colOff>428625</xdr:colOff>
      <xdr:row>81</xdr:row>
      <xdr:rowOff>152400</xdr:rowOff>
    </xdr:to>
    <xdr:graphicFrame macro="">
      <xdr:nvGraphicFramePr>
        <xdr:cNvPr id="4108" name="Chart 12">
          <a:extLst>
            <a:ext uri="{FF2B5EF4-FFF2-40B4-BE49-F238E27FC236}">
              <a16:creationId xmlns:a16="http://schemas.microsoft.com/office/drawing/2014/main" id="{00000000-0008-0000-0300-00000C1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307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307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307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307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307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307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307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308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0.08216</cdr:x>
      <cdr:y>0.49521</cdr:y>
    </cdr:from>
    <cdr:to>
      <cdr:x>0.16</cdr:x>
      <cdr:y>0.56709</cdr:y>
    </cdr:to>
    <cdr:sp macro="" textlink="">
      <cdr:nvSpPr>
        <cdr:cNvPr id="3081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512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512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512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512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512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512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512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512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0.07784</cdr:x>
      <cdr:y>0.49521</cdr:y>
    </cdr:from>
    <cdr:to>
      <cdr:x>0.15568</cdr:x>
      <cdr:y>0.56709</cdr:y>
    </cdr:to>
    <cdr:sp macro="" textlink="">
      <cdr:nvSpPr>
        <cdr:cNvPr id="5129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614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614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614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614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614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615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615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615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0.07892</cdr:x>
      <cdr:y>0.5</cdr:y>
    </cdr:from>
    <cdr:to>
      <cdr:x>0.15676</cdr:x>
      <cdr:y>0.57188</cdr:y>
    </cdr:to>
    <cdr:sp macro="" textlink="">
      <cdr:nvSpPr>
        <cdr:cNvPr id="6153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0.00432</cdr:x>
      <cdr:y>0.24857</cdr:y>
    </cdr:from>
    <cdr:to>
      <cdr:x>0.2821</cdr:x>
      <cdr:y>0.34117</cdr:y>
    </cdr:to>
    <cdr:sp macro="" textlink="">
      <cdr:nvSpPr>
        <cdr:cNvPr id="716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49 (baseline)</a:t>
          </a:r>
        </a:p>
      </cdr:txBody>
    </cdr:sp>
  </cdr:relSizeAnchor>
  <cdr:relSizeAnchor xmlns:cdr="http://schemas.openxmlformats.org/drawingml/2006/chartDrawing">
    <cdr:from>
      <cdr:x>0.00432</cdr:x>
      <cdr:y>0.33138</cdr:y>
    </cdr:from>
    <cdr:to>
      <cdr:x>0.2821</cdr:x>
      <cdr:y>0.42398</cdr:y>
    </cdr:to>
    <cdr:sp macro="" textlink="">
      <cdr:nvSpPr>
        <cdr:cNvPr id="717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14</a:t>
          </a:r>
        </a:p>
      </cdr:txBody>
    </cdr:sp>
  </cdr:relSizeAnchor>
  <cdr:relSizeAnchor xmlns:cdr="http://schemas.openxmlformats.org/drawingml/2006/chartDrawing">
    <cdr:from>
      <cdr:x>0.00432</cdr:x>
      <cdr:y>0.41419</cdr:y>
    </cdr:from>
    <cdr:to>
      <cdr:x>0.2821</cdr:x>
      <cdr:y>0.50679</cdr:y>
    </cdr:to>
    <cdr:sp macro="" textlink="">
      <cdr:nvSpPr>
        <cdr:cNvPr id="717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19</a:t>
          </a:r>
        </a:p>
      </cdr:txBody>
    </cdr:sp>
  </cdr:relSizeAnchor>
  <cdr:relSizeAnchor xmlns:cdr="http://schemas.openxmlformats.org/drawingml/2006/chartDrawing">
    <cdr:from>
      <cdr:x>0.00432</cdr:x>
      <cdr:y>0.497</cdr:y>
    </cdr:from>
    <cdr:to>
      <cdr:x>0.2821</cdr:x>
      <cdr:y>0.5896</cdr:y>
    </cdr:to>
    <cdr:sp macro="" textlink="">
      <cdr:nvSpPr>
        <cdr:cNvPr id="717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20 to 24</a:t>
          </a:r>
        </a:p>
      </cdr:txBody>
    </cdr:sp>
  </cdr:relSizeAnchor>
  <cdr:relSizeAnchor xmlns:cdr="http://schemas.openxmlformats.org/drawingml/2006/chartDrawing">
    <cdr:from>
      <cdr:x>0.00432</cdr:x>
      <cdr:y>0.57981</cdr:y>
    </cdr:from>
    <cdr:to>
      <cdr:x>0.2821</cdr:x>
      <cdr:y>0.67241</cdr:y>
    </cdr:to>
    <cdr:sp macro="" textlink="">
      <cdr:nvSpPr>
        <cdr:cNvPr id="717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25 to 29</a:t>
          </a:r>
        </a:p>
      </cdr:txBody>
    </cdr:sp>
  </cdr:relSizeAnchor>
  <cdr:relSizeAnchor xmlns:cdr="http://schemas.openxmlformats.org/drawingml/2006/chartDrawing">
    <cdr:from>
      <cdr:x>0.00432</cdr:x>
      <cdr:y>0.66262</cdr:y>
    </cdr:from>
    <cdr:to>
      <cdr:x>0.2821</cdr:x>
      <cdr:y>0.75522</cdr:y>
    </cdr:to>
    <cdr:sp macro="" textlink="">
      <cdr:nvSpPr>
        <cdr:cNvPr id="717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30 to 34</a:t>
          </a:r>
        </a:p>
      </cdr:txBody>
    </cdr:sp>
  </cdr:relSizeAnchor>
  <cdr:relSizeAnchor xmlns:cdr="http://schemas.openxmlformats.org/drawingml/2006/chartDrawing">
    <cdr:from>
      <cdr:x>0.00432</cdr:x>
      <cdr:y>0.74543</cdr:y>
    </cdr:from>
    <cdr:to>
      <cdr:x>0.2821</cdr:x>
      <cdr:y>0.83803</cdr:y>
    </cdr:to>
    <cdr:sp macro="" textlink="">
      <cdr:nvSpPr>
        <cdr:cNvPr id="717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35 to 39</a:t>
          </a:r>
        </a:p>
      </cdr:txBody>
    </cdr:sp>
  </cdr:relSizeAnchor>
  <cdr:relSizeAnchor xmlns:cdr="http://schemas.openxmlformats.org/drawingml/2006/chartDrawing">
    <cdr:from>
      <cdr:x>0.00432</cdr:x>
      <cdr:y>0.82825</cdr:y>
    </cdr:from>
    <cdr:to>
      <cdr:x>0.2821</cdr:x>
      <cdr:y>0.92084</cdr:y>
    </cdr:to>
    <cdr:sp macro="" textlink="">
      <cdr:nvSpPr>
        <cdr:cNvPr id="717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40 to 44</a:t>
          </a:r>
        </a:p>
      </cdr:txBody>
    </cdr:sp>
  </cdr:relSizeAnchor>
  <cdr:relSizeAnchor xmlns:cdr="http://schemas.openxmlformats.org/drawingml/2006/chartDrawing">
    <cdr:from>
      <cdr:x>0.07784</cdr:x>
      <cdr:y>0.49521</cdr:y>
    </cdr:from>
    <cdr:to>
      <cdr:x>0.15568</cdr:x>
      <cdr:y>0.56709</cdr:y>
    </cdr:to>
    <cdr:sp macro="" textlink="">
      <cdr:nvSpPr>
        <cdr:cNvPr id="7177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819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8194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8195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8196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819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819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819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8200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0.00864</cdr:x>
      <cdr:y>0.26774</cdr:y>
    </cdr:from>
    <cdr:to>
      <cdr:x>0.28642</cdr:x>
      <cdr:y>0.36034</cdr:y>
    </cdr:to>
    <cdr:sp macro="" textlink="">
      <cdr:nvSpPr>
        <cdr:cNvPr id="9217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49 (baseline)</a:t>
          </a:r>
        </a:p>
      </cdr:txBody>
    </cdr:sp>
  </cdr:relSizeAnchor>
  <cdr:relSizeAnchor xmlns:cdr="http://schemas.openxmlformats.org/drawingml/2006/chartDrawing">
    <cdr:from>
      <cdr:x>0.00864</cdr:x>
      <cdr:y>0.3596</cdr:y>
    </cdr:from>
    <cdr:to>
      <cdr:x>0.28642</cdr:x>
      <cdr:y>0.4522</cdr:y>
    </cdr:to>
    <cdr:sp macro="" textlink="">
      <cdr:nvSpPr>
        <cdr:cNvPr id="9218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24</a:t>
          </a:r>
        </a:p>
      </cdr:txBody>
    </cdr:sp>
  </cdr:relSizeAnchor>
  <cdr:relSizeAnchor xmlns:cdr="http://schemas.openxmlformats.org/drawingml/2006/chartDrawing">
    <cdr:from>
      <cdr:x>0.00864</cdr:x>
      <cdr:y>0.45146</cdr:y>
    </cdr:from>
    <cdr:to>
      <cdr:x>0.28642</cdr:x>
      <cdr:y>0.54406</cdr:y>
    </cdr:to>
    <cdr:sp macro="" textlink="">
      <cdr:nvSpPr>
        <cdr:cNvPr id="9219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29</a:t>
          </a:r>
        </a:p>
      </cdr:txBody>
    </cdr:sp>
  </cdr:relSizeAnchor>
  <cdr:relSizeAnchor xmlns:cdr="http://schemas.openxmlformats.org/drawingml/2006/chartDrawing">
    <cdr:from>
      <cdr:x>0.00864</cdr:x>
      <cdr:y>0.54333</cdr:y>
    </cdr:from>
    <cdr:to>
      <cdr:x>0.28642</cdr:x>
      <cdr:y>0.63593</cdr:y>
    </cdr:to>
    <cdr:sp macro="" textlink="">
      <cdr:nvSpPr>
        <cdr:cNvPr id="9220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15 to 34</a:t>
          </a:r>
        </a:p>
      </cdr:txBody>
    </cdr:sp>
  </cdr:relSizeAnchor>
  <cdr:relSizeAnchor xmlns:cdr="http://schemas.openxmlformats.org/drawingml/2006/chartDrawing">
    <cdr:from>
      <cdr:x>0.00864</cdr:x>
      <cdr:y>0.63519</cdr:y>
    </cdr:from>
    <cdr:to>
      <cdr:x>0.28642</cdr:x>
      <cdr:y>0.72779</cdr:y>
    </cdr:to>
    <cdr:sp macro="" textlink="">
      <cdr:nvSpPr>
        <cdr:cNvPr id="9221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24</a:t>
          </a:r>
        </a:p>
      </cdr:txBody>
    </cdr:sp>
  </cdr:relSizeAnchor>
  <cdr:relSizeAnchor xmlns:cdr="http://schemas.openxmlformats.org/drawingml/2006/chartDrawing">
    <cdr:from>
      <cdr:x>0.00864</cdr:x>
      <cdr:y>0.72705</cdr:y>
    </cdr:from>
    <cdr:to>
      <cdr:x>0.28642</cdr:x>
      <cdr:y>0.81965</cdr:y>
    </cdr:to>
    <cdr:sp macro="" textlink="">
      <cdr:nvSpPr>
        <cdr:cNvPr id="9222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29</a:t>
          </a:r>
        </a:p>
      </cdr:txBody>
    </cdr:sp>
  </cdr:relSizeAnchor>
  <cdr:relSizeAnchor xmlns:cdr="http://schemas.openxmlformats.org/drawingml/2006/chartDrawing">
    <cdr:from>
      <cdr:x>0.00864</cdr:x>
      <cdr:y>0.81891</cdr:y>
    </cdr:from>
    <cdr:to>
      <cdr:x>0.28642</cdr:x>
      <cdr:y>0.91151</cdr:y>
    </cdr:to>
    <cdr:sp macro="" textlink="">
      <cdr:nvSpPr>
        <cdr:cNvPr id="9223" name="TextBox 1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en-US" sz="1000">
              <a:latin typeface="Arial" panose="020B0604020202020204" pitchFamily="34"/>
              <a:cs typeface="Arial" panose="020B0604020202020204" pitchFamily="34"/>
            </a:rPr>
            <a:t>10 to 34</a:t>
          </a:r>
        </a:p>
      </cdr:txBody>
    </cdr:sp>
  </cdr:relSizeAnchor>
  <cdr:relSizeAnchor xmlns:cdr="http://schemas.openxmlformats.org/drawingml/2006/chartDrawing">
    <cdr:from>
      <cdr:x>0.08216</cdr:x>
      <cdr:y>0.54313</cdr:y>
    </cdr:from>
    <cdr:to>
      <cdr:x>0.16</cdr:x>
      <cdr:y>0.61501</cdr:y>
    </cdr:to>
    <cdr:sp macro="" textlink="">
      <cdr:nvSpPr>
        <cdr:cNvPr id="9224" name="Gold marker"/>
        <cdr:cNvSpPr/>
      </cdr:nvSpPr>
      <cdr:spPr>
        <a:xfrm xmlns:a="http://schemas.openxmlformats.org/drawingml/2006/main">
          <a:off x="0" y="0"/>
          <a:ext cx="0" cy="0"/>
        </a:xfrm>
        <a:prstGeom xmlns:a="http://schemas.openxmlformats.org/drawingml/2006/main" prst="homePlate">
          <a:avLst/>
        </a:prstGeom>
        <a:ln xmlns:a="http://schemas.openxmlformats.org/drawingml/2006/main">
          <a:noFill/>
        </a:ln>
      </cdr:spPr>
      <cdr:style>
        <a:lnRef xmlns:a="http://schemas.openxmlformats.org/drawingml/2006/main" idx="2">
          <a:schemeClr val="accent2">
            <a:shade val="50000"/>
          </a:schemeClr>
        </a:lnRef>
        <a:fillRef xmlns:a="http://schemas.openxmlformats.org/drawingml/2006/main" idx="1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tlCol="0" anchor="ctr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50"/>
  <sheetViews>
    <sheetView zoomScale="85" zoomScaleNormal="85" workbookViewId="0">
      <selection activeCell="A3" sqref="A3"/>
    </sheetView>
  </sheetViews>
  <sheetFormatPr defaultColWidth="9.140625" defaultRowHeight="15"/>
  <sheetData>
    <row r="1" spans="1:1">
      <c r="A1" s="12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6" spans="1:1">
      <c r="A6" s="12" t="s">
        <v>4</v>
      </c>
    </row>
    <row r="8" spans="1:1">
      <c r="A8" s="12" t="s">
        <v>5</v>
      </c>
    </row>
    <row r="9" spans="1:1">
      <c r="A9" t="s">
        <v>6</v>
      </c>
    </row>
    <row r="10" spans="1:1">
      <c r="A10" t="s">
        <v>7</v>
      </c>
    </row>
    <row r="11" spans="1:1">
      <c r="A11" t="s">
        <v>8</v>
      </c>
    </row>
    <row r="12" spans="1:1">
      <c r="A12" t="s">
        <v>9</v>
      </c>
    </row>
    <row r="13" spans="1:1">
      <c r="A13" t="s">
        <v>10</v>
      </c>
    </row>
    <row r="14" spans="1:1">
      <c r="A14" t="s">
        <v>11</v>
      </c>
    </row>
    <row r="16" spans="1:1">
      <c r="A16" s="12" t="s">
        <v>12</v>
      </c>
    </row>
    <row r="17" spans="1:1">
      <c r="A17" t="s">
        <v>13</v>
      </c>
    </row>
    <row r="18" spans="1:1">
      <c r="A18" t="s">
        <v>14</v>
      </c>
    </row>
    <row r="19" spans="1:1">
      <c r="A19" t="s">
        <v>15</v>
      </c>
    </row>
    <row r="20" spans="1:1">
      <c r="A20" t="s">
        <v>16</v>
      </c>
    </row>
    <row r="21" spans="1:1">
      <c r="A21" t="s">
        <v>17</v>
      </c>
    </row>
    <row r="22" spans="1:1">
      <c r="A22" t="s">
        <v>18</v>
      </c>
    </row>
    <row r="23" spans="1:1">
      <c r="A23" t="s">
        <v>19</v>
      </c>
    </row>
    <row r="25" spans="1:1">
      <c r="A25" s="12" t="s">
        <v>20</v>
      </c>
    </row>
    <row r="26" spans="1:1">
      <c r="A26" t="s">
        <v>21</v>
      </c>
    </row>
    <row r="27" spans="1:1">
      <c r="A27" t="s">
        <v>22</v>
      </c>
    </row>
    <row r="28" spans="1:1">
      <c r="A28" t="s">
        <v>23</v>
      </c>
    </row>
    <row r="29" spans="1:1">
      <c r="A29" t="s">
        <v>24</v>
      </c>
    </row>
    <row r="30" spans="1:1">
      <c r="A30" t="s">
        <v>25</v>
      </c>
    </row>
    <row r="31" spans="1:1">
      <c r="A31" t="s">
        <v>26</v>
      </c>
    </row>
    <row r="32" spans="1:1">
      <c r="A32" t="s">
        <v>27</v>
      </c>
    </row>
    <row r="33" spans="1:1">
      <c r="A33" t="s">
        <v>28</v>
      </c>
    </row>
    <row r="34" spans="1:1">
      <c r="A34" t="s">
        <v>29</v>
      </c>
    </row>
    <row r="35" spans="1:1">
      <c r="A35" t="s">
        <v>30</v>
      </c>
    </row>
    <row r="36" spans="1:1">
      <c r="A36" t="s">
        <v>31</v>
      </c>
    </row>
    <row r="37" spans="1:1">
      <c r="A37" t="s">
        <v>32</v>
      </c>
    </row>
    <row r="38" spans="1:1">
      <c r="A38" t="s">
        <v>33</v>
      </c>
    </row>
    <row r="39" spans="1:1">
      <c r="A39" t="s">
        <v>34</v>
      </c>
    </row>
    <row r="41" spans="1:1">
      <c r="A41" s="12" t="s">
        <v>35</v>
      </c>
    </row>
    <row r="42" spans="1:1">
      <c r="A42" t="s">
        <v>36</v>
      </c>
    </row>
    <row r="43" spans="1:1">
      <c r="A43" t="s">
        <v>37</v>
      </c>
    </row>
    <row r="44" spans="1:1">
      <c r="A44" t="s">
        <v>38</v>
      </c>
    </row>
    <row r="45" spans="1:1">
      <c r="A45" t="s">
        <v>39</v>
      </c>
    </row>
    <row r="46" spans="1:1">
      <c r="A46" t="s">
        <v>40</v>
      </c>
    </row>
    <row r="47" spans="1:1">
      <c r="A47" t="s">
        <v>41</v>
      </c>
    </row>
    <row r="48" spans="1:1">
      <c r="A48" t="s">
        <v>42</v>
      </c>
    </row>
    <row r="49" spans="1:1">
      <c r="A49" t="s">
        <v>43</v>
      </c>
    </row>
    <row r="50" spans="1:1">
      <c r="A50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T44"/>
  <sheetViews>
    <sheetView workbookViewId="0">
      <selection activeCell="B4" sqref="B4"/>
    </sheetView>
  </sheetViews>
  <sheetFormatPr defaultColWidth="9.140625" defaultRowHeight="15"/>
  <cols>
    <col min="1" max="2" width="20.7109375" style="3" customWidth="1"/>
    <col min="3" max="62" width="10.28515625" style="3" customWidth="1"/>
    <col min="63" max="16384" width="9.140625" style="3"/>
  </cols>
  <sheetData>
    <row r="1" spans="1:72"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09"/>
      <c r="P1" s="109"/>
      <c r="Q1" s="109"/>
      <c r="BK1" s="91"/>
      <c r="BL1" s="91"/>
      <c r="BM1" s="91"/>
      <c r="BN1" s="91"/>
      <c r="BO1" s="91"/>
      <c r="BP1" s="91"/>
      <c r="BQ1" s="91"/>
      <c r="BR1" s="91"/>
      <c r="BS1" s="91"/>
      <c r="BT1" s="91"/>
    </row>
    <row r="2" spans="1:72">
      <c r="BK2" s="91"/>
      <c r="BL2" s="91"/>
      <c r="BM2" s="91"/>
      <c r="BN2" s="91"/>
      <c r="BO2" s="91"/>
      <c r="BP2" s="91"/>
      <c r="BQ2" s="91"/>
      <c r="BR2" s="91"/>
      <c r="BS2" s="91"/>
      <c r="BT2" s="91"/>
    </row>
    <row r="3" spans="1:72" ht="15.75" thickBot="1">
      <c r="C3" s="110" t="s">
        <v>272</v>
      </c>
      <c r="D3" s="110" t="s">
        <v>273</v>
      </c>
      <c r="E3" s="110" t="s">
        <v>274</v>
      </c>
      <c r="F3" s="110" t="s">
        <v>275</v>
      </c>
      <c r="G3" s="110" t="s">
        <v>276</v>
      </c>
      <c r="H3" s="110" t="s">
        <v>272</v>
      </c>
      <c r="I3" s="110" t="s">
        <v>273</v>
      </c>
      <c r="J3" s="110" t="s">
        <v>274</v>
      </c>
      <c r="K3" s="110" t="s">
        <v>275</v>
      </c>
      <c r="L3" s="110" t="s">
        <v>276</v>
      </c>
      <c r="M3" s="110" t="s">
        <v>272</v>
      </c>
      <c r="N3" s="110" t="s">
        <v>273</v>
      </c>
      <c r="O3" s="110" t="s">
        <v>274</v>
      </c>
      <c r="P3" s="110" t="s">
        <v>275</v>
      </c>
      <c r="Q3" s="110" t="s">
        <v>276</v>
      </c>
      <c r="R3" s="110" t="s">
        <v>272</v>
      </c>
      <c r="S3" s="110" t="s">
        <v>273</v>
      </c>
      <c r="T3" s="110" t="s">
        <v>274</v>
      </c>
      <c r="U3" s="110" t="s">
        <v>275</v>
      </c>
      <c r="V3" s="110" t="s">
        <v>276</v>
      </c>
      <c r="W3" s="110" t="s">
        <v>272</v>
      </c>
      <c r="X3" s="110" t="s">
        <v>273</v>
      </c>
      <c r="Y3" s="110" t="s">
        <v>274</v>
      </c>
      <c r="Z3" s="110" t="s">
        <v>275</v>
      </c>
      <c r="AA3" s="110" t="s">
        <v>276</v>
      </c>
      <c r="AB3" s="110" t="s">
        <v>272</v>
      </c>
      <c r="AC3" s="110" t="s">
        <v>273</v>
      </c>
      <c r="AD3" s="110" t="s">
        <v>274</v>
      </c>
      <c r="AE3" s="110" t="s">
        <v>275</v>
      </c>
      <c r="AF3" s="110" t="s">
        <v>276</v>
      </c>
      <c r="AG3" s="110" t="s">
        <v>272</v>
      </c>
      <c r="AH3" s="110" t="s">
        <v>273</v>
      </c>
      <c r="AI3" s="110" t="s">
        <v>274</v>
      </c>
      <c r="AJ3" s="110" t="s">
        <v>275</v>
      </c>
      <c r="AK3" s="110" t="s">
        <v>276</v>
      </c>
      <c r="AL3" s="110" t="s">
        <v>272</v>
      </c>
      <c r="AM3" s="110" t="s">
        <v>273</v>
      </c>
      <c r="AN3" s="110" t="s">
        <v>274</v>
      </c>
      <c r="AO3" s="110" t="s">
        <v>275</v>
      </c>
      <c r="AP3" s="110" t="s">
        <v>276</v>
      </c>
      <c r="AQ3" s="110" t="s">
        <v>272</v>
      </c>
      <c r="AR3" s="110" t="s">
        <v>273</v>
      </c>
      <c r="AS3" s="110" t="s">
        <v>274</v>
      </c>
      <c r="AT3" s="110" t="s">
        <v>275</v>
      </c>
      <c r="AU3" s="110" t="s">
        <v>276</v>
      </c>
      <c r="AV3" s="110" t="s">
        <v>272</v>
      </c>
      <c r="AW3" s="110" t="s">
        <v>273</v>
      </c>
      <c r="AX3" s="110" t="s">
        <v>274</v>
      </c>
      <c r="AY3" s="110" t="s">
        <v>275</v>
      </c>
      <c r="AZ3" s="110" t="s">
        <v>276</v>
      </c>
      <c r="BA3" s="110" t="s">
        <v>272</v>
      </c>
      <c r="BB3" s="110" t="s">
        <v>273</v>
      </c>
      <c r="BC3" s="110" t="s">
        <v>274</v>
      </c>
      <c r="BD3" s="110" t="s">
        <v>275</v>
      </c>
      <c r="BE3" s="110" t="s">
        <v>276</v>
      </c>
      <c r="BF3" s="110" t="s">
        <v>272</v>
      </c>
      <c r="BG3" s="110" t="s">
        <v>273</v>
      </c>
      <c r="BH3" s="110" t="s">
        <v>274</v>
      </c>
      <c r="BI3" s="111" t="s">
        <v>275</v>
      </c>
      <c r="BJ3" s="110" t="s">
        <v>276</v>
      </c>
      <c r="BK3" s="91"/>
      <c r="BL3" s="91"/>
      <c r="BM3" s="91"/>
      <c r="BN3" s="91"/>
      <c r="BO3" s="91"/>
      <c r="BP3" s="91"/>
      <c r="BQ3" s="91"/>
      <c r="BR3" s="91"/>
      <c r="BS3" s="91"/>
      <c r="BT3" s="91"/>
    </row>
    <row r="4" spans="1:72" ht="15.75" thickBot="1">
      <c r="A4" s="112" t="s">
        <v>98</v>
      </c>
      <c r="B4" s="113" t="s">
        <v>96</v>
      </c>
      <c r="C4" s="158" t="s">
        <v>114</v>
      </c>
      <c r="D4" s="159" t="s">
        <v>114</v>
      </c>
      <c r="E4" s="159" t="s">
        <v>114</v>
      </c>
      <c r="F4" s="159" t="s">
        <v>114</v>
      </c>
      <c r="G4" s="160" t="s">
        <v>114</v>
      </c>
      <c r="H4" s="158" t="s">
        <v>115</v>
      </c>
      <c r="I4" s="159" t="s">
        <v>115</v>
      </c>
      <c r="J4" s="159" t="s">
        <v>115</v>
      </c>
      <c r="K4" s="159" t="s">
        <v>115</v>
      </c>
      <c r="L4" s="160" t="s">
        <v>115</v>
      </c>
      <c r="M4" s="158" t="s">
        <v>116</v>
      </c>
      <c r="N4" s="159" t="s">
        <v>116</v>
      </c>
      <c r="O4" s="159" t="s">
        <v>116</v>
      </c>
      <c r="P4" s="159" t="s">
        <v>116</v>
      </c>
      <c r="Q4" s="160" t="s">
        <v>116</v>
      </c>
      <c r="R4" s="158" t="s">
        <v>117</v>
      </c>
      <c r="S4" s="159" t="s">
        <v>117</v>
      </c>
      <c r="T4" s="159" t="s">
        <v>117</v>
      </c>
      <c r="U4" s="159" t="s">
        <v>117</v>
      </c>
      <c r="V4" s="160" t="s">
        <v>117</v>
      </c>
      <c r="W4" s="158" t="s">
        <v>118</v>
      </c>
      <c r="X4" s="159" t="s">
        <v>118</v>
      </c>
      <c r="Y4" s="159" t="s">
        <v>118</v>
      </c>
      <c r="Z4" s="159" t="s">
        <v>118</v>
      </c>
      <c r="AA4" s="160" t="s">
        <v>118</v>
      </c>
      <c r="AB4" s="158" t="s">
        <v>119</v>
      </c>
      <c r="AC4" s="159" t="s">
        <v>119</v>
      </c>
      <c r="AD4" s="159" t="s">
        <v>119</v>
      </c>
      <c r="AE4" s="159" t="s">
        <v>119</v>
      </c>
      <c r="AF4" s="160" t="s">
        <v>119</v>
      </c>
      <c r="AG4" s="158" t="s">
        <v>120</v>
      </c>
      <c r="AH4" s="159" t="s">
        <v>120</v>
      </c>
      <c r="AI4" s="159" t="s">
        <v>120</v>
      </c>
      <c r="AJ4" s="159" t="s">
        <v>120</v>
      </c>
      <c r="AK4" s="160" t="s">
        <v>120</v>
      </c>
      <c r="AL4" s="158" t="s">
        <v>121</v>
      </c>
      <c r="AM4" s="159" t="s">
        <v>121</v>
      </c>
      <c r="AN4" s="159" t="s">
        <v>121</v>
      </c>
      <c r="AO4" s="159" t="s">
        <v>121</v>
      </c>
      <c r="AP4" s="160" t="s">
        <v>121</v>
      </c>
      <c r="AQ4" s="158" t="s">
        <v>122</v>
      </c>
      <c r="AR4" s="159" t="s">
        <v>122</v>
      </c>
      <c r="AS4" s="159" t="s">
        <v>122</v>
      </c>
      <c r="AT4" s="159" t="s">
        <v>122</v>
      </c>
      <c r="AU4" s="160" t="s">
        <v>122</v>
      </c>
      <c r="AV4" s="158" t="s">
        <v>123</v>
      </c>
      <c r="AW4" s="159" t="s">
        <v>123</v>
      </c>
      <c r="AX4" s="159" t="s">
        <v>123</v>
      </c>
      <c r="AY4" s="159" t="s">
        <v>123</v>
      </c>
      <c r="AZ4" s="160" t="s">
        <v>123</v>
      </c>
      <c r="BA4" s="158" t="s">
        <v>124</v>
      </c>
      <c r="BB4" s="159" t="s">
        <v>124</v>
      </c>
      <c r="BC4" s="159" t="s">
        <v>124</v>
      </c>
      <c r="BD4" s="159" t="s">
        <v>124</v>
      </c>
      <c r="BE4" s="160" t="s">
        <v>124</v>
      </c>
      <c r="BF4" s="158" t="s">
        <v>125</v>
      </c>
      <c r="BG4" s="159" t="s">
        <v>125</v>
      </c>
      <c r="BH4" s="159" t="s">
        <v>125</v>
      </c>
      <c r="BI4" s="159" t="s">
        <v>125</v>
      </c>
      <c r="BJ4" s="160" t="s">
        <v>125</v>
      </c>
      <c r="BK4" s="114"/>
      <c r="BL4" s="114"/>
      <c r="BM4" s="114"/>
      <c r="BN4" s="114"/>
      <c r="BO4" s="114"/>
      <c r="BP4" s="114"/>
      <c r="BQ4" s="114"/>
      <c r="BR4" s="114"/>
      <c r="BS4" s="114"/>
      <c r="BT4" s="114"/>
    </row>
    <row r="6" spans="1:72">
      <c r="A6" s="3" t="s">
        <v>95</v>
      </c>
      <c r="C6" s="3">
        <v>0</v>
      </c>
      <c r="D6" s="3">
        <v>0</v>
      </c>
      <c r="E6" s="3">
        <v>1E-4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1.9099999999999999E-2</v>
      </c>
      <c r="N6" s="3">
        <v>3.13E-3</v>
      </c>
      <c r="O6" s="3">
        <v>0</v>
      </c>
      <c r="P6" s="3">
        <v>0</v>
      </c>
      <c r="Q6" s="3">
        <v>0</v>
      </c>
      <c r="R6" s="3">
        <v>5.3379999999999997E-2</v>
      </c>
      <c r="S6" s="3">
        <v>2.494E-2</v>
      </c>
      <c r="T6" s="3">
        <v>5.4900000000000001E-3</v>
      </c>
      <c r="U6" s="3">
        <v>1.8939999999999999E-2</v>
      </c>
      <c r="V6" s="3">
        <v>1.6199999999999999E-2</v>
      </c>
      <c r="W6" s="3">
        <v>6.0560000000000003E-2</v>
      </c>
      <c r="X6" s="3">
        <v>3.9550000000000002E-2</v>
      </c>
      <c r="Y6" s="3">
        <v>2.2689999999999998E-2</v>
      </c>
      <c r="Z6" s="3">
        <v>5.3769999999999998E-2</v>
      </c>
      <c r="AA6" s="3">
        <v>3.7530000000000001E-2</v>
      </c>
      <c r="AB6" s="3">
        <v>4.045E-2</v>
      </c>
      <c r="AC6" s="3">
        <v>3.4840000000000003E-2</v>
      </c>
      <c r="AD6" s="3">
        <v>2.547E-2</v>
      </c>
      <c r="AE6" s="3">
        <v>3.9579999999999997E-2</v>
      </c>
      <c r="AF6" s="3">
        <v>3.7069999999999999E-2</v>
      </c>
      <c r="AG6" s="3">
        <v>2.24E-2</v>
      </c>
      <c r="AH6" s="3">
        <v>2.1239999999999998E-2</v>
      </c>
      <c r="AI6" s="3">
        <v>2.001E-2</v>
      </c>
      <c r="AJ6" s="3">
        <v>3.0669999999999999E-2</v>
      </c>
      <c r="AK6" s="3">
        <v>3.0269999999999998E-2</v>
      </c>
      <c r="AL6" s="3">
        <v>1.4630000000000001E-2</v>
      </c>
      <c r="AM6" s="3">
        <v>1.069E-2</v>
      </c>
      <c r="AN6" s="3">
        <v>1.125E-2</v>
      </c>
      <c r="AO6" s="3">
        <v>1.8540000000000001E-2</v>
      </c>
      <c r="AP6" s="3">
        <v>1.8960000000000001E-2</v>
      </c>
      <c r="AQ6" s="3">
        <v>8.3000000000000001E-3</v>
      </c>
      <c r="AR6" s="3">
        <v>8.0800000000000004E-3</v>
      </c>
      <c r="AS6" s="3">
        <v>7.92E-3</v>
      </c>
      <c r="AT6" s="3">
        <v>1.2619999999999999E-2</v>
      </c>
      <c r="AU6" s="3">
        <v>1.2370000000000001E-2</v>
      </c>
      <c r="AV6" s="3">
        <v>4.7099999999999998E-3</v>
      </c>
      <c r="AW6" s="3">
        <v>4.4200000000000003E-3</v>
      </c>
      <c r="AX6" s="3">
        <v>5.0200000000000002E-3</v>
      </c>
      <c r="AY6" s="3">
        <v>7.5599999999999999E-3</v>
      </c>
      <c r="AZ6" s="3">
        <v>7.8899999999999994E-3</v>
      </c>
      <c r="BA6" s="3">
        <v>2.7899999999999999E-3</v>
      </c>
      <c r="BB6" s="3">
        <v>1.7899999999999999E-3</v>
      </c>
      <c r="BC6" s="3">
        <v>2.33E-3</v>
      </c>
      <c r="BD6" s="3">
        <v>3.3899999999999998E-3</v>
      </c>
      <c r="BE6" s="3">
        <v>4.5799999999999999E-3</v>
      </c>
      <c r="BF6" s="3">
        <v>1.4300000000000001E-3</v>
      </c>
      <c r="BG6" s="3">
        <v>1.7700000000000001E-3</v>
      </c>
      <c r="BH6" s="3">
        <v>1.7799999999999999E-3</v>
      </c>
      <c r="BI6" s="3">
        <v>1.92E-3</v>
      </c>
      <c r="BJ6" s="3">
        <v>2.2899999999999999E-3</v>
      </c>
    </row>
    <row r="7" spans="1:72">
      <c r="A7" s="3" t="s">
        <v>146</v>
      </c>
      <c r="C7" s="3">
        <v>0</v>
      </c>
      <c r="D7" s="3">
        <v>0</v>
      </c>
      <c r="E7" s="3">
        <v>1.2999999999999999E-4</v>
      </c>
      <c r="F7" s="3">
        <v>0</v>
      </c>
      <c r="G7" s="3">
        <v>0</v>
      </c>
      <c r="H7" s="3">
        <v>4.7000000000000002E-3</v>
      </c>
      <c r="I7" s="3">
        <v>0</v>
      </c>
      <c r="J7" s="3">
        <v>0</v>
      </c>
      <c r="K7" s="3">
        <v>0</v>
      </c>
      <c r="L7" s="3">
        <v>0</v>
      </c>
      <c r="M7" s="3">
        <v>1.162E-2</v>
      </c>
      <c r="N7" s="3">
        <v>0</v>
      </c>
      <c r="O7" s="3">
        <v>0</v>
      </c>
      <c r="P7" s="3">
        <v>0</v>
      </c>
      <c r="Q7" s="3">
        <v>0</v>
      </c>
      <c r="R7" s="3">
        <v>3.2779999999999997E-2</v>
      </c>
      <c r="S7" s="3">
        <v>2.0500000000000002E-3</v>
      </c>
      <c r="T7" s="3">
        <v>0</v>
      </c>
      <c r="U7" s="3">
        <v>0</v>
      </c>
      <c r="V7" s="3">
        <v>0</v>
      </c>
      <c r="W7" s="3">
        <v>3.1739999999999997E-2</v>
      </c>
      <c r="X7" s="3">
        <v>8.5699999999999995E-3</v>
      </c>
      <c r="Y7" s="3">
        <v>5.3400000000000001E-3</v>
      </c>
      <c r="Z7" s="3">
        <v>4.79E-3</v>
      </c>
      <c r="AA7" s="3">
        <v>8.1300000000000001E-3</v>
      </c>
      <c r="AB7" s="3">
        <v>1.8489999999999999E-2</v>
      </c>
      <c r="AC7" s="3">
        <v>8.2400000000000008E-3</v>
      </c>
      <c r="AD7" s="3">
        <v>7.1199999999999996E-3</v>
      </c>
      <c r="AE7" s="3">
        <v>7.5100000000000002E-3</v>
      </c>
      <c r="AF7" s="3">
        <v>8.9999999999999993E-3</v>
      </c>
      <c r="AG7" s="3">
        <v>1.15E-2</v>
      </c>
      <c r="AH7" s="3">
        <v>6.5799999999999999E-3</v>
      </c>
      <c r="AI7" s="3">
        <v>6.28E-3</v>
      </c>
      <c r="AJ7" s="3">
        <v>6.96E-3</v>
      </c>
      <c r="AK7" s="3">
        <v>8.3400000000000002E-3</v>
      </c>
      <c r="AL7" s="3">
        <v>7.7099999999999998E-3</v>
      </c>
      <c r="AM7" s="3">
        <v>3.6099999999999999E-3</v>
      </c>
      <c r="AN7" s="3">
        <v>3.6600000000000001E-3</v>
      </c>
      <c r="AO7" s="3">
        <v>4.7000000000000002E-3</v>
      </c>
      <c r="AP7" s="3">
        <v>5.5300000000000002E-3</v>
      </c>
      <c r="AQ7" s="3">
        <v>4.9100000000000003E-3</v>
      </c>
      <c r="AR7" s="3">
        <v>3.5999999999999999E-3</v>
      </c>
      <c r="AS7" s="3">
        <v>3.29E-3</v>
      </c>
      <c r="AT7" s="3">
        <v>3.6900000000000001E-3</v>
      </c>
      <c r="AU7" s="3">
        <v>4.1399999999999996E-3</v>
      </c>
      <c r="AV7" s="3">
        <v>2.6099999999999999E-3</v>
      </c>
      <c r="AW7" s="3">
        <v>1.9400000000000001E-3</v>
      </c>
      <c r="AX7" s="3">
        <v>2.1700000000000001E-3</v>
      </c>
      <c r="AY7" s="3">
        <v>2.6199999999999999E-3</v>
      </c>
      <c r="AZ7" s="3">
        <v>2.9499999999999999E-3</v>
      </c>
      <c r="BA7" s="3">
        <v>1.7600000000000001E-3</v>
      </c>
      <c r="BB7" s="3">
        <v>5.6999999999999998E-4</v>
      </c>
      <c r="BC7" s="3">
        <v>8.1999999999999998E-4</v>
      </c>
      <c r="BD7" s="3">
        <v>1.2099999999999999E-3</v>
      </c>
      <c r="BE7" s="3">
        <v>1.5900000000000001E-3</v>
      </c>
      <c r="BF7" s="3">
        <v>8.8999999999999995E-4</v>
      </c>
      <c r="BG7" s="3">
        <v>1.1100000000000001E-3</v>
      </c>
      <c r="BH7" s="3">
        <v>9.7000000000000005E-4</v>
      </c>
      <c r="BI7" s="3">
        <v>9.3999999999999997E-4</v>
      </c>
      <c r="BJ7" s="3">
        <v>1E-3</v>
      </c>
    </row>
    <row r="8" spans="1:72">
      <c r="A8" s="3" t="s">
        <v>147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2.2899999999999999E-3</v>
      </c>
      <c r="N8" s="3">
        <v>0</v>
      </c>
      <c r="O8" s="3">
        <v>0</v>
      </c>
      <c r="P8" s="3">
        <v>0</v>
      </c>
      <c r="Q8" s="3">
        <v>0</v>
      </c>
      <c r="R8" s="3">
        <v>5.4989999999999997E-2</v>
      </c>
      <c r="S8" s="3">
        <v>4.249E-2</v>
      </c>
      <c r="T8" s="3">
        <v>6.0400000000000002E-3</v>
      </c>
      <c r="U8" s="3">
        <v>4.53E-2</v>
      </c>
      <c r="V8" s="3">
        <v>2.4410000000000001E-2</v>
      </c>
      <c r="W8" s="3">
        <v>7.911E-2</v>
      </c>
      <c r="X8" s="3">
        <v>6.9389999999999993E-2</v>
      </c>
      <c r="Y8" s="3">
        <v>3.1669999999999997E-2</v>
      </c>
      <c r="Z8" s="3">
        <v>0.10582</v>
      </c>
      <c r="AA8" s="3">
        <v>4.1029999999999997E-2</v>
      </c>
      <c r="AB8" s="3">
        <v>5.8009999999999999E-2</v>
      </c>
      <c r="AC8" s="3">
        <v>5.7689999999999998E-2</v>
      </c>
      <c r="AD8" s="3">
        <v>3.5310000000000001E-2</v>
      </c>
      <c r="AE8" s="3">
        <v>6.0769999999999998E-2</v>
      </c>
      <c r="AF8" s="3">
        <v>5.2909999999999999E-2</v>
      </c>
      <c r="AG8" s="3">
        <v>2.8219999999999999E-2</v>
      </c>
      <c r="AH8" s="3">
        <v>2.9919999999999999E-2</v>
      </c>
      <c r="AI8" s="3">
        <v>2.8379999999999999E-2</v>
      </c>
      <c r="AJ8" s="3">
        <v>4.2840000000000003E-2</v>
      </c>
      <c r="AK8" s="3">
        <v>4.3490000000000001E-2</v>
      </c>
      <c r="AL8" s="3">
        <v>1.3599999999999999E-2</v>
      </c>
      <c r="AM8" s="3">
        <v>1.3639999999999999E-2</v>
      </c>
      <c r="AN8" s="3">
        <v>1.4030000000000001E-2</v>
      </c>
      <c r="AO8" s="3">
        <v>1.9900000000000001E-2</v>
      </c>
      <c r="AP8" s="3">
        <v>2.7009999999999999E-2</v>
      </c>
      <c r="AQ8" s="3">
        <v>6.3400000000000001E-3</v>
      </c>
      <c r="AR8" s="3">
        <v>7.5199999999999998E-3</v>
      </c>
      <c r="AS8" s="3">
        <v>7.5500000000000003E-3</v>
      </c>
      <c r="AT8" s="3">
        <v>1.072E-2</v>
      </c>
      <c r="AU8" s="3">
        <v>1.499E-2</v>
      </c>
      <c r="AV8" s="3">
        <v>3.32E-3</v>
      </c>
      <c r="AW8" s="3">
        <v>2.99E-3</v>
      </c>
      <c r="AX8" s="3">
        <v>3.98E-3</v>
      </c>
      <c r="AY8" s="3">
        <v>5.2300000000000003E-3</v>
      </c>
      <c r="AZ8" s="3">
        <v>7.8100000000000001E-3</v>
      </c>
      <c r="BA8" s="3">
        <v>1.6900000000000001E-3</v>
      </c>
      <c r="BB8" s="3">
        <v>1.48E-3</v>
      </c>
      <c r="BC8" s="3">
        <v>1.6999999999999999E-3</v>
      </c>
      <c r="BD8" s="3">
        <v>2.49E-3</v>
      </c>
      <c r="BE8" s="3">
        <v>3.96E-3</v>
      </c>
      <c r="BF8" s="3">
        <v>8.8999999999999995E-4</v>
      </c>
      <c r="BG8" s="3">
        <v>1.09E-3</v>
      </c>
      <c r="BH8" s="3">
        <v>1.1900000000000001E-3</v>
      </c>
      <c r="BI8" s="3">
        <v>1.32E-3</v>
      </c>
      <c r="BJ8" s="3">
        <v>1.6100000000000001E-3</v>
      </c>
    </row>
    <row r="9" spans="1:72">
      <c r="A9" s="3" t="s">
        <v>148</v>
      </c>
      <c r="C9" s="3">
        <v>0</v>
      </c>
      <c r="D9" s="3">
        <v>0</v>
      </c>
      <c r="E9" s="3">
        <v>6.9999999999999994E-5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4.7099999999999998E-3</v>
      </c>
      <c r="N9" s="3">
        <v>0</v>
      </c>
      <c r="O9" s="3">
        <v>0</v>
      </c>
      <c r="P9" s="3">
        <v>0</v>
      </c>
      <c r="Q9" s="3">
        <v>0</v>
      </c>
      <c r="R9" s="3">
        <v>1.533E-2</v>
      </c>
      <c r="S9" s="3">
        <v>0</v>
      </c>
      <c r="T9" s="3">
        <v>0</v>
      </c>
      <c r="U9" s="3">
        <v>0</v>
      </c>
      <c r="V9" s="3">
        <v>0</v>
      </c>
      <c r="W9" s="3">
        <v>2.3720000000000001E-2</v>
      </c>
      <c r="X9" s="3">
        <v>1.103E-2</v>
      </c>
      <c r="Y9" s="3">
        <v>2.16E-3</v>
      </c>
      <c r="Z9" s="3">
        <v>4.3099999999999996E-3</v>
      </c>
      <c r="AA9" s="3">
        <v>3.3999999999999998E-3</v>
      </c>
      <c r="AB9" s="3">
        <v>1.2630000000000001E-2</v>
      </c>
      <c r="AC9" s="3">
        <v>9.1400000000000006E-3</v>
      </c>
      <c r="AD9" s="3">
        <v>5.64E-3</v>
      </c>
      <c r="AE9" s="3">
        <v>7.0600000000000003E-3</v>
      </c>
      <c r="AF9" s="3">
        <v>6.7499999999999999E-3</v>
      </c>
      <c r="AG9" s="3">
        <v>9.75E-3</v>
      </c>
      <c r="AH9" s="3">
        <v>7.5100000000000002E-3</v>
      </c>
      <c r="AI9" s="3">
        <v>5.96E-3</v>
      </c>
      <c r="AJ9" s="3">
        <v>7.1300000000000001E-3</v>
      </c>
      <c r="AK9" s="3">
        <v>7.4700000000000001E-3</v>
      </c>
      <c r="AL9" s="3">
        <v>1.0460000000000001E-2</v>
      </c>
      <c r="AM9" s="3">
        <v>2.63E-3</v>
      </c>
      <c r="AN9" s="3">
        <v>2.0999999999999999E-3</v>
      </c>
      <c r="AO9" s="3">
        <v>4.0099999999999997E-3</v>
      </c>
      <c r="AP9" s="3">
        <v>5.4299999999999999E-3</v>
      </c>
      <c r="AQ9" s="3">
        <v>8.5800000000000008E-3</v>
      </c>
      <c r="AR9" s="3">
        <v>6.4099999999999999E-3</v>
      </c>
      <c r="AS9" s="3">
        <v>4.5799999999999999E-3</v>
      </c>
      <c r="AT9" s="3">
        <v>4.7600000000000003E-3</v>
      </c>
      <c r="AU9" s="3">
        <v>4.9399999999999999E-3</v>
      </c>
      <c r="AV9" s="3">
        <v>4.0499999999999998E-3</v>
      </c>
      <c r="AW9" s="3">
        <v>3.46E-3</v>
      </c>
      <c r="AX9" s="3">
        <v>3.7599999999999999E-3</v>
      </c>
      <c r="AY9" s="3">
        <v>4.3699999999999998E-3</v>
      </c>
      <c r="AZ9" s="3">
        <v>4.6600000000000001E-3</v>
      </c>
      <c r="BA9" s="3">
        <v>2.5200000000000001E-3</v>
      </c>
      <c r="BB9" s="3">
        <v>1.0499999999999999E-3</v>
      </c>
      <c r="BC9" s="3">
        <v>1.3600000000000001E-3</v>
      </c>
      <c r="BD9" s="3">
        <v>2.0699999999999998E-3</v>
      </c>
      <c r="BE9" s="3">
        <v>2.7299999999999998E-3</v>
      </c>
      <c r="BF9" s="3">
        <v>1.6299999999999999E-3</v>
      </c>
      <c r="BG9" s="3">
        <v>1.8600000000000001E-3</v>
      </c>
      <c r="BH9" s="3">
        <v>1.65E-3</v>
      </c>
      <c r="BI9" s="3">
        <v>1.58E-3</v>
      </c>
      <c r="BJ9" s="3">
        <v>1.6999999999999999E-3</v>
      </c>
    </row>
    <row r="10" spans="1:72">
      <c r="A10" s="3" t="s">
        <v>149</v>
      </c>
      <c r="C10" s="3">
        <v>0</v>
      </c>
      <c r="D10" s="3">
        <v>0</v>
      </c>
      <c r="E10" s="3">
        <v>2.7E-4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1.2619999999999999E-2</v>
      </c>
      <c r="N10" s="3">
        <v>0</v>
      </c>
      <c r="O10" s="3">
        <v>0</v>
      </c>
      <c r="P10" s="3">
        <v>0</v>
      </c>
      <c r="Q10" s="3">
        <v>0</v>
      </c>
      <c r="R10" s="3">
        <v>4.6210000000000001E-2</v>
      </c>
      <c r="S10" s="3">
        <v>9.2899999999999996E-3</v>
      </c>
      <c r="T10" s="3">
        <v>7.6699999999999997E-3</v>
      </c>
      <c r="U10" s="3">
        <v>0</v>
      </c>
      <c r="V10" s="3">
        <v>5.5300000000000002E-3</v>
      </c>
      <c r="W10" s="3">
        <v>5.5489999999999998E-2</v>
      </c>
      <c r="X10" s="3">
        <v>2.1440000000000001E-2</v>
      </c>
      <c r="Y10" s="3">
        <v>2.095E-2</v>
      </c>
      <c r="Z10" s="3">
        <v>9.0900000000000009E-3</v>
      </c>
      <c r="AA10" s="3">
        <v>2.155E-2</v>
      </c>
      <c r="AB10" s="3">
        <v>3.7650000000000003E-2</v>
      </c>
      <c r="AC10" s="3">
        <v>2.4080000000000001E-2</v>
      </c>
      <c r="AD10" s="3">
        <v>2.5170000000000001E-2</v>
      </c>
      <c r="AE10" s="3">
        <v>1.8689999999999998E-2</v>
      </c>
      <c r="AF10" s="3">
        <v>2.4420000000000001E-2</v>
      </c>
      <c r="AG10" s="3">
        <v>2.2689999999999998E-2</v>
      </c>
      <c r="AH10" s="3">
        <v>1.7239999999999998E-2</v>
      </c>
      <c r="AI10" s="3">
        <v>1.9550000000000001E-2</v>
      </c>
      <c r="AJ10" s="3">
        <v>1.772E-2</v>
      </c>
      <c r="AK10" s="3">
        <v>2.2599999999999999E-2</v>
      </c>
      <c r="AL10" s="3">
        <v>1.831E-2</v>
      </c>
      <c r="AM10" s="3">
        <v>9.0699999999999999E-3</v>
      </c>
      <c r="AN10" s="3">
        <v>1.234E-2</v>
      </c>
      <c r="AO10" s="3">
        <v>1.149E-2</v>
      </c>
      <c r="AP10" s="3">
        <v>1.521E-2</v>
      </c>
      <c r="AQ10" s="3">
        <v>1.0319999999999999E-2</v>
      </c>
      <c r="AR10" s="3">
        <v>8.3700000000000007E-3</v>
      </c>
      <c r="AS10" s="3">
        <v>9.3500000000000007E-3</v>
      </c>
      <c r="AT10" s="3">
        <v>8.5299999999999994E-3</v>
      </c>
      <c r="AU10" s="3">
        <v>1.056E-2</v>
      </c>
      <c r="AV10" s="3">
        <v>6.2399999999999999E-3</v>
      </c>
      <c r="AW10" s="3">
        <v>4.9800000000000001E-3</v>
      </c>
      <c r="AX10" s="3">
        <v>6.6400000000000001E-3</v>
      </c>
      <c r="AY10" s="3">
        <v>5.9500000000000004E-3</v>
      </c>
      <c r="AZ10" s="3">
        <v>7.3299999999999997E-3</v>
      </c>
      <c r="BA10" s="3">
        <v>4.5100000000000001E-3</v>
      </c>
      <c r="BB10" s="3">
        <v>1.9499999999999999E-3</v>
      </c>
      <c r="BC10" s="3">
        <v>3.0500000000000002E-3</v>
      </c>
      <c r="BD10" s="3">
        <v>3.2200000000000002E-3</v>
      </c>
      <c r="BE10" s="3">
        <v>4.3400000000000001E-3</v>
      </c>
      <c r="BF10" s="3">
        <v>2.0999999999999999E-3</v>
      </c>
      <c r="BG10" s="3">
        <v>2.7000000000000001E-3</v>
      </c>
      <c r="BH10" s="3">
        <v>2.5100000000000001E-3</v>
      </c>
      <c r="BI10" s="3">
        <v>2.64E-3</v>
      </c>
      <c r="BJ10" s="3">
        <v>2.7799999999999999E-3</v>
      </c>
    </row>
    <row r="11" spans="1:72">
      <c r="A11" s="3" t="s">
        <v>150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6.6720000000000002E-2</v>
      </c>
      <c r="N11" s="3">
        <v>5.1929999999999997E-2</v>
      </c>
      <c r="O11" s="3">
        <v>0</v>
      </c>
      <c r="P11" s="3">
        <v>0</v>
      </c>
      <c r="Q11" s="3">
        <v>0</v>
      </c>
      <c r="R11" s="3">
        <v>0.10263</v>
      </c>
      <c r="S11" s="3">
        <v>5.7239999999999999E-2</v>
      </c>
      <c r="T11" s="3">
        <v>2.1430000000000001E-2</v>
      </c>
      <c r="U11" s="3">
        <v>6.9070000000000006E-2</v>
      </c>
      <c r="V11" s="3">
        <v>4.5429999999999998E-2</v>
      </c>
      <c r="W11" s="3">
        <v>8.9440000000000006E-2</v>
      </c>
      <c r="X11" s="3">
        <v>6.5360000000000001E-2</v>
      </c>
      <c r="Y11" s="3">
        <v>4.0370000000000003E-2</v>
      </c>
      <c r="Z11" s="3">
        <v>0.11094</v>
      </c>
      <c r="AA11" s="3">
        <v>0.10004</v>
      </c>
      <c r="AB11" s="3">
        <v>5.6140000000000002E-2</v>
      </c>
      <c r="AC11" s="3">
        <v>5.5669999999999997E-2</v>
      </c>
      <c r="AD11" s="3">
        <v>4.054E-2</v>
      </c>
      <c r="AE11" s="3">
        <v>8.4610000000000005E-2</v>
      </c>
      <c r="AF11" s="3">
        <v>7.4380000000000002E-2</v>
      </c>
      <c r="AG11" s="3">
        <v>3.1370000000000002E-2</v>
      </c>
      <c r="AH11" s="3">
        <v>3.5470000000000002E-2</v>
      </c>
      <c r="AI11" s="3">
        <v>2.962E-2</v>
      </c>
      <c r="AJ11" s="3">
        <v>6.5390000000000004E-2</v>
      </c>
      <c r="AK11" s="3">
        <v>5.4859999999999999E-2</v>
      </c>
      <c r="AL11" s="3">
        <v>0.02</v>
      </c>
      <c r="AM11" s="3">
        <v>1.9859999999999999E-2</v>
      </c>
      <c r="AN11" s="3">
        <v>1.839E-2</v>
      </c>
      <c r="AO11" s="3">
        <v>4.6760000000000003E-2</v>
      </c>
      <c r="AP11" s="3">
        <v>3.2620000000000003E-2</v>
      </c>
      <c r="AQ11" s="3">
        <v>1.115E-2</v>
      </c>
      <c r="AR11" s="3">
        <v>1.336E-2</v>
      </c>
      <c r="AS11" s="3">
        <v>1.272E-2</v>
      </c>
      <c r="AT11" s="3">
        <v>3.3149999999999999E-2</v>
      </c>
      <c r="AU11" s="3">
        <v>2.2780000000000002E-2</v>
      </c>
      <c r="AV11" s="3">
        <v>6.8999999999999999E-3</v>
      </c>
      <c r="AW11" s="3">
        <v>8.43E-3</v>
      </c>
      <c r="AX11" s="3">
        <v>7.6600000000000001E-3</v>
      </c>
      <c r="AY11" s="3">
        <v>1.9130000000000001E-2</v>
      </c>
      <c r="AZ11" s="3">
        <v>1.498E-2</v>
      </c>
      <c r="BA11" s="3">
        <v>3.2100000000000002E-3</v>
      </c>
      <c r="BB11" s="3">
        <v>3.5500000000000002E-3</v>
      </c>
      <c r="BC11" s="3">
        <v>4.2199999999999998E-3</v>
      </c>
      <c r="BD11" s="3">
        <v>7.5900000000000004E-3</v>
      </c>
      <c r="BE11" s="3">
        <v>9.4800000000000006E-3</v>
      </c>
      <c r="BF11" s="3">
        <v>1.66E-3</v>
      </c>
      <c r="BG11" s="3">
        <v>2.0600000000000002E-3</v>
      </c>
      <c r="BH11" s="3">
        <v>2.4299999999999999E-3</v>
      </c>
      <c r="BI11" s="3">
        <v>2.8800000000000002E-3</v>
      </c>
      <c r="BJ11" s="3">
        <v>4.0699999999999998E-3</v>
      </c>
    </row>
    <row r="12" spans="1:72">
      <c r="A12" s="3" t="s">
        <v>151</v>
      </c>
      <c r="C12" s="3">
        <v>0</v>
      </c>
      <c r="D12" s="3">
        <v>0</v>
      </c>
      <c r="E12" s="3">
        <v>1.2999999999999999E-4</v>
      </c>
      <c r="F12" s="3">
        <v>0</v>
      </c>
      <c r="G12" s="3">
        <v>0</v>
      </c>
      <c r="H12" s="3">
        <v>4.7000000000000002E-3</v>
      </c>
      <c r="I12" s="3">
        <v>0</v>
      </c>
      <c r="J12" s="3">
        <v>0</v>
      </c>
      <c r="K12" s="3">
        <v>0</v>
      </c>
      <c r="L12" s="3">
        <v>0</v>
      </c>
      <c r="M12" s="3">
        <v>1.162E-2</v>
      </c>
      <c r="N12" s="3">
        <v>0</v>
      </c>
      <c r="O12" s="3">
        <v>0</v>
      </c>
      <c r="P12" s="3">
        <v>0</v>
      </c>
      <c r="Q12" s="3">
        <v>0</v>
      </c>
      <c r="R12" s="3">
        <v>3.2779999999999997E-2</v>
      </c>
      <c r="S12" s="3">
        <v>2.0500000000000002E-3</v>
      </c>
      <c r="T12" s="3">
        <v>0</v>
      </c>
      <c r="U12" s="3">
        <v>0</v>
      </c>
      <c r="V12" s="3">
        <v>0</v>
      </c>
      <c r="W12" s="3">
        <v>3.1739999999999997E-2</v>
      </c>
      <c r="X12" s="3">
        <v>8.5699999999999995E-3</v>
      </c>
      <c r="Y12" s="3">
        <v>5.3400000000000001E-3</v>
      </c>
      <c r="Z12" s="3">
        <v>4.79E-3</v>
      </c>
      <c r="AA12" s="3">
        <v>8.1300000000000001E-3</v>
      </c>
      <c r="AB12" s="3">
        <v>1.8489999999999999E-2</v>
      </c>
      <c r="AC12" s="3">
        <v>8.2400000000000008E-3</v>
      </c>
      <c r="AD12" s="3">
        <v>7.1199999999999996E-3</v>
      </c>
      <c r="AE12" s="3">
        <v>7.5100000000000002E-3</v>
      </c>
      <c r="AF12" s="3">
        <v>8.9999999999999993E-3</v>
      </c>
      <c r="AG12" s="3">
        <v>1.15E-2</v>
      </c>
      <c r="AH12" s="3">
        <v>6.5799999999999999E-3</v>
      </c>
      <c r="AI12" s="3">
        <v>6.28E-3</v>
      </c>
      <c r="AJ12" s="3">
        <v>6.96E-3</v>
      </c>
      <c r="AK12" s="3">
        <v>8.3400000000000002E-3</v>
      </c>
      <c r="AL12" s="3">
        <v>7.7099999999999998E-3</v>
      </c>
      <c r="AM12" s="3">
        <v>3.6099999999999999E-3</v>
      </c>
      <c r="AN12" s="3">
        <v>3.6600000000000001E-3</v>
      </c>
      <c r="AO12" s="3">
        <v>4.7000000000000002E-3</v>
      </c>
      <c r="AP12" s="3">
        <v>5.5300000000000002E-3</v>
      </c>
      <c r="AQ12" s="3">
        <v>4.9100000000000003E-3</v>
      </c>
      <c r="AR12" s="3">
        <v>3.5999999999999999E-3</v>
      </c>
      <c r="AS12" s="3">
        <v>3.29E-3</v>
      </c>
      <c r="AT12" s="3">
        <v>3.6900000000000001E-3</v>
      </c>
      <c r="AU12" s="3">
        <v>4.1399999999999996E-3</v>
      </c>
      <c r="AV12" s="3">
        <v>2.6099999999999999E-3</v>
      </c>
      <c r="AW12" s="3">
        <v>1.9400000000000001E-3</v>
      </c>
      <c r="AX12" s="3">
        <v>2.1700000000000001E-3</v>
      </c>
      <c r="AY12" s="3">
        <v>2.6199999999999999E-3</v>
      </c>
      <c r="AZ12" s="3">
        <v>2.9499999999999999E-3</v>
      </c>
      <c r="BA12" s="3">
        <v>1.7600000000000001E-3</v>
      </c>
      <c r="BB12" s="3">
        <v>5.6999999999999998E-4</v>
      </c>
      <c r="BC12" s="3">
        <v>8.1999999999999998E-4</v>
      </c>
      <c r="BD12" s="3">
        <v>1.2099999999999999E-3</v>
      </c>
      <c r="BE12" s="3">
        <v>1.5900000000000001E-3</v>
      </c>
      <c r="BF12" s="3">
        <v>8.8999999999999995E-4</v>
      </c>
      <c r="BG12" s="3">
        <v>1.1100000000000001E-3</v>
      </c>
      <c r="BH12" s="3">
        <v>9.7000000000000005E-4</v>
      </c>
      <c r="BI12" s="3">
        <v>9.3999999999999997E-4</v>
      </c>
      <c r="BJ12" s="3">
        <v>1E-3</v>
      </c>
    </row>
    <row r="13" spans="1:72">
      <c r="A13" s="3" t="s">
        <v>152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2.163E-2</v>
      </c>
      <c r="S13" s="3">
        <v>0</v>
      </c>
      <c r="T13" s="3">
        <v>0</v>
      </c>
      <c r="U13" s="3">
        <v>1.0500000000000001E-2</v>
      </c>
      <c r="V13" s="3">
        <v>3.32E-3</v>
      </c>
      <c r="W13" s="3">
        <v>1.302E-2</v>
      </c>
      <c r="X13" s="3">
        <v>2.5799999999999998E-3</v>
      </c>
      <c r="Y13" s="3">
        <v>6.8000000000000005E-4</v>
      </c>
      <c r="Z13" s="3">
        <v>1.74E-3</v>
      </c>
      <c r="AA13" s="3">
        <v>1.257E-2</v>
      </c>
      <c r="AB13" s="3">
        <v>7.4599999999999996E-3</v>
      </c>
      <c r="AC13" s="3">
        <v>1.1299999999999999E-3</v>
      </c>
      <c r="AD13" s="3">
        <v>1.1800000000000001E-3</v>
      </c>
      <c r="AE13" s="3">
        <v>2.0699999999999998E-3</v>
      </c>
      <c r="AF13" s="3">
        <v>5.8100000000000001E-3</v>
      </c>
      <c r="AG13" s="3">
        <v>6.7299999999999999E-3</v>
      </c>
      <c r="AH13" s="3">
        <v>3.3300000000000001E-3</v>
      </c>
      <c r="AI13" s="3">
        <v>2.6800000000000001E-3</v>
      </c>
      <c r="AJ13" s="3">
        <v>2.9199999999999999E-3</v>
      </c>
      <c r="AK13" s="3">
        <v>5.0099999999999997E-3</v>
      </c>
      <c r="AL13" s="3">
        <v>2.81E-3</v>
      </c>
      <c r="AM13" s="3">
        <v>2.99E-3</v>
      </c>
      <c r="AN13" s="3">
        <v>2.9299999999999999E-3</v>
      </c>
      <c r="AO13" s="3">
        <v>2.8700000000000002E-3</v>
      </c>
      <c r="AP13" s="3">
        <v>4.2700000000000004E-3</v>
      </c>
      <c r="AQ13" s="3">
        <v>2.3600000000000001E-3</v>
      </c>
      <c r="AR13" s="3">
        <v>2.2499999999999998E-3</v>
      </c>
      <c r="AS13" s="3">
        <v>2.4199999999999998E-3</v>
      </c>
      <c r="AT13" s="3">
        <v>2.5400000000000002E-3</v>
      </c>
      <c r="AU13" s="3">
        <v>3.5599999999999998E-3</v>
      </c>
      <c r="AV13" s="3">
        <v>9.2000000000000003E-4</v>
      </c>
      <c r="AW13" s="3">
        <v>1.1299999999999999E-3</v>
      </c>
      <c r="AX13" s="3">
        <v>1.4E-3</v>
      </c>
      <c r="AY13" s="3">
        <v>1.6800000000000001E-3</v>
      </c>
      <c r="AZ13" s="3">
        <v>2.3700000000000001E-3</v>
      </c>
      <c r="BA13" s="3">
        <v>1.6000000000000001E-4</v>
      </c>
      <c r="BB13" s="3">
        <v>2.5000000000000001E-4</v>
      </c>
      <c r="BC13" s="3">
        <v>4.6999999999999999E-4</v>
      </c>
      <c r="BD13" s="3">
        <v>7.1000000000000002E-4</v>
      </c>
      <c r="BE13" s="3">
        <v>1.09E-3</v>
      </c>
      <c r="BF13" s="3">
        <v>7.1000000000000002E-4</v>
      </c>
      <c r="BG13" s="3">
        <v>5.6999999999999998E-4</v>
      </c>
      <c r="BH13" s="3">
        <v>4.8999999999999998E-4</v>
      </c>
      <c r="BI13" s="3">
        <v>4.8999999999999998E-4</v>
      </c>
      <c r="BJ13" s="3">
        <v>5.4000000000000001E-4</v>
      </c>
    </row>
    <row r="14" spans="1:72">
      <c r="A14" s="3" t="s">
        <v>153</v>
      </c>
      <c r="C14" s="3">
        <v>0</v>
      </c>
      <c r="D14" s="3">
        <v>0</v>
      </c>
      <c r="E14" s="3">
        <v>3.8000000000000002E-4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1.4999999999999999E-4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5.4999999999999997E-3</v>
      </c>
      <c r="S14" s="3">
        <v>1.67E-3</v>
      </c>
      <c r="T14" s="3">
        <v>0</v>
      </c>
      <c r="U14" s="3">
        <v>1.56E-3</v>
      </c>
      <c r="V14" s="3">
        <v>1.0880000000000001E-2</v>
      </c>
      <c r="W14" s="3">
        <v>1.243E-2</v>
      </c>
      <c r="X14" s="3">
        <v>2.5899999999999999E-3</v>
      </c>
      <c r="Y14" s="3">
        <v>5.0000000000000002E-5</v>
      </c>
      <c r="Z14" s="3">
        <v>3.81E-3</v>
      </c>
      <c r="AA14" s="3">
        <v>1.061E-2</v>
      </c>
      <c r="AB14" s="3">
        <v>6.3600000000000002E-3</v>
      </c>
      <c r="AC14" s="3">
        <v>3.2100000000000002E-3</v>
      </c>
      <c r="AD14" s="3">
        <v>1.65E-3</v>
      </c>
      <c r="AE14" s="3">
        <v>3.2100000000000002E-3</v>
      </c>
      <c r="AF14" s="3">
        <v>6.5100000000000002E-3</v>
      </c>
      <c r="AG14" s="3">
        <v>4.47E-3</v>
      </c>
      <c r="AH14" s="3">
        <v>2.7499999999999998E-3</v>
      </c>
      <c r="AI14" s="3">
        <v>1.89E-3</v>
      </c>
      <c r="AJ14" s="3">
        <v>2.9399999999999999E-3</v>
      </c>
      <c r="AK14" s="3">
        <v>4.8700000000000002E-3</v>
      </c>
      <c r="AL14" s="3">
        <v>6.45E-3</v>
      </c>
      <c r="AM14" s="3">
        <v>1.1199999999999999E-3</v>
      </c>
      <c r="AN14" s="3">
        <v>8.4999999999999995E-4</v>
      </c>
      <c r="AO14" s="3">
        <v>2.1800000000000001E-3</v>
      </c>
      <c r="AP14" s="3">
        <v>2.4599999999999999E-3</v>
      </c>
      <c r="AQ14" s="3">
        <v>3.6600000000000001E-3</v>
      </c>
      <c r="AR14" s="3">
        <v>2.3500000000000001E-3</v>
      </c>
      <c r="AS14" s="3">
        <v>1.73E-3</v>
      </c>
      <c r="AT14" s="3">
        <v>2.2000000000000001E-3</v>
      </c>
      <c r="AU14" s="3">
        <v>2.3E-3</v>
      </c>
      <c r="AV14" s="3">
        <v>2.0699999999999998E-3</v>
      </c>
      <c r="AW14" s="3">
        <v>1.15E-3</v>
      </c>
      <c r="AX14" s="3">
        <v>1.2700000000000001E-3</v>
      </c>
      <c r="AY14" s="3">
        <v>1.7600000000000001E-3</v>
      </c>
      <c r="AZ14" s="3">
        <v>1.81E-3</v>
      </c>
      <c r="BA14" s="3">
        <v>1.64E-3</v>
      </c>
      <c r="BB14" s="3">
        <v>2.7999999999999998E-4</v>
      </c>
      <c r="BC14" s="3">
        <v>3.4000000000000002E-4</v>
      </c>
      <c r="BD14" s="3">
        <v>6.8000000000000005E-4</v>
      </c>
      <c r="BE14" s="3">
        <v>1.01E-3</v>
      </c>
      <c r="BF14" s="3">
        <v>4.6999999999999999E-4</v>
      </c>
      <c r="BG14" s="3">
        <v>7.6000000000000004E-4</v>
      </c>
      <c r="BH14" s="3">
        <v>6.4000000000000005E-4</v>
      </c>
      <c r="BI14" s="3">
        <v>5.6999999999999998E-4</v>
      </c>
      <c r="BJ14" s="3">
        <v>5.9000000000000003E-4</v>
      </c>
    </row>
    <row r="15" spans="1:72">
      <c r="A15" s="3" t="s">
        <v>154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1.3999999999999999E-4</v>
      </c>
      <c r="J15" s="3">
        <v>0</v>
      </c>
      <c r="K15" s="3">
        <v>0</v>
      </c>
      <c r="L15" s="3">
        <v>0</v>
      </c>
      <c r="M15" s="3">
        <v>0.10126</v>
      </c>
      <c r="N15" s="3">
        <v>0</v>
      </c>
      <c r="O15" s="3">
        <v>0</v>
      </c>
      <c r="P15" s="3">
        <v>0</v>
      </c>
      <c r="Q15" s="3">
        <v>0</v>
      </c>
      <c r="R15" s="3">
        <v>9.257E-2</v>
      </c>
      <c r="S15" s="3">
        <v>1.423E-2</v>
      </c>
      <c r="T15" s="3">
        <v>0</v>
      </c>
      <c r="U15" s="3">
        <v>0</v>
      </c>
      <c r="V15" s="3">
        <v>0</v>
      </c>
      <c r="W15" s="3">
        <v>7.1459999999999996E-2</v>
      </c>
      <c r="X15" s="3">
        <v>2.529E-2</v>
      </c>
      <c r="Y15" s="3">
        <v>2.334E-2</v>
      </c>
      <c r="Z15" s="3">
        <v>1.5890000000000001E-2</v>
      </c>
      <c r="AA15" s="3">
        <v>1.1639999999999999E-2</v>
      </c>
      <c r="AB15" s="3">
        <v>4.2840000000000003E-2</v>
      </c>
      <c r="AC15" s="3">
        <v>2.0740000000000001E-2</v>
      </c>
      <c r="AD15" s="3">
        <v>2.1899999999999999E-2</v>
      </c>
      <c r="AE15" s="3">
        <v>2.1610000000000001E-2</v>
      </c>
      <c r="AF15" s="3">
        <v>2.189E-2</v>
      </c>
      <c r="AG15" s="3">
        <v>2.503E-2</v>
      </c>
      <c r="AH15" s="3">
        <v>1.482E-2</v>
      </c>
      <c r="AI15" s="3">
        <v>1.626E-2</v>
      </c>
      <c r="AJ15" s="3">
        <v>1.729E-2</v>
      </c>
      <c r="AK15" s="3">
        <v>1.9210000000000001E-2</v>
      </c>
      <c r="AL15" s="3">
        <v>1.8429999999999998E-2</v>
      </c>
      <c r="AM15" s="3">
        <v>4.7600000000000003E-3</v>
      </c>
      <c r="AN15" s="3">
        <v>6.9899999999999997E-3</v>
      </c>
      <c r="AO15" s="3">
        <v>9.0399999999999994E-3</v>
      </c>
      <c r="AP15" s="3">
        <v>1.12E-2</v>
      </c>
      <c r="AQ15" s="3">
        <v>1.272E-2</v>
      </c>
      <c r="AR15" s="3">
        <v>7.6600000000000001E-3</v>
      </c>
      <c r="AS15" s="3">
        <v>6.7499999999999999E-3</v>
      </c>
      <c r="AT15" s="3">
        <v>6.8799999999999998E-3</v>
      </c>
      <c r="AU15" s="3">
        <v>7.4799999999999997E-3</v>
      </c>
      <c r="AV15" s="3">
        <v>7.0600000000000003E-3</v>
      </c>
      <c r="AW15" s="3">
        <v>4.4400000000000004E-3</v>
      </c>
      <c r="AX15" s="3">
        <v>5.2300000000000003E-3</v>
      </c>
      <c r="AY15" s="3">
        <v>5.6299999999999996E-3</v>
      </c>
      <c r="AZ15" s="3">
        <v>6.0000000000000001E-3</v>
      </c>
      <c r="BA15" s="3">
        <v>5.3499999999999997E-3</v>
      </c>
      <c r="BB15" s="3">
        <v>1.2600000000000001E-3</v>
      </c>
      <c r="BC15" s="3">
        <v>2.0600000000000002E-3</v>
      </c>
      <c r="BD15" s="3">
        <v>2.8600000000000001E-3</v>
      </c>
      <c r="BE15" s="3">
        <v>3.5200000000000001E-3</v>
      </c>
      <c r="BF15" s="3">
        <v>2.1900000000000001E-3</v>
      </c>
      <c r="BG15" s="3">
        <v>2.99E-3</v>
      </c>
      <c r="BH15" s="3">
        <v>2.5500000000000002E-3</v>
      </c>
      <c r="BI15" s="3">
        <v>2.4299999999999999E-3</v>
      </c>
      <c r="BJ15" s="3">
        <v>2.5400000000000002E-3</v>
      </c>
    </row>
    <row r="16" spans="1:72">
      <c r="A16" s="3" t="s">
        <v>155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7.6299999999999996E-3</v>
      </c>
      <c r="S16" s="3">
        <v>0</v>
      </c>
      <c r="T16" s="3">
        <v>0</v>
      </c>
      <c r="U16" s="3">
        <v>0</v>
      </c>
      <c r="V16" s="3">
        <v>0</v>
      </c>
      <c r="W16" s="3">
        <v>8.9700000000000005E-3</v>
      </c>
      <c r="X16" s="3">
        <v>2.64E-3</v>
      </c>
      <c r="Y16" s="3">
        <v>1.34E-3</v>
      </c>
      <c r="Z16" s="3">
        <v>7.7999999999999999E-4</v>
      </c>
      <c r="AA16" s="3">
        <v>0</v>
      </c>
      <c r="AB16" s="3">
        <v>4.5900000000000003E-3</v>
      </c>
      <c r="AC16" s="3">
        <v>2.1199999999999999E-3</v>
      </c>
      <c r="AD16" s="3">
        <v>1.6900000000000001E-3</v>
      </c>
      <c r="AE16" s="3">
        <v>1.73E-3</v>
      </c>
      <c r="AF16" s="3">
        <v>1.2700000000000001E-3</v>
      </c>
      <c r="AG16" s="3">
        <v>3.46E-3</v>
      </c>
      <c r="AH16" s="3">
        <v>2E-3</v>
      </c>
      <c r="AI16" s="3">
        <v>1.7799999999999999E-3</v>
      </c>
      <c r="AJ16" s="3">
        <v>1.92E-3</v>
      </c>
      <c r="AK16" s="3">
        <v>1.7099999999999999E-3</v>
      </c>
      <c r="AL16" s="3">
        <v>2.3600000000000001E-3</v>
      </c>
      <c r="AM16" s="3">
        <v>2.2799999999999999E-3</v>
      </c>
      <c r="AN16" s="3">
        <v>1.74E-3</v>
      </c>
      <c r="AO16" s="3">
        <v>2.8E-3</v>
      </c>
      <c r="AP16" s="3">
        <v>1.57E-3</v>
      </c>
      <c r="AQ16" s="3">
        <v>1.34E-3</v>
      </c>
      <c r="AR16" s="3">
        <v>1.57E-3</v>
      </c>
      <c r="AS16" s="3">
        <v>1.5200000000000001E-3</v>
      </c>
      <c r="AT16" s="3">
        <v>2.4299999999999999E-3</v>
      </c>
      <c r="AU16" s="3">
        <v>1.7899999999999999E-3</v>
      </c>
      <c r="AV16" s="3">
        <v>5.9999999999999995E-4</v>
      </c>
      <c r="AW16" s="3">
        <v>9.3999999999999997E-4</v>
      </c>
      <c r="AX16" s="3">
        <v>7.7999999999999999E-4</v>
      </c>
      <c r="AY16" s="3">
        <v>1.3600000000000001E-3</v>
      </c>
      <c r="AZ16" s="3">
        <v>1.23E-3</v>
      </c>
      <c r="BA16" s="3">
        <v>9.0000000000000006E-5</v>
      </c>
      <c r="BB16" s="3">
        <v>2.2000000000000001E-4</v>
      </c>
      <c r="BC16" s="3">
        <v>4.0999999999999999E-4</v>
      </c>
      <c r="BD16" s="3">
        <v>6.3000000000000003E-4</v>
      </c>
      <c r="BE16" s="3">
        <v>6.8000000000000005E-4</v>
      </c>
      <c r="BF16" s="3">
        <v>3.3E-4</v>
      </c>
      <c r="BG16" s="3">
        <v>2.7E-4</v>
      </c>
      <c r="BH16" s="3">
        <v>2.5999999999999998E-4</v>
      </c>
      <c r="BI16" s="3">
        <v>2.9E-4</v>
      </c>
      <c r="BJ16" s="3">
        <v>3.8000000000000002E-4</v>
      </c>
    </row>
    <row r="17" spans="1:62">
      <c r="A17" s="3" t="s">
        <v>156</v>
      </c>
      <c r="C17" s="3">
        <v>0</v>
      </c>
      <c r="D17" s="3">
        <v>0</v>
      </c>
      <c r="E17" s="3">
        <v>1.1E-4</v>
      </c>
      <c r="F17" s="3">
        <v>0</v>
      </c>
      <c r="G17" s="3">
        <v>0</v>
      </c>
      <c r="H17" s="3">
        <v>2.8830000000000001E-2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6.7720000000000002E-2</v>
      </c>
      <c r="S17" s="3">
        <v>5.13E-3</v>
      </c>
      <c r="T17" s="3">
        <v>0</v>
      </c>
      <c r="U17" s="3">
        <v>0</v>
      </c>
      <c r="V17" s="3">
        <v>0</v>
      </c>
      <c r="W17" s="3">
        <v>7.9390000000000002E-2</v>
      </c>
      <c r="X17" s="3">
        <v>1.932E-2</v>
      </c>
      <c r="Y17" s="3">
        <v>1.04E-2</v>
      </c>
      <c r="Z17" s="3">
        <v>5.1799999999999997E-3</v>
      </c>
      <c r="AA17" s="3">
        <v>0</v>
      </c>
      <c r="AB17" s="3">
        <v>4.743E-2</v>
      </c>
      <c r="AC17" s="3">
        <v>2.2630000000000001E-2</v>
      </c>
      <c r="AD17" s="3">
        <v>1.8100000000000002E-2</v>
      </c>
      <c r="AE17" s="3">
        <v>1.6410000000000001E-2</v>
      </c>
      <c r="AF17" s="3">
        <v>1.337E-2</v>
      </c>
      <c r="AG17" s="3">
        <v>2.613E-2</v>
      </c>
      <c r="AH17" s="3">
        <v>1.5049999999999999E-2</v>
      </c>
      <c r="AI17" s="3">
        <v>1.4829999999999999E-2</v>
      </c>
      <c r="AJ17" s="3">
        <v>1.5650000000000001E-2</v>
      </c>
      <c r="AK17" s="3">
        <v>1.555E-2</v>
      </c>
      <c r="AL17" s="3">
        <v>1.281E-2</v>
      </c>
      <c r="AM17" s="3">
        <v>8.9800000000000001E-3</v>
      </c>
      <c r="AN17" s="3">
        <v>8.3899999999999999E-3</v>
      </c>
      <c r="AO17" s="3">
        <v>9.8700000000000003E-3</v>
      </c>
      <c r="AP17" s="3">
        <v>1.106E-2</v>
      </c>
      <c r="AQ17" s="3">
        <v>7.3299999999999997E-3</v>
      </c>
      <c r="AR17" s="3">
        <v>6.1000000000000004E-3</v>
      </c>
      <c r="AS17" s="3">
        <v>5.8300000000000001E-3</v>
      </c>
      <c r="AT17" s="3">
        <v>6.4999999999999997E-3</v>
      </c>
      <c r="AU17" s="3">
        <v>7.1900000000000002E-3</v>
      </c>
      <c r="AV17" s="3">
        <v>4.0499999999999998E-3</v>
      </c>
      <c r="AW17" s="3">
        <v>3.3300000000000001E-3</v>
      </c>
      <c r="AX17" s="3">
        <v>3.49E-3</v>
      </c>
      <c r="AY17" s="3">
        <v>4.0899999999999999E-3</v>
      </c>
      <c r="AZ17" s="3">
        <v>4.62E-3</v>
      </c>
      <c r="BA17" s="3">
        <v>2.7899999999999999E-3</v>
      </c>
      <c r="BB17" s="3">
        <v>1.2700000000000001E-3</v>
      </c>
      <c r="BC17" s="3">
        <v>1.5200000000000001E-3</v>
      </c>
      <c r="BD17" s="3">
        <v>2E-3</v>
      </c>
      <c r="BE17" s="3">
        <v>2.5000000000000001E-3</v>
      </c>
      <c r="BF17" s="3">
        <v>1.2600000000000001E-3</v>
      </c>
      <c r="BG17" s="3">
        <v>1.65E-3</v>
      </c>
      <c r="BH17" s="3">
        <v>1.56E-3</v>
      </c>
      <c r="BI17" s="3">
        <v>1.5499999999999999E-3</v>
      </c>
      <c r="BJ17" s="3">
        <v>1.66E-3</v>
      </c>
    </row>
    <row r="18" spans="1:62">
      <c r="A18" s="3" t="s">
        <v>157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2.2899999999999999E-3</v>
      </c>
      <c r="N18" s="3">
        <v>0</v>
      </c>
      <c r="O18" s="3">
        <v>0</v>
      </c>
      <c r="P18" s="3">
        <v>0</v>
      </c>
      <c r="Q18" s="3">
        <v>0</v>
      </c>
      <c r="R18" s="3">
        <v>5.4989999999999997E-2</v>
      </c>
      <c r="S18" s="3">
        <v>4.249E-2</v>
      </c>
      <c r="T18" s="3">
        <v>6.0400000000000002E-3</v>
      </c>
      <c r="U18" s="3">
        <v>4.53E-2</v>
      </c>
      <c r="V18" s="3">
        <v>2.4410000000000001E-2</v>
      </c>
      <c r="W18" s="3">
        <v>7.911E-2</v>
      </c>
      <c r="X18" s="3">
        <v>6.9389999999999993E-2</v>
      </c>
      <c r="Y18" s="3">
        <v>3.1669999999999997E-2</v>
      </c>
      <c r="Z18" s="3">
        <v>0.10582</v>
      </c>
      <c r="AA18" s="3">
        <v>4.1029999999999997E-2</v>
      </c>
      <c r="AB18" s="3">
        <v>5.8009999999999999E-2</v>
      </c>
      <c r="AC18" s="3">
        <v>5.7689999999999998E-2</v>
      </c>
      <c r="AD18" s="3">
        <v>3.5310000000000001E-2</v>
      </c>
      <c r="AE18" s="3">
        <v>6.0769999999999998E-2</v>
      </c>
      <c r="AF18" s="3">
        <v>5.2909999999999999E-2</v>
      </c>
      <c r="AG18" s="3">
        <v>2.8219999999999999E-2</v>
      </c>
      <c r="AH18" s="3">
        <v>2.9919999999999999E-2</v>
      </c>
      <c r="AI18" s="3">
        <v>2.8379999999999999E-2</v>
      </c>
      <c r="AJ18" s="3">
        <v>4.2840000000000003E-2</v>
      </c>
      <c r="AK18" s="3">
        <v>4.3490000000000001E-2</v>
      </c>
      <c r="AL18" s="3">
        <v>1.3599999999999999E-2</v>
      </c>
      <c r="AM18" s="3">
        <v>1.3639999999999999E-2</v>
      </c>
      <c r="AN18" s="3">
        <v>1.4030000000000001E-2</v>
      </c>
      <c r="AO18" s="3">
        <v>1.9900000000000001E-2</v>
      </c>
      <c r="AP18" s="3">
        <v>2.7009999999999999E-2</v>
      </c>
      <c r="AQ18" s="3">
        <v>6.3400000000000001E-3</v>
      </c>
      <c r="AR18" s="3">
        <v>7.5199999999999998E-3</v>
      </c>
      <c r="AS18" s="3">
        <v>7.5500000000000003E-3</v>
      </c>
      <c r="AT18" s="3">
        <v>1.072E-2</v>
      </c>
      <c r="AU18" s="3">
        <v>1.499E-2</v>
      </c>
      <c r="AV18" s="3">
        <v>3.32E-3</v>
      </c>
      <c r="AW18" s="3">
        <v>2.99E-3</v>
      </c>
      <c r="AX18" s="3">
        <v>3.98E-3</v>
      </c>
      <c r="AY18" s="3">
        <v>5.2300000000000003E-3</v>
      </c>
      <c r="AZ18" s="3">
        <v>7.8100000000000001E-3</v>
      </c>
      <c r="BA18" s="3">
        <v>1.6900000000000001E-3</v>
      </c>
      <c r="BB18" s="3">
        <v>1.48E-3</v>
      </c>
      <c r="BC18" s="3">
        <v>1.6999999999999999E-3</v>
      </c>
      <c r="BD18" s="3">
        <v>2.49E-3</v>
      </c>
      <c r="BE18" s="3">
        <v>3.96E-3</v>
      </c>
      <c r="BF18" s="3">
        <v>8.8999999999999995E-4</v>
      </c>
      <c r="BG18" s="3">
        <v>1.09E-3</v>
      </c>
      <c r="BH18" s="3">
        <v>1.1900000000000001E-3</v>
      </c>
      <c r="BI18" s="3">
        <v>1.32E-3</v>
      </c>
      <c r="BJ18" s="3">
        <v>1.6100000000000001E-3</v>
      </c>
    </row>
    <row r="19" spans="1:62">
      <c r="A19" s="3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3.9469999999999998E-2</v>
      </c>
      <c r="S19" s="3">
        <v>0</v>
      </c>
      <c r="T19" s="3">
        <v>0</v>
      </c>
      <c r="U19" s="3">
        <v>0</v>
      </c>
      <c r="V19" s="3">
        <v>0</v>
      </c>
      <c r="W19" s="3">
        <v>5.2479999999999999E-2</v>
      </c>
      <c r="X19" s="3">
        <v>5.3299999999999997E-3</v>
      </c>
      <c r="Y19" s="3">
        <v>2.0799999999999998E-3</v>
      </c>
      <c r="Z19" s="3">
        <v>1.3799999999999999E-3</v>
      </c>
      <c r="AA19" s="3">
        <v>0</v>
      </c>
      <c r="AB19" s="3">
        <v>3.1060000000000001E-2</v>
      </c>
      <c r="AC19" s="3">
        <v>1.073E-2</v>
      </c>
      <c r="AD19" s="3">
        <v>9.2599999999999991E-3</v>
      </c>
      <c r="AE19" s="3">
        <v>8.5199999999999998E-3</v>
      </c>
      <c r="AF19" s="3">
        <v>7.1900000000000002E-3</v>
      </c>
      <c r="AG19" s="3">
        <v>1.6899999999999998E-2</v>
      </c>
      <c r="AH19" s="3">
        <v>7.5100000000000002E-3</v>
      </c>
      <c r="AI19" s="3">
        <v>8.2000000000000007E-3</v>
      </c>
      <c r="AJ19" s="3">
        <v>9.0100000000000006E-3</v>
      </c>
      <c r="AK19" s="3">
        <v>9.0399999999999994E-3</v>
      </c>
      <c r="AL19" s="3">
        <v>8.4799999999999997E-3</v>
      </c>
      <c r="AM19" s="3">
        <v>3.2000000000000002E-3</v>
      </c>
      <c r="AN19" s="3">
        <v>4.13E-3</v>
      </c>
      <c r="AO19" s="3">
        <v>4.9199999999999999E-3</v>
      </c>
      <c r="AP19" s="3">
        <v>6.2500000000000003E-3</v>
      </c>
      <c r="AQ19" s="3">
        <v>5.47E-3</v>
      </c>
      <c r="AR19" s="3">
        <v>3.3E-3</v>
      </c>
      <c r="AS19" s="3">
        <v>3.2399999999999998E-3</v>
      </c>
      <c r="AT19" s="3">
        <v>3.3700000000000002E-3</v>
      </c>
      <c r="AU19" s="3">
        <v>3.9699999999999996E-3</v>
      </c>
      <c r="AV19" s="3">
        <v>2.8500000000000001E-3</v>
      </c>
      <c r="AW19" s="3">
        <v>1.83E-3</v>
      </c>
      <c r="AX19" s="3">
        <v>2.1299999999999999E-3</v>
      </c>
      <c r="AY19" s="3">
        <v>2.3800000000000002E-3</v>
      </c>
      <c r="AZ19" s="3">
        <v>2.8E-3</v>
      </c>
      <c r="BA19" s="3">
        <v>2.2300000000000002E-3</v>
      </c>
      <c r="BB19" s="3">
        <v>4.8000000000000001E-4</v>
      </c>
      <c r="BC19" s="3">
        <v>8.1999999999999998E-4</v>
      </c>
      <c r="BD19" s="3">
        <v>1.14E-3</v>
      </c>
      <c r="BE19" s="3">
        <v>1.4499999999999999E-3</v>
      </c>
      <c r="BF19" s="3">
        <v>8.0999999999999996E-4</v>
      </c>
      <c r="BG19" s="3">
        <v>1.17E-3</v>
      </c>
      <c r="BH19" s="3">
        <v>1E-3</v>
      </c>
      <c r="BI19" s="3">
        <v>9.5E-4</v>
      </c>
      <c r="BJ19" s="3">
        <v>1E-3</v>
      </c>
    </row>
    <row r="20" spans="1:62">
      <c r="A20" s="3" t="s">
        <v>159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2.15E-3</v>
      </c>
      <c r="N20" s="3">
        <v>0</v>
      </c>
      <c r="O20" s="3">
        <v>0</v>
      </c>
      <c r="P20" s="3">
        <v>0</v>
      </c>
      <c r="Q20" s="3">
        <v>0</v>
      </c>
      <c r="R20" s="3">
        <v>7.3550000000000004E-2</v>
      </c>
      <c r="S20" s="3">
        <v>8.2199999999999995E-2</v>
      </c>
      <c r="T20" s="3">
        <v>1.8239999999999999E-2</v>
      </c>
      <c r="U20" s="3">
        <v>8.788E-2</v>
      </c>
      <c r="V20" s="3">
        <v>4.9570000000000003E-2</v>
      </c>
      <c r="W20" s="3">
        <v>0.11325</v>
      </c>
      <c r="X20" s="3">
        <v>0.12003</v>
      </c>
      <c r="Y20" s="3">
        <v>5.5129999999999998E-2</v>
      </c>
      <c r="Z20" s="3">
        <v>0.18812000000000001</v>
      </c>
      <c r="AA20" s="3">
        <v>7.4289999999999995E-2</v>
      </c>
      <c r="AB20" s="3">
        <v>8.5349999999999995E-2</v>
      </c>
      <c r="AC20" s="3">
        <v>9.64E-2</v>
      </c>
      <c r="AD20" s="3">
        <v>5.7329999999999999E-2</v>
      </c>
      <c r="AE20" s="3">
        <v>0.10327</v>
      </c>
      <c r="AF20" s="3">
        <v>9.0310000000000001E-2</v>
      </c>
      <c r="AG20" s="3">
        <v>4.0370000000000003E-2</v>
      </c>
      <c r="AH20" s="3">
        <v>4.8300000000000003E-2</v>
      </c>
      <c r="AI20" s="3">
        <v>4.5289999999999997E-2</v>
      </c>
      <c r="AJ20" s="3">
        <v>7.0730000000000001E-2</v>
      </c>
      <c r="AK20" s="3">
        <v>7.1999999999999995E-2</v>
      </c>
      <c r="AL20" s="3">
        <v>1.933E-2</v>
      </c>
      <c r="AM20" s="3">
        <v>2.2020000000000001E-2</v>
      </c>
      <c r="AN20" s="3">
        <v>2.2079999999999999E-2</v>
      </c>
      <c r="AO20" s="3">
        <v>3.2059999999999998E-2</v>
      </c>
      <c r="AP20" s="3">
        <v>4.4130000000000003E-2</v>
      </c>
      <c r="AQ20" s="3">
        <v>8.1700000000000002E-3</v>
      </c>
      <c r="AR20" s="3">
        <v>1.123E-2</v>
      </c>
      <c r="AS20" s="3">
        <v>1.125E-2</v>
      </c>
      <c r="AT20" s="3">
        <v>1.6729999999999998E-2</v>
      </c>
      <c r="AU20" s="3">
        <v>2.402E-2</v>
      </c>
      <c r="AV20" s="3">
        <v>4.2900000000000004E-3</v>
      </c>
      <c r="AW20" s="3">
        <v>4.15E-3</v>
      </c>
      <c r="AX20" s="3">
        <v>5.6600000000000001E-3</v>
      </c>
      <c r="AY20" s="3">
        <v>7.6899999999999998E-3</v>
      </c>
      <c r="AZ20" s="3">
        <v>1.208E-2</v>
      </c>
      <c r="BA20" s="3">
        <v>2.0600000000000002E-3</v>
      </c>
      <c r="BB20" s="3">
        <v>2.2399999999999998E-3</v>
      </c>
      <c r="BC20" s="3">
        <v>2.3999999999999998E-3</v>
      </c>
      <c r="BD20" s="3">
        <v>3.63E-3</v>
      </c>
      <c r="BE20" s="3">
        <v>6.0600000000000003E-3</v>
      </c>
      <c r="BF20" s="3">
        <v>1.0499999999999999E-3</v>
      </c>
      <c r="BG20" s="3">
        <v>1.2999999999999999E-3</v>
      </c>
      <c r="BH20" s="3">
        <v>1.5399999999999999E-3</v>
      </c>
      <c r="BI20" s="3">
        <v>1.7600000000000001E-3</v>
      </c>
      <c r="BJ20" s="3">
        <v>2.2300000000000002E-3</v>
      </c>
    </row>
    <row r="21" spans="1:62">
      <c r="A21" s="3" t="s">
        <v>160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9.0399999999999994E-3</v>
      </c>
      <c r="N21" s="3">
        <v>0</v>
      </c>
      <c r="O21" s="3">
        <v>0</v>
      </c>
      <c r="P21" s="3">
        <v>0</v>
      </c>
      <c r="Q21" s="3">
        <v>0</v>
      </c>
      <c r="R21" s="3">
        <v>1.404E-2</v>
      </c>
      <c r="S21" s="3">
        <v>0</v>
      </c>
      <c r="T21" s="3">
        <v>0</v>
      </c>
      <c r="U21" s="3">
        <v>0</v>
      </c>
      <c r="V21" s="3">
        <v>0</v>
      </c>
      <c r="W21" s="3">
        <v>9.3600000000000003E-3</v>
      </c>
      <c r="X21" s="3">
        <v>3.1800000000000001E-3</v>
      </c>
      <c r="Y21" s="3">
        <v>2.4299999999999999E-3</v>
      </c>
      <c r="Z21" s="3">
        <v>1.2600000000000001E-3</v>
      </c>
      <c r="AA21" s="3">
        <v>4.8999999999999998E-4</v>
      </c>
      <c r="AB21" s="3">
        <v>7.7200000000000003E-3</v>
      </c>
      <c r="AC21" s="3">
        <v>3.96E-3</v>
      </c>
      <c r="AD21" s="3">
        <v>3.9699999999999996E-3</v>
      </c>
      <c r="AE21" s="3">
        <v>3.7100000000000002E-3</v>
      </c>
      <c r="AF21" s="3">
        <v>3.2499999999999999E-3</v>
      </c>
      <c r="AG21" s="3">
        <v>4.9199999999999999E-3</v>
      </c>
      <c r="AH21" s="3">
        <v>3.46E-3</v>
      </c>
      <c r="AI21" s="3">
        <v>3.7699999999999999E-3</v>
      </c>
      <c r="AJ21" s="3">
        <v>3.9100000000000003E-3</v>
      </c>
      <c r="AK21" s="3">
        <v>3.9500000000000004E-3</v>
      </c>
      <c r="AL21" s="3">
        <v>2.8300000000000001E-3</v>
      </c>
      <c r="AM21" s="3">
        <v>2.1199999999999999E-3</v>
      </c>
      <c r="AN21" s="3">
        <v>2.7899999999999999E-3</v>
      </c>
      <c r="AO21" s="3">
        <v>2.9199999999999999E-3</v>
      </c>
      <c r="AP21" s="3">
        <v>3.0799999999999998E-3</v>
      </c>
      <c r="AQ21" s="3">
        <v>1.65E-3</v>
      </c>
      <c r="AR21" s="3">
        <v>1.4300000000000001E-3</v>
      </c>
      <c r="AS21" s="3">
        <v>1.8E-3</v>
      </c>
      <c r="AT21" s="3">
        <v>2.0699999999999998E-3</v>
      </c>
      <c r="AU21" s="3">
        <v>2.2699999999999999E-3</v>
      </c>
      <c r="AV21" s="3">
        <v>1.0399999999999999E-3</v>
      </c>
      <c r="AW21" s="3">
        <v>9.1E-4</v>
      </c>
      <c r="AX21" s="3">
        <v>1.16E-3</v>
      </c>
      <c r="AY21" s="3">
        <v>1.3500000000000001E-3</v>
      </c>
      <c r="AZ21" s="3">
        <v>1.4400000000000001E-3</v>
      </c>
      <c r="BA21" s="3">
        <v>3.6999999999999999E-4</v>
      </c>
      <c r="BB21" s="3">
        <v>4.2000000000000002E-4</v>
      </c>
      <c r="BC21" s="3">
        <v>6.8000000000000005E-4</v>
      </c>
      <c r="BD21" s="3">
        <v>7.1000000000000002E-4</v>
      </c>
      <c r="BE21" s="3">
        <v>8.4000000000000003E-4</v>
      </c>
      <c r="BF21" s="3">
        <v>3.6000000000000002E-4</v>
      </c>
      <c r="BG21" s="3">
        <v>3.6000000000000002E-4</v>
      </c>
      <c r="BH21" s="3">
        <v>3.8000000000000002E-4</v>
      </c>
      <c r="BI21" s="3">
        <v>4.4999999999999999E-4</v>
      </c>
      <c r="BJ21" s="3">
        <v>5.1999999999999995E-4</v>
      </c>
    </row>
    <row r="22" spans="1:62">
      <c r="A22" s="3" t="s">
        <v>161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4.6899999999999997E-3</v>
      </c>
      <c r="N22" s="3">
        <v>0</v>
      </c>
      <c r="O22" s="3">
        <v>0</v>
      </c>
      <c r="P22" s="3">
        <v>0</v>
      </c>
      <c r="Q22" s="3">
        <v>0</v>
      </c>
      <c r="R22" s="3">
        <v>3.6499999999999998E-2</v>
      </c>
      <c r="S22" s="3">
        <v>0</v>
      </c>
      <c r="T22" s="3">
        <v>0</v>
      </c>
      <c r="U22" s="3">
        <v>0</v>
      </c>
      <c r="V22" s="3">
        <v>0</v>
      </c>
      <c r="W22" s="3">
        <v>3.7769999999999998E-2</v>
      </c>
      <c r="X22" s="3">
        <v>4.1599999999999996E-3</v>
      </c>
      <c r="Y22" s="3">
        <v>6.9999999999999994E-5</v>
      </c>
      <c r="Z22" s="3">
        <v>0</v>
      </c>
      <c r="AA22" s="3">
        <v>0</v>
      </c>
      <c r="AB22" s="3">
        <v>2.6689999999999998E-2</v>
      </c>
      <c r="AC22" s="3">
        <v>8.2299999999999995E-3</v>
      </c>
      <c r="AD22" s="3">
        <v>7.0699999999999999E-3</v>
      </c>
      <c r="AE22" s="3">
        <v>5.5700000000000003E-3</v>
      </c>
      <c r="AF22" s="3">
        <v>3.5100000000000001E-3</v>
      </c>
      <c r="AG22" s="3">
        <v>1.434E-2</v>
      </c>
      <c r="AH22" s="3">
        <v>7.4200000000000004E-3</v>
      </c>
      <c r="AI22" s="3">
        <v>7.4200000000000004E-3</v>
      </c>
      <c r="AJ22" s="3">
        <v>7.4200000000000004E-3</v>
      </c>
      <c r="AK22" s="3">
        <v>6.8399999999999997E-3</v>
      </c>
      <c r="AL22" s="3">
        <v>6.5700000000000003E-3</v>
      </c>
      <c r="AM22" s="3">
        <v>3.15E-3</v>
      </c>
      <c r="AN22" s="3">
        <v>4.0000000000000001E-3</v>
      </c>
      <c r="AO22" s="3">
        <v>4.7499999999999999E-3</v>
      </c>
      <c r="AP22" s="3">
        <v>5.3099999999999996E-3</v>
      </c>
      <c r="AQ22" s="3">
        <v>4.3E-3</v>
      </c>
      <c r="AR22" s="3">
        <v>3.29E-3</v>
      </c>
      <c r="AS22" s="3">
        <v>3.1900000000000001E-3</v>
      </c>
      <c r="AT22" s="3">
        <v>3.4099999999999998E-3</v>
      </c>
      <c r="AU22" s="3">
        <v>3.6900000000000001E-3</v>
      </c>
      <c r="AV22" s="3">
        <v>2.0999999999999999E-3</v>
      </c>
      <c r="AW22" s="3">
        <v>1.64E-3</v>
      </c>
      <c r="AX22" s="3">
        <v>2.0400000000000001E-3</v>
      </c>
      <c r="AY22" s="3">
        <v>2.33E-3</v>
      </c>
      <c r="AZ22" s="3">
        <v>2.5699999999999998E-3</v>
      </c>
      <c r="BA22" s="3">
        <v>7.1000000000000002E-4</v>
      </c>
      <c r="BB22" s="3">
        <v>6.2E-4</v>
      </c>
      <c r="BC22" s="3">
        <v>8.7000000000000001E-4</v>
      </c>
      <c r="BD22" s="3">
        <v>1.17E-3</v>
      </c>
      <c r="BE22" s="3">
        <v>1.4499999999999999E-3</v>
      </c>
      <c r="BF22" s="3">
        <v>8.7000000000000001E-4</v>
      </c>
      <c r="BG22" s="3">
        <v>8.3000000000000001E-4</v>
      </c>
      <c r="BH22" s="3">
        <v>7.7999999999999999E-4</v>
      </c>
      <c r="BI22" s="3">
        <v>8.0000000000000004E-4</v>
      </c>
      <c r="BJ22" s="3">
        <v>8.8999999999999995E-4</v>
      </c>
    </row>
    <row r="23" spans="1:62">
      <c r="A23" s="3" t="s">
        <v>162</v>
      </c>
      <c r="C23" s="3">
        <v>0</v>
      </c>
      <c r="D23" s="3">
        <v>0</v>
      </c>
      <c r="E23" s="3">
        <v>6.9999999999999994E-5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4.7099999999999998E-3</v>
      </c>
      <c r="N23" s="3">
        <v>0</v>
      </c>
      <c r="O23" s="3">
        <v>0</v>
      </c>
      <c r="P23" s="3">
        <v>0</v>
      </c>
      <c r="Q23" s="3">
        <v>0</v>
      </c>
      <c r="R23" s="3">
        <v>1.533E-2</v>
      </c>
      <c r="S23" s="3">
        <v>0</v>
      </c>
      <c r="T23" s="3">
        <v>0</v>
      </c>
      <c r="U23" s="3">
        <v>0</v>
      </c>
      <c r="V23" s="3">
        <v>0</v>
      </c>
      <c r="W23" s="3">
        <v>2.3720000000000001E-2</v>
      </c>
      <c r="X23" s="3">
        <v>1.103E-2</v>
      </c>
      <c r="Y23" s="3">
        <v>2.16E-3</v>
      </c>
      <c r="Z23" s="3">
        <v>4.3099999999999996E-3</v>
      </c>
      <c r="AA23" s="3">
        <v>3.3999999999999998E-3</v>
      </c>
      <c r="AB23" s="3">
        <v>1.2630000000000001E-2</v>
      </c>
      <c r="AC23" s="3">
        <v>9.1400000000000006E-3</v>
      </c>
      <c r="AD23" s="3">
        <v>5.64E-3</v>
      </c>
      <c r="AE23" s="3">
        <v>7.0600000000000003E-3</v>
      </c>
      <c r="AF23" s="3">
        <v>6.7499999999999999E-3</v>
      </c>
      <c r="AG23" s="3">
        <v>9.75E-3</v>
      </c>
      <c r="AH23" s="3">
        <v>7.5100000000000002E-3</v>
      </c>
      <c r="AI23" s="3">
        <v>5.96E-3</v>
      </c>
      <c r="AJ23" s="3">
        <v>7.1300000000000001E-3</v>
      </c>
      <c r="AK23" s="3">
        <v>7.4700000000000001E-3</v>
      </c>
      <c r="AL23" s="3">
        <v>1.0460000000000001E-2</v>
      </c>
      <c r="AM23" s="3">
        <v>2.63E-3</v>
      </c>
      <c r="AN23" s="3">
        <v>2.0999999999999999E-3</v>
      </c>
      <c r="AO23" s="3">
        <v>4.0099999999999997E-3</v>
      </c>
      <c r="AP23" s="3">
        <v>5.4299999999999999E-3</v>
      </c>
      <c r="AQ23" s="3">
        <v>8.5800000000000008E-3</v>
      </c>
      <c r="AR23" s="3">
        <v>6.4099999999999999E-3</v>
      </c>
      <c r="AS23" s="3">
        <v>4.5799999999999999E-3</v>
      </c>
      <c r="AT23" s="3">
        <v>4.7600000000000003E-3</v>
      </c>
      <c r="AU23" s="3">
        <v>4.9399999999999999E-3</v>
      </c>
      <c r="AV23" s="3">
        <v>4.0499999999999998E-3</v>
      </c>
      <c r="AW23" s="3">
        <v>3.46E-3</v>
      </c>
      <c r="AX23" s="3">
        <v>3.7599999999999999E-3</v>
      </c>
      <c r="AY23" s="3">
        <v>4.3699999999999998E-3</v>
      </c>
      <c r="AZ23" s="3">
        <v>4.6600000000000001E-3</v>
      </c>
      <c r="BA23" s="3">
        <v>2.5200000000000001E-3</v>
      </c>
      <c r="BB23" s="3">
        <v>1.0499999999999999E-3</v>
      </c>
      <c r="BC23" s="3">
        <v>1.3600000000000001E-3</v>
      </c>
      <c r="BD23" s="3">
        <v>2.0699999999999998E-3</v>
      </c>
      <c r="BE23" s="3">
        <v>2.7299999999999998E-3</v>
      </c>
      <c r="BF23" s="3">
        <v>1.6299999999999999E-3</v>
      </c>
      <c r="BG23" s="3">
        <v>1.8600000000000001E-3</v>
      </c>
      <c r="BH23" s="3">
        <v>1.65E-3</v>
      </c>
      <c r="BI23" s="3">
        <v>1.58E-3</v>
      </c>
      <c r="BJ23" s="3">
        <v>1.6999999999999999E-3</v>
      </c>
    </row>
    <row r="24" spans="1:62">
      <c r="A24" s="3" t="s">
        <v>163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1.0000000000000001E-5</v>
      </c>
      <c r="I24" s="3">
        <v>5.4000000000000001E-4</v>
      </c>
      <c r="J24" s="3">
        <v>2.4000000000000001E-4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6.4999999999999997E-3</v>
      </c>
      <c r="S24" s="3">
        <v>0</v>
      </c>
      <c r="T24" s="3">
        <v>0</v>
      </c>
      <c r="U24" s="3">
        <v>0</v>
      </c>
      <c r="V24" s="3">
        <v>0</v>
      </c>
      <c r="W24" s="3">
        <v>6.3200000000000001E-3</v>
      </c>
      <c r="X24" s="3">
        <v>1.72E-3</v>
      </c>
      <c r="Y24" s="3">
        <v>0</v>
      </c>
      <c r="Z24" s="3">
        <v>0</v>
      </c>
      <c r="AA24" s="3">
        <v>0</v>
      </c>
      <c r="AB24" s="3">
        <v>9.5999999999999992E-3</v>
      </c>
      <c r="AC24" s="3">
        <v>6.0600000000000003E-3</v>
      </c>
      <c r="AD24" s="3">
        <v>3.4399999999999999E-3</v>
      </c>
      <c r="AE24" s="3">
        <v>2.4399999999999999E-3</v>
      </c>
      <c r="AF24" s="3">
        <v>1.6100000000000001E-3</v>
      </c>
      <c r="AG24" s="3">
        <v>5.9100000000000003E-3</v>
      </c>
      <c r="AH24" s="3">
        <v>5.5100000000000001E-3</v>
      </c>
      <c r="AI24" s="3">
        <v>4.8199999999999996E-3</v>
      </c>
      <c r="AJ24" s="3">
        <v>4.6299999999999996E-3</v>
      </c>
      <c r="AK24" s="3">
        <v>4.2300000000000003E-3</v>
      </c>
      <c r="AL24" s="3">
        <v>3.29E-3</v>
      </c>
      <c r="AM24" s="3">
        <v>3.2499999999999999E-3</v>
      </c>
      <c r="AN24" s="3">
        <v>2.7499999999999998E-3</v>
      </c>
      <c r="AO24" s="3">
        <v>3.1900000000000001E-3</v>
      </c>
      <c r="AP24" s="3">
        <v>3.5500000000000002E-3</v>
      </c>
      <c r="AQ24" s="3">
        <v>2.8900000000000002E-3</v>
      </c>
      <c r="AR24" s="3">
        <v>3.14E-3</v>
      </c>
      <c r="AS24" s="3">
        <v>2.4299999999999999E-3</v>
      </c>
      <c r="AT24" s="3">
        <v>2.7499999999999998E-3</v>
      </c>
      <c r="AU24" s="3">
        <v>2.6900000000000001E-3</v>
      </c>
      <c r="AV24" s="3">
        <v>1.7899999999999999E-3</v>
      </c>
      <c r="AW24" s="3">
        <v>1.8E-3</v>
      </c>
      <c r="AX24" s="3">
        <v>1.89E-3</v>
      </c>
      <c r="AY24" s="3">
        <v>2.14E-3</v>
      </c>
      <c r="AZ24" s="3">
        <v>2.2100000000000002E-3</v>
      </c>
      <c r="BA24" s="3">
        <v>6.0000000000000002E-5</v>
      </c>
      <c r="BB24" s="3">
        <v>8.0000000000000004E-4</v>
      </c>
      <c r="BC24" s="3">
        <v>7.3999999999999999E-4</v>
      </c>
      <c r="BD24" s="3">
        <v>1.07E-3</v>
      </c>
      <c r="BE24" s="3">
        <v>1.2999999999999999E-3</v>
      </c>
      <c r="BF24" s="3">
        <v>9.6000000000000002E-4</v>
      </c>
      <c r="BG24" s="3">
        <v>7.2999999999999996E-4</v>
      </c>
      <c r="BH24" s="3">
        <v>7.5000000000000002E-4</v>
      </c>
      <c r="BI24" s="3">
        <v>7.5000000000000002E-4</v>
      </c>
      <c r="BJ24" s="3">
        <v>8.3000000000000001E-4</v>
      </c>
    </row>
    <row r="25" spans="1:62">
      <c r="A25" s="3" t="s">
        <v>164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3.7010000000000001E-2</v>
      </c>
      <c r="N25" s="3">
        <v>0</v>
      </c>
      <c r="O25" s="3">
        <v>0</v>
      </c>
      <c r="P25" s="3">
        <v>0</v>
      </c>
      <c r="Q25" s="3">
        <v>0</v>
      </c>
      <c r="R25" s="3">
        <v>4.7739999999999998E-2</v>
      </c>
      <c r="S25" s="3">
        <v>4.3400000000000001E-3</v>
      </c>
      <c r="T25" s="3">
        <v>0</v>
      </c>
      <c r="U25" s="3">
        <v>0</v>
      </c>
      <c r="V25" s="3">
        <v>0</v>
      </c>
      <c r="W25" s="3">
        <v>4.3630000000000002E-2</v>
      </c>
      <c r="X25" s="3">
        <v>3.5000000000000003E-2</v>
      </c>
      <c r="Y25" s="3">
        <v>1.652E-2</v>
      </c>
      <c r="Z25" s="3">
        <v>8.4899999999999993E-3</v>
      </c>
      <c r="AA25" s="3">
        <v>1.021E-2</v>
      </c>
      <c r="AB25" s="3">
        <v>2.486E-2</v>
      </c>
      <c r="AC25" s="3">
        <v>2.4230000000000002E-2</v>
      </c>
      <c r="AD25" s="3">
        <v>1.925E-2</v>
      </c>
      <c r="AE25" s="3">
        <v>1.8450000000000001E-2</v>
      </c>
      <c r="AF25" s="3">
        <v>1.9890000000000001E-2</v>
      </c>
      <c r="AG25" s="3">
        <v>1.6E-2</v>
      </c>
      <c r="AH25" s="3">
        <v>1.5259999999999999E-2</v>
      </c>
      <c r="AI25" s="3">
        <v>1.3899999999999999E-2</v>
      </c>
      <c r="AJ25" s="3">
        <v>1.5100000000000001E-2</v>
      </c>
      <c r="AK25" s="3">
        <v>1.823E-2</v>
      </c>
      <c r="AL25" s="3">
        <v>0</v>
      </c>
      <c r="AM25" s="3">
        <v>0</v>
      </c>
      <c r="AN25" s="3">
        <v>0</v>
      </c>
      <c r="AO25" s="3">
        <v>2.99E-3</v>
      </c>
      <c r="AP25" s="3">
        <v>6.8900000000000003E-3</v>
      </c>
      <c r="AQ25" s="3">
        <v>1.583E-2</v>
      </c>
      <c r="AR25" s="3">
        <v>1.035E-2</v>
      </c>
      <c r="AS25" s="3">
        <v>6.0099999999999997E-3</v>
      </c>
      <c r="AT25" s="3">
        <v>4.47E-3</v>
      </c>
      <c r="AU25" s="3">
        <v>4.9699999999999996E-3</v>
      </c>
      <c r="AV25" s="3">
        <v>6.2100000000000002E-3</v>
      </c>
      <c r="AW25" s="3">
        <v>7.8899999999999994E-3</v>
      </c>
      <c r="AX25" s="3">
        <v>7.5900000000000004E-3</v>
      </c>
      <c r="AY25" s="3">
        <v>7.1999999999999998E-3</v>
      </c>
      <c r="AZ25" s="3">
        <v>6.8799999999999998E-3</v>
      </c>
      <c r="BA25" s="3">
        <v>3.0300000000000001E-3</v>
      </c>
      <c r="BB25" s="3">
        <v>2.3400000000000001E-3</v>
      </c>
      <c r="BC25" s="3">
        <v>3.15E-3</v>
      </c>
      <c r="BD25" s="3">
        <v>4.2500000000000003E-3</v>
      </c>
      <c r="BE25" s="3">
        <v>5.13E-3</v>
      </c>
      <c r="BF25" s="3">
        <v>4.7200000000000002E-3</v>
      </c>
      <c r="BG25" s="3">
        <v>4.3E-3</v>
      </c>
      <c r="BH25" s="3">
        <v>3.8E-3</v>
      </c>
      <c r="BI25" s="3">
        <v>3.64E-3</v>
      </c>
      <c r="BJ25" s="3">
        <v>3.79E-3</v>
      </c>
    </row>
    <row r="26" spans="1:62">
      <c r="A26" s="3" t="s">
        <v>165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2.7689999999999999E-2</v>
      </c>
      <c r="S26" s="3">
        <v>0</v>
      </c>
      <c r="T26" s="3">
        <v>0</v>
      </c>
      <c r="U26" s="3">
        <v>0</v>
      </c>
      <c r="V26" s="3">
        <v>0</v>
      </c>
      <c r="W26" s="3">
        <v>8.2629999999999995E-2</v>
      </c>
      <c r="X26" s="3">
        <v>3.329E-2</v>
      </c>
      <c r="Y26" s="3">
        <v>2.1950000000000001E-2</v>
      </c>
      <c r="Z26" s="3">
        <v>7.0200000000000002E-3</v>
      </c>
      <c r="AA26" s="3">
        <v>0</v>
      </c>
      <c r="AB26" s="3">
        <v>5.638E-2</v>
      </c>
      <c r="AC26" s="3">
        <v>4.045E-2</v>
      </c>
      <c r="AD26" s="3">
        <v>4.1079999999999998E-2</v>
      </c>
      <c r="AE26" s="3">
        <v>3.5159999999999997E-2</v>
      </c>
      <c r="AF26" s="3">
        <v>3.022E-2</v>
      </c>
      <c r="AG26" s="3">
        <v>3.1390000000000001E-2</v>
      </c>
      <c r="AH26" s="3">
        <v>2.7730000000000001E-2</v>
      </c>
      <c r="AI26" s="3">
        <v>3.1949999999999999E-2</v>
      </c>
      <c r="AJ26" s="3">
        <v>3.3989999999999999E-2</v>
      </c>
      <c r="AK26" s="3">
        <v>3.3509999999999998E-2</v>
      </c>
      <c r="AL26" s="3">
        <v>1.29E-2</v>
      </c>
      <c r="AM26" s="3">
        <v>1.251E-2</v>
      </c>
      <c r="AN26" s="3">
        <v>1.5990000000000001E-2</v>
      </c>
      <c r="AO26" s="3">
        <v>1.8700000000000001E-2</v>
      </c>
      <c r="AP26" s="3">
        <v>2.3390000000000001E-2</v>
      </c>
      <c r="AQ26" s="3">
        <v>1.461E-2</v>
      </c>
      <c r="AR26" s="3">
        <v>1.6990000000000002E-2</v>
      </c>
      <c r="AS26" s="3">
        <v>1.304E-2</v>
      </c>
      <c r="AT26" s="3">
        <v>1.4449999999999999E-2</v>
      </c>
      <c r="AU26" s="3">
        <v>1.6070000000000001E-2</v>
      </c>
      <c r="AV26" s="3">
        <v>5.3899999999999998E-3</v>
      </c>
      <c r="AW26" s="3">
        <v>7.6499999999999997E-3</v>
      </c>
      <c r="AX26" s="3">
        <v>9.92E-3</v>
      </c>
      <c r="AY26" s="3">
        <v>1.1089999999999999E-2</v>
      </c>
      <c r="AZ26" s="3">
        <v>1.225E-2</v>
      </c>
      <c r="BA26" s="3">
        <v>1.9300000000000001E-3</v>
      </c>
      <c r="BB26" s="3">
        <v>2.7899999999999999E-3</v>
      </c>
      <c r="BC26" s="3">
        <v>4.0000000000000001E-3</v>
      </c>
      <c r="BD26" s="3">
        <v>5.64E-3</v>
      </c>
      <c r="BE26" s="3">
        <v>7.0200000000000002E-3</v>
      </c>
      <c r="BF26" s="3">
        <v>4.28E-3</v>
      </c>
      <c r="BG26" s="3">
        <v>3.6900000000000001E-3</v>
      </c>
      <c r="BH26" s="3">
        <v>3.46E-3</v>
      </c>
      <c r="BI26" s="3">
        <v>3.5999999999999999E-3</v>
      </c>
      <c r="BJ26" s="3">
        <v>4.1099999999999999E-3</v>
      </c>
    </row>
    <row r="27" spans="1:62">
      <c r="A27" s="3" t="s">
        <v>166</v>
      </c>
      <c r="C27" s="3">
        <v>0</v>
      </c>
      <c r="D27" s="3">
        <v>0</v>
      </c>
      <c r="E27" s="3">
        <v>1.3999999999999999E-4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1.0000000000000001E-5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1.4069999999999999E-2</v>
      </c>
      <c r="S27" s="3">
        <v>0</v>
      </c>
      <c r="T27" s="3">
        <v>0</v>
      </c>
      <c r="U27" s="3">
        <v>0</v>
      </c>
      <c r="V27" s="3">
        <v>5.1599999999999997E-3</v>
      </c>
      <c r="W27" s="3">
        <v>2.682E-2</v>
      </c>
      <c r="X27" s="3">
        <v>9.3299999999999998E-3</v>
      </c>
      <c r="Y27" s="3">
        <v>0</v>
      </c>
      <c r="Z27" s="3">
        <v>6.2100000000000002E-3</v>
      </c>
      <c r="AA27" s="3">
        <v>3.9300000000000003E-3</v>
      </c>
      <c r="AB27" s="3">
        <v>1.32E-2</v>
      </c>
      <c r="AC27" s="3">
        <v>8.1300000000000001E-3</v>
      </c>
      <c r="AD27" s="3">
        <v>3.5200000000000001E-3</v>
      </c>
      <c r="AE27" s="3">
        <v>6.8100000000000001E-3</v>
      </c>
      <c r="AF27" s="3">
        <v>5.8700000000000002E-3</v>
      </c>
      <c r="AG27" s="3">
        <v>1.086E-2</v>
      </c>
      <c r="AH27" s="3">
        <v>7.5500000000000003E-3</v>
      </c>
      <c r="AI27" s="3">
        <v>5.2199999999999998E-3</v>
      </c>
      <c r="AJ27" s="3">
        <v>7.1799999999999998E-3</v>
      </c>
      <c r="AK27" s="3">
        <v>6.94E-3</v>
      </c>
      <c r="AL27" s="3">
        <v>1.7819999999999999E-2</v>
      </c>
      <c r="AM27" s="3">
        <v>3.2599999999999999E-3</v>
      </c>
      <c r="AN27" s="3">
        <v>2.3600000000000001E-3</v>
      </c>
      <c r="AO27" s="3">
        <v>4.9800000000000001E-3</v>
      </c>
      <c r="AP27" s="3">
        <v>6.5700000000000003E-3</v>
      </c>
      <c r="AQ27" s="3">
        <v>9.75E-3</v>
      </c>
      <c r="AR27" s="3">
        <v>7.0299999999999998E-3</v>
      </c>
      <c r="AS27" s="3">
        <v>5.13E-3</v>
      </c>
      <c r="AT27" s="3">
        <v>5.8399999999999997E-3</v>
      </c>
      <c r="AU27" s="3">
        <v>6.1999999999999998E-3</v>
      </c>
      <c r="AV27" s="3">
        <v>4.9500000000000004E-3</v>
      </c>
      <c r="AW27" s="3">
        <v>3.2499999999999999E-3</v>
      </c>
      <c r="AX27" s="3">
        <v>3.65E-3</v>
      </c>
      <c r="AY27" s="3">
        <v>4.7299999999999998E-3</v>
      </c>
      <c r="AZ27" s="3">
        <v>5.3600000000000002E-3</v>
      </c>
      <c r="BA27" s="3">
        <v>3.81E-3</v>
      </c>
      <c r="BB27" s="3">
        <v>8.9999999999999998E-4</v>
      </c>
      <c r="BC27" s="3">
        <v>1.15E-3</v>
      </c>
      <c r="BD27" s="3">
        <v>1.98E-3</v>
      </c>
      <c r="BE27" s="3">
        <v>2.81E-3</v>
      </c>
      <c r="BF27" s="3">
        <v>1.2199999999999999E-3</v>
      </c>
      <c r="BG27" s="3">
        <v>1.8699999999999999E-3</v>
      </c>
      <c r="BH27" s="3">
        <v>1.6299999999999999E-3</v>
      </c>
      <c r="BI27" s="3">
        <v>1.5100000000000001E-3</v>
      </c>
      <c r="BJ27" s="3">
        <v>1.6299999999999999E-3</v>
      </c>
    </row>
    <row r="28" spans="1:62">
      <c r="A28" s="3" t="s">
        <v>167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3.6999999999999999E-4</v>
      </c>
      <c r="S28" s="3">
        <v>0</v>
      </c>
      <c r="T28" s="3">
        <v>0</v>
      </c>
      <c r="U28" s="3">
        <v>0</v>
      </c>
      <c r="V28" s="3">
        <v>4.4000000000000002E-4</v>
      </c>
      <c r="W28" s="3">
        <v>8.7600000000000004E-3</v>
      </c>
      <c r="X28" s="3">
        <v>1.07E-3</v>
      </c>
      <c r="Y28" s="3">
        <v>5.6999999999999998E-4</v>
      </c>
      <c r="Z28" s="3">
        <v>8.5999999999999998E-4</v>
      </c>
      <c r="AA28" s="3">
        <v>1.5E-3</v>
      </c>
      <c r="AB28" s="3">
        <v>4.3099999999999996E-3</v>
      </c>
      <c r="AC28" s="3">
        <v>2.0100000000000001E-3</v>
      </c>
      <c r="AD28" s="3">
        <v>1.6800000000000001E-3</v>
      </c>
      <c r="AE28" s="3">
        <v>1.74E-3</v>
      </c>
      <c r="AF28" s="3">
        <v>2.1199999999999999E-3</v>
      </c>
      <c r="AG28" s="3">
        <v>3.15E-3</v>
      </c>
      <c r="AH28" s="3">
        <v>1.9E-3</v>
      </c>
      <c r="AI28" s="3">
        <v>1.8600000000000001E-3</v>
      </c>
      <c r="AJ28" s="3">
        <v>2.0699999999999998E-3</v>
      </c>
      <c r="AK28" s="3">
        <v>2.31E-3</v>
      </c>
      <c r="AL28" s="3">
        <v>3.82E-3</v>
      </c>
      <c r="AM28" s="3">
        <v>2.0200000000000001E-3</v>
      </c>
      <c r="AN28" s="3">
        <v>1.73E-3</v>
      </c>
      <c r="AO28" s="3">
        <v>1.73E-3</v>
      </c>
      <c r="AP28" s="3">
        <v>1.6900000000000001E-3</v>
      </c>
      <c r="AQ28" s="3">
        <v>1.8699999999999999E-3</v>
      </c>
      <c r="AR28" s="3">
        <v>2.0100000000000001E-3</v>
      </c>
      <c r="AS28" s="3">
        <v>1.9400000000000001E-3</v>
      </c>
      <c r="AT28" s="3">
        <v>1.9400000000000001E-3</v>
      </c>
      <c r="AU28" s="3">
        <v>1.73E-3</v>
      </c>
      <c r="AV28" s="3">
        <v>9.7000000000000005E-4</v>
      </c>
      <c r="AW28" s="3">
        <v>7.9000000000000001E-4</v>
      </c>
      <c r="AX28" s="3">
        <v>1.1299999999999999E-3</v>
      </c>
      <c r="AY28" s="3">
        <v>1.4300000000000001E-3</v>
      </c>
      <c r="AZ28" s="3">
        <v>1.4E-3</v>
      </c>
      <c r="BA28" s="3">
        <v>3.0000000000000001E-5</v>
      </c>
      <c r="BB28" s="3">
        <v>2.7E-4</v>
      </c>
      <c r="BC28" s="3">
        <v>4.2999999999999999E-4</v>
      </c>
      <c r="BD28" s="3">
        <v>6.2E-4</v>
      </c>
      <c r="BE28" s="3">
        <v>7.6999999999999996E-4</v>
      </c>
      <c r="BF28" s="3">
        <v>3.4000000000000002E-4</v>
      </c>
      <c r="BG28" s="3">
        <v>2.5999999999999998E-4</v>
      </c>
      <c r="BH28" s="3">
        <v>2.5999999999999998E-4</v>
      </c>
      <c r="BI28" s="3">
        <v>2.9999999999999997E-4</v>
      </c>
      <c r="BJ28" s="3">
        <v>3.8000000000000002E-4</v>
      </c>
    </row>
    <row r="29" spans="1:62">
      <c r="A29" s="3" t="s">
        <v>168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6.3000000000000003E-4</v>
      </c>
      <c r="I29" s="3">
        <v>8.4000000000000003E-4</v>
      </c>
      <c r="J29" s="3">
        <v>0</v>
      </c>
      <c r="K29" s="3">
        <v>6.0000000000000002E-5</v>
      </c>
      <c r="L29" s="3">
        <v>1E-4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8.94E-3</v>
      </c>
      <c r="X29" s="3">
        <v>2.0799999999999998E-3</v>
      </c>
      <c r="Y29" s="3">
        <v>0</v>
      </c>
      <c r="Z29" s="3">
        <v>0</v>
      </c>
      <c r="AA29" s="3">
        <v>0</v>
      </c>
      <c r="AB29" s="3">
        <v>9.7000000000000005E-4</v>
      </c>
      <c r="AC29" s="3">
        <v>3.4000000000000002E-4</v>
      </c>
      <c r="AD29" s="3">
        <v>0</v>
      </c>
      <c r="AE29" s="3">
        <v>0</v>
      </c>
      <c r="AF29" s="3">
        <v>0</v>
      </c>
      <c r="AG29" s="3">
        <v>4.9199999999999999E-3</v>
      </c>
      <c r="AH29" s="3">
        <v>2.7399999999999998E-3</v>
      </c>
      <c r="AI29" s="3">
        <v>1.72E-3</v>
      </c>
      <c r="AJ29" s="3">
        <v>1.33E-3</v>
      </c>
      <c r="AK29" s="3">
        <v>1.1299999999999999E-3</v>
      </c>
      <c r="AL29" s="3">
        <v>7.9900000000000006E-3</v>
      </c>
      <c r="AM29" s="3">
        <v>4.4999999999999997E-3</v>
      </c>
      <c r="AN29" s="3">
        <v>3.6900000000000001E-3</v>
      </c>
      <c r="AO29" s="3">
        <v>3.3999999999999998E-3</v>
      </c>
      <c r="AP29" s="3">
        <v>2.7100000000000002E-3</v>
      </c>
      <c r="AQ29" s="3">
        <v>4.9199999999999999E-3</v>
      </c>
      <c r="AR29" s="3">
        <v>5.0499999999999998E-3</v>
      </c>
      <c r="AS29" s="3">
        <v>4.4099999999999999E-3</v>
      </c>
      <c r="AT29" s="3">
        <v>4.6100000000000004E-3</v>
      </c>
      <c r="AU29" s="3">
        <v>4.0099999999999997E-3</v>
      </c>
      <c r="AV29" s="3">
        <v>2.0799999999999998E-3</v>
      </c>
      <c r="AW29" s="3">
        <v>2.2799999999999999E-3</v>
      </c>
      <c r="AX29" s="3">
        <v>2.99E-3</v>
      </c>
      <c r="AY29" s="3">
        <v>3.5300000000000002E-3</v>
      </c>
      <c r="AZ29" s="3">
        <v>3.63E-3</v>
      </c>
      <c r="BA29" s="3">
        <v>8.3000000000000001E-4</v>
      </c>
      <c r="BB29" s="3">
        <v>8.1999999999999998E-4</v>
      </c>
      <c r="BC29" s="3">
        <v>1.1999999999999999E-3</v>
      </c>
      <c r="BD29" s="3">
        <v>1.6999999999999999E-3</v>
      </c>
      <c r="BE29" s="3">
        <v>2.0999999999999999E-3</v>
      </c>
      <c r="BF29" s="3">
        <v>9.5E-4</v>
      </c>
      <c r="BG29" s="3">
        <v>9.2000000000000003E-4</v>
      </c>
      <c r="BH29" s="3">
        <v>8.8999999999999995E-4</v>
      </c>
      <c r="BI29" s="3">
        <v>9.7000000000000005E-4</v>
      </c>
      <c r="BJ29" s="3">
        <v>1.15E-3</v>
      </c>
    </row>
    <row r="30" spans="1:62">
      <c r="A30" s="3" t="s">
        <v>169</v>
      </c>
      <c r="C30" s="3">
        <v>0</v>
      </c>
      <c r="D30" s="3">
        <v>0</v>
      </c>
      <c r="E30" s="3">
        <v>2.7E-4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1.2619999999999999E-2</v>
      </c>
      <c r="N30" s="3">
        <v>0</v>
      </c>
      <c r="O30" s="3">
        <v>0</v>
      </c>
      <c r="P30" s="3">
        <v>0</v>
      </c>
      <c r="Q30" s="3">
        <v>0</v>
      </c>
      <c r="R30" s="3">
        <v>4.6210000000000001E-2</v>
      </c>
      <c r="S30" s="3">
        <v>9.2899999999999996E-3</v>
      </c>
      <c r="T30" s="3">
        <v>7.6699999999999997E-3</v>
      </c>
      <c r="U30" s="3">
        <v>0</v>
      </c>
      <c r="V30" s="3">
        <v>5.5300000000000002E-3</v>
      </c>
      <c r="W30" s="3">
        <v>5.5489999999999998E-2</v>
      </c>
      <c r="X30" s="3">
        <v>2.1440000000000001E-2</v>
      </c>
      <c r="Y30" s="3">
        <v>2.095E-2</v>
      </c>
      <c r="Z30" s="3">
        <v>9.0900000000000009E-3</v>
      </c>
      <c r="AA30" s="3">
        <v>2.155E-2</v>
      </c>
      <c r="AB30" s="3">
        <v>3.7650000000000003E-2</v>
      </c>
      <c r="AC30" s="3">
        <v>2.4080000000000001E-2</v>
      </c>
      <c r="AD30" s="3">
        <v>2.5170000000000001E-2</v>
      </c>
      <c r="AE30" s="3">
        <v>1.8689999999999998E-2</v>
      </c>
      <c r="AF30" s="3">
        <v>2.4420000000000001E-2</v>
      </c>
      <c r="AG30" s="3">
        <v>2.2689999999999998E-2</v>
      </c>
      <c r="AH30" s="3">
        <v>1.7239999999999998E-2</v>
      </c>
      <c r="AI30" s="3">
        <v>1.9550000000000001E-2</v>
      </c>
      <c r="AJ30" s="3">
        <v>1.772E-2</v>
      </c>
      <c r="AK30" s="3">
        <v>2.2599999999999999E-2</v>
      </c>
      <c r="AL30" s="3">
        <v>1.831E-2</v>
      </c>
      <c r="AM30" s="3">
        <v>9.0699999999999999E-3</v>
      </c>
      <c r="AN30" s="3">
        <v>1.234E-2</v>
      </c>
      <c r="AO30" s="3">
        <v>1.149E-2</v>
      </c>
      <c r="AP30" s="3">
        <v>1.521E-2</v>
      </c>
      <c r="AQ30" s="3">
        <v>1.0319999999999999E-2</v>
      </c>
      <c r="AR30" s="3">
        <v>8.3700000000000007E-3</v>
      </c>
      <c r="AS30" s="3">
        <v>9.3500000000000007E-3</v>
      </c>
      <c r="AT30" s="3">
        <v>8.5299999999999994E-3</v>
      </c>
      <c r="AU30" s="3">
        <v>1.056E-2</v>
      </c>
      <c r="AV30" s="3">
        <v>6.2399999999999999E-3</v>
      </c>
      <c r="AW30" s="3">
        <v>4.9800000000000001E-3</v>
      </c>
      <c r="AX30" s="3">
        <v>6.6400000000000001E-3</v>
      </c>
      <c r="AY30" s="3">
        <v>5.9500000000000004E-3</v>
      </c>
      <c r="AZ30" s="3">
        <v>7.3299999999999997E-3</v>
      </c>
      <c r="BA30" s="3">
        <v>4.5100000000000001E-3</v>
      </c>
      <c r="BB30" s="3">
        <v>1.9499999999999999E-3</v>
      </c>
      <c r="BC30" s="3">
        <v>3.0500000000000002E-3</v>
      </c>
      <c r="BD30" s="3">
        <v>3.2200000000000002E-3</v>
      </c>
      <c r="BE30" s="3">
        <v>4.3400000000000001E-3</v>
      </c>
      <c r="BF30" s="3">
        <v>2.0999999999999999E-3</v>
      </c>
      <c r="BG30" s="3">
        <v>2.7000000000000001E-3</v>
      </c>
      <c r="BH30" s="3">
        <v>2.5100000000000001E-3</v>
      </c>
      <c r="BI30" s="3">
        <v>2.64E-3</v>
      </c>
      <c r="BJ30" s="3">
        <v>2.7799999999999999E-3</v>
      </c>
    </row>
    <row r="31" spans="1:62">
      <c r="A31" s="3" t="s">
        <v>170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1.4999999999999999E-4</v>
      </c>
      <c r="N31" s="3">
        <v>0</v>
      </c>
      <c r="O31" s="3">
        <v>8.0829999999999999E-2</v>
      </c>
      <c r="P31" s="3">
        <v>0</v>
      </c>
      <c r="Q31" s="3">
        <v>0</v>
      </c>
      <c r="R31" s="3">
        <v>7.3859999999999995E-2</v>
      </c>
      <c r="S31" s="3">
        <v>0</v>
      </c>
      <c r="T31" s="3">
        <v>2.521E-2</v>
      </c>
      <c r="U31" s="3">
        <v>0</v>
      </c>
      <c r="V31" s="3">
        <v>0</v>
      </c>
      <c r="W31" s="3">
        <v>0.10312</v>
      </c>
      <c r="X31" s="3">
        <v>2.4639999999999999E-2</v>
      </c>
      <c r="Y31" s="3">
        <v>3.8899999999999997E-2</v>
      </c>
      <c r="Z31" s="3">
        <v>1.291E-2</v>
      </c>
      <c r="AA31" s="3">
        <v>1.4619999999999999E-2</v>
      </c>
      <c r="AB31" s="3">
        <v>5.7230000000000003E-2</v>
      </c>
      <c r="AC31" s="3">
        <v>2.7459999999999998E-2</v>
      </c>
      <c r="AD31" s="3">
        <v>3.8589999999999999E-2</v>
      </c>
      <c r="AE31" s="3">
        <v>2.7689999999999999E-2</v>
      </c>
      <c r="AF31" s="3">
        <v>2.7310000000000001E-2</v>
      </c>
      <c r="AG31" s="3">
        <v>2.9929999999999998E-2</v>
      </c>
      <c r="AH31" s="3">
        <v>1.6E-2</v>
      </c>
      <c r="AI31" s="3">
        <v>2.4340000000000001E-2</v>
      </c>
      <c r="AJ31" s="3">
        <v>2.2429999999999999E-2</v>
      </c>
      <c r="AK31" s="3">
        <v>2.5350000000000001E-2</v>
      </c>
      <c r="AL31" s="3">
        <v>3.9600000000000003E-2</v>
      </c>
      <c r="AM31" s="3">
        <v>7.6999999999999996E-4</v>
      </c>
      <c r="AN31" s="3">
        <v>8.6199999999999992E-3</v>
      </c>
      <c r="AO31" s="3">
        <v>9.2099999999999994E-3</v>
      </c>
      <c r="AP31" s="3">
        <v>1.242E-2</v>
      </c>
      <c r="AQ31" s="3">
        <v>2.1260000000000001E-2</v>
      </c>
      <c r="AR31" s="3">
        <v>9.6799999999999994E-3</v>
      </c>
      <c r="AS31" s="3">
        <v>9.5899999999999996E-3</v>
      </c>
      <c r="AT31" s="3">
        <v>8.0400000000000003E-3</v>
      </c>
      <c r="AU31" s="3">
        <v>8.3400000000000002E-3</v>
      </c>
      <c r="AV31" s="3">
        <v>1.242E-2</v>
      </c>
      <c r="AW31" s="3">
        <v>4.8799999999999998E-3</v>
      </c>
      <c r="AX31" s="3">
        <v>8.0300000000000007E-3</v>
      </c>
      <c r="AY31" s="3">
        <v>6.7999999999999996E-3</v>
      </c>
      <c r="AZ31" s="3">
        <v>7.11E-3</v>
      </c>
      <c r="BA31" s="3">
        <v>1.231E-2</v>
      </c>
      <c r="BB31" s="3">
        <v>9.1E-4</v>
      </c>
      <c r="BC31" s="3">
        <v>3.7399999999999998E-3</v>
      </c>
      <c r="BD31" s="3">
        <v>3.1099999999999999E-3</v>
      </c>
      <c r="BE31" s="3">
        <v>4.0400000000000002E-3</v>
      </c>
      <c r="BF31" s="3">
        <v>1.6999999999999999E-3</v>
      </c>
      <c r="BG31" s="3">
        <v>4.3800000000000002E-3</v>
      </c>
      <c r="BH31" s="3">
        <v>3.5000000000000001E-3</v>
      </c>
      <c r="BI31" s="3">
        <v>3.5599999999999998E-3</v>
      </c>
      <c r="BJ31" s="3">
        <v>3.4399999999999999E-3</v>
      </c>
    </row>
    <row r="32" spans="1:62">
      <c r="A32" s="3" t="s">
        <v>171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3.0929999999999999E-2</v>
      </c>
      <c r="S32" s="3">
        <v>0</v>
      </c>
      <c r="T32" s="3">
        <v>5.0200000000000002E-3</v>
      </c>
      <c r="U32" s="3">
        <v>0</v>
      </c>
      <c r="V32" s="3">
        <v>0</v>
      </c>
      <c r="W32" s="3">
        <v>6.3880000000000006E-2</v>
      </c>
      <c r="X32" s="3">
        <v>6.7099999999999998E-3</v>
      </c>
      <c r="Y32" s="3">
        <v>6.3600000000000002E-3</v>
      </c>
      <c r="Z32" s="3">
        <v>2.3700000000000001E-3</v>
      </c>
      <c r="AA32" s="3">
        <v>1.0800000000000001E-2</v>
      </c>
      <c r="AB32" s="3">
        <v>3.9210000000000002E-2</v>
      </c>
      <c r="AC32" s="3">
        <v>1.7129999999999999E-2</v>
      </c>
      <c r="AD32" s="3">
        <v>1.677E-2</v>
      </c>
      <c r="AE32" s="3">
        <v>1.1440000000000001E-2</v>
      </c>
      <c r="AF32" s="3">
        <v>1.477E-2</v>
      </c>
      <c r="AG32" s="3">
        <v>2.179E-2</v>
      </c>
      <c r="AH32" s="3">
        <v>1.1769999999999999E-2</v>
      </c>
      <c r="AI32" s="3">
        <v>1.4930000000000001E-2</v>
      </c>
      <c r="AJ32" s="3">
        <v>1.3100000000000001E-2</v>
      </c>
      <c r="AK32" s="3">
        <v>1.575E-2</v>
      </c>
      <c r="AL32" s="3">
        <v>2.1069999999999998E-2</v>
      </c>
      <c r="AM32" s="3">
        <v>3.9899999999999996E-3</v>
      </c>
      <c r="AN32" s="3">
        <v>8.3499999999999998E-3</v>
      </c>
      <c r="AO32" s="3">
        <v>6.8799999999999998E-3</v>
      </c>
      <c r="AP32" s="3">
        <v>1.005E-2</v>
      </c>
      <c r="AQ32" s="3">
        <v>1.184E-2</v>
      </c>
      <c r="AR32" s="3">
        <v>6.8199999999999997E-3</v>
      </c>
      <c r="AS32" s="3">
        <v>7.3200000000000001E-3</v>
      </c>
      <c r="AT32" s="3">
        <v>6.1599999999999997E-3</v>
      </c>
      <c r="AU32" s="3">
        <v>7.3699999999999998E-3</v>
      </c>
      <c r="AV32" s="3">
        <v>6.8199999999999997E-3</v>
      </c>
      <c r="AW32" s="3">
        <v>3.5200000000000001E-3</v>
      </c>
      <c r="AX32" s="3">
        <v>6.62E-3</v>
      </c>
      <c r="AY32" s="3">
        <v>4.4200000000000003E-3</v>
      </c>
      <c r="AZ32" s="3">
        <v>5.2900000000000004E-3</v>
      </c>
      <c r="BA32" s="3">
        <v>6.3899999999999998E-3</v>
      </c>
      <c r="BB32" s="3">
        <v>1.42E-3</v>
      </c>
      <c r="BC32" s="3">
        <v>3.0100000000000001E-3</v>
      </c>
      <c r="BD32" s="3">
        <v>2.7499999999999998E-3</v>
      </c>
      <c r="BE32" s="3">
        <v>3.47E-3</v>
      </c>
      <c r="BF32" s="3">
        <v>3.6600000000000001E-3</v>
      </c>
      <c r="BG32" s="3">
        <v>4.3099999999999996E-3</v>
      </c>
      <c r="BH32" s="3">
        <v>3.5599999999999998E-3</v>
      </c>
      <c r="BI32" s="3">
        <v>3.3999999999999998E-3</v>
      </c>
      <c r="BJ32" s="3">
        <v>3.2299999999999998E-3</v>
      </c>
    </row>
    <row r="33" spans="1:62">
      <c r="A33" s="3" t="s">
        <v>172</v>
      </c>
      <c r="C33" s="3">
        <v>0</v>
      </c>
      <c r="D33" s="3">
        <v>0</v>
      </c>
      <c r="E33" s="3">
        <v>8.8999999999999995E-4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1.9769999999999999E-2</v>
      </c>
      <c r="S33" s="3">
        <v>0</v>
      </c>
      <c r="T33" s="3">
        <v>0</v>
      </c>
      <c r="U33" s="3">
        <v>0</v>
      </c>
      <c r="V33" s="3">
        <v>0</v>
      </c>
      <c r="W33" s="3">
        <v>5.8279999999999998E-2</v>
      </c>
      <c r="X33" s="3">
        <v>1.034E-2</v>
      </c>
      <c r="Y33" s="3">
        <v>5.94E-3</v>
      </c>
      <c r="Z33" s="3">
        <v>0</v>
      </c>
      <c r="AA33" s="3">
        <v>0</v>
      </c>
      <c r="AB33" s="3">
        <v>4.0820000000000002E-2</v>
      </c>
      <c r="AC33" s="3">
        <v>2.2720000000000001E-2</v>
      </c>
      <c r="AD33" s="3">
        <v>1.9570000000000001E-2</v>
      </c>
      <c r="AE33" s="3">
        <v>1.4160000000000001E-2</v>
      </c>
      <c r="AF33" s="3">
        <v>1.2959999999999999E-2</v>
      </c>
      <c r="AG33" s="3">
        <v>2.3789999999999999E-2</v>
      </c>
      <c r="AH33" s="3">
        <v>1.704E-2</v>
      </c>
      <c r="AI33" s="3">
        <v>1.7930000000000001E-2</v>
      </c>
      <c r="AJ33" s="3">
        <v>1.6840000000000001E-2</v>
      </c>
      <c r="AK33" s="3">
        <v>1.7510000000000001E-2</v>
      </c>
      <c r="AL33" s="3">
        <v>1.745E-2</v>
      </c>
      <c r="AM33" s="3">
        <v>8.9999999999999993E-3</v>
      </c>
      <c r="AN33" s="3">
        <v>1.085E-2</v>
      </c>
      <c r="AO33" s="3">
        <v>1.1780000000000001E-2</v>
      </c>
      <c r="AP33" s="3">
        <v>1.3129999999999999E-2</v>
      </c>
      <c r="AQ33" s="3">
        <v>9.8499999999999994E-3</v>
      </c>
      <c r="AR33" s="3">
        <v>7.9399999999999991E-3</v>
      </c>
      <c r="AS33" s="3">
        <v>8.2299999999999995E-3</v>
      </c>
      <c r="AT33" s="3">
        <v>8.3999999999999995E-3</v>
      </c>
      <c r="AU33" s="3">
        <v>9.3200000000000002E-3</v>
      </c>
      <c r="AV33" s="3">
        <v>5.8900000000000003E-3</v>
      </c>
      <c r="AW33" s="3">
        <v>4.4299999999999999E-3</v>
      </c>
      <c r="AX33" s="3">
        <v>5.5500000000000002E-3</v>
      </c>
      <c r="AY33" s="3">
        <v>5.79E-3</v>
      </c>
      <c r="AZ33" s="3">
        <v>6.4400000000000004E-3</v>
      </c>
      <c r="BA33" s="3">
        <v>3.5799999999999998E-3</v>
      </c>
      <c r="BB33" s="3">
        <v>1.8500000000000001E-3</v>
      </c>
      <c r="BC33" s="3">
        <v>2.2599999999999999E-3</v>
      </c>
      <c r="BD33" s="3">
        <v>3.0000000000000001E-3</v>
      </c>
      <c r="BE33" s="3">
        <v>3.7399999999999998E-3</v>
      </c>
      <c r="BF33" s="3">
        <v>1.72E-3</v>
      </c>
      <c r="BG33" s="3">
        <v>2.1900000000000001E-3</v>
      </c>
      <c r="BH33" s="3">
        <v>2.0999999999999999E-3</v>
      </c>
      <c r="BI33" s="3">
        <v>2.14E-3</v>
      </c>
      <c r="BJ33" s="3">
        <v>2.3600000000000001E-3</v>
      </c>
    </row>
    <row r="34" spans="1:62">
      <c r="A34" s="3" t="s">
        <v>173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6.9199999999999998E-2</v>
      </c>
      <c r="N34" s="3">
        <v>5.3749999999999999E-2</v>
      </c>
      <c r="O34" s="3">
        <v>0</v>
      </c>
      <c r="P34" s="3">
        <v>0</v>
      </c>
      <c r="Q34" s="3">
        <v>0</v>
      </c>
      <c r="R34" s="3">
        <v>5.1130000000000002E-2</v>
      </c>
      <c r="S34" s="3">
        <v>4.1020000000000001E-2</v>
      </c>
      <c r="T34" s="3">
        <v>1.789E-2</v>
      </c>
      <c r="U34" s="3">
        <v>0</v>
      </c>
      <c r="V34" s="3">
        <v>0.12834000000000001</v>
      </c>
      <c r="W34" s="3">
        <v>2.4510000000000001E-2</v>
      </c>
      <c r="X34" s="3">
        <v>2.8420000000000001E-2</v>
      </c>
      <c r="Y34" s="3">
        <v>2.98E-2</v>
      </c>
      <c r="Z34" s="3">
        <v>1.5270000000000001E-2</v>
      </c>
      <c r="AA34" s="3">
        <v>9.2689999999999995E-2</v>
      </c>
      <c r="AB34" s="3">
        <v>2.4459999999999999E-2</v>
      </c>
      <c r="AC34" s="3">
        <v>2.341E-2</v>
      </c>
      <c r="AD34" s="3">
        <v>2.5270000000000001E-2</v>
      </c>
      <c r="AE34" s="3">
        <v>2.044E-2</v>
      </c>
      <c r="AF34" s="3">
        <v>5.3650000000000003E-2</v>
      </c>
      <c r="AG34" s="3">
        <v>1.8759999999999999E-2</v>
      </c>
      <c r="AH34" s="3">
        <v>1.9529999999999999E-2</v>
      </c>
      <c r="AI34" s="3">
        <v>1.9089999999999999E-2</v>
      </c>
      <c r="AJ34" s="3">
        <v>1.796E-2</v>
      </c>
      <c r="AK34" s="3">
        <v>3.918E-2</v>
      </c>
      <c r="AL34" s="3">
        <v>1.1820000000000001E-2</v>
      </c>
      <c r="AM34" s="3">
        <v>1.303E-2</v>
      </c>
      <c r="AN34" s="3">
        <v>1.4630000000000001E-2</v>
      </c>
      <c r="AO34" s="3">
        <v>1.312E-2</v>
      </c>
      <c r="AP34" s="3">
        <v>2.6249999999999999E-2</v>
      </c>
      <c r="AQ34" s="3">
        <v>6.7299999999999999E-3</v>
      </c>
      <c r="AR34" s="3">
        <v>8.77E-3</v>
      </c>
      <c r="AS34" s="3">
        <v>9.1699999999999993E-3</v>
      </c>
      <c r="AT34" s="3">
        <v>9.2300000000000004E-3</v>
      </c>
      <c r="AU34" s="3">
        <v>1.7270000000000001E-2</v>
      </c>
      <c r="AV34" s="3">
        <v>4.4200000000000003E-3</v>
      </c>
      <c r="AW34" s="3">
        <v>6.3099999999999996E-3</v>
      </c>
      <c r="AX34" s="3">
        <v>5.8300000000000001E-3</v>
      </c>
      <c r="AY34" s="3">
        <v>5.7999999999999996E-3</v>
      </c>
      <c r="AZ34" s="3">
        <v>1.1010000000000001E-2</v>
      </c>
      <c r="BA34" s="3">
        <v>2.7299999999999998E-3</v>
      </c>
      <c r="BB34" s="3">
        <v>2.2599999999999999E-3</v>
      </c>
      <c r="BC34" s="3">
        <v>3.2599999999999999E-3</v>
      </c>
      <c r="BD34" s="3">
        <v>3.6900000000000001E-3</v>
      </c>
      <c r="BE34" s="3">
        <v>6.5799999999999999E-3</v>
      </c>
      <c r="BF34" s="3">
        <v>1.5100000000000001E-3</v>
      </c>
      <c r="BG34" s="3">
        <v>1.82E-3</v>
      </c>
      <c r="BH34" s="3">
        <v>1.9300000000000001E-3</v>
      </c>
      <c r="BI34" s="3">
        <v>2.2699999999999999E-3</v>
      </c>
      <c r="BJ34" s="3">
        <v>2.6199999999999999E-3</v>
      </c>
    </row>
    <row r="35" spans="1:62">
      <c r="A35" s="3" t="s">
        <v>174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2.1000000000000001E-4</v>
      </c>
      <c r="M35" s="3">
        <v>9.2600000000000002E-2</v>
      </c>
      <c r="N35" s="3">
        <v>5.6460000000000003E-2</v>
      </c>
      <c r="O35" s="3">
        <v>0</v>
      </c>
      <c r="P35" s="3">
        <v>0</v>
      </c>
      <c r="Q35" s="3">
        <v>0</v>
      </c>
      <c r="R35" s="3">
        <v>0.12784999999999999</v>
      </c>
      <c r="S35" s="3">
        <v>5.0130000000000001E-2</v>
      </c>
      <c r="T35" s="3">
        <v>1.3480000000000001E-2</v>
      </c>
      <c r="U35" s="3">
        <v>0</v>
      </c>
      <c r="V35" s="3">
        <v>0</v>
      </c>
      <c r="W35" s="3">
        <v>8.2019999999999996E-2</v>
      </c>
      <c r="X35" s="3">
        <v>4.5900000000000003E-2</v>
      </c>
      <c r="Y35" s="3">
        <v>4.3060000000000001E-2</v>
      </c>
      <c r="Z35" s="3">
        <v>1.8120000000000001E-2</v>
      </c>
      <c r="AA35" s="3">
        <v>4.79E-3</v>
      </c>
      <c r="AB35" s="3">
        <v>5.321E-2</v>
      </c>
      <c r="AC35" s="3">
        <v>3.594E-2</v>
      </c>
      <c r="AD35" s="3">
        <v>3.508E-2</v>
      </c>
      <c r="AE35" s="3">
        <v>2.8070000000000001E-2</v>
      </c>
      <c r="AF35" s="3">
        <v>2.6009999999999998E-2</v>
      </c>
      <c r="AG35" s="3">
        <v>3.2160000000000001E-2</v>
      </c>
      <c r="AH35" s="3">
        <v>2.5819999999999999E-2</v>
      </c>
      <c r="AI35" s="3">
        <v>2.5950000000000001E-2</v>
      </c>
      <c r="AJ35" s="3">
        <v>2.2849999999999999E-2</v>
      </c>
      <c r="AK35" s="3">
        <v>2.4119999999999999E-2</v>
      </c>
      <c r="AL35" s="3">
        <v>1.5650000000000001E-2</v>
      </c>
      <c r="AM35" s="3">
        <v>1.6760000000000001E-2</v>
      </c>
      <c r="AN35" s="3">
        <v>1.7309999999999999E-2</v>
      </c>
      <c r="AO35" s="3">
        <v>1.6389999999999998E-2</v>
      </c>
      <c r="AP35" s="3">
        <v>1.8089999999999998E-2</v>
      </c>
      <c r="AQ35" s="3">
        <v>7.8700000000000003E-3</v>
      </c>
      <c r="AR35" s="3">
        <v>1.1180000000000001E-2</v>
      </c>
      <c r="AS35" s="3">
        <v>1.1350000000000001E-2</v>
      </c>
      <c r="AT35" s="3">
        <v>1.047E-2</v>
      </c>
      <c r="AU35" s="3">
        <v>1.2E-2</v>
      </c>
      <c r="AV35" s="3">
        <v>4.4000000000000003E-3</v>
      </c>
      <c r="AW35" s="3">
        <v>6.1900000000000002E-3</v>
      </c>
      <c r="AX35" s="3">
        <v>7.4400000000000004E-3</v>
      </c>
      <c r="AY35" s="3">
        <v>6.4999999999999997E-3</v>
      </c>
      <c r="AZ35" s="3">
        <v>7.5300000000000002E-3</v>
      </c>
      <c r="BA35" s="3">
        <v>2.6099999999999999E-3</v>
      </c>
      <c r="BB35" s="3">
        <v>3.82E-3</v>
      </c>
      <c r="BC35" s="3">
        <v>2.63E-3</v>
      </c>
      <c r="BD35" s="3">
        <v>3.82E-3</v>
      </c>
      <c r="BE35" s="3">
        <v>4.4999999999999997E-3</v>
      </c>
      <c r="BF35" s="3">
        <v>1.31E-3</v>
      </c>
      <c r="BG35" s="3">
        <v>1.64E-3</v>
      </c>
      <c r="BH35" s="3">
        <v>2.1900000000000001E-3</v>
      </c>
      <c r="BI35" s="3">
        <v>2.3E-3</v>
      </c>
      <c r="BJ35" s="3">
        <v>2.6800000000000001E-3</v>
      </c>
    </row>
    <row r="36" spans="1:62">
      <c r="A36" s="3" t="s">
        <v>175</v>
      </c>
      <c r="C36" s="3">
        <v>0</v>
      </c>
      <c r="D36" s="3">
        <v>0</v>
      </c>
      <c r="E36" s="3">
        <v>1.2999999999999999E-4</v>
      </c>
      <c r="F36" s="3">
        <v>1.9000000000000001E-4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3.5819999999999998E-2</v>
      </c>
      <c r="S36" s="3">
        <v>2.3120000000000002E-2</v>
      </c>
      <c r="T36" s="3">
        <v>9.3500000000000007E-3</v>
      </c>
      <c r="U36" s="3">
        <v>0</v>
      </c>
      <c r="V36" s="3">
        <v>0</v>
      </c>
      <c r="W36" s="3">
        <v>2.9989999999999999E-2</v>
      </c>
      <c r="X36" s="3">
        <v>3.024E-2</v>
      </c>
      <c r="Y36" s="3">
        <v>2.7009999999999999E-2</v>
      </c>
      <c r="Z36" s="3">
        <v>1.7780000000000001E-2</v>
      </c>
      <c r="AA36" s="3">
        <v>1.677E-2</v>
      </c>
      <c r="AB36" s="3">
        <v>2.3990000000000001E-2</v>
      </c>
      <c r="AC36" s="3">
        <v>2.4840000000000001E-2</v>
      </c>
      <c r="AD36" s="3">
        <v>2.827E-2</v>
      </c>
      <c r="AE36" s="3">
        <v>2.0549999999999999E-2</v>
      </c>
      <c r="AF36" s="3">
        <v>2.3279999999999999E-2</v>
      </c>
      <c r="AG36" s="3">
        <v>1.6389999999999998E-2</v>
      </c>
      <c r="AH36" s="3">
        <v>1.6809999999999999E-2</v>
      </c>
      <c r="AI36" s="3">
        <v>2.0500000000000001E-2</v>
      </c>
      <c r="AJ36" s="3">
        <v>1.78E-2</v>
      </c>
      <c r="AK36" s="3">
        <v>2.034E-2</v>
      </c>
      <c r="AL36" s="3">
        <v>1.238E-2</v>
      </c>
      <c r="AM36" s="3">
        <v>1.0959999999999999E-2</v>
      </c>
      <c r="AN36" s="3">
        <v>1.558E-2</v>
      </c>
      <c r="AO36" s="3">
        <v>1.26E-2</v>
      </c>
      <c r="AP36" s="3">
        <v>1.387E-2</v>
      </c>
      <c r="AQ36" s="3">
        <v>8.0000000000000002E-3</v>
      </c>
      <c r="AR36" s="3">
        <v>7.9100000000000004E-3</v>
      </c>
      <c r="AS36" s="3">
        <v>1.171E-2</v>
      </c>
      <c r="AT36" s="3">
        <v>9.5200000000000007E-3</v>
      </c>
      <c r="AU36" s="3">
        <v>1.023E-2</v>
      </c>
      <c r="AV36" s="3">
        <v>5.3499999999999997E-3</v>
      </c>
      <c r="AW36" s="3">
        <v>5.4299999999999999E-3</v>
      </c>
      <c r="AX36" s="3">
        <v>7.6699999999999997E-3</v>
      </c>
      <c r="AY36" s="3">
        <v>6.9300000000000004E-3</v>
      </c>
      <c r="AZ36" s="3">
        <v>7.45E-3</v>
      </c>
      <c r="BA36" s="3">
        <v>2.4099999999999998E-3</v>
      </c>
      <c r="BB36" s="3">
        <v>1.8799999999999999E-3</v>
      </c>
      <c r="BC36" s="3">
        <v>3.8800000000000002E-3</v>
      </c>
      <c r="BD36" s="3">
        <v>3.3E-3</v>
      </c>
      <c r="BE36" s="3">
        <v>4.2500000000000003E-3</v>
      </c>
      <c r="BF36" s="3">
        <v>2.32E-3</v>
      </c>
      <c r="BG36" s="3">
        <v>2.3400000000000001E-3</v>
      </c>
      <c r="BH36" s="3">
        <v>2.2200000000000002E-3</v>
      </c>
      <c r="BI36" s="3">
        <v>2.64E-3</v>
      </c>
      <c r="BJ36" s="3">
        <v>2.81E-3</v>
      </c>
    </row>
    <row r="37" spans="1:62">
      <c r="A37" s="3" t="s">
        <v>176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6.6720000000000002E-2</v>
      </c>
      <c r="N37" s="3">
        <v>5.1929999999999997E-2</v>
      </c>
      <c r="O37" s="3">
        <v>0</v>
      </c>
      <c r="P37" s="3">
        <v>0</v>
      </c>
      <c r="Q37" s="3">
        <v>0</v>
      </c>
      <c r="R37" s="3">
        <v>0.10263</v>
      </c>
      <c r="S37" s="3">
        <v>5.7239999999999999E-2</v>
      </c>
      <c r="T37" s="3">
        <v>2.1430000000000001E-2</v>
      </c>
      <c r="U37" s="3">
        <v>6.9070000000000006E-2</v>
      </c>
      <c r="V37" s="3">
        <v>4.5429999999999998E-2</v>
      </c>
      <c r="W37" s="3">
        <v>8.9440000000000006E-2</v>
      </c>
      <c r="X37" s="3">
        <v>6.5360000000000001E-2</v>
      </c>
      <c r="Y37" s="3">
        <v>4.0370000000000003E-2</v>
      </c>
      <c r="Z37" s="3">
        <v>0.11094</v>
      </c>
      <c r="AA37" s="3">
        <v>0.10004</v>
      </c>
      <c r="AB37" s="3">
        <v>5.6140000000000002E-2</v>
      </c>
      <c r="AC37" s="3">
        <v>5.5669999999999997E-2</v>
      </c>
      <c r="AD37" s="3">
        <v>4.054E-2</v>
      </c>
      <c r="AE37" s="3">
        <v>8.4610000000000005E-2</v>
      </c>
      <c r="AF37" s="3">
        <v>7.4380000000000002E-2</v>
      </c>
      <c r="AG37" s="3">
        <v>3.1370000000000002E-2</v>
      </c>
      <c r="AH37" s="3">
        <v>3.5470000000000002E-2</v>
      </c>
      <c r="AI37" s="3">
        <v>2.962E-2</v>
      </c>
      <c r="AJ37" s="3">
        <v>6.5390000000000004E-2</v>
      </c>
      <c r="AK37" s="3">
        <v>5.4859999999999999E-2</v>
      </c>
      <c r="AL37" s="3">
        <v>0.02</v>
      </c>
      <c r="AM37" s="3">
        <v>1.9859999999999999E-2</v>
      </c>
      <c r="AN37" s="3">
        <v>1.839E-2</v>
      </c>
      <c r="AO37" s="3">
        <v>4.6760000000000003E-2</v>
      </c>
      <c r="AP37" s="3">
        <v>3.2620000000000003E-2</v>
      </c>
      <c r="AQ37" s="3">
        <v>1.115E-2</v>
      </c>
      <c r="AR37" s="3">
        <v>1.336E-2</v>
      </c>
      <c r="AS37" s="3">
        <v>1.272E-2</v>
      </c>
      <c r="AT37" s="3">
        <v>3.3149999999999999E-2</v>
      </c>
      <c r="AU37" s="3">
        <v>2.2780000000000002E-2</v>
      </c>
      <c r="AV37" s="3">
        <v>6.8999999999999999E-3</v>
      </c>
      <c r="AW37" s="3">
        <v>8.43E-3</v>
      </c>
      <c r="AX37" s="3">
        <v>7.6600000000000001E-3</v>
      </c>
      <c r="AY37" s="3">
        <v>1.9130000000000001E-2</v>
      </c>
      <c r="AZ37" s="3">
        <v>1.498E-2</v>
      </c>
      <c r="BA37" s="3">
        <v>3.2100000000000002E-3</v>
      </c>
      <c r="BB37" s="3">
        <v>3.5500000000000002E-3</v>
      </c>
      <c r="BC37" s="3">
        <v>4.2199999999999998E-3</v>
      </c>
      <c r="BD37" s="3">
        <v>7.5900000000000004E-3</v>
      </c>
      <c r="BE37" s="3">
        <v>9.4800000000000006E-3</v>
      </c>
      <c r="BF37" s="3">
        <v>1.66E-3</v>
      </c>
      <c r="BG37" s="3">
        <v>2.0600000000000002E-3</v>
      </c>
      <c r="BH37" s="3">
        <v>2.4299999999999999E-3</v>
      </c>
      <c r="BI37" s="3">
        <v>2.8800000000000002E-3</v>
      </c>
      <c r="BJ37" s="3">
        <v>4.0699999999999998E-3</v>
      </c>
    </row>
    <row r="38" spans="1:62">
      <c r="A38" s="3" t="s">
        <v>177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0.10138999999999999</v>
      </c>
      <c r="N38" s="3">
        <v>5.2040000000000003E-2</v>
      </c>
      <c r="O38" s="3">
        <v>0</v>
      </c>
      <c r="P38" s="3">
        <v>0</v>
      </c>
      <c r="Q38" s="3">
        <v>0</v>
      </c>
      <c r="R38" s="3">
        <v>0.1331</v>
      </c>
      <c r="S38" s="3">
        <v>4.8849999999999998E-2</v>
      </c>
      <c r="T38" s="3">
        <v>2.9090000000000001E-2</v>
      </c>
      <c r="U38" s="3">
        <v>0.11432</v>
      </c>
      <c r="V38" s="3">
        <v>5.398E-2</v>
      </c>
      <c r="W38" s="3">
        <v>0.10391</v>
      </c>
      <c r="X38" s="3">
        <v>6.1789999999999998E-2</v>
      </c>
      <c r="Y38" s="3">
        <v>5.3260000000000002E-2</v>
      </c>
      <c r="Z38" s="3">
        <v>0.15640000000000001</v>
      </c>
      <c r="AA38" s="3">
        <v>0.11735</v>
      </c>
      <c r="AB38" s="3">
        <v>6.1510000000000002E-2</v>
      </c>
      <c r="AC38" s="3">
        <v>4.9610000000000001E-2</v>
      </c>
      <c r="AD38" s="3">
        <v>5.1650000000000001E-2</v>
      </c>
      <c r="AE38" s="3">
        <v>0.12315</v>
      </c>
      <c r="AF38" s="3">
        <v>8.6190000000000003E-2</v>
      </c>
      <c r="AG38" s="3">
        <v>3.6490000000000002E-2</v>
      </c>
      <c r="AH38" s="3">
        <v>3.3700000000000001E-2</v>
      </c>
      <c r="AI38" s="3">
        <v>3.3480000000000003E-2</v>
      </c>
      <c r="AJ38" s="3">
        <v>8.5000000000000006E-2</v>
      </c>
      <c r="AK38" s="3">
        <v>6.6030000000000005E-2</v>
      </c>
      <c r="AL38" s="3">
        <v>2.1350000000000001E-2</v>
      </c>
      <c r="AM38" s="3">
        <v>2.1999999999999999E-2</v>
      </c>
      <c r="AN38" s="3">
        <v>2.197E-2</v>
      </c>
      <c r="AO38" s="3">
        <v>7.1300000000000002E-2</v>
      </c>
      <c r="AP38" s="3">
        <v>3.6799999999999999E-2</v>
      </c>
      <c r="AQ38" s="3">
        <v>1.341E-2</v>
      </c>
      <c r="AR38" s="3">
        <v>1.478E-2</v>
      </c>
      <c r="AS38" s="3">
        <v>1.5389999999999999E-2</v>
      </c>
      <c r="AT38" s="3">
        <v>4.8959999999999997E-2</v>
      </c>
      <c r="AU38" s="3">
        <v>2.8879999999999999E-2</v>
      </c>
      <c r="AV38" s="3">
        <v>8.8199999999999997E-3</v>
      </c>
      <c r="AW38" s="3">
        <v>1.0529999999999999E-2</v>
      </c>
      <c r="AX38" s="3">
        <v>9.4400000000000005E-3</v>
      </c>
      <c r="AY38" s="3">
        <v>3.3419999999999998E-2</v>
      </c>
      <c r="AZ38" s="3">
        <v>1.9480000000000001E-2</v>
      </c>
      <c r="BA38" s="3">
        <v>2.8800000000000002E-3</v>
      </c>
      <c r="BB38" s="3">
        <v>4.3600000000000002E-3</v>
      </c>
      <c r="BC38" s="3">
        <v>6.11E-3</v>
      </c>
      <c r="BD38" s="3">
        <v>1.112E-2</v>
      </c>
      <c r="BE38" s="3">
        <v>1.444E-2</v>
      </c>
      <c r="BF38" s="3">
        <v>1.8699999999999999E-3</v>
      </c>
      <c r="BG38" s="3">
        <v>2.1299999999999999E-3</v>
      </c>
      <c r="BH38" s="3">
        <v>2.6900000000000001E-3</v>
      </c>
      <c r="BI38" s="3">
        <v>3.5599999999999998E-3</v>
      </c>
      <c r="BJ38" s="3">
        <v>5.4599999999999996E-3</v>
      </c>
    </row>
    <row r="39" spans="1:62">
      <c r="A39" s="3" t="s">
        <v>178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5.5969999999999999E-2</v>
      </c>
      <c r="N39" s="3">
        <v>3.5639999999999998E-2</v>
      </c>
      <c r="O39" s="3">
        <v>0</v>
      </c>
      <c r="P39" s="3">
        <v>0</v>
      </c>
      <c r="Q39" s="3">
        <v>0</v>
      </c>
      <c r="R39" s="3">
        <v>0.16114999999999999</v>
      </c>
      <c r="S39" s="3">
        <v>0.12759000000000001</v>
      </c>
      <c r="T39" s="3">
        <v>1.289E-2</v>
      </c>
      <c r="U39" s="3">
        <v>0.21229000000000001</v>
      </c>
      <c r="V39" s="3">
        <v>8.516E-2</v>
      </c>
      <c r="W39" s="3">
        <v>0.16066</v>
      </c>
      <c r="X39" s="3">
        <v>0.15487999999999999</v>
      </c>
      <c r="Y39" s="3">
        <v>5.5280000000000003E-2</v>
      </c>
      <c r="Z39" s="3">
        <v>0.27289000000000002</v>
      </c>
      <c r="AA39" s="3">
        <v>0.18528</v>
      </c>
      <c r="AB39" s="3">
        <v>0.10288</v>
      </c>
      <c r="AC39" s="3">
        <v>0.14765</v>
      </c>
      <c r="AD39" s="3">
        <v>6.3939999999999997E-2</v>
      </c>
      <c r="AE39" s="3">
        <v>0.17754</v>
      </c>
      <c r="AF39" s="3">
        <v>0.14438000000000001</v>
      </c>
      <c r="AG39" s="3">
        <v>5.228E-2</v>
      </c>
      <c r="AH39" s="3">
        <v>8.6510000000000004E-2</v>
      </c>
      <c r="AI39" s="3">
        <v>5.6710000000000003E-2</v>
      </c>
      <c r="AJ39" s="3">
        <v>0.15926999999999999</v>
      </c>
      <c r="AK39" s="3">
        <v>0.10149</v>
      </c>
      <c r="AL39" s="3">
        <v>3.3210000000000003E-2</v>
      </c>
      <c r="AM39" s="3">
        <v>4.4330000000000001E-2</v>
      </c>
      <c r="AN39" s="3">
        <v>3.5770000000000003E-2</v>
      </c>
      <c r="AO39" s="3">
        <v>9.6920000000000006E-2</v>
      </c>
      <c r="AP39" s="3">
        <v>6.7369999999999999E-2</v>
      </c>
      <c r="AQ39" s="3">
        <v>1.321E-2</v>
      </c>
      <c r="AR39" s="3">
        <v>2.2460000000000001E-2</v>
      </c>
      <c r="AS39" s="3">
        <v>2.1479999999999999E-2</v>
      </c>
      <c r="AT39" s="3">
        <v>7.1599999999999997E-2</v>
      </c>
      <c r="AU39" s="3">
        <v>4.0969999999999999E-2</v>
      </c>
      <c r="AV39" s="3">
        <v>7.9500000000000005E-3</v>
      </c>
      <c r="AW39" s="3">
        <v>1.3129999999999999E-2</v>
      </c>
      <c r="AX39" s="3">
        <v>1.0030000000000001E-2</v>
      </c>
      <c r="AY39" s="3">
        <v>2.6519999999999998E-2</v>
      </c>
      <c r="AZ39" s="3">
        <v>2.6110000000000001E-2</v>
      </c>
      <c r="BA39" s="3">
        <v>5.5199999999999997E-3</v>
      </c>
      <c r="BB39" s="3">
        <v>5.62E-3</v>
      </c>
      <c r="BC39" s="3">
        <v>5.2199999999999998E-3</v>
      </c>
      <c r="BD39" s="3">
        <v>1.3010000000000001E-2</v>
      </c>
      <c r="BE39" s="3">
        <v>1.223E-2</v>
      </c>
      <c r="BF39" s="3">
        <v>1.1999999999999999E-3</v>
      </c>
      <c r="BG39" s="3">
        <v>2.2899999999999999E-3</v>
      </c>
      <c r="BH39" s="3">
        <v>3.13E-3</v>
      </c>
      <c r="BI39" s="3">
        <v>3.6600000000000001E-3</v>
      </c>
      <c r="BJ39" s="3">
        <v>6.0200000000000002E-3</v>
      </c>
    </row>
    <row r="40" spans="1:62">
      <c r="A40" s="3" t="s">
        <v>179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2.426E-2</v>
      </c>
      <c r="N40" s="3">
        <v>9.4909999999999994E-2</v>
      </c>
      <c r="O40" s="3">
        <v>0</v>
      </c>
      <c r="P40" s="3">
        <v>0</v>
      </c>
      <c r="Q40" s="3">
        <v>0</v>
      </c>
      <c r="R40" s="3">
        <v>1.7440000000000001E-2</v>
      </c>
      <c r="S40" s="3">
        <v>3.6080000000000001E-2</v>
      </c>
      <c r="T40" s="3">
        <v>9.8899999999999995E-3</v>
      </c>
      <c r="U40" s="3">
        <v>0</v>
      </c>
      <c r="V40" s="3">
        <v>0</v>
      </c>
      <c r="W40" s="3">
        <v>4.5929999999999999E-2</v>
      </c>
      <c r="X40" s="3">
        <v>3.6400000000000002E-2</v>
      </c>
      <c r="Y40" s="3">
        <v>2.904E-2</v>
      </c>
      <c r="Z40" s="3">
        <v>1.8079999999999999E-2</v>
      </c>
      <c r="AA40" s="3">
        <v>8.5800000000000008E-3</v>
      </c>
      <c r="AB40" s="3">
        <v>3.2469999999999999E-2</v>
      </c>
      <c r="AC40" s="3">
        <v>3.1850000000000003E-2</v>
      </c>
      <c r="AD40" s="3">
        <v>2.92E-2</v>
      </c>
      <c r="AE40" s="3">
        <v>2.6179999999999998E-2</v>
      </c>
      <c r="AF40" s="3">
        <v>2.4240000000000001E-2</v>
      </c>
      <c r="AG40" s="3">
        <v>1.6760000000000001E-2</v>
      </c>
      <c r="AH40" s="3">
        <v>1.8919999999999999E-2</v>
      </c>
      <c r="AI40" s="3">
        <v>1.9310000000000001E-2</v>
      </c>
      <c r="AJ40" s="3">
        <v>1.951E-2</v>
      </c>
      <c r="AK40" s="3">
        <v>2.0969999999999999E-2</v>
      </c>
      <c r="AL40" s="3">
        <v>9.5700000000000004E-3</v>
      </c>
      <c r="AM40" s="3">
        <v>1.2880000000000001E-2</v>
      </c>
      <c r="AN40" s="3">
        <v>1.1259999999999999E-2</v>
      </c>
      <c r="AO40" s="3">
        <v>1.193E-2</v>
      </c>
      <c r="AP40" s="3">
        <v>1.367E-2</v>
      </c>
      <c r="AQ40" s="3">
        <v>6.6499999999999997E-3</v>
      </c>
      <c r="AR40" s="3">
        <v>8.6499999999999997E-3</v>
      </c>
      <c r="AS40" s="3">
        <v>9.5700000000000004E-3</v>
      </c>
      <c r="AT40" s="3">
        <v>8.0999999999999996E-3</v>
      </c>
      <c r="AU40" s="3">
        <v>8.9899999999999997E-3</v>
      </c>
      <c r="AV40" s="3">
        <v>3.9399999999999999E-3</v>
      </c>
      <c r="AW40" s="3">
        <v>6.3E-3</v>
      </c>
      <c r="AX40" s="3">
        <v>5.5700000000000003E-3</v>
      </c>
      <c r="AY40" s="3">
        <v>5.64E-3</v>
      </c>
      <c r="AZ40" s="3">
        <v>6.2300000000000003E-3</v>
      </c>
      <c r="BA40" s="3">
        <v>1.5900000000000001E-3</v>
      </c>
      <c r="BB40" s="3">
        <v>2.3600000000000001E-3</v>
      </c>
      <c r="BC40" s="3">
        <v>2.9199999999999999E-3</v>
      </c>
      <c r="BD40" s="3">
        <v>3.3800000000000002E-3</v>
      </c>
      <c r="BE40" s="3">
        <v>3.9300000000000003E-3</v>
      </c>
      <c r="BF40" s="3">
        <v>1.8400000000000001E-3</v>
      </c>
      <c r="BG40" s="3">
        <v>1.7700000000000001E-3</v>
      </c>
      <c r="BH40" s="3">
        <v>1.92E-3</v>
      </c>
      <c r="BI40" s="3">
        <v>2.1700000000000001E-3</v>
      </c>
      <c r="BJ40" s="3">
        <v>2.48E-3</v>
      </c>
    </row>
    <row r="41" spans="1:62">
      <c r="A41" s="3" t="s">
        <v>180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7.2000000000000005E-4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9.3200000000000002E-3</v>
      </c>
      <c r="S41" s="3">
        <v>0</v>
      </c>
      <c r="T41" s="3">
        <v>0</v>
      </c>
      <c r="U41" s="3">
        <v>0</v>
      </c>
      <c r="V41" s="3">
        <v>0</v>
      </c>
      <c r="W41" s="3">
        <v>3.0779999999999998E-2</v>
      </c>
      <c r="X41" s="3">
        <v>1.08E-3</v>
      </c>
      <c r="Y41" s="3">
        <v>0</v>
      </c>
      <c r="Z41" s="3">
        <v>0</v>
      </c>
      <c r="AA41" s="3">
        <v>0</v>
      </c>
      <c r="AB41" s="3">
        <v>2.3650000000000001E-2</v>
      </c>
      <c r="AC41" s="3">
        <v>9.8499999999999994E-3</v>
      </c>
      <c r="AD41" s="3">
        <v>6.8100000000000001E-3</v>
      </c>
      <c r="AE41" s="3">
        <v>4.7299999999999998E-3</v>
      </c>
      <c r="AF41" s="3">
        <v>3.3E-3</v>
      </c>
      <c r="AG41" s="3">
        <v>1.3299999999999999E-2</v>
      </c>
      <c r="AH41" s="3">
        <v>8.1099999999999992E-3</v>
      </c>
      <c r="AI41" s="3">
        <v>8.1600000000000006E-3</v>
      </c>
      <c r="AJ41" s="3">
        <v>7.7999999999999996E-3</v>
      </c>
      <c r="AK41" s="3">
        <v>7.3299999999999997E-3</v>
      </c>
      <c r="AL41" s="3">
        <v>1.3650000000000001E-2</v>
      </c>
      <c r="AM41" s="3">
        <v>3.64E-3</v>
      </c>
      <c r="AN41" s="3">
        <v>5.0000000000000001E-3</v>
      </c>
      <c r="AO41" s="3">
        <v>5.0800000000000003E-3</v>
      </c>
      <c r="AP41" s="3">
        <v>5.5100000000000001E-3</v>
      </c>
      <c r="AQ41" s="3">
        <v>4.8399999999999997E-3</v>
      </c>
      <c r="AR41" s="3">
        <v>4.3899999999999998E-3</v>
      </c>
      <c r="AS41" s="3">
        <v>4.5599999999999998E-3</v>
      </c>
      <c r="AT41" s="3">
        <v>4.4099999999999999E-3</v>
      </c>
      <c r="AU41" s="3">
        <v>4.4000000000000003E-3</v>
      </c>
      <c r="AV41" s="3">
        <v>2.96E-3</v>
      </c>
      <c r="AW41" s="3">
        <v>1.7600000000000001E-3</v>
      </c>
      <c r="AX41" s="3">
        <v>2.4499999999999999E-3</v>
      </c>
      <c r="AY41" s="3">
        <v>3.1099999999999999E-3</v>
      </c>
      <c r="AZ41" s="3">
        <v>3.2200000000000002E-3</v>
      </c>
      <c r="BA41" s="3">
        <v>8.8999999999999995E-4</v>
      </c>
      <c r="BB41" s="3">
        <v>8.5999999999999998E-4</v>
      </c>
      <c r="BC41" s="3">
        <v>1.1199999999999999E-3</v>
      </c>
      <c r="BD41" s="3">
        <v>1.49E-3</v>
      </c>
      <c r="BE41" s="3">
        <v>1.82E-3</v>
      </c>
      <c r="BF41" s="3">
        <v>6.0999999999999997E-4</v>
      </c>
      <c r="BG41" s="3">
        <v>6.8000000000000005E-4</v>
      </c>
      <c r="BH41" s="3">
        <v>7.2999999999999996E-4</v>
      </c>
      <c r="BI41" s="3">
        <v>8.3000000000000001E-4</v>
      </c>
      <c r="BJ41" s="3">
        <v>9.8999999999999999E-4</v>
      </c>
    </row>
    <row r="42" spans="1:62">
      <c r="A42" s="3" t="s">
        <v>181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1.2099999999999999E-3</v>
      </c>
      <c r="I42" s="3">
        <v>0</v>
      </c>
      <c r="J42" s="3">
        <v>0</v>
      </c>
      <c r="K42" s="3">
        <v>0</v>
      </c>
      <c r="L42" s="3">
        <v>0</v>
      </c>
      <c r="M42" s="3">
        <v>6.4869999999999997E-2</v>
      </c>
      <c r="N42" s="3">
        <v>0</v>
      </c>
      <c r="O42" s="3">
        <v>0</v>
      </c>
      <c r="P42" s="3">
        <v>0</v>
      </c>
      <c r="Q42" s="3">
        <v>0</v>
      </c>
      <c r="R42" s="3">
        <v>0.16536000000000001</v>
      </c>
      <c r="S42" s="3">
        <v>0</v>
      </c>
      <c r="T42" s="3">
        <v>0</v>
      </c>
      <c r="U42" s="3">
        <v>0</v>
      </c>
      <c r="V42" s="3">
        <v>0</v>
      </c>
      <c r="W42" s="3">
        <v>0.16311</v>
      </c>
      <c r="X42" s="3">
        <v>1.461E-2</v>
      </c>
      <c r="Y42" s="3">
        <v>5.8300000000000001E-3</v>
      </c>
      <c r="Z42" s="3">
        <v>0</v>
      </c>
      <c r="AA42" s="3">
        <v>0</v>
      </c>
      <c r="AB42" s="3">
        <v>9.6949999999999995E-2</v>
      </c>
      <c r="AC42" s="3">
        <v>2.5950000000000001E-2</v>
      </c>
      <c r="AD42" s="3">
        <v>2.3130000000000001E-2</v>
      </c>
      <c r="AE42" s="3">
        <v>1.7989999999999999E-2</v>
      </c>
      <c r="AF42" s="3">
        <v>1.452E-2</v>
      </c>
      <c r="AG42" s="3">
        <v>4.8930000000000001E-2</v>
      </c>
      <c r="AH42" s="3">
        <v>1.8419999999999999E-2</v>
      </c>
      <c r="AI42" s="3">
        <v>1.9939999999999999E-2</v>
      </c>
      <c r="AJ42" s="3">
        <v>2.0369999999999999E-2</v>
      </c>
      <c r="AK42" s="3">
        <v>2.061E-2</v>
      </c>
      <c r="AL42" s="3">
        <v>3.7510000000000002E-2</v>
      </c>
      <c r="AM42" s="3">
        <v>0</v>
      </c>
      <c r="AN42" s="3">
        <v>3.1199999999999999E-3</v>
      </c>
      <c r="AO42" s="3">
        <v>6.62E-3</v>
      </c>
      <c r="AP42" s="3">
        <v>1.017E-2</v>
      </c>
      <c r="AQ42" s="3">
        <v>2.5049999999999999E-2</v>
      </c>
      <c r="AR42" s="3">
        <v>1.129E-2</v>
      </c>
      <c r="AS42" s="3">
        <v>8.3000000000000001E-3</v>
      </c>
      <c r="AT42" s="3">
        <v>7.0299999999999998E-3</v>
      </c>
      <c r="AU42" s="3">
        <v>7.26E-3</v>
      </c>
      <c r="AV42" s="3">
        <v>1.3679999999999999E-2</v>
      </c>
      <c r="AW42" s="3">
        <v>5.8500000000000002E-3</v>
      </c>
      <c r="AX42" s="3">
        <v>7.1700000000000002E-3</v>
      </c>
      <c r="AY42" s="3">
        <v>7.43E-3</v>
      </c>
      <c r="AZ42" s="3">
        <v>7.3499999999999998E-3</v>
      </c>
      <c r="BA42" s="3">
        <v>1.1780000000000001E-2</v>
      </c>
      <c r="BB42" s="3">
        <v>9.6000000000000002E-4</v>
      </c>
      <c r="BC42" s="3">
        <v>2.1800000000000001E-3</v>
      </c>
      <c r="BD42" s="3">
        <v>3.4199999999999999E-3</v>
      </c>
      <c r="BE42" s="3">
        <v>4.4200000000000003E-3</v>
      </c>
      <c r="BF42" s="3">
        <v>2.7899999999999999E-3</v>
      </c>
      <c r="BG42" s="3">
        <v>5.0600000000000003E-3</v>
      </c>
      <c r="BH42" s="3">
        <v>4.0299999999999997E-3</v>
      </c>
      <c r="BI42" s="3">
        <v>3.5599999999999998E-3</v>
      </c>
      <c r="BJ42" s="3">
        <v>3.5200000000000001E-3</v>
      </c>
    </row>
    <row r="43" spans="1:62">
      <c r="A43" s="3" t="s">
        <v>182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1.97E-3</v>
      </c>
      <c r="S43" s="3">
        <v>0</v>
      </c>
      <c r="T43" s="3">
        <v>0</v>
      </c>
      <c r="U43" s="3">
        <v>0</v>
      </c>
      <c r="V43" s="3">
        <v>0.26998</v>
      </c>
      <c r="W43" s="3">
        <v>1.7479999999999999E-2</v>
      </c>
      <c r="X43" s="3">
        <v>1.58E-3</v>
      </c>
      <c r="Y43" s="3">
        <v>0</v>
      </c>
      <c r="Z43" s="3">
        <v>0</v>
      </c>
      <c r="AA43" s="3">
        <v>0.24932000000000001</v>
      </c>
      <c r="AB43" s="3">
        <v>1.5720000000000001E-2</v>
      </c>
      <c r="AC43" s="3">
        <v>8.2699999999999996E-3</v>
      </c>
      <c r="AD43" s="3">
        <v>6.2100000000000002E-3</v>
      </c>
      <c r="AE43" s="3">
        <v>4.45E-3</v>
      </c>
      <c r="AF43" s="3">
        <v>0.11241</v>
      </c>
      <c r="AG43" s="3">
        <v>1.009E-2</v>
      </c>
      <c r="AH43" s="3">
        <v>7.5199999999999998E-3</v>
      </c>
      <c r="AI43" s="3">
        <v>7.4999999999999997E-3</v>
      </c>
      <c r="AJ43" s="3">
        <v>7.1799999999999998E-3</v>
      </c>
      <c r="AK43" s="3">
        <v>7.2239999999999999E-2</v>
      </c>
      <c r="AL43" s="3">
        <v>1.132E-2</v>
      </c>
      <c r="AM43" s="3">
        <v>0</v>
      </c>
      <c r="AN43" s="3">
        <v>1.01E-3</v>
      </c>
      <c r="AO43" s="3">
        <v>2.5400000000000002E-3</v>
      </c>
      <c r="AP43" s="3">
        <v>3.5950000000000003E-2</v>
      </c>
      <c r="AQ43" s="3">
        <v>8.1200000000000005E-3</v>
      </c>
      <c r="AR43" s="3">
        <v>5.7000000000000002E-3</v>
      </c>
      <c r="AS43" s="3">
        <v>4.1399999999999996E-3</v>
      </c>
      <c r="AT43" s="3">
        <v>3.3700000000000002E-3</v>
      </c>
      <c r="AU43" s="3">
        <v>2.4899999999999999E-2</v>
      </c>
      <c r="AV43" s="3">
        <v>3.7100000000000002E-3</v>
      </c>
      <c r="AW43" s="3">
        <v>3.0300000000000001E-3</v>
      </c>
      <c r="AX43" s="3">
        <v>3.6800000000000001E-3</v>
      </c>
      <c r="AY43" s="3">
        <v>3.7799999999999999E-3</v>
      </c>
      <c r="AZ43" s="3">
        <v>1.413E-2</v>
      </c>
      <c r="BA43" s="3">
        <v>8.0000000000000004E-4</v>
      </c>
      <c r="BB43" s="3">
        <v>1.01E-3</v>
      </c>
      <c r="BC43" s="3">
        <v>1.5100000000000001E-3</v>
      </c>
      <c r="BD43" s="3">
        <v>2.0500000000000002E-3</v>
      </c>
      <c r="BE43" s="3">
        <v>8.8900000000000003E-3</v>
      </c>
      <c r="BF43" s="3">
        <v>1.9499999999999999E-3</v>
      </c>
      <c r="BG43" s="3">
        <v>1.66E-3</v>
      </c>
      <c r="BH43" s="3">
        <v>1.5E-3</v>
      </c>
      <c r="BI43" s="3">
        <v>1.5E-3</v>
      </c>
      <c r="BJ43" s="3">
        <v>1.64E-3</v>
      </c>
    </row>
    <row r="44" spans="1:62">
      <c r="A44" s="3" t="s">
        <v>183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8.2919999999999994E-2</v>
      </c>
      <c r="N44" s="3">
        <v>9.9839999999999998E-2</v>
      </c>
      <c r="O44" s="3">
        <v>0</v>
      </c>
      <c r="P44" s="3">
        <v>0</v>
      </c>
      <c r="Q44" s="3">
        <v>0</v>
      </c>
      <c r="R44" s="3">
        <v>8.9219999999999994E-2</v>
      </c>
      <c r="S44" s="3">
        <v>8.2479999999999998E-2</v>
      </c>
      <c r="T44" s="3">
        <v>5.006E-2</v>
      </c>
      <c r="U44" s="3">
        <v>0</v>
      </c>
      <c r="V44" s="3">
        <v>0</v>
      </c>
      <c r="W44" s="3">
        <v>5.2839999999999998E-2</v>
      </c>
      <c r="X44" s="3">
        <v>6.2350000000000003E-2</v>
      </c>
      <c r="Y44" s="3">
        <v>4.3069999999999997E-2</v>
      </c>
      <c r="Z44" s="3">
        <v>3.4090000000000002E-2</v>
      </c>
      <c r="AA44" s="3">
        <v>2.282E-2</v>
      </c>
      <c r="AB44" s="3">
        <v>3.4720000000000001E-2</v>
      </c>
      <c r="AC44" s="3">
        <v>3.7839999999999999E-2</v>
      </c>
      <c r="AD44" s="3">
        <v>3.107E-2</v>
      </c>
      <c r="AE44" s="3">
        <v>2.92E-2</v>
      </c>
      <c r="AF44" s="3">
        <v>3.0179999999999998E-2</v>
      </c>
      <c r="AG44" s="3">
        <v>2.1010000000000001E-2</v>
      </c>
      <c r="AH44" s="3">
        <v>2.5510000000000001E-2</v>
      </c>
      <c r="AI44" s="3">
        <v>2.0830000000000001E-2</v>
      </c>
      <c r="AJ44" s="3">
        <v>1.9730000000000001E-2</v>
      </c>
      <c r="AK44" s="3">
        <v>2.1839999999999998E-2</v>
      </c>
      <c r="AL44" s="3">
        <v>1.321E-2</v>
      </c>
      <c r="AM44" s="3">
        <v>1.5270000000000001E-2</v>
      </c>
      <c r="AN44" s="3">
        <v>1.406E-2</v>
      </c>
      <c r="AO44" s="3">
        <v>1.259E-2</v>
      </c>
      <c r="AP44" s="3">
        <v>1.423E-2</v>
      </c>
      <c r="AQ44" s="3">
        <v>7.2899999999999996E-3</v>
      </c>
      <c r="AR44" s="3">
        <v>1.1039999999999999E-2</v>
      </c>
      <c r="AS44" s="3">
        <v>8.2500000000000004E-3</v>
      </c>
      <c r="AT44" s="3">
        <v>8.3400000000000002E-3</v>
      </c>
      <c r="AU44" s="3">
        <v>9.3399999999999993E-3</v>
      </c>
      <c r="AV44" s="3">
        <v>4.7600000000000003E-3</v>
      </c>
      <c r="AW44" s="3">
        <v>5.8500000000000002E-3</v>
      </c>
      <c r="AX44" s="3">
        <v>6.2700000000000004E-3</v>
      </c>
      <c r="AY44" s="3">
        <v>5.4599999999999996E-3</v>
      </c>
      <c r="AZ44" s="3">
        <v>6.1500000000000001E-3</v>
      </c>
      <c r="BA44" s="3">
        <v>2.48E-3</v>
      </c>
      <c r="BB44" s="3">
        <v>3.0799999999999998E-3</v>
      </c>
      <c r="BC44" s="3">
        <v>2.7100000000000002E-3</v>
      </c>
      <c r="BD44" s="3">
        <v>3.0999999999999999E-3</v>
      </c>
      <c r="BE44" s="3">
        <v>3.6800000000000001E-3</v>
      </c>
      <c r="BF44" s="3">
        <v>1.4499999999999999E-3</v>
      </c>
      <c r="BG44" s="3">
        <v>1.7099999999999999E-3</v>
      </c>
      <c r="BH44" s="3">
        <v>2.0500000000000002E-3</v>
      </c>
      <c r="BI44" s="3">
        <v>2.2200000000000002E-3</v>
      </c>
      <c r="BJ44" s="3">
        <v>2.4399999999999999E-3</v>
      </c>
    </row>
  </sheetData>
  <mergeCells count="12">
    <mergeCell ref="AL4:AP4"/>
    <mergeCell ref="AQ4:AU4"/>
    <mergeCell ref="AV4:AZ4"/>
    <mergeCell ref="BA4:BE4"/>
    <mergeCell ref="BF4:BJ4"/>
    <mergeCell ref="AG4:AK4"/>
    <mergeCell ref="H4:L4"/>
    <mergeCell ref="C4:G4"/>
    <mergeCell ref="M4:Q4"/>
    <mergeCell ref="R4:V4"/>
    <mergeCell ref="W4:AA4"/>
    <mergeCell ref="AB4:AF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1"/>
  <sheetViews>
    <sheetView tabSelected="1" topLeftCell="A6" workbookViewId="0">
      <selection activeCell="C27" sqref="C27"/>
    </sheetView>
  </sheetViews>
  <sheetFormatPr defaultColWidth="9.140625" defaultRowHeight="15"/>
  <cols>
    <col min="1" max="1" width="13.140625" customWidth="1"/>
    <col min="2" max="2" width="17.85546875" bestFit="1" customWidth="1"/>
    <col min="3" max="3" width="17.85546875" customWidth="1"/>
    <col min="4" max="4" width="15.42578125" customWidth="1"/>
    <col min="5" max="5" width="17.7109375" customWidth="1"/>
    <col min="6" max="6" width="14.42578125" customWidth="1"/>
    <col min="7" max="7" width="17.140625" customWidth="1"/>
    <col min="8" max="8" width="19.5703125" customWidth="1"/>
    <col min="9" max="9" width="22.5703125" customWidth="1"/>
    <col min="10" max="10" width="24.7109375" customWidth="1"/>
    <col min="11" max="11" width="24" customWidth="1"/>
  </cols>
  <sheetData>
    <row r="1" spans="1:11">
      <c r="B1" t="s">
        <v>96</v>
      </c>
      <c r="C1" s="142"/>
      <c r="D1" s="161" t="s">
        <v>277</v>
      </c>
      <c r="E1" s="161"/>
      <c r="F1" s="161"/>
      <c r="G1" s="161"/>
      <c r="H1" s="162" t="s">
        <v>278</v>
      </c>
      <c r="I1" s="162"/>
      <c r="J1" s="162"/>
      <c r="K1" s="162"/>
    </row>
    <row r="2" spans="1:11" ht="16.5" thickBot="1">
      <c r="A2" s="102" t="s">
        <v>98</v>
      </c>
      <c r="B2" s="103" t="s">
        <v>279</v>
      </c>
      <c r="C2" s="141" t="s">
        <v>280</v>
      </c>
      <c r="D2" s="134" t="s">
        <v>281</v>
      </c>
      <c r="E2" s="135" t="s">
        <v>282</v>
      </c>
      <c r="F2" s="135" t="s">
        <v>283</v>
      </c>
      <c r="G2" s="135" t="s">
        <v>284</v>
      </c>
      <c r="H2" s="134" t="s">
        <v>281</v>
      </c>
      <c r="I2" s="135" t="s">
        <v>282</v>
      </c>
      <c r="J2" s="135" t="s">
        <v>283</v>
      </c>
      <c r="K2" s="135" t="s">
        <v>284</v>
      </c>
    </row>
    <row r="3" spans="1:11">
      <c r="A3" t="s">
        <v>97</v>
      </c>
      <c r="B3" t="s">
        <v>97</v>
      </c>
      <c r="C3" s="11" t="s">
        <v>207</v>
      </c>
      <c r="D3">
        <v>19369</v>
      </c>
      <c r="E3">
        <v>56077</v>
      </c>
      <c r="F3">
        <v>58775</v>
      </c>
      <c r="G3">
        <v>0</v>
      </c>
      <c r="H3">
        <v>1052876</v>
      </c>
      <c r="I3">
        <v>812452</v>
      </c>
      <c r="J3">
        <v>534480</v>
      </c>
      <c r="K3">
        <v>133236</v>
      </c>
    </row>
    <row r="4" spans="1:11">
      <c r="A4" t="s">
        <v>285</v>
      </c>
      <c r="B4" t="s">
        <v>97</v>
      </c>
      <c r="C4" s="11" t="s">
        <v>286</v>
      </c>
      <c r="D4">
        <v>0</v>
      </c>
      <c r="E4">
        <v>0</v>
      </c>
      <c r="F4">
        <v>0</v>
      </c>
      <c r="G4">
        <v>0</v>
      </c>
      <c r="H4">
        <v>80911</v>
      </c>
      <c r="I4">
        <v>56048</v>
      </c>
      <c r="J4">
        <v>38411</v>
      </c>
      <c r="K4">
        <v>10937</v>
      </c>
    </row>
    <row r="5" spans="1:11">
      <c r="A5" t="s">
        <v>287</v>
      </c>
      <c r="B5" t="s">
        <v>97</v>
      </c>
      <c r="C5" s="11" t="s">
        <v>288</v>
      </c>
      <c r="D5">
        <v>11545</v>
      </c>
      <c r="E5">
        <v>33423</v>
      </c>
      <c r="F5">
        <v>35031</v>
      </c>
      <c r="G5">
        <v>0</v>
      </c>
      <c r="H5">
        <v>234934</v>
      </c>
      <c r="I5">
        <v>204763</v>
      </c>
      <c r="J5">
        <v>104217</v>
      </c>
      <c r="K5">
        <v>13335</v>
      </c>
    </row>
    <row r="6" spans="1:11">
      <c r="A6" t="s">
        <v>289</v>
      </c>
      <c r="B6" t="s">
        <v>97</v>
      </c>
      <c r="C6" s="11" t="s">
        <v>290</v>
      </c>
      <c r="D6">
        <v>0</v>
      </c>
      <c r="E6">
        <v>0</v>
      </c>
      <c r="F6">
        <v>0</v>
      </c>
      <c r="G6">
        <v>0</v>
      </c>
      <c r="H6">
        <v>36893</v>
      </c>
      <c r="I6">
        <v>28598</v>
      </c>
      <c r="J6">
        <v>18062</v>
      </c>
      <c r="K6">
        <v>3907</v>
      </c>
    </row>
    <row r="7" spans="1:11">
      <c r="A7" t="s">
        <v>291</v>
      </c>
      <c r="B7" t="s">
        <v>97</v>
      </c>
      <c r="C7" s="11" t="s">
        <v>292</v>
      </c>
      <c r="D7">
        <v>2777</v>
      </c>
      <c r="E7">
        <v>8040</v>
      </c>
      <c r="F7">
        <v>8427</v>
      </c>
      <c r="G7">
        <v>0</v>
      </c>
      <c r="H7">
        <v>399819</v>
      </c>
      <c r="I7">
        <v>307363</v>
      </c>
      <c r="J7">
        <v>242828</v>
      </c>
      <c r="K7">
        <v>76725</v>
      </c>
    </row>
    <row r="8" spans="1:11">
      <c r="A8" t="s">
        <v>293</v>
      </c>
      <c r="B8" t="s">
        <v>97</v>
      </c>
      <c r="C8" s="11" t="s">
        <v>294</v>
      </c>
      <c r="D8">
        <v>5047</v>
      </c>
      <c r="E8">
        <v>14614</v>
      </c>
      <c r="F8">
        <v>15317</v>
      </c>
      <c r="G8">
        <v>0</v>
      </c>
      <c r="H8">
        <v>300319</v>
      </c>
      <c r="I8">
        <v>215680</v>
      </c>
      <c r="J8">
        <v>130962</v>
      </c>
      <c r="K8">
        <v>28332</v>
      </c>
    </row>
    <row r="9" spans="1:11">
      <c r="A9" t="s">
        <v>295</v>
      </c>
      <c r="B9" t="s">
        <v>151</v>
      </c>
      <c r="C9" s="11" t="s">
        <v>286</v>
      </c>
      <c r="D9">
        <v>0</v>
      </c>
      <c r="E9">
        <v>0</v>
      </c>
      <c r="F9">
        <v>0</v>
      </c>
      <c r="G9">
        <v>0</v>
      </c>
      <c r="H9">
        <v>80911</v>
      </c>
      <c r="I9">
        <v>56048</v>
      </c>
      <c r="J9">
        <v>38411</v>
      </c>
      <c r="K9">
        <v>10937</v>
      </c>
    </row>
    <row r="10" spans="1:11">
      <c r="A10" t="s">
        <v>152</v>
      </c>
      <c r="B10" t="s">
        <v>151</v>
      </c>
      <c r="C10" s="11" t="s">
        <v>296</v>
      </c>
      <c r="D10">
        <v>0</v>
      </c>
      <c r="E10">
        <v>0</v>
      </c>
      <c r="F10">
        <v>0</v>
      </c>
      <c r="G10">
        <v>0</v>
      </c>
      <c r="H10">
        <v>8753</v>
      </c>
      <c r="I10">
        <v>6203</v>
      </c>
      <c r="J10">
        <v>3873</v>
      </c>
      <c r="K10">
        <v>894</v>
      </c>
    </row>
    <row r="11" spans="1:11">
      <c r="A11" t="s">
        <v>153</v>
      </c>
      <c r="B11" t="s">
        <v>151</v>
      </c>
      <c r="C11" s="11" t="s">
        <v>297</v>
      </c>
      <c r="D11">
        <v>0</v>
      </c>
      <c r="E11">
        <v>0</v>
      </c>
      <c r="F11">
        <v>0</v>
      </c>
      <c r="G11">
        <v>0</v>
      </c>
      <c r="H11">
        <v>10455</v>
      </c>
      <c r="I11">
        <v>7477</v>
      </c>
      <c r="J11">
        <v>5454</v>
      </c>
      <c r="K11">
        <v>1541</v>
      </c>
    </row>
    <row r="12" spans="1:11">
      <c r="A12" t="s">
        <v>154</v>
      </c>
      <c r="B12" t="s">
        <v>151</v>
      </c>
      <c r="C12" s="11" t="s">
        <v>298</v>
      </c>
      <c r="D12">
        <v>0</v>
      </c>
      <c r="E12">
        <v>0</v>
      </c>
      <c r="F12">
        <v>0</v>
      </c>
      <c r="G12">
        <v>0</v>
      </c>
      <c r="H12">
        <v>29067</v>
      </c>
      <c r="I12">
        <v>19074</v>
      </c>
      <c r="J12">
        <v>12966</v>
      </c>
      <c r="K12">
        <v>3783</v>
      </c>
    </row>
    <row r="13" spans="1:11">
      <c r="A13" t="s">
        <v>155</v>
      </c>
      <c r="B13" t="s">
        <v>151</v>
      </c>
      <c r="C13" s="11" t="s">
        <v>299</v>
      </c>
      <c r="D13">
        <v>0</v>
      </c>
      <c r="E13">
        <v>0</v>
      </c>
      <c r="F13">
        <v>0</v>
      </c>
      <c r="G13">
        <v>0</v>
      </c>
      <c r="H13">
        <v>2167</v>
      </c>
      <c r="I13">
        <v>1860</v>
      </c>
      <c r="J13">
        <v>1346</v>
      </c>
      <c r="K13">
        <v>354</v>
      </c>
    </row>
    <row r="14" spans="1:11">
      <c r="A14" t="s">
        <v>156</v>
      </c>
      <c r="B14" t="s">
        <v>151</v>
      </c>
      <c r="C14" s="11" t="s">
        <v>300</v>
      </c>
      <c r="D14">
        <v>0</v>
      </c>
      <c r="E14">
        <v>0</v>
      </c>
      <c r="F14">
        <v>0</v>
      </c>
      <c r="G14">
        <v>0</v>
      </c>
      <c r="H14">
        <v>30470</v>
      </c>
      <c r="I14">
        <v>21434</v>
      </c>
      <c r="J14">
        <v>14772</v>
      </c>
      <c r="K14">
        <v>4364</v>
      </c>
    </row>
    <row r="15" spans="1:11">
      <c r="A15" t="s">
        <v>301</v>
      </c>
      <c r="B15" t="s">
        <v>157</v>
      </c>
      <c r="C15" s="11" t="s">
        <v>288</v>
      </c>
      <c r="D15">
        <v>11545</v>
      </c>
      <c r="E15">
        <v>33423</v>
      </c>
      <c r="F15">
        <v>35031</v>
      </c>
      <c r="G15">
        <v>0</v>
      </c>
      <c r="H15">
        <v>234934</v>
      </c>
      <c r="I15">
        <v>204763</v>
      </c>
      <c r="J15">
        <v>104217</v>
      </c>
      <c r="K15">
        <v>13335</v>
      </c>
    </row>
    <row r="16" spans="1:11">
      <c r="A16" t="s">
        <v>158</v>
      </c>
      <c r="B16" t="s">
        <v>157</v>
      </c>
      <c r="C16" s="11" t="s">
        <v>302</v>
      </c>
      <c r="D16">
        <v>0</v>
      </c>
      <c r="E16">
        <v>0</v>
      </c>
      <c r="F16">
        <v>0</v>
      </c>
      <c r="G16">
        <v>0</v>
      </c>
      <c r="H16">
        <v>19852</v>
      </c>
      <c r="I16">
        <v>14808</v>
      </c>
      <c r="J16">
        <v>9360</v>
      </c>
      <c r="K16">
        <v>2549</v>
      </c>
    </row>
    <row r="17" spans="1:11">
      <c r="A17" t="s">
        <v>159</v>
      </c>
      <c r="B17" t="s">
        <v>157</v>
      </c>
      <c r="C17" s="11" t="s">
        <v>303</v>
      </c>
      <c r="D17">
        <v>11545</v>
      </c>
      <c r="E17">
        <v>33423</v>
      </c>
      <c r="F17">
        <v>35031</v>
      </c>
      <c r="G17">
        <v>0</v>
      </c>
      <c r="H17">
        <v>195123</v>
      </c>
      <c r="I17">
        <v>174357</v>
      </c>
      <c r="J17">
        <v>84914</v>
      </c>
      <c r="K17">
        <v>8160</v>
      </c>
    </row>
    <row r="18" spans="1:11">
      <c r="A18" t="s">
        <v>160</v>
      </c>
      <c r="B18" t="s">
        <v>157</v>
      </c>
      <c r="C18" s="11" t="s">
        <v>304</v>
      </c>
      <c r="D18">
        <v>0</v>
      </c>
      <c r="E18">
        <v>0</v>
      </c>
      <c r="F18">
        <v>0</v>
      </c>
      <c r="G18">
        <v>0</v>
      </c>
      <c r="H18">
        <v>6222</v>
      </c>
      <c r="I18">
        <v>4640</v>
      </c>
      <c r="J18">
        <v>2849</v>
      </c>
      <c r="K18">
        <v>719</v>
      </c>
    </row>
    <row r="19" spans="1:11">
      <c r="A19" t="s">
        <v>161</v>
      </c>
      <c r="B19" t="s">
        <v>157</v>
      </c>
      <c r="C19" s="11" t="s">
        <v>305</v>
      </c>
      <c r="D19">
        <v>0</v>
      </c>
      <c r="E19">
        <v>0</v>
      </c>
      <c r="F19">
        <v>0</v>
      </c>
      <c r="G19">
        <v>0</v>
      </c>
      <c r="H19">
        <v>13738</v>
      </c>
      <c r="I19">
        <v>10957</v>
      </c>
      <c r="J19">
        <v>7094</v>
      </c>
      <c r="K19">
        <v>1907</v>
      </c>
    </row>
    <row r="20" spans="1:11">
      <c r="A20" t="s">
        <v>306</v>
      </c>
      <c r="B20" t="s">
        <v>162</v>
      </c>
      <c r="C20" s="11" t="s">
        <v>290</v>
      </c>
      <c r="D20">
        <v>0</v>
      </c>
      <c r="E20">
        <v>0</v>
      </c>
      <c r="F20">
        <v>0</v>
      </c>
      <c r="G20">
        <v>0</v>
      </c>
      <c r="H20">
        <v>36893</v>
      </c>
      <c r="I20">
        <v>28598</v>
      </c>
      <c r="J20">
        <v>18062</v>
      </c>
      <c r="K20">
        <v>3907</v>
      </c>
    </row>
    <row r="21" spans="1:11">
      <c r="A21" t="s">
        <v>163</v>
      </c>
      <c r="B21" t="s">
        <v>162</v>
      </c>
      <c r="C21" s="11" t="s">
        <v>307</v>
      </c>
      <c r="D21">
        <v>0</v>
      </c>
      <c r="E21">
        <v>0</v>
      </c>
      <c r="F21">
        <v>0</v>
      </c>
      <c r="G21">
        <v>0</v>
      </c>
      <c r="H21">
        <v>1912</v>
      </c>
      <c r="I21">
        <v>1729</v>
      </c>
      <c r="J21">
        <v>1008</v>
      </c>
      <c r="K21">
        <v>206</v>
      </c>
    </row>
    <row r="22" spans="1:11">
      <c r="A22" t="s">
        <v>164</v>
      </c>
      <c r="B22" t="s">
        <v>162</v>
      </c>
      <c r="C22" s="11" t="s">
        <v>308</v>
      </c>
      <c r="D22">
        <v>0</v>
      </c>
      <c r="E22">
        <v>0</v>
      </c>
      <c r="F22">
        <v>0</v>
      </c>
      <c r="G22">
        <v>0</v>
      </c>
      <c r="H22">
        <v>13202</v>
      </c>
      <c r="I22">
        <v>8481</v>
      </c>
      <c r="J22">
        <v>4730</v>
      </c>
      <c r="K22">
        <v>1039</v>
      </c>
    </row>
    <row r="23" spans="1:11">
      <c r="A23" t="s">
        <v>165</v>
      </c>
      <c r="B23" t="s">
        <v>162</v>
      </c>
      <c r="C23" s="11" t="s">
        <v>309</v>
      </c>
      <c r="D23">
        <v>0</v>
      </c>
      <c r="E23">
        <v>0</v>
      </c>
      <c r="F23">
        <v>0</v>
      </c>
      <c r="G23">
        <v>0</v>
      </c>
      <c r="H23">
        <v>1129</v>
      </c>
      <c r="I23">
        <v>792</v>
      </c>
      <c r="J23">
        <v>427</v>
      </c>
      <c r="K23">
        <v>96</v>
      </c>
    </row>
    <row r="24" spans="1:11">
      <c r="A24" t="s">
        <v>166</v>
      </c>
      <c r="B24" t="s">
        <v>162</v>
      </c>
      <c r="C24" s="11" t="s">
        <v>310</v>
      </c>
      <c r="D24">
        <v>0</v>
      </c>
      <c r="E24">
        <v>0</v>
      </c>
      <c r="F24">
        <v>0</v>
      </c>
      <c r="G24">
        <v>0</v>
      </c>
      <c r="H24">
        <v>15997</v>
      </c>
      <c r="I24">
        <v>13532</v>
      </c>
      <c r="J24">
        <v>8869</v>
      </c>
      <c r="K24">
        <v>1828</v>
      </c>
    </row>
    <row r="25" spans="1:11">
      <c r="A25" t="s">
        <v>167</v>
      </c>
      <c r="B25" t="s">
        <v>162</v>
      </c>
      <c r="C25" s="11" t="s">
        <v>311</v>
      </c>
      <c r="D25">
        <v>0</v>
      </c>
      <c r="E25">
        <v>0</v>
      </c>
      <c r="F25">
        <v>0</v>
      </c>
      <c r="G25">
        <v>0</v>
      </c>
      <c r="H25">
        <v>2809</v>
      </c>
      <c r="I25">
        <v>2239</v>
      </c>
      <c r="J25">
        <v>1701</v>
      </c>
      <c r="K25">
        <v>485</v>
      </c>
    </row>
    <row r="26" spans="1:11">
      <c r="A26" t="s">
        <v>168</v>
      </c>
      <c r="B26" t="s">
        <v>162</v>
      </c>
      <c r="C26" s="11" t="s">
        <v>312</v>
      </c>
      <c r="D26">
        <v>0</v>
      </c>
      <c r="E26">
        <v>0</v>
      </c>
      <c r="F26">
        <v>0</v>
      </c>
      <c r="G26">
        <v>0</v>
      </c>
      <c r="H26">
        <v>1843</v>
      </c>
      <c r="I26">
        <v>1826</v>
      </c>
      <c r="J26">
        <v>1326</v>
      </c>
      <c r="K26">
        <v>254</v>
      </c>
    </row>
    <row r="27" spans="1:11">
      <c r="A27" t="s">
        <v>313</v>
      </c>
      <c r="B27" t="s">
        <v>169</v>
      </c>
      <c r="C27" s="11" t="s">
        <v>292</v>
      </c>
      <c r="D27">
        <v>2777</v>
      </c>
      <c r="E27">
        <v>8040</v>
      </c>
      <c r="F27">
        <v>8427</v>
      </c>
      <c r="G27">
        <v>0</v>
      </c>
      <c r="H27">
        <v>399819</v>
      </c>
      <c r="I27">
        <v>307363</v>
      </c>
      <c r="J27">
        <v>242828</v>
      </c>
      <c r="K27">
        <v>76725</v>
      </c>
    </row>
    <row r="28" spans="1:11">
      <c r="A28" t="s">
        <v>170</v>
      </c>
      <c r="B28" t="s">
        <v>169</v>
      </c>
      <c r="C28" s="11" t="s">
        <v>314</v>
      </c>
      <c r="D28">
        <v>0</v>
      </c>
      <c r="E28">
        <v>0</v>
      </c>
      <c r="F28">
        <v>0</v>
      </c>
      <c r="G28">
        <v>0</v>
      </c>
      <c r="H28">
        <v>44303</v>
      </c>
      <c r="I28">
        <v>33446</v>
      </c>
      <c r="J28">
        <v>24730</v>
      </c>
      <c r="K28">
        <v>7682</v>
      </c>
    </row>
    <row r="29" spans="1:11">
      <c r="A29" t="s">
        <v>171</v>
      </c>
      <c r="B29" t="s">
        <v>169</v>
      </c>
      <c r="C29" s="11" t="s">
        <v>315</v>
      </c>
      <c r="D29">
        <v>0</v>
      </c>
      <c r="E29">
        <v>0</v>
      </c>
      <c r="F29">
        <v>0</v>
      </c>
      <c r="G29">
        <v>0</v>
      </c>
      <c r="H29">
        <v>74610</v>
      </c>
      <c r="I29">
        <v>67843</v>
      </c>
      <c r="J29">
        <v>60065</v>
      </c>
      <c r="K29">
        <v>20514</v>
      </c>
    </row>
    <row r="30" spans="1:11">
      <c r="A30" t="s">
        <v>172</v>
      </c>
      <c r="B30" t="s">
        <v>169</v>
      </c>
      <c r="C30" s="11" t="s">
        <v>316</v>
      </c>
      <c r="D30">
        <v>0</v>
      </c>
      <c r="E30">
        <v>0</v>
      </c>
      <c r="F30">
        <v>0</v>
      </c>
      <c r="G30">
        <v>0</v>
      </c>
      <c r="H30">
        <v>120068</v>
      </c>
      <c r="I30">
        <v>90925</v>
      </c>
      <c r="J30">
        <v>75244</v>
      </c>
      <c r="K30">
        <v>26802</v>
      </c>
    </row>
    <row r="31" spans="1:11">
      <c r="A31" t="s">
        <v>173</v>
      </c>
      <c r="B31" t="s">
        <v>169</v>
      </c>
      <c r="C31" s="11" t="s">
        <v>317</v>
      </c>
      <c r="D31">
        <v>1299</v>
      </c>
      <c r="E31">
        <v>3760</v>
      </c>
      <c r="F31">
        <v>3941</v>
      </c>
      <c r="G31">
        <v>0</v>
      </c>
      <c r="H31">
        <v>48226</v>
      </c>
      <c r="I31">
        <v>34527</v>
      </c>
      <c r="J31">
        <v>25818</v>
      </c>
      <c r="K31">
        <v>6471</v>
      </c>
    </row>
    <row r="32" spans="1:11">
      <c r="A32" t="s">
        <v>174</v>
      </c>
      <c r="B32" t="s">
        <v>169</v>
      </c>
      <c r="C32" s="11" t="s">
        <v>318</v>
      </c>
      <c r="D32">
        <v>1478</v>
      </c>
      <c r="E32">
        <v>4280</v>
      </c>
      <c r="F32">
        <v>4486</v>
      </c>
      <c r="G32">
        <v>0</v>
      </c>
      <c r="H32">
        <v>22913</v>
      </c>
      <c r="I32">
        <v>18785</v>
      </c>
      <c r="J32">
        <v>10674</v>
      </c>
      <c r="K32">
        <v>1043</v>
      </c>
    </row>
    <row r="33" spans="1:11">
      <c r="A33" t="s">
        <v>175</v>
      </c>
      <c r="B33" t="s">
        <v>169</v>
      </c>
      <c r="C33" s="11" t="s">
        <v>319</v>
      </c>
      <c r="D33">
        <v>0</v>
      </c>
      <c r="E33">
        <v>0</v>
      </c>
      <c r="F33">
        <v>0</v>
      </c>
      <c r="G33">
        <v>0</v>
      </c>
      <c r="H33">
        <v>89699</v>
      </c>
      <c r="I33">
        <v>61836</v>
      </c>
      <c r="J33">
        <v>46298</v>
      </c>
      <c r="K33">
        <v>14213</v>
      </c>
    </row>
    <row r="34" spans="1:11">
      <c r="A34" t="s">
        <v>320</v>
      </c>
      <c r="B34" t="s">
        <v>176</v>
      </c>
      <c r="C34" s="11" t="s">
        <v>294</v>
      </c>
      <c r="D34">
        <v>5047</v>
      </c>
      <c r="E34">
        <v>14614</v>
      </c>
      <c r="F34">
        <v>15317</v>
      </c>
      <c r="G34">
        <v>0</v>
      </c>
      <c r="H34">
        <v>300319</v>
      </c>
      <c r="I34">
        <v>215680</v>
      </c>
      <c r="J34">
        <v>130962</v>
      </c>
      <c r="K34">
        <v>28332</v>
      </c>
    </row>
    <row r="35" spans="1:11">
      <c r="A35" t="s">
        <v>177</v>
      </c>
      <c r="B35" t="s">
        <v>176</v>
      </c>
      <c r="C35" s="11" t="s">
        <v>321</v>
      </c>
      <c r="D35">
        <v>1638</v>
      </c>
      <c r="E35">
        <v>4743</v>
      </c>
      <c r="F35">
        <v>4971</v>
      </c>
      <c r="G35">
        <v>0</v>
      </c>
      <c r="H35">
        <v>137084</v>
      </c>
      <c r="I35">
        <v>98434</v>
      </c>
      <c r="J35">
        <v>61710</v>
      </c>
      <c r="K35">
        <v>14181</v>
      </c>
    </row>
    <row r="36" spans="1:11">
      <c r="A36" t="s">
        <v>178</v>
      </c>
      <c r="B36" t="s">
        <v>176</v>
      </c>
      <c r="C36" s="11" t="s">
        <v>322</v>
      </c>
      <c r="D36">
        <v>119</v>
      </c>
      <c r="E36">
        <v>345</v>
      </c>
      <c r="F36">
        <v>362</v>
      </c>
      <c r="G36">
        <v>0</v>
      </c>
      <c r="H36">
        <v>54797</v>
      </c>
      <c r="I36">
        <v>38568</v>
      </c>
      <c r="J36">
        <v>15918</v>
      </c>
      <c r="K36">
        <v>2115</v>
      </c>
    </row>
    <row r="37" spans="1:11">
      <c r="A37" t="s">
        <v>179</v>
      </c>
      <c r="B37" t="s">
        <v>176</v>
      </c>
      <c r="C37" s="11" t="s">
        <v>323</v>
      </c>
      <c r="D37">
        <v>0</v>
      </c>
      <c r="E37">
        <v>0</v>
      </c>
      <c r="F37">
        <v>0</v>
      </c>
      <c r="G37">
        <v>0</v>
      </c>
      <c r="H37">
        <v>33759</v>
      </c>
      <c r="I37">
        <v>22501</v>
      </c>
      <c r="J37">
        <v>15906</v>
      </c>
      <c r="K37">
        <v>4800</v>
      </c>
    </row>
    <row r="38" spans="1:11">
      <c r="A38" t="s">
        <v>180</v>
      </c>
      <c r="B38" t="s">
        <v>176</v>
      </c>
      <c r="C38" s="11" t="s">
        <v>324</v>
      </c>
      <c r="D38">
        <v>0</v>
      </c>
      <c r="E38">
        <v>0</v>
      </c>
      <c r="F38">
        <v>0</v>
      </c>
      <c r="G38">
        <v>0</v>
      </c>
      <c r="H38">
        <v>2217</v>
      </c>
      <c r="I38">
        <v>1880</v>
      </c>
      <c r="J38">
        <v>1143</v>
      </c>
      <c r="K38">
        <v>267</v>
      </c>
    </row>
    <row r="39" spans="1:11">
      <c r="A39" t="s">
        <v>181</v>
      </c>
      <c r="B39" t="s">
        <v>176</v>
      </c>
      <c r="C39" s="11" t="s">
        <v>325</v>
      </c>
      <c r="D39">
        <v>0</v>
      </c>
      <c r="E39">
        <v>0</v>
      </c>
      <c r="F39">
        <v>0</v>
      </c>
      <c r="G39">
        <v>0</v>
      </c>
      <c r="H39">
        <v>5742</v>
      </c>
      <c r="I39">
        <v>4298</v>
      </c>
      <c r="J39">
        <v>2457</v>
      </c>
      <c r="K39">
        <v>576</v>
      </c>
    </row>
    <row r="40" spans="1:11">
      <c r="A40" t="s">
        <v>182</v>
      </c>
      <c r="B40" t="s">
        <v>176</v>
      </c>
      <c r="C40" s="11" t="s">
        <v>326</v>
      </c>
      <c r="D40">
        <v>3290</v>
      </c>
      <c r="E40">
        <v>9526</v>
      </c>
      <c r="F40">
        <v>9984</v>
      </c>
      <c r="G40">
        <v>0</v>
      </c>
      <c r="H40">
        <v>18391</v>
      </c>
      <c r="I40">
        <v>17818</v>
      </c>
      <c r="J40">
        <v>14430</v>
      </c>
      <c r="K40">
        <v>1082</v>
      </c>
    </row>
    <row r="41" spans="1:11">
      <c r="A41" t="s">
        <v>183</v>
      </c>
      <c r="B41" t="s">
        <v>176</v>
      </c>
      <c r="C41" s="11" t="s">
        <v>327</v>
      </c>
      <c r="D41">
        <v>0</v>
      </c>
      <c r="E41">
        <v>0</v>
      </c>
      <c r="F41">
        <v>0</v>
      </c>
      <c r="G41">
        <v>0</v>
      </c>
      <c r="H41">
        <v>48329</v>
      </c>
      <c r="I41">
        <v>32182</v>
      </c>
      <c r="J41">
        <v>19397</v>
      </c>
      <c r="K41">
        <v>5311</v>
      </c>
    </row>
  </sheetData>
  <mergeCells count="2">
    <mergeCell ref="D1:G1"/>
    <mergeCell ref="H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H41"/>
  <sheetViews>
    <sheetView workbookViewId="0">
      <selection activeCell="B2" sqref="B2"/>
    </sheetView>
  </sheetViews>
  <sheetFormatPr defaultColWidth="9.140625" defaultRowHeight="15"/>
  <cols>
    <col min="1" max="16384" width="9.140625" style="3"/>
  </cols>
  <sheetData>
    <row r="1" spans="1:86" s="115" customFormat="1">
      <c r="C1" s="115" t="s">
        <v>114</v>
      </c>
      <c r="D1" s="115" t="s">
        <v>114</v>
      </c>
      <c r="E1" s="115" t="s">
        <v>114</v>
      </c>
      <c r="F1" s="115" t="s">
        <v>114</v>
      </c>
      <c r="G1" s="115" t="s">
        <v>114</v>
      </c>
      <c r="H1" s="115" t="s">
        <v>114</v>
      </c>
      <c r="I1" s="115" t="s">
        <v>114</v>
      </c>
      <c r="J1" s="115" t="s">
        <v>115</v>
      </c>
      <c r="K1" s="115" t="s">
        <v>115</v>
      </c>
      <c r="L1" s="115" t="s">
        <v>115</v>
      </c>
      <c r="M1" s="115" t="s">
        <v>115</v>
      </c>
      <c r="N1" s="115" t="s">
        <v>115</v>
      </c>
      <c r="O1" s="115" t="s">
        <v>115</v>
      </c>
      <c r="P1" s="115" t="s">
        <v>115</v>
      </c>
      <c r="Q1" s="115" t="s">
        <v>116</v>
      </c>
      <c r="R1" s="115" t="s">
        <v>116</v>
      </c>
      <c r="S1" s="115" t="s">
        <v>116</v>
      </c>
      <c r="T1" s="115" t="s">
        <v>116</v>
      </c>
      <c r="U1" s="115" t="s">
        <v>116</v>
      </c>
      <c r="V1" s="115" t="s">
        <v>116</v>
      </c>
      <c r="W1" s="115" t="s">
        <v>116</v>
      </c>
      <c r="X1" s="115" t="s">
        <v>117</v>
      </c>
      <c r="Y1" s="115" t="s">
        <v>117</v>
      </c>
      <c r="Z1" s="115" t="s">
        <v>117</v>
      </c>
      <c r="AA1" s="115" t="s">
        <v>117</v>
      </c>
      <c r="AB1" s="115" t="s">
        <v>117</v>
      </c>
      <c r="AC1" s="115" t="s">
        <v>117</v>
      </c>
      <c r="AD1" s="115" t="s">
        <v>117</v>
      </c>
      <c r="AE1" s="115" t="s">
        <v>118</v>
      </c>
      <c r="AF1" s="115" t="s">
        <v>118</v>
      </c>
      <c r="AG1" s="115" t="s">
        <v>118</v>
      </c>
      <c r="AH1" s="115" t="s">
        <v>118</v>
      </c>
      <c r="AI1" s="115" t="s">
        <v>118</v>
      </c>
      <c r="AJ1" s="115" t="s">
        <v>118</v>
      </c>
      <c r="AK1" s="115" t="s">
        <v>118</v>
      </c>
      <c r="AL1" s="115" t="s">
        <v>119</v>
      </c>
      <c r="AM1" s="115" t="s">
        <v>119</v>
      </c>
      <c r="AN1" s="115" t="s">
        <v>119</v>
      </c>
      <c r="AO1" s="115" t="s">
        <v>119</v>
      </c>
      <c r="AP1" s="115" t="s">
        <v>119</v>
      </c>
      <c r="AQ1" s="115" t="s">
        <v>119</v>
      </c>
      <c r="AR1" s="115" t="s">
        <v>119</v>
      </c>
      <c r="AS1" s="115" t="s">
        <v>120</v>
      </c>
      <c r="AT1" s="115" t="s">
        <v>120</v>
      </c>
      <c r="AU1" s="115" t="s">
        <v>120</v>
      </c>
      <c r="AV1" s="115" t="s">
        <v>120</v>
      </c>
      <c r="AW1" s="115" t="s">
        <v>120</v>
      </c>
      <c r="AX1" s="115" t="s">
        <v>120</v>
      </c>
      <c r="AY1" s="115" t="s">
        <v>120</v>
      </c>
      <c r="AZ1" s="115" t="s">
        <v>121</v>
      </c>
      <c r="BA1" s="115" t="s">
        <v>121</v>
      </c>
      <c r="BB1" s="115" t="s">
        <v>121</v>
      </c>
      <c r="BC1" s="115" t="s">
        <v>121</v>
      </c>
      <c r="BD1" s="115" t="s">
        <v>121</v>
      </c>
      <c r="BE1" s="115" t="s">
        <v>121</v>
      </c>
      <c r="BF1" s="115" t="s">
        <v>121</v>
      </c>
      <c r="BG1" s="115" t="s">
        <v>122</v>
      </c>
      <c r="BH1" s="115" t="s">
        <v>122</v>
      </c>
      <c r="BI1" s="115" t="s">
        <v>122</v>
      </c>
      <c r="BJ1" s="115" t="s">
        <v>122</v>
      </c>
      <c r="BK1" s="115" t="s">
        <v>122</v>
      </c>
      <c r="BL1" s="115" t="s">
        <v>122</v>
      </c>
      <c r="BM1" s="115" t="s">
        <v>122</v>
      </c>
      <c r="BN1" s="115" t="s">
        <v>123</v>
      </c>
      <c r="BO1" s="115" t="s">
        <v>123</v>
      </c>
      <c r="BP1" s="115" t="s">
        <v>123</v>
      </c>
      <c r="BQ1" s="115" t="s">
        <v>123</v>
      </c>
      <c r="BR1" s="115" t="s">
        <v>123</v>
      </c>
      <c r="BS1" s="115" t="s">
        <v>123</v>
      </c>
      <c r="BT1" s="115" t="s">
        <v>123</v>
      </c>
      <c r="BU1" s="115" t="s">
        <v>124</v>
      </c>
      <c r="BV1" s="115" t="s">
        <v>124</v>
      </c>
      <c r="BW1" s="115" t="s">
        <v>124</v>
      </c>
      <c r="BX1" s="115" t="s">
        <v>124</v>
      </c>
      <c r="BY1" s="115" t="s">
        <v>124</v>
      </c>
      <c r="BZ1" s="115" t="s">
        <v>124</v>
      </c>
      <c r="CA1" s="115" t="s">
        <v>124</v>
      </c>
      <c r="CB1" s="115" t="s">
        <v>125</v>
      </c>
      <c r="CC1" s="115" t="s">
        <v>125</v>
      </c>
      <c r="CD1" s="115" t="s">
        <v>125</v>
      </c>
      <c r="CE1" s="115" t="s">
        <v>125</v>
      </c>
      <c r="CF1" s="115" t="s">
        <v>125</v>
      </c>
      <c r="CG1" s="115" t="s">
        <v>125</v>
      </c>
      <c r="CH1" s="115" t="s">
        <v>125</v>
      </c>
    </row>
    <row r="2" spans="1:86" s="115" customFormat="1">
      <c r="C2" s="115" t="s">
        <v>253</v>
      </c>
      <c r="D2" s="115" t="s">
        <v>254</v>
      </c>
      <c r="E2" s="115" t="s">
        <v>137</v>
      </c>
      <c r="F2" s="115" t="s">
        <v>138</v>
      </c>
      <c r="G2" s="115" t="s">
        <v>139</v>
      </c>
      <c r="H2" s="115" t="s">
        <v>140</v>
      </c>
      <c r="I2" s="115" t="s">
        <v>141</v>
      </c>
      <c r="J2" s="115" t="s">
        <v>253</v>
      </c>
      <c r="K2" s="115" t="s">
        <v>254</v>
      </c>
      <c r="L2" s="115" t="s">
        <v>137</v>
      </c>
      <c r="M2" s="115" t="s">
        <v>138</v>
      </c>
      <c r="N2" s="115" t="s">
        <v>139</v>
      </c>
      <c r="O2" s="115" t="s">
        <v>140</v>
      </c>
      <c r="P2" s="115" t="s">
        <v>141</v>
      </c>
      <c r="Q2" s="115" t="s">
        <v>253</v>
      </c>
      <c r="R2" s="115" t="s">
        <v>254</v>
      </c>
      <c r="S2" s="115" t="s">
        <v>137</v>
      </c>
      <c r="T2" s="115" t="s">
        <v>138</v>
      </c>
      <c r="U2" s="115" t="s">
        <v>139</v>
      </c>
      <c r="V2" s="115" t="s">
        <v>140</v>
      </c>
      <c r="W2" s="115" t="s">
        <v>141</v>
      </c>
      <c r="X2" s="115" t="s">
        <v>253</v>
      </c>
      <c r="Y2" s="115" t="s">
        <v>254</v>
      </c>
      <c r="Z2" s="115" t="s">
        <v>137</v>
      </c>
      <c r="AA2" s="115" t="s">
        <v>138</v>
      </c>
      <c r="AB2" s="115" t="s">
        <v>139</v>
      </c>
      <c r="AC2" s="115" t="s">
        <v>140</v>
      </c>
      <c r="AD2" s="115" t="s">
        <v>141</v>
      </c>
      <c r="AE2" s="115" t="s">
        <v>253</v>
      </c>
      <c r="AF2" s="115" t="s">
        <v>254</v>
      </c>
      <c r="AG2" s="115" t="s">
        <v>137</v>
      </c>
      <c r="AH2" s="115" t="s">
        <v>138</v>
      </c>
      <c r="AI2" s="115" t="s">
        <v>139</v>
      </c>
      <c r="AJ2" s="115" t="s">
        <v>140</v>
      </c>
      <c r="AK2" s="115" t="s">
        <v>141</v>
      </c>
      <c r="AL2" s="115" t="s">
        <v>253</v>
      </c>
      <c r="AM2" s="115" t="s">
        <v>254</v>
      </c>
      <c r="AN2" s="115" t="s">
        <v>137</v>
      </c>
      <c r="AO2" s="115" t="s">
        <v>138</v>
      </c>
      <c r="AP2" s="115" t="s">
        <v>139</v>
      </c>
      <c r="AQ2" s="115" t="s">
        <v>140</v>
      </c>
      <c r="AR2" s="115" t="s">
        <v>141</v>
      </c>
      <c r="AS2" s="115" t="s">
        <v>253</v>
      </c>
      <c r="AT2" s="115" t="s">
        <v>254</v>
      </c>
      <c r="AU2" s="115" t="s">
        <v>137</v>
      </c>
      <c r="AV2" s="115" t="s">
        <v>138</v>
      </c>
      <c r="AW2" s="115" t="s">
        <v>139</v>
      </c>
      <c r="AX2" s="115" t="s">
        <v>140</v>
      </c>
      <c r="AY2" s="115" t="s">
        <v>141</v>
      </c>
      <c r="AZ2" s="115" t="s">
        <v>253</v>
      </c>
      <c r="BA2" s="115" t="s">
        <v>254</v>
      </c>
      <c r="BB2" s="115" t="s">
        <v>137</v>
      </c>
      <c r="BC2" s="115" t="s">
        <v>138</v>
      </c>
      <c r="BD2" s="115" t="s">
        <v>139</v>
      </c>
      <c r="BE2" s="115" t="s">
        <v>140</v>
      </c>
      <c r="BF2" s="115" t="s">
        <v>141</v>
      </c>
      <c r="BG2" s="115" t="s">
        <v>253</v>
      </c>
      <c r="BH2" s="115" t="s">
        <v>254</v>
      </c>
      <c r="BI2" s="115" t="s">
        <v>137</v>
      </c>
      <c r="BJ2" s="115" t="s">
        <v>138</v>
      </c>
      <c r="BK2" s="115" t="s">
        <v>139</v>
      </c>
      <c r="BL2" s="115" t="s">
        <v>140</v>
      </c>
      <c r="BM2" s="115" t="s">
        <v>141</v>
      </c>
      <c r="BN2" s="115" t="s">
        <v>253</v>
      </c>
      <c r="BO2" s="115" t="s">
        <v>254</v>
      </c>
      <c r="BP2" s="115" t="s">
        <v>137</v>
      </c>
      <c r="BQ2" s="115" t="s">
        <v>138</v>
      </c>
      <c r="BR2" s="115" t="s">
        <v>139</v>
      </c>
      <c r="BS2" s="115" t="s">
        <v>140</v>
      </c>
      <c r="BT2" s="115" t="s">
        <v>141</v>
      </c>
      <c r="BU2" s="115" t="s">
        <v>253</v>
      </c>
      <c r="BV2" s="115" t="s">
        <v>254</v>
      </c>
      <c r="BW2" s="115" t="s">
        <v>137</v>
      </c>
      <c r="BX2" s="115" t="s">
        <v>138</v>
      </c>
      <c r="BY2" s="115" t="s">
        <v>139</v>
      </c>
      <c r="BZ2" s="115" t="s">
        <v>140</v>
      </c>
      <c r="CA2" s="115" t="s">
        <v>141</v>
      </c>
      <c r="CB2" s="115" t="s">
        <v>253</v>
      </c>
      <c r="CC2" s="115" t="s">
        <v>254</v>
      </c>
      <c r="CD2" s="115" t="s">
        <v>137</v>
      </c>
      <c r="CE2" s="115" t="s">
        <v>138</v>
      </c>
      <c r="CF2" s="115" t="s">
        <v>139</v>
      </c>
      <c r="CG2" s="115" t="s">
        <v>140</v>
      </c>
      <c r="CH2" s="115" t="s">
        <v>141</v>
      </c>
    </row>
    <row r="3" spans="1:86">
      <c r="A3" s="3" t="s">
        <v>95</v>
      </c>
      <c r="B3" s="3" t="s">
        <v>97</v>
      </c>
      <c r="C3" s="3">
        <v>2.8E-3</v>
      </c>
      <c r="D3" s="3">
        <v>2.5200000000000001E-3</v>
      </c>
      <c r="E3" s="3">
        <v>2.2699999999999999E-3</v>
      </c>
      <c r="F3" s="3">
        <v>2.0200000000000001E-3</v>
      </c>
      <c r="G3" s="3">
        <v>1.83E-3</v>
      </c>
      <c r="H3" s="3">
        <v>1.6800000000000001E-3</v>
      </c>
      <c r="I3" s="3">
        <v>1.6000000000000001E-3</v>
      </c>
      <c r="J3" s="3">
        <v>6.9199999999999999E-3</v>
      </c>
      <c r="K3" s="3">
        <v>5.8100000000000001E-3</v>
      </c>
      <c r="L3" s="3">
        <v>4.7400000000000003E-3</v>
      </c>
      <c r="M3" s="3">
        <v>3.8500000000000001E-3</v>
      </c>
      <c r="N3" s="3">
        <v>3.16E-3</v>
      </c>
      <c r="O3" s="3">
        <v>2.6700000000000001E-3</v>
      </c>
      <c r="P3" s="3">
        <v>2.32E-3</v>
      </c>
      <c r="Q3" s="3">
        <v>1.205E-2</v>
      </c>
      <c r="R3" s="3">
        <v>1.0840000000000001E-2</v>
      </c>
      <c r="S3" s="3">
        <v>9.7800000000000005E-3</v>
      </c>
      <c r="T3" s="3">
        <v>8.6700000000000006E-3</v>
      </c>
      <c r="U3" s="3">
        <v>7.5100000000000002E-3</v>
      </c>
      <c r="V3" s="3">
        <v>6.4999999999999997E-3</v>
      </c>
      <c r="W3" s="3">
        <v>5.45E-3</v>
      </c>
      <c r="X3" s="3">
        <v>1.9640000000000001E-2</v>
      </c>
      <c r="Y3" s="3">
        <v>1.899E-2</v>
      </c>
      <c r="Z3" s="3">
        <v>1.8239999999999999E-2</v>
      </c>
      <c r="AA3" s="3">
        <v>1.7430000000000001E-2</v>
      </c>
      <c r="AB3" s="3">
        <v>1.651E-2</v>
      </c>
      <c r="AC3" s="3">
        <v>1.523E-2</v>
      </c>
      <c r="AD3" s="3">
        <v>1.3950000000000001E-2</v>
      </c>
      <c r="AE3" s="3">
        <v>3.807E-2</v>
      </c>
      <c r="AF3" s="3">
        <v>3.5049999999999998E-2</v>
      </c>
      <c r="AG3" s="3">
        <v>3.2660000000000002E-2</v>
      </c>
      <c r="AH3" s="3">
        <v>3.0759999999999999E-2</v>
      </c>
      <c r="AI3" s="3">
        <v>2.9260000000000001E-2</v>
      </c>
      <c r="AJ3" s="3">
        <v>2.8049999999999999E-2</v>
      </c>
      <c r="AK3" s="3">
        <v>2.7050000000000001E-2</v>
      </c>
      <c r="AL3" s="3">
        <v>7.2669999999999998E-2</v>
      </c>
      <c r="AM3" s="3">
        <v>6.6299999999999998E-2</v>
      </c>
      <c r="AN3" s="3">
        <v>6.0429999999999998E-2</v>
      </c>
      <c r="AO3" s="3">
        <v>5.5140000000000002E-2</v>
      </c>
      <c r="AP3" s="3">
        <v>5.0479999999999997E-2</v>
      </c>
      <c r="AQ3" s="3">
        <v>4.648E-2</v>
      </c>
      <c r="AR3" s="3">
        <v>4.3180000000000003E-2</v>
      </c>
      <c r="AS3" s="3">
        <v>0.11865000000000001</v>
      </c>
      <c r="AT3" s="3">
        <v>0.10972999999999999</v>
      </c>
      <c r="AU3" s="3">
        <v>0.1014</v>
      </c>
      <c r="AV3" s="3">
        <v>9.3579999999999997E-2</v>
      </c>
      <c r="AW3" s="3">
        <v>8.6230000000000001E-2</v>
      </c>
      <c r="AX3" s="3">
        <v>7.9269999999999993E-2</v>
      </c>
      <c r="AY3" s="3">
        <v>7.2770000000000001E-2</v>
      </c>
      <c r="AZ3" s="3">
        <v>0.17066999999999999</v>
      </c>
      <c r="BA3" s="3">
        <v>0.16125999999999999</v>
      </c>
      <c r="BB3" s="3">
        <v>0.15160999999999999</v>
      </c>
      <c r="BC3" s="3">
        <v>0.14183000000000001</v>
      </c>
      <c r="BD3" s="3">
        <v>0.13217000000000001</v>
      </c>
      <c r="BE3" s="3">
        <v>0.12282</v>
      </c>
      <c r="BF3" s="3">
        <v>0.11398999999999999</v>
      </c>
      <c r="BG3" s="3">
        <v>0.21185000000000001</v>
      </c>
      <c r="BH3" s="3">
        <v>0.20507</v>
      </c>
      <c r="BI3" s="3">
        <v>0.19766</v>
      </c>
      <c r="BJ3" s="3">
        <v>0.18983</v>
      </c>
      <c r="BK3" s="3">
        <v>0.18157999999999999</v>
      </c>
      <c r="BL3" s="3">
        <v>0.17280000000000001</v>
      </c>
      <c r="BM3" s="3">
        <v>0.1636</v>
      </c>
      <c r="BN3" s="3">
        <v>0.22495999999999999</v>
      </c>
      <c r="BO3" s="3">
        <v>0.22591</v>
      </c>
      <c r="BP3" s="3">
        <v>0.22489000000000001</v>
      </c>
      <c r="BQ3" s="3">
        <v>0.22206000000000001</v>
      </c>
      <c r="BR3" s="3">
        <v>0.21773000000000001</v>
      </c>
      <c r="BS3" s="3">
        <v>0.21209</v>
      </c>
      <c r="BT3" s="3">
        <v>0.20558000000000001</v>
      </c>
      <c r="BU3" s="3">
        <v>0.19645000000000001</v>
      </c>
      <c r="BV3" s="3">
        <v>0.20332</v>
      </c>
      <c r="BW3" s="3">
        <v>0.20985999999999999</v>
      </c>
      <c r="BX3" s="3">
        <v>0.21584</v>
      </c>
      <c r="BY3" s="3">
        <v>0.22076999999999999</v>
      </c>
      <c r="BZ3" s="3">
        <v>0.22397</v>
      </c>
      <c r="CA3" s="3">
        <v>0.22516</v>
      </c>
      <c r="CB3" s="3">
        <v>0.15570000000000001</v>
      </c>
      <c r="CC3" s="3">
        <v>0.16434000000000001</v>
      </c>
      <c r="CD3" s="3">
        <v>0.17268</v>
      </c>
      <c r="CE3" s="3">
        <v>0.18057000000000001</v>
      </c>
      <c r="CF3" s="3">
        <v>0.18809000000000001</v>
      </c>
      <c r="CG3" s="3">
        <v>0.19527</v>
      </c>
      <c r="CH3" s="3">
        <v>0.20227999999999999</v>
      </c>
    </row>
    <row r="4" spans="1:86">
      <c r="A4" s="3" t="s">
        <v>146</v>
      </c>
      <c r="B4" s="3" t="s">
        <v>97</v>
      </c>
      <c r="C4" s="3">
        <v>2.8E-3</v>
      </c>
      <c r="D4" s="3">
        <v>2.5200000000000001E-3</v>
      </c>
      <c r="E4" s="3">
        <v>2.2699999999999999E-3</v>
      </c>
      <c r="F4" s="3">
        <v>2.0200000000000001E-3</v>
      </c>
      <c r="G4" s="3">
        <v>1.83E-3</v>
      </c>
      <c r="H4" s="3">
        <v>1.6800000000000001E-3</v>
      </c>
      <c r="I4" s="3">
        <v>1.6000000000000001E-3</v>
      </c>
      <c r="J4" s="3">
        <v>6.9199999999999999E-3</v>
      </c>
      <c r="K4" s="3">
        <v>5.8100000000000001E-3</v>
      </c>
      <c r="L4" s="3">
        <v>4.7400000000000003E-3</v>
      </c>
      <c r="M4" s="3">
        <v>3.8500000000000001E-3</v>
      </c>
      <c r="N4" s="3">
        <v>3.16E-3</v>
      </c>
      <c r="O4" s="3">
        <v>2.6700000000000001E-3</v>
      </c>
      <c r="P4" s="3">
        <v>2.32E-3</v>
      </c>
      <c r="Q4" s="3">
        <v>1.205E-2</v>
      </c>
      <c r="R4" s="3">
        <v>1.0840000000000001E-2</v>
      </c>
      <c r="S4" s="3">
        <v>9.7800000000000005E-3</v>
      </c>
      <c r="T4" s="3">
        <v>8.6700000000000006E-3</v>
      </c>
      <c r="U4" s="3">
        <v>7.5100000000000002E-3</v>
      </c>
      <c r="V4" s="3">
        <v>6.4999999999999997E-3</v>
      </c>
      <c r="W4" s="3">
        <v>5.45E-3</v>
      </c>
      <c r="X4" s="3">
        <v>1.9640000000000001E-2</v>
      </c>
      <c r="Y4" s="3">
        <v>1.899E-2</v>
      </c>
      <c r="Z4" s="3">
        <v>1.8239999999999999E-2</v>
      </c>
      <c r="AA4" s="3">
        <v>1.7430000000000001E-2</v>
      </c>
      <c r="AB4" s="3">
        <v>1.651E-2</v>
      </c>
      <c r="AC4" s="3">
        <v>1.523E-2</v>
      </c>
      <c r="AD4" s="3">
        <v>1.3950000000000001E-2</v>
      </c>
      <c r="AE4" s="3">
        <v>3.807E-2</v>
      </c>
      <c r="AF4" s="3">
        <v>3.5049999999999998E-2</v>
      </c>
      <c r="AG4" s="3">
        <v>3.2660000000000002E-2</v>
      </c>
      <c r="AH4" s="3">
        <v>3.0759999999999999E-2</v>
      </c>
      <c r="AI4" s="3">
        <v>2.9260000000000001E-2</v>
      </c>
      <c r="AJ4" s="3">
        <v>2.8049999999999999E-2</v>
      </c>
      <c r="AK4" s="3">
        <v>2.7050000000000001E-2</v>
      </c>
      <c r="AL4" s="3">
        <v>7.2669999999999998E-2</v>
      </c>
      <c r="AM4" s="3">
        <v>6.6299999999999998E-2</v>
      </c>
      <c r="AN4" s="3">
        <v>6.0429999999999998E-2</v>
      </c>
      <c r="AO4" s="3">
        <v>5.5140000000000002E-2</v>
      </c>
      <c r="AP4" s="3">
        <v>5.0479999999999997E-2</v>
      </c>
      <c r="AQ4" s="3">
        <v>4.648E-2</v>
      </c>
      <c r="AR4" s="3">
        <v>4.3180000000000003E-2</v>
      </c>
      <c r="AS4" s="3">
        <v>0.11865000000000001</v>
      </c>
      <c r="AT4" s="3">
        <v>0.10972999999999999</v>
      </c>
      <c r="AU4" s="3">
        <v>0.1014</v>
      </c>
      <c r="AV4" s="3">
        <v>9.3579999999999997E-2</v>
      </c>
      <c r="AW4" s="3">
        <v>8.6230000000000001E-2</v>
      </c>
      <c r="AX4" s="3">
        <v>7.9269999999999993E-2</v>
      </c>
      <c r="AY4" s="3">
        <v>7.2770000000000001E-2</v>
      </c>
      <c r="AZ4" s="3">
        <v>0.17066999999999999</v>
      </c>
      <c r="BA4" s="3">
        <v>0.16125999999999999</v>
      </c>
      <c r="BB4" s="3">
        <v>0.15160999999999999</v>
      </c>
      <c r="BC4" s="3">
        <v>0.14183000000000001</v>
      </c>
      <c r="BD4" s="3">
        <v>0.13217000000000001</v>
      </c>
      <c r="BE4" s="3">
        <v>0.12282</v>
      </c>
      <c r="BF4" s="3">
        <v>0.11398999999999999</v>
      </c>
      <c r="BG4" s="3">
        <v>0.21185000000000001</v>
      </c>
      <c r="BH4" s="3">
        <v>0.20507</v>
      </c>
      <c r="BI4" s="3">
        <v>0.19766</v>
      </c>
      <c r="BJ4" s="3">
        <v>0.18983</v>
      </c>
      <c r="BK4" s="3">
        <v>0.18157999999999999</v>
      </c>
      <c r="BL4" s="3">
        <v>0.17280000000000001</v>
      </c>
      <c r="BM4" s="3">
        <v>0.1636</v>
      </c>
      <c r="BN4" s="3">
        <v>0.22495999999999999</v>
      </c>
      <c r="BO4" s="3">
        <v>0.22591</v>
      </c>
      <c r="BP4" s="3">
        <v>0.22489000000000001</v>
      </c>
      <c r="BQ4" s="3">
        <v>0.22206000000000001</v>
      </c>
      <c r="BR4" s="3">
        <v>0.21773000000000001</v>
      </c>
      <c r="BS4" s="3">
        <v>0.21209</v>
      </c>
      <c r="BT4" s="3">
        <v>0.20558000000000001</v>
      </c>
      <c r="BU4" s="3">
        <v>0.19645000000000001</v>
      </c>
      <c r="BV4" s="3">
        <v>0.20332</v>
      </c>
      <c r="BW4" s="3">
        <v>0.20985999999999999</v>
      </c>
      <c r="BX4" s="3">
        <v>0.21584</v>
      </c>
      <c r="BY4" s="3">
        <v>0.22076999999999999</v>
      </c>
      <c r="BZ4" s="3">
        <v>0.22397</v>
      </c>
      <c r="CA4" s="3">
        <v>0.22516</v>
      </c>
      <c r="CB4" s="3">
        <v>0.15570000000000001</v>
      </c>
      <c r="CC4" s="3">
        <v>0.16434000000000001</v>
      </c>
      <c r="CD4" s="3">
        <v>0.17268</v>
      </c>
      <c r="CE4" s="3">
        <v>0.18057000000000001</v>
      </c>
      <c r="CF4" s="3">
        <v>0.18809000000000001</v>
      </c>
      <c r="CG4" s="3">
        <v>0.19527</v>
      </c>
      <c r="CH4" s="3">
        <v>0.20227999999999999</v>
      </c>
    </row>
    <row r="5" spans="1:86">
      <c r="A5" s="3" t="s">
        <v>147</v>
      </c>
      <c r="B5" s="3" t="s">
        <v>97</v>
      </c>
      <c r="C5" s="3">
        <v>2.8E-3</v>
      </c>
      <c r="D5" s="3">
        <v>2.5200000000000001E-3</v>
      </c>
      <c r="E5" s="3">
        <v>2.2699999999999999E-3</v>
      </c>
      <c r="F5" s="3">
        <v>2.0200000000000001E-3</v>
      </c>
      <c r="G5" s="3">
        <v>1.83E-3</v>
      </c>
      <c r="H5" s="3">
        <v>1.6800000000000001E-3</v>
      </c>
      <c r="I5" s="3">
        <v>1.6000000000000001E-3</v>
      </c>
      <c r="J5" s="3">
        <v>6.9199999999999999E-3</v>
      </c>
      <c r="K5" s="3">
        <v>5.8100000000000001E-3</v>
      </c>
      <c r="L5" s="3">
        <v>4.7400000000000003E-3</v>
      </c>
      <c r="M5" s="3">
        <v>3.8500000000000001E-3</v>
      </c>
      <c r="N5" s="3">
        <v>3.16E-3</v>
      </c>
      <c r="O5" s="3">
        <v>2.6700000000000001E-3</v>
      </c>
      <c r="P5" s="3">
        <v>2.32E-3</v>
      </c>
      <c r="Q5" s="3">
        <v>1.205E-2</v>
      </c>
      <c r="R5" s="3">
        <v>1.0840000000000001E-2</v>
      </c>
      <c r="S5" s="3">
        <v>9.7800000000000005E-3</v>
      </c>
      <c r="T5" s="3">
        <v>8.6700000000000006E-3</v>
      </c>
      <c r="U5" s="3">
        <v>7.5100000000000002E-3</v>
      </c>
      <c r="V5" s="3">
        <v>6.4999999999999997E-3</v>
      </c>
      <c r="W5" s="3">
        <v>5.45E-3</v>
      </c>
      <c r="X5" s="3">
        <v>1.9640000000000001E-2</v>
      </c>
      <c r="Y5" s="3">
        <v>1.899E-2</v>
      </c>
      <c r="Z5" s="3">
        <v>1.8239999999999999E-2</v>
      </c>
      <c r="AA5" s="3">
        <v>1.7430000000000001E-2</v>
      </c>
      <c r="AB5" s="3">
        <v>1.651E-2</v>
      </c>
      <c r="AC5" s="3">
        <v>1.523E-2</v>
      </c>
      <c r="AD5" s="3">
        <v>1.3950000000000001E-2</v>
      </c>
      <c r="AE5" s="3">
        <v>3.807E-2</v>
      </c>
      <c r="AF5" s="3">
        <v>3.5049999999999998E-2</v>
      </c>
      <c r="AG5" s="3">
        <v>3.2660000000000002E-2</v>
      </c>
      <c r="AH5" s="3">
        <v>3.0759999999999999E-2</v>
      </c>
      <c r="AI5" s="3">
        <v>2.9260000000000001E-2</v>
      </c>
      <c r="AJ5" s="3">
        <v>2.8049999999999999E-2</v>
      </c>
      <c r="AK5" s="3">
        <v>2.7050000000000001E-2</v>
      </c>
      <c r="AL5" s="3">
        <v>7.2669999999999998E-2</v>
      </c>
      <c r="AM5" s="3">
        <v>6.6299999999999998E-2</v>
      </c>
      <c r="AN5" s="3">
        <v>6.0429999999999998E-2</v>
      </c>
      <c r="AO5" s="3">
        <v>5.5140000000000002E-2</v>
      </c>
      <c r="AP5" s="3">
        <v>5.0479999999999997E-2</v>
      </c>
      <c r="AQ5" s="3">
        <v>4.648E-2</v>
      </c>
      <c r="AR5" s="3">
        <v>4.3180000000000003E-2</v>
      </c>
      <c r="AS5" s="3">
        <v>0.11865000000000001</v>
      </c>
      <c r="AT5" s="3">
        <v>0.10972999999999999</v>
      </c>
      <c r="AU5" s="3">
        <v>0.1014</v>
      </c>
      <c r="AV5" s="3">
        <v>9.3579999999999997E-2</v>
      </c>
      <c r="AW5" s="3">
        <v>8.6230000000000001E-2</v>
      </c>
      <c r="AX5" s="3">
        <v>7.9269999999999993E-2</v>
      </c>
      <c r="AY5" s="3">
        <v>7.2770000000000001E-2</v>
      </c>
      <c r="AZ5" s="3">
        <v>0.17066999999999999</v>
      </c>
      <c r="BA5" s="3">
        <v>0.16125999999999999</v>
      </c>
      <c r="BB5" s="3">
        <v>0.15160999999999999</v>
      </c>
      <c r="BC5" s="3">
        <v>0.14183000000000001</v>
      </c>
      <c r="BD5" s="3">
        <v>0.13217000000000001</v>
      </c>
      <c r="BE5" s="3">
        <v>0.12282</v>
      </c>
      <c r="BF5" s="3">
        <v>0.11398999999999999</v>
      </c>
      <c r="BG5" s="3">
        <v>0.21185000000000001</v>
      </c>
      <c r="BH5" s="3">
        <v>0.20507</v>
      </c>
      <c r="BI5" s="3">
        <v>0.19766</v>
      </c>
      <c r="BJ5" s="3">
        <v>0.18983</v>
      </c>
      <c r="BK5" s="3">
        <v>0.18157999999999999</v>
      </c>
      <c r="BL5" s="3">
        <v>0.17280000000000001</v>
      </c>
      <c r="BM5" s="3">
        <v>0.1636</v>
      </c>
      <c r="BN5" s="3">
        <v>0.22495999999999999</v>
      </c>
      <c r="BO5" s="3">
        <v>0.22591</v>
      </c>
      <c r="BP5" s="3">
        <v>0.22489000000000001</v>
      </c>
      <c r="BQ5" s="3">
        <v>0.22206000000000001</v>
      </c>
      <c r="BR5" s="3">
        <v>0.21773000000000001</v>
      </c>
      <c r="BS5" s="3">
        <v>0.21209</v>
      </c>
      <c r="BT5" s="3">
        <v>0.20558000000000001</v>
      </c>
      <c r="BU5" s="3">
        <v>0.19645000000000001</v>
      </c>
      <c r="BV5" s="3">
        <v>0.20332</v>
      </c>
      <c r="BW5" s="3">
        <v>0.20985999999999999</v>
      </c>
      <c r="BX5" s="3">
        <v>0.21584</v>
      </c>
      <c r="BY5" s="3">
        <v>0.22076999999999999</v>
      </c>
      <c r="BZ5" s="3">
        <v>0.22397</v>
      </c>
      <c r="CA5" s="3">
        <v>0.22516</v>
      </c>
      <c r="CB5" s="3">
        <v>0.15570000000000001</v>
      </c>
      <c r="CC5" s="3">
        <v>0.16434000000000001</v>
      </c>
      <c r="CD5" s="3">
        <v>0.17268</v>
      </c>
      <c r="CE5" s="3">
        <v>0.18057000000000001</v>
      </c>
      <c r="CF5" s="3">
        <v>0.18809000000000001</v>
      </c>
      <c r="CG5" s="3">
        <v>0.19527</v>
      </c>
      <c r="CH5" s="3">
        <v>0.20227999999999999</v>
      </c>
    </row>
    <row r="6" spans="1:86">
      <c r="A6" s="3" t="s">
        <v>148</v>
      </c>
      <c r="B6" s="3" t="s">
        <v>97</v>
      </c>
      <c r="C6" s="3">
        <v>2.8E-3</v>
      </c>
      <c r="D6" s="3">
        <v>2.5200000000000001E-3</v>
      </c>
      <c r="E6" s="3">
        <v>2.2699999999999999E-3</v>
      </c>
      <c r="F6" s="3">
        <v>2.0200000000000001E-3</v>
      </c>
      <c r="G6" s="3">
        <v>1.83E-3</v>
      </c>
      <c r="H6" s="3">
        <v>1.6800000000000001E-3</v>
      </c>
      <c r="I6" s="3">
        <v>1.6000000000000001E-3</v>
      </c>
      <c r="J6" s="3">
        <v>6.9199999999999999E-3</v>
      </c>
      <c r="K6" s="3">
        <v>5.8100000000000001E-3</v>
      </c>
      <c r="L6" s="3">
        <v>4.7400000000000003E-3</v>
      </c>
      <c r="M6" s="3">
        <v>3.8500000000000001E-3</v>
      </c>
      <c r="N6" s="3">
        <v>3.16E-3</v>
      </c>
      <c r="O6" s="3">
        <v>2.6700000000000001E-3</v>
      </c>
      <c r="P6" s="3">
        <v>2.32E-3</v>
      </c>
      <c r="Q6" s="3">
        <v>1.205E-2</v>
      </c>
      <c r="R6" s="3">
        <v>1.0840000000000001E-2</v>
      </c>
      <c r="S6" s="3">
        <v>9.7800000000000005E-3</v>
      </c>
      <c r="T6" s="3">
        <v>8.6700000000000006E-3</v>
      </c>
      <c r="U6" s="3">
        <v>7.5100000000000002E-3</v>
      </c>
      <c r="V6" s="3">
        <v>6.4999999999999997E-3</v>
      </c>
      <c r="W6" s="3">
        <v>5.45E-3</v>
      </c>
      <c r="X6" s="3">
        <v>1.9640000000000001E-2</v>
      </c>
      <c r="Y6" s="3">
        <v>1.899E-2</v>
      </c>
      <c r="Z6" s="3">
        <v>1.8239999999999999E-2</v>
      </c>
      <c r="AA6" s="3">
        <v>1.7430000000000001E-2</v>
      </c>
      <c r="AB6" s="3">
        <v>1.651E-2</v>
      </c>
      <c r="AC6" s="3">
        <v>1.523E-2</v>
      </c>
      <c r="AD6" s="3">
        <v>1.3950000000000001E-2</v>
      </c>
      <c r="AE6" s="3">
        <v>3.807E-2</v>
      </c>
      <c r="AF6" s="3">
        <v>3.5049999999999998E-2</v>
      </c>
      <c r="AG6" s="3">
        <v>3.2660000000000002E-2</v>
      </c>
      <c r="AH6" s="3">
        <v>3.0759999999999999E-2</v>
      </c>
      <c r="AI6" s="3">
        <v>2.9260000000000001E-2</v>
      </c>
      <c r="AJ6" s="3">
        <v>2.8049999999999999E-2</v>
      </c>
      <c r="AK6" s="3">
        <v>2.7050000000000001E-2</v>
      </c>
      <c r="AL6" s="3">
        <v>7.2669999999999998E-2</v>
      </c>
      <c r="AM6" s="3">
        <v>6.6299999999999998E-2</v>
      </c>
      <c r="AN6" s="3">
        <v>6.0429999999999998E-2</v>
      </c>
      <c r="AO6" s="3">
        <v>5.5140000000000002E-2</v>
      </c>
      <c r="AP6" s="3">
        <v>5.0479999999999997E-2</v>
      </c>
      <c r="AQ6" s="3">
        <v>4.648E-2</v>
      </c>
      <c r="AR6" s="3">
        <v>4.3180000000000003E-2</v>
      </c>
      <c r="AS6" s="3">
        <v>0.11865000000000001</v>
      </c>
      <c r="AT6" s="3">
        <v>0.10972999999999999</v>
      </c>
      <c r="AU6" s="3">
        <v>0.1014</v>
      </c>
      <c r="AV6" s="3">
        <v>9.3579999999999997E-2</v>
      </c>
      <c r="AW6" s="3">
        <v>8.6230000000000001E-2</v>
      </c>
      <c r="AX6" s="3">
        <v>7.9269999999999993E-2</v>
      </c>
      <c r="AY6" s="3">
        <v>7.2770000000000001E-2</v>
      </c>
      <c r="AZ6" s="3">
        <v>0.17066999999999999</v>
      </c>
      <c r="BA6" s="3">
        <v>0.16125999999999999</v>
      </c>
      <c r="BB6" s="3">
        <v>0.15160999999999999</v>
      </c>
      <c r="BC6" s="3">
        <v>0.14183000000000001</v>
      </c>
      <c r="BD6" s="3">
        <v>0.13217000000000001</v>
      </c>
      <c r="BE6" s="3">
        <v>0.12282</v>
      </c>
      <c r="BF6" s="3">
        <v>0.11398999999999999</v>
      </c>
      <c r="BG6" s="3">
        <v>0.21185000000000001</v>
      </c>
      <c r="BH6" s="3">
        <v>0.20507</v>
      </c>
      <c r="BI6" s="3">
        <v>0.19766</v>
      </c>
      <c r="BJ6" s="3">
        <v>0.18983</v>
      </c>
      <c r="BK6" s="3">
        <v>0.18157999999999999</v>
      </c>
      <c r="BL6" s="3">
        <v>0.17280000000000001</v>
      </c>
      <c r="BM6" s="3">
        <v>0.1636</v>
      </c>
      <c r="BN6" s="3">
        <v>0.22495999999999999</v>
      </c>
      <c r="BO6" s="3">
        <v>0.22591</v>
      </c>
      <c r="BP6" s="3">
        <v>0.22489000000000001</v>
      </c>
      <c r="BQ6" s="3">
        <v>0.22206000000000001</v>
      </c>
      <c r="BR6" s="3">
        <v>0.21773000000000001</v>
      </c>
      <c r="BS6" s="3">
        <v>0.21209</v>
      </c>
      <c r="BT6" s="3">
        <v>0.20558000000000001</v>
      </c>
      <c r="BU6" s="3">
        <v>0.19645000000000001</v>
      </c>
      <c r="BV6" s="3">
        <v>0.20332</v>
      </c>
      <c r="BW6" s="3">
        <v>0.20985999999999999</v>
      </c>
      <c r="BX6" s="3">
        <v>0.21584</v>
      </c>
      <c r="BY6" s="3">
        <v>0.22076999999999999</v>
      </c>
      <c r="BZ6" s="3">
        <v>0.22397</v>
      </c>
      <c r="CA6" s="3">
        <v>0.22516</v>
      </c>
      <c r="CB6" s="3">
        <v>0.15570000000000001</v>
      </c>
      <c r="CC6" s="3">
        <v>0.16434000000000001</v>
      </c>
      <c r="CD6" s="3">
        <v>0.17268</v>
      </c>
      <c r="CE6" s="3">
        <v>0.18057000000000001</v>
      </c>
      <c r="CF6" s="3">
        <v>0.18809000000000001</v>
      </c>
      <c r="CG6" s="3">
        <v>0.19527</v>
      </c>
      <c r="CH6" s="3">
        <v>0.20227999999999999</v>
      </c>
    </row>
    <row r="7" spans="1:86">
      <c r="A7" s="3" t="s">
        <v>149</v>
      </c>
      <c r="B7" s="3" t="s">
        <v>97</v>
      </c>
      <c r="C7" s="3">
        <v>2.8E-3</v>
      </c>
      <c r="D7" s="3">
        <v>2.5200000000000001E-3</v>
      </c>
      <c r="E7" s="3">
        <v>2.2699999999999999E-3</v>
      </c>
      <c r="F7" s="3">
        <v>2.0200000000000001E-3</v>
      </c>
      <c r="G7" s="3">
        <v>1.83E-3</v>
      </c>
      <c r="H7" s="3">
        <v>1.6800000000000001E-3</v>
      </c>
      <c r="I7" s="3">
        <v>1.6000000000000001E-3</v>
      </c>
      <c r="J7" s="3">
        <v>6.9199999999999999E-3</v>
      </c>
      <c r="K7" s="3">
        <v>5.8100000000000001E-3</v>
      </c>
      <c r="L7" s="3">
        <v>4.7400000000000003E-3</v>
      </c>
      <c r="M7" s="3">
        <v>3.8500000000000001E-3</v>
      </c>
      <c r="N7" s="3">
        <v>3.16E-3</v>
      </c>
      <c r="O7" s="3">
        <v>2.6700000000000001E-3</v>
      </c>
      <c r="P7" s="3">
        <v>2.32E-3</v>
      </c>
      <c r="Q7" s="3">
        <v>1.205E-2</v>
      </c>
      <c r="R7" s="3">
        <v>1.0840000000000001E-2</v>
      </c>
      <c r="S7" s="3">
        <v>9.7800000000000005E-3</v>
      </c>
      <c r="T7" s="3">
        <v>8.6700000000000006E-3</v>
      </c>
      <c r="U7" s="3">
        <v>7.5100000000000002E-3</v>
      </c>
      <c r="V7" s="3">
        <v>6.4999999999999997E-3</v>
      </c>
      <c r="W7" s="3">
        <v>5.45E-3</v>
      </c>
      <c r="X7" s="3">
        <v>1.9640000000000001E-2</v>
      </c>
      <c r="Y7" s="3">
        <v>1.899E-2</v>
      </c>
      <c r="Z7" s="3">
        <v>1.8239999999999999E-2</v>
      </c>
      <c r="AA7" s="3">
        <v>1.7430000000000001E-2</v>
      </c>
      <c r="AB7" s="3">
        <v>1.651E-2</v>
      </c>
      <c r="AC7" s="3">
        <v>1.523E-2</v>
      </c>
      <c r="AD7" s="3">
        <v>1.3950000000000001E-2</v>
      </c>
      <c r="AE7" s="3">
        <v>3.807E-2</v>
      </c>
      <c r="AF7" s="3">
        <v>3.5049999999999998E-2</v>
      </c>
      <c r="AG7" s="3">
        <v>3.2660000000000002E-2</v>
      </c>
      <c r="AH7" s="3">
        <v>3.0759999999999999E-2</v>
      </c>
      <c r="AI7" s="3">
        <v>2.9260000000000001E-2</v>
      </c>
      <c r="AJ7" s="3">
        <v>2.8049999999999999E-2</v>
      </c>
      <c r="AK7" s="3">
        <v>2.7050000000000001E-2</v>
      </c>
      <c r="AL7" s="3">
        <v>7.2669999999999998E-2</v>
      </c>
      <c r="AM7" s="3">
        <v>6.6299999999999998E-2</v>
      </c>
      <c r="AN7" s="3">
        <v>6.0429999999999998E-2</v>
      </c>
      <c r="AO7" s="3">
        <v>5.5140000000000002E-2</v>
      </c>
      <c r="AP7" s="3">
        <v>5.0479999999999997E-2</v>
      </c>
      <c r="AQ7" s="3">
        <v>4.648E-2</v>
      </c>
      <c r="AR7" s="3">
        <v>4.3180000000000003E-2</v>
      </c>
      <c r="AS7" s="3">
        <v>0.11865000000000001</v>
      </c>
      <c r="AT7" s="3">
        <v>0.10972999999999999</v>
      </c>
      <c r="AU7" s="3">
        <v>0.1014</v>
      </c>
      <c r="AV7" s="3">
        <v>9.3579999999999997E-2</v>
      </c>
      <c r="AW7" s="3">
        <v>8.6230000000000001E-2</v>
      </c>
      <c r="AX7" s="3">
        <v>7.9269999999999993E-2</v>
      </c>
      <c r="AY7" s="3">
        <v>7.2770000000000001E-2</v>
      </c>
      <c r="AZ7" s="3">
        <v>0.17066999999999999</v>
      </c>
      <c r="BA7" s="3">
        <v>0.16125999999999999</v>
      </c>
      <c r="BB7" s="3">
        <v>0.15160999999999999</v>
      </c>
      <c r="BC7" s="3">
        <v>0.14183000000000001</v>
      </c>
      <c r="BD7" s="3">
        <v>0.13217000000000001</v>
      </c>
      <c r="BE7" s="3">
        <v>0.12282</v>
      </c>
      <c r="BF7" s="3">
        <v>0.11398999999999999</v>
      </c>
      <c r="BG7" s="3">
        <v>0.21185000000000001</v>
      </c>
      <c r="BH7" s="3">
        <v>0.20507</v>
      </c>
      <c r="BI7" s="3">
        <v>0.19766</v>
      </c>
      <c r="BJ7" s="3">
        <v>0.18983</v>
      </c>
      <c r="BK7" s="3">
        <v>0.18157999999999999</v>
      </c>
      <c r="BL7" s="3">
        <v>0.17280000000000001</v>
      </c>
      <c r="BM7" s="3">
        <v>0.1636</v>
      </c>
      <c r="BN7" s="3">
        <v>0.22495999999999999</v>
      </c>
      <c r="BO7" s="3">
        <v>0.22591</v>
      </c>
      <c r="BP7" s="3">
        <v>0.22489000000000001</v>
      </c>
      <c r="BQ7" s="3">
        <v>0.22206000000000001</v>
      </c>
      <c r="BR7" s="3">
        <v>0.21773000000000001</v>
      </c>
      <c r="BS7" s="3">
        <v>0.21209</v>
      </c>
      <c r="BT7" s="3">
        <v>0.20558000000000001</v>
      </c>
      <c r="BU7" s="3">
        <v>0.19645000000000001</v>
      </c>
      <c r="BV7" s="3">
        <v>0.20332</v>
      </c>
      <c r="BW7" s="3">
        <v>0.20985999999999999</v>
      </c>
      <c r="BX7" s="3">
        <v>0.21584</v>
      </c>
      <c r="BY7" s="3">
        <v>0.22076999999999999</v>
      </c>
      <c r="BZ7" s="3">
        <v>0.22397</v>
      </c>
      <c r="CA7" s="3">
        <v>0.22516</v>
      </c>
      <c r="CB7" s="3">
        <v>0.15570000000000001</v>
      </c>
      <c r="CC7" s="3">
        <v>0.16434000000000001</v>
      </c>
      <c r="CD7" s="3">
        <v>0.17268</v>
      </c>
      <c r="CE7" s="3">
        <v>0.18057000000000001</v>
      </c>
      <c r="CF7" s="3">
        <v>0.18809000000000001</v>
      </c>
      <c r="CG7" s="3">
        <v>0.19527</v>
      </c>
      <c r="CH7" s="3">
        <v>0.20227999999999999</v>
      </c>
    </row>
    <row r="8" spans="1:86">
      <c r="A8" s="3" t="s">
        <v>150</v>
      </c>
      <c r="B8" s="3" t="s">
        <v>97</v>
      </c>
      <c r="C8" s="3">
        <v>2.8E-3</v>
      </c>
      <c r="D8" s="3">
        <v>2.5200000000000001E-3</v>
      </c>
      <c r="E8" s="3">
        <v>2.2699999999999999E-3</v>
      </c>
      <c r="F8" s="3">
        <v>2.0200000000000001E-3</v>
      </c>
      <c r="G8" s="3">
        <v>1.83E-3</v>
      </c>
      <c r="H8" s="3">
        <v>1.6800000000000001E-3</v>
      </c>
      <c r="I8" s="3">
        <v>1.6000000000000001E-3</v>
      </c>
      <c r="J8" s="3">
        <v>6.9199999999999999E-3</v>
      </c>
      <c r="K8" s="3">
        <v>5.8100000000000001E-3</v>
      </c>
      <c r="L8" s="3">
        <v>4.7400000000000003E-3</v>
      </c>
      <c r="M8" s="3">
        <v>3.8500000000000001E-3</v>
      </c>
      <c r="N8" s="3">
        <v>3.16E-3</v>
      </c>
      <c r="O8" s="3">
        <v>2.6700000000000001E-3</v>
      </c>
      <c r="P8" s="3">
        <v>2.32E-3</v>
      </c>
      <c r="Q8" s="3">
        <v>1.205E-2</v>
      </c>
      <c r="R8" s="3">
        <v>1.0840000000000001E-2</v>
      </c>
      <c r="S8" s="3">
        <v>9.7800000000000005E-3</v>
      </c>
      <c r="T8" s="3">
        <v>8.6700000000000006E-3</v>
      </c>
      <c r="U8" s="3">
        <v>7.5100000000000002E-3</v>
      </c>
      <c r="V8" s="3">
        <v>6.4999999999999997E-3</v>
      </c>
      <c r="W8" s="3">
        <v>5.45E-3</v>
      </c>
      <c r="X8" s="3">
        <v>1.9640000000000001E-2</v>
      </c>
      <c r="Y8" s="3">
        <v>1.899E-2</v>
      </c>
      <c r="Z8" s="3">
        <v>1.8239999999999999E-2</v>
      </c>
      <c r="AA8" s="3">
        <v>1.7430000000000001E-2</v>
      </c>
      <c r="AB8" s="3">
        <v>1.651E-2</v>
      </c>
      <c r="AC8" s="3">
        <v>1.523E-2</v>
      </c>
      <c r="AD8" s="3">
        <v>1.3950000000000001E-2</v>
      </c>
      <c r="AE8" s="3">
        <v>3.807E-2</v>
      </c>
      <c r="AF8" s="3">
        <v>3.5049999999999998E-2</v>
      </c>
      <c r="AG8" s="3">
        <v>3.2660000000000002E-2</v>
      </c>
      <c r="AH8" s="3">
        <v>3.0759999999999999E-2</v>
      </c>
      <c r="AI8" s="3">
        <v>2.9260000000000001E-2</v>
      </c>
      <c r="AJ8" s="3">
        <v>2.8049999999999999E-2</v>
      </c>
      <c r="AK8" s="3">
        <v>2.7050000000000001E-2</v>
      </c>
      <c r="AL8" s="3">
        <v>7.2669999999999998E-2</v>
      </c>
      <c r="AM8" s="3">
        <v>6.6299999999999998E-2</v>
      </c>
      <c r="AN8" s="3">
        <v>6.0429999999999998E-2</v>
      </c>
      <c r="AO8" s="3">
        <v>5.5140000000000002E-2</v>
      </c>
      <c r="AP8" s="3">
        <v>5.0479999999999997E-2</v>
      </c>
      <c r="AQ8" s="3">
        <v>4.648E-2</v>
      </c>
      <c r="AR8" s="3">
        <v>4.3180000000000003E-2</v>
      </c>
      <c r="AS8" s="3">
        <v>0.11865000000000001</v>
      </c>
      <c r="AT8" s="3">
        <v>0.10972999999999999</v>
      </c>
      <c r="AU8" s="3">
        <v>0.1014</v>
      </c>
      <c r="AV8" s="3">
        <v>9.3579999999999997E-2</v>
      </c>
      <c r="AW8" s="3">
        <v>8.6230000000000001E-2</v>
      </c>
      <c r="AX8" s="3">
        <v>7.9269999999999993E-2</v>
      </c>
      <c r="AY8" s="3">
        <v>7.2770000000000001E-2</v>
      </c>
      <c r="AZ8" s="3">
        <v>0.17066999999999999</v>
      </c>
      <c r="BA8" s="3">
        <v>0.16125999999999999</v>
      </c>
      <c r="BB8" s="3">
        <v>0.15160999999999999</v>
      </c>
      <c r="BC8" s="3">
        <v>0.14183000000000001</v>
      </c>
      <c r="BD8" s="3">
        <v>0.13217000000000001</v>
      </c>
      <c r="BE8" s="3">
        <v>0.12282</v>
      </c>
      <c r="BF8" s="3">
        <v>0.11398999999999999</v>
      </c>
      <c r="BG8" s="3">
        <v>0.21185000000000001</v>
      </c>
      <c r="BH8" s="3">
        <v>0.20507</v>
      </c>
      <c r="BI8" s="3">
        <v>0.19766</v>
      </c>
      <c r="BJ8" s="3">
        <v>0.18983</v>
      </c>
      <c r="BK8" s="3">
        <v>0.18157999999999999</v>
      </c>
      <c r="BL8" s="3">
        <v>0.17280000000000001</v>
      </c>
      <c r="BM8" s="3">
        <v>0.1636</v>
      </c>
      <c r="BN8" s="3">
        <v>0.22495999999999999</v>
      </c>
      <c r="BO8" s="3">
        <v>0.22591</v>
      </c>
      <c r="BP8" s="3">
        <v>0.22489000000000001</v>
      </c>
      <c r="BQ8" s="3">
        <v>0.22206000000000001</v>
      </c>
      <c r="BR8" s="3">
        <v>0.21773000000000001</v>
      </c>
      <c r="BS8" s="3">
        <v>0.21209</v>
      </c>
      <c r="BT8" s="3">
        <v>0.20558000000000001</v>
      </c>
      <c r="BU8" s="3">
        <v>0.19645000000000001</v>
      </c>
      <c r="BV8" s="3">
        <v>0.20332</v>
      </c>
      <c r="BW8" s="3">
        <v>0.20985999999999999</v>
      </c>
      <c r="BX8" s="3">
        <v>0.21584</v>
      </c>
      <c r="BY8" s="3">
        <v>0.22076999999999999</v>
      </c>
      <c r="BZ8" s="3">
        <v>0.22397</v>
      </c>
      <c r="CA8" s="3">
        <v>0.22516</v>
      </c>
      <c r="CB8" s="3">
        <v>0.15570000000000001</v>
      </c>
      <c r="CC8" s="3">
        <v>0.16434000000000001</v>
      </c>
      <c r="CD8" s="3">
        <v>0.17268</v>
      </c>
      <c r="CE8" s="3">
        <v>0.18057000000000001</v>
      </c>
      <c r="CF8" s="3">
        <v>0.18809000000000001</v>
      </c>
      <c r="CG8" s="3">
        <v>0.19527</v>
      </c>
      <c r="CH8" s="3">
        <v>0.20227999999999999</v>
      </c>
    </row>
    <row r="9" spans="1:86">
      <c r="A9" s="3" t="s">
        <v>151</v>
      </c>
      <c r="B9" s="3" t="s">
        <v>151</v>
      </c>
      <c r="C9" s="3">
        <v>2.8E-3</v>
      </c>
      <c r="D9" s="3">
        <v>2.5200000000000001E-3</v>
      </c>
      <c r="E9" s="3">
        <v>2.2699999999999999E-3</v>
      </c>
      <c r="F9" s="3">
        <v>2.0200000000000001E-3</v>
      </c>
      <c r="G9" s="3">
        <v>1.83E-3</v>
      </c>
      <c r="H9" s="3">
        <v>1.6800000000000001E-3</v>
      </c>
      <c r="I9" s="3">
        <v>1.6000000000000001E-3</v>
      </c>
      <c r="J9" s="3">
        <v>6.9199999999999999E-3</v>
      </c>
      <c r="K9" s="3">
        <v>5.8100000000000001E-3</v>
      </c>
      <c r="L9" s="3">
        <v>4.7400000000000003E-3</v>
      </c>
      <c r="M9" s="3">
        <v>3.8500000000000001E-3</v>
      </c>
      <c r="N9" s="3">
        <v>3.16E-3</v>
      </c>
      <c r="O9" s="3">
        <v>2.6700000000000001E-3</v>
      </c>
      <c r="P9" s="3">
        <v>2.32E-3</v>
      </c>
      <c r="Q9" s="3">
        <v>1.205E-2</v>
      </c>
      <c r="R9" s="3">
        <v>1.0840000000000001E-2</v>
      </c>
      <c r="S9" s="3">
        <v>9.7800000000000005E-3</v>
      </c>
      <c r="T9" s="3">
        <v>8.6700000000000006E-3</v>
      </c>
      <c r="U9" s="3">
        <v>7.5100000000000002E-3</v>
      </c>
      <c r="V9" s="3">
        <v>6.4999999999999997E-3</v>
      </c>
      <c r="W9" s="3">
        <v>5.45E-3</v>
      </c>
      <c r="X9" s="3">
        <v>1.9640000000000001E-2</v>
      </c>
      <c r="Y9" s="3">
        <v>1.899E-2</v>
      </c>
      <c r="Z9" s="3">
        <v>1.8239999999999999E-2</v>
      </c>
      <c r="AA9" s="3">
        <v>1.7430000000000001E-2</v>
      </c>
      <c r="AB9" s="3">
        <v>1.651E-2</v>
      </c>
      <c r="AC9" s="3">
        <v>1.523E-2</v>
      </c>
      <c r="AD9" s="3">
        <v>1.3950000000000001E-2</v>
      </c>
      <c r="AE9" s="3">
        <v>3.807E-2</v>
      </c>
      <c r="AF9" s="3">
        <v>3.5049999999999998E-2</v>
      </c>
      <c r="AG9" s="3">
        <v>3.2660000000000002E-2</v>
      </c>
      <c r="AH9" s="3">
        <v>3.0759999999999999E-2</v>
      </c>
      <c r="AI9" s="3">
        <v>2.9260000000000001E-2</v>
      </c>
      <c r="AJ9" s="3">
        <v>2.8049999999999999E-2</v>
      </c>
      <c r="AK9" s="3">
        <v>2.7050000000000001E-2</v>
      </c>
      <c r="AL9" s="3">
        <v>7.2669999999999998E-2</v>
      </c>
      <c r="AM9" s="3">
        <v>6.6299999999999998E-2</v>
      </c>
      <c r="AN9" s="3">
        <v>6.0429999999999998E-2</v>
      </c>
      <c r="AO9" s="3">
        <v>5.5140000000000002E-2</v>
      </c>
      <c r="AP9" s="3">
        <v>5.0479999999999997E-2</v>
      </c>
      <c r="AQ9" s="3">
        <v>4.648E-2</v>
      </c>
      <c r="AR9" s="3">
        <v>4.3180000000000003E-2</v>
      </c>
      <c r="AS9" s="3">
        <v>0.11865000000000001</v>
      </c>
      <c r="AT9" s="3">
        <v>0.10972999999999999</v>
      </c>
      <c r="AU9" s="3">
        <v>0.1014</v>
      </c>
      <c r="AV9" s="3">
        <v>9.3579999999999997E-2</v>
      </c>
      <c r="AW9" s="3">
        <v>8.6230000000000001E-2</v>
      </c>
      <c r="AX9" s="3">
        <v>7.9269999999999993E-2</v>
      </c>
      <c r="AY9" s="3">
        <v>7.2770000000000001E-2</v>
      </c>
      <c r="AZ9" s="3">
        <v>0.17066999999999999</v>
      </c>
      <c r="BA9" s="3">
        <v>0.16125999999999999</v>
      </c>
      <c r="BB9" s="3">
        <v>0.15160999999999999</v>
      </c>
      <c r="BC9" s="3">
        <v>0.14183000000000001</v>
      </c>
      <c r="BD9" s="3">
        <v>0.13217000000000001</v>
      </c>
      <c r="BE9" s="3">
        <v>0.12282</v>
      </c>
      <c r="BF9" s="3">
        <v>0.11398999999999999</v>
      </c>
      <c r="BG9" s="3">
        <v>0.21185000000000001</v>
      </c>
      <c r="BH9" s="3">
        <v>0.20507</v>
      </c>
      <c r="BI9" s="3">
        <v>0.19766</v>
      </c>
      <c r="BJ9" s="3">
        <v>0.18983</v>
      </c>
      <c r="BK9" s="3">
        <v>0.18157999999999999</v>
      </c>
      <c r="BL9" s="3">
        <v>0.17280000000000001</v>
      </c>
      <c r="BM9" s="3">
        <v>0.1636</v>
      </c>
      <c r="BN9" s="3">
        <v>0.22495999999999999</v>
      </c>
      <c r="BO9" s="3">
        <v>0.22591</v>
      </c>
      <c r="BP9" s="3">
        <v>0.22489000000000001</v>
      </c>
      <c r="BQ9" s="3">
        <v>0.22206000000000001</v>
      </c>
      <c r="BR9" s="3">
        <v>0.21773000000000001</v>
      </c>
      <c r="BS9" s="3">
        <v>0.21209</v>
      </c>
      <c r="BT9" s="3">
        <v>0.20558000000000001</v>
      </c>
      <c r="BU9" s="3">
        <v>0.19645000000000001</v>
      </c>
      <c r="BV9" s="3">
        <v>0.20332</v>
      </c>
      <c r="BW9" s="3">
        <v>0.20985999999999999</v>
      </c>
      <c r="BX9" s="3">
        <v>0.21584</v>
      </c>
      <c r="BY9" s="3">
        <v>0.22076999999999999</v>
      </c>
      <c r="BZ9" s="3">
        <v>0.22397</v>
      </c>
      <c r="CA9" s="3">
        <v>0.22516</v>
      </c>
      <c r="CB9" s="3">
        <v>0.15570000000000001</v>
      </c>
      <c r="CC9" s="3">
        <v>0.16434000000000001</v>
      </c>
      <c r="CD9" s="3">
        <v>0.17268</v>
      </c>
      <c r="CE9" s="3">
        <v>0.18057000000000001</v>
      </c>
      <c r="CF9" s="3">
        <v>0.18809000000000001</v>
      </c>
      <c r="CG9" s="3">
        <v>0.19527</v>
      </c>
      <c r="CH9" s="3">
        <v>0.20227999999999999</v>
      </c>
    </row>
    <row r="10" spans="1:86">
      <c r="A10" s="3" t="s">
        <v>152</v>
      </c>
      <c r="B10" s="3" t="s">
        <v>151</v>
      </c>
      <c r="C10" s="3">
        <v>2.8E-3</v>
      </c>
      <c r="D10" s="3">
        <v>2.5200000000000001E-3</v>
      </c>
      <c r="E10" s="3">
        <v>2.2699999999999999E-3</v>
      </c>
      <c r="F10" s="3">
        <v>2.0200000000000001E-3</v>
      </c>
      <c r="G10" s="3">
        <v>1.83E-3</v>
      </c>
      <c r="H10" s="3">
        <v>1.6800000000000001E-3</v>
      </c>
      <c r="I10" s="3">
        <v>1.6000000000000001E-3</v>
      </c>
      <c r="J10" s="3">
        <v>6.9199999999999999E-3</v>
      </c>
      <c r="K10" s="3">
        <v>5.8100000000000001E-3</v>
      </c>
      <c r="L10" s="3">
        <v>4.7400000000000003E-3</v>
      </c>
      <c r="M10" s="3">
        <v>3.8500000000000001E-3</v>
      </c>
      <c r="N10" s="3">
        <v>3.16E-3</v>
      </c>
      <c r="O10" s="3">
        <v>2.6700000000000001E-3</v>
      </c>
      <c r="P10" s="3">
        <v>2.32E-3</v>
      </c>
      <c r="Q10" s="3">
        <v>1.205E-2</v>
      </c>
      <c r="R10" s="3">
        <v>1.0840000000000001E-2</v>
      </c>
      <c r="S10" s="3">
        <v>9.7800000000000005E-3</v>
      </c>
      <c r="T10" s="3">
        <v>8.6700000000000006E-3</v>
      </c>
      <c r="U10" s="3">
        <v>7.5100000000000002E-3</v>
      </c>
      <c r="V10" s="3">
        <v>6.4999999999999997E-3</v>
      </c>
      <c r="W10" s="3">
        <v>5.45E-3</v>
      </c>
      <c r="X10" s="3">
        <v>1.9640000000000001E-2</v>
      </c>
      <c r="Y10" s="3">
        <v>1.899E-2</v>
      </c>
      <c r="Z10" s="3">
        <v>1.8239999999999999E-2</v>
      </c>
      <c r="AA10" s="3">
        <v>1.7430000000000001E-2</v>
      </c>
      <c r="AB10" s="3">
        <v>1.651E-2</v>
      </c>
      <c r="AC10" s="3">
        <v>1.523E-2</v>
      </c>
      <c r="AD10" s="3">
        <v>1.3950000000000001E-2</v>
      </c>
      <c r="AE10" s="3">
        <v>3.807E-2</v>
      </c>
      <c r="AF10" s="3">
        <v>3.5049999999999998E-2</v>
      </c>
      <c r="AG10" s="3">
        <v>3.2660000000000002E-2</v>
      </c>
      <c r="AH10" s="3">
        <v>3.0759999999999999E-2</v>
      </c>
      <c r="AI10" s="3">
        <v>2.9260000000000001E-2</v>
      </c>
      <c r="AJ10" s="3">
        <v>2.8049999999999999E-2</v>
      </c>
      <c r="AK10" s="3">
        <v>2.7050000000000001E-2</v>
      </c>
      <c r="AL10" s="3">
        <v>7.2669999999999998E-2</v>
      </c>
      <c r="AM10" s="3">
        <v>6.6299999999999998E-2</v>
      </c>
      <c r="AN10" s="3">
        <v>6.0429999999999998E-2</v>
      </c>
      <c r="AO10" s="3">
        <v>5.5140000000000002E-2</v>
      </c>
      <c r="AP10" s="3">
        <v>5.0479999999999997E-2</v>
      </c>
      <c r="AQ10" s="3">
        <v>4.648E-2</v>
      </c>
      <c r="AR10" s="3">
        <v>4.3180000000000003E-2</v>
      </c>
      <c r="AS10" s="3">
        <v>0.11865000000000001</v>
      </c>
      <c r="AT10" s="3">
        <v>0.10972999999999999</v>
      </c>
      <c r="AU10" s="3">
        <v>0.1014</v>
      </c>
      <c r="AV10" s="3">
        <v>9.3579999999999997E-2</v>
      </c>
      <c r="AW10" s="3">
        <v>8.6230000000000001E-2</v>
      </c>
      <c r="AX10" s="3">
        <v>7.9269999999999993E-2</v>
      </c>
      <c r="AY10" s="3">
        <v>7.2770000000000001E-2</v>
      </c>
      <c r="AZ10" s="3">
        <v>0.17066999999999999</v>
      </c>
      <c r="BA10" s="3">
        <v>0.16125999999999999</v>
      </c>
      <c r="BB10" s="3">
        <v>0.15160999999999999</v>
      </c>
      <c r="BC10" s="3">
        <v>0.14183000000000001</v>
      </c>
      <c r="BD10" s="3">
        <v>0.13217000000000001</v>
      </c>
      <c r="BE10" s="3">
        <v>0.12282</v>
      </c>
      <c r="BF10" s="3">
        <v>0.11398999999999999</v>
      </c>
      <c r="BG10" s="3">
        <v>0.21185000000000001</v>
      </c>
      <c r="BH10" s="3">
        <v>0.20507</v>
      </c>
      <c r="BI10" s="3">
        <v>0.19766</v>
      </c>
      <c r="BJ10" s="3">
        <v>0.18983</v>
      </c>
      <c r="BK10" s="3">
        <v>0.18157999999999999</v>
      </c>
      <c r="BL10" s="3">
        <v>0.17280000000000001</v>
      </c>
      <c r="BM10" s="3">
        <v>0.1636</v>
      </c>
      <c r="BN10" s="3">
        <v>0.22495999999999999</v>
      </c>
      <c r="BO10" s="3">
        <v>0.22591</v>
      </c>
      <c r="BP10" s="3">
        <v>0.22489000000000001</v>
      </c>
      <c r="BQ10" s="3">
        <v>0.22206000000000001</v>
      </c>
      <c r="BR10" s="3">
        <v>0.21773000000000001</v>
      </c>
      <c r="BS10" s="3">
        <v>0.21209</v>
      </c>
      <c r="BT10" s="3">
        <v>0.20558000000000001</v>
      </c>
      <c r="BU10" s="3">
        <v>0.19645000000000001</v>
      </c>
      <c r="BV10" s="3">
        <v>0.20332</v>
      </c>
      <c r="BW10" s="3">
        <v>0.20985999999999999</v>
      </c>
      <c r="BX10" s="3">
        <v>0.21584</v>
      </c>
      <c r="BY10" s="3">
        <v>0.22076999999999999</v>
      </c>
      <c r="BZ10" s="3">
        <v>0.22397</v>
      </c>
      <c r="CA10" s="3">
        <v>0.22516</v>
      </c>
      <c r="CB10" s="3">
        <v>0.15570000000000001</v>
      </c>
      <c r="CC10" s="3">
        <v>0.16434000000000001</v>
      </c>
      <c r="CD10" s="3">
        <v>0.17268</v>
      </c>
      <c r="CE10" s="3">
        <v>0.18057000000000001</v>
      </c>
      <c r="CF10" s="3">
        <v>0.18809000000000001</v>
      </c>
      <c r="CG10" s="3">
        <v>0.19527</v>
      </c>
      <c r="CH10" s="3">
        <v>0.20227999999999999</v>
      </c>
    </row>
    <row r="11" spans="1:86">
      <c r="A11" s="3" t="s">
        <v>153</v>
      </c>
      <c r="B11" s="3" t="s">
        <v>151</v>
      </c>
      <c r="C11" s="3">
        <v>2.8E-3</v>
      </c>
      <c r="D11" s="3">
        <v>2.5200000000000001E-3</v>
      </c>
      <c r="E11" s="3">
        <v>2.2699999999999999E-3</v>
      </c>
      <c r="F11" s="3">
        <v>2.0200000000000001E-3</v>
      </c>
      <c r="G11" s="3">
        <v>1.83E-3</v>
      </c>
      <c r="H11" s="3">
        <v>1.6800000000000001E-3</v>
      </c>
      <c r="I11" s="3">
        <v>1.6000000000000001E-3</v>
      </c>
      <c r="J11" s="3">
        <v>6.9199999999999999E-3</v>
      </c>
      <c r="K11" s="3">
        <v>5.8100000000000001E-3</v>
      </c>
      <c r="L11" s="3">
        <v>4.7400000000000003E-3</v>
      </c>
      <c r="M11" s="3">
        <v>3.8500000000000001E-3</v>
      </c>
      <c r="N11" s="3">
        <v>3.16E-3</v>
      </c>
      <c r="O11" s="3">
        <v>2.6700000000000001E-3</v>
      </c>
      <c r="P11" s="3">
        <v>2.32E-3</v>
      </c>
      <c r="Q11" s="3">
        <v>1.205E-2</v>
      </c>
      <c r="R11" s="3">
        <v>1.0840000000000001E-2</v>
      </c>
      <c r="S11" s="3">
        <v>9.7800000000000005E-3</v>
      </c>
      <c r="T11" s="3">
        <v>8.6700000000000006E-3</v>
      </c>
      <c r="U11" s="3">
        <v>7.5100000000000002E-3</v>
      </c>
      <c r="V11" s="3">
        <v>6.4999999999999997E-3</v>
      </c>
      <c r="W11" s="3">
        <v>5.45E-3</v>
      </c>
      <c r="X11" s="3">
        <v>1.9640000000000001E-2</v>
      </c>
      <c r="Y11" s="3">
        <v>1.899E-2</v>
      </c>
      <c r="Z11" s="3">
        <v>1.8239999999999999E-2</v>
      </c>
      <c r="AA11" s="3">
        <v>1.7430000000000001E-2</v>
      </c>
      <c r="AB11" s="3">
        <v>1.651E-2</v>
      </c>
      <c r="AC11" s="3">
        <v>1.523E-2</v>
      </c>
      <c r="AD11" s="3">
        <v>1.3950000000000001E-2</v>
      </c>
      <c r="AE11" s="3">
        <v>3.807E-2</v>
      </c>
      <c r="AF11" s="3">
        <v>3.5049999999999998E-2</v>
      </c>
      <c r="AG11" s="3">
        <v>3.2660000000000002E-2</v>
      </c>
      <c r="AH11" s="3">
        <v>3.0759999999999999E-2</v>
      </c>
      <c r="AI11" s="3">
        <v>2.9260000000000001E-2</v>
      </c>
      <c r="AJ11" s="3">
        <v>2.8049999999999999E-2</v>
      </c>
      <c r="AK11" s="3">
        <v>2.7050000000000001E-2</v>
      </c>
      <c r="AL11" s="3">
        <v>7.2669999999999998E-2</v>
      </c>
      <c r="AM11" s="3">
        <v>6.6299999999999998E-2</v>
      </c>
      <c r="AN11" s="3">
        <v>6.0429999999999998E-2</v>
      </c>
      <c r="AO11" s="3">
        <v>5.5140000000000002E-2</v>
      </c>
      <c r="AP11" s="3">
        <v>5.0479999999999997E-2</v>
      </c>
      <c r="AQ11" s="3">
        <v>4.648E-2</v>
      </c>
      <c r="AR11" s="3">
        <v>4.3180000000000003E-2</v>
      </c>
      <c r="AS11" s="3">
        <v>0.11865000000000001</v>
      </c>
      <c r="AT11" s="3">
        <v>0.10972999999999999</v>
      </c>
      <c r="AU11" s="3">
        <v>0.1014</v>
      </c>
      <c r="AV11" s="3">
        <v>9.3579999999999997E-2</v>
      </c>
      <c r="AW11" s="3">
        <v>8.6230000000000001E-2</v>
      </c>
      <c r="AX11" s="3">
        <v>7.9269999999999993E-2</v>
      </c>
      <c r="AY11" s="3">
        <v>7.2770000000000001E-2</v>
      </c>
      <c r="AZ11" s="3">
        <v>0.17066999999999999</v>
      </c>
      <c r="BA11" s="3">
        <v>0.16125999999999999</v>
      </c>
      <c r="BB11" s="3">
        <v>0.15160999999999999</v>
      </c>
      <c r="BC11" s="3">
        <v>0.14183000000000001</v>
      </c>
      <c r="BD11" s="3">
        <v>0.13217000000000001</v>
      </c>
      <c r="BE11" s="3">
        <v>0.12282</v>
      </c>
      <c r="BF11" s="3">
        <v>0.11398999999999999</v>
      </c>
      <c r="BG11" s="3">
        <v>0.21185000000000001</v>
      </c>
      <c r="BH11" s="3">
        <v>0.20507</v>
      </c>
      <c r="BI11" s="3">
        <v>0.19766</v>
      </c>
      <c r="BJ11" s="3">
        <v>0.18983</v>
      </c>
      <c r="BK11" s="3">
        <v>0.18157999999999999</v>
      </c>
      <c r="BL11" s="3">
        <v>0.17280000000000001</v>
      </c>
      <c r="BM11" s="3">
        <v>0.1636</v>
      </c>
      <c r="BN11" s="3">
        <v>0.22495999999999999</v>
      </c>
      <c r="BO11" s="3">
        <v>0.22591</v>
      </c>
      <c r="BP11" s="3">
        <v>0.22489000000000001</v>
      </c>
      <c r="BQ11" s="3">
        <v>0.22206000000000001</v>
      </c>
      <c r="BR11" s="3">
        <v>0.21773000000000001</v>
      </c>
      <c r="BS11" s="3">
        <v>0.21209</v>
      </c>
      <c r="BT11" s="3">
        <v>0.20558000000000001</v>
      </c>
      <c r="BU11" s="3">
        <v>0.19645000000000001</v>
      </c>
      <c r="BV11" s="3">
        <v>0.20332</v>
      </c>
      <c r="BW11" s="3">
        <v>0.20985999999999999</v>
      </c>
      <c r="BX11" s="3">
        <v>0.21584</v>
      </c>
      <c r="BY11" s="3">
        <v>0.22076999999999999</v>
      </c>
      <c r="BZ11" s="3">
        <v>0.22397</v>
      </c>
      <c r="CA11" s="3">
        <v>0.22516</v>
      </c>
      <c r="CB11" s="3">
        <v>0.15570000000000001</v>
      </c>
      <c r="CC11" s="3">
        <v>0.16434000000000001</v>
      </c>
      <c r="CD11" s="3">
        <v>0.17268</v>
      </c>
      <c r="CE11" s="3">
        <v>0.18057000000000001</v>
      </c>
      <c r="CF11" s="3">
        <v>0.18809000000000001</v>
      </c>
      <c r="CG11" s="3">
        <v>0.19527</v>
      </c>
      <c r="CH11" s="3">
        <v>0.20227999999999999</v>
      </c>
    </row>
    <row r="12" spans="1:86">
      <c r="A12" s="3" t="s">
        <v>154</v>
      </c>
      <c r="B12" s="3" t="s">
        <v>151</v>
      </c>
      <c r="C12" s="3">
        <v>2.8E-3</v>
      </c>
      <c r="D12" s="3">
        <v>2.5200000000000001E-3</v>
      </c>
      <c r="E12" s="3">
        <v>2.2699999999999999E-3</v>
      </c>
      <c r="F12" s="3">
        <v>2.0200000000000001E-3</v>
      </c>
      <c r="G12" s="3">
        <v>1.83E-3</v>
      </c>
      <c r="H12" s="3">
        <v>1.6800000000000001E-3</v>
      </c>
      <c r="I12" s="3">
        <v>1.6000000000000001E-3</v>
      </c>
      <c r="J12" s="3">
        <v>6.9199999999999999E-3</v>
      </c>
      <c r="K12" s="3">
        <v>5.8100000000000001E-3</v>
      </c>
      <c r="L12" s="3">
        <v>4.7400000000000003E-3</v>
      </c>
      <c r="M12" s="3">
        <v>3.8500000000000001E-3</v>
      </c>
      <c r="N12" s="3">
        <v>3.16E-3</v>
      </c>
      <c r="O12" s="3">
        <v>2.6700000000000001E-3</v>
      </c>
      <c r="P12" s="3">
        <v>2.32E-3</v>
      </c>
      <c r="Q12" s="3">
        <v>1.205E-2</v>
      </c>
      <c r="R12" s="3">
        <v>1.0840000000000001E-2</v>
      </c>
      <c r="S12" s="3">
        <v>9.7800000000000005E-3</v>
      </c>
      <c r="T12" s="3">
        <v>8.6700000000000006E-3</v>
      </c>
      <c r="U12" s="3">
        <v>7.5100000000000002E-3</v>
      </c>
      <c r="V12" s="3">
        <v>6.4999999999999997E-3</v>
      </c>
      <c r="W12" s="3">
        <v>5.45E-3</v>
      </c>
      <c r="X12" s="3">
        <v>1.9640000000000001E-2</v>
      </c>
      <c r="Y12" s="3">
        <v>1.899E-2</v>
      </c>
      <c r="Z12" s="3">
        <v>1.8239999999999999E-2</v>
      </c>
      <c r="AA12" s="3">
        <v>1.7430000000000001E-2</v>
      </c>
      <c r="AB12" s="3">
        <v>1.651E-2</v>
      </c>
      <c r="AC12" s="3">
        <v>1.523E-2</v>
      </c>
      <c r="AD12" s="3">
        <v>1.3950000000000001E-2</v>
      </c>
      <c r="AE12" s="3">
        <v>3.807E-2</v>
      </c>
      <c r="AF12" s="3">
        <v>3.5049999999999998E-2</v>
      </c>
      <c r="AG12" s="3">
        <v>3.2660000000000002E-2</v>
      </c>
      <c r="AH12" s="3">
        <v>3.0759999999999999E-2</v>
      </c>
      <c r="AI12" s="3">
        <v>2.9260000000000001E-2</v>
      </c>
      <c r="AJ12" s="3">
        <v>2.8049999999999999E-2</v>
      </c>
      <c r="AK12" s="3">
        <v>2.7050000000000001E-2</v>
      </c>
      <c r="AL12" s="3">
        <v>7.2669999999999998E-2</v>
      </c>
      <c r="AM12" s="3">
        <v>6.6299999999999998E-2</v>
      </c>
      <c r="AN12" s="3">
        <v>6.0429999999999998E-2</v>
      </c>
      <c r="AO12" s="3">
        <v>5.5140000000000002E-2</v>
      </c>
      <c r="AP12" s="3">
        <v>5.0479999999999997E-2</v>
      </c>
      <c r="AQ12" s="3">
        <v>4.648E-2</v>
      </c>
      <c r="AR12" s="3">
        <v>4.3180000000000003E-2</v>
      </c>
      <c r="AS12" s="3">
        <v>0.11865000000000001</v>
      </c>
      <c r="AT12" s="3">
        <v>0.10972999999999999</v>
      </c>
      <c r="AU12" s="3">
        <v>0.1014</v>
      </c>
      <c r="AV12" s="3">
        <v>9.3579999999999997E-2</v>
      </c>
      <c r="AW12" s="3">
        <v>8.6230000000000001E-2</v>
      </c>
      <c r="AX12" s="3">
        <v>7.9269999999999993E-2</v>
      </c>
      <c r="AY12" s="3">
        <v>7.2770000000000001E-2</v>
      </c>
      <c r="AZ12" s="3">
        <v>0.17066999999999999</v>
      </c>
      <c r="BA12" s="3">
        <v>0.16125999999999999</v>
      </c>
      <c r="BB12" s="3">
        <v>0.15160999999999999</v>
      </c>
      <c r="BC12" s="3">
        <v>0.14183000000000001</v>
      </c>
      <c r="BD12" s="3">
        <v>0.13217000000000001</v>
      </c>
      <c r="BE12" s="3">
        <v>0.12282</v>
      </c>
      <c r="BF12" s="3">
        <v>0.11398999999999999</v>
      </c>
      <c r="BG12" s="3">
        <v>0.21185000000000001</v>
      </c>
      <c r="BH12" s="3">
        <v>0.20507</v>
      </c>
      <c r="BI12" s="3">
        <v>0.19766</v>
      </c>
      <c r="BJ12" s="3">
        <v>0.18983</v>
      </c>
      <c r="BK12" s="3">
        <v>0.18157999999999999</v>
      </c>
      <c r="BL12" s="3">
        <v>0.17280000000000001</v>
      </c>
      <c r="BM12" s="3">
        <v>0.1636</v>
      </c>
      <c r="BN12" s="3">
        <v>0.22495999999999999</v>
      </c>
      <c r="BO12" s="3">
        <v>0.22591</v>
      </c>
      <c r="BP12" s="3">
        <v>0.22489000000000001</v>
      </c>
      <c r="BQ12" s="3">
        <v>0.22206000000000001</v>
      </c>
      <c r="BR12" s="3">
        <v>0.21773000000000001</v>
      </c>
      <c r="BS12" s="3">
        <v>0.21209</v>
      </c>
      <c r="BT12" s="3">
        <v>0.20558000000000001</v>
      </c>
      <c r="BU12" s="3">
        <v>0.19645000000000001</v>
      </c>
      <c r="BV12" s="3">
        <v>0.20332</v>
      </c>
      <c r="BW12" s="3">
        <v>0.20985999999999999</v>
      </c>
      <c r="BX12" s="3">
        <v>0.21584</v>
      </c>
      <c r="BY12" s="3">
        <v>0.22076999999999999</v>
      </c>
      <c r="BZ12" s="3">
        <v>0.22397</v>
      </c>
      <c r="CA12" s="3">
        <v>0.22516</v>
      </c>
      <c r="CB12" s="3">
        <v>0.15570000000000001</v>
      </c>
      <c r="CC12" s="3">
        <v>0.16434000000000001</v>
      </c>
      <c r="CD12" s="3">
        <v>0.17268</v>
      </c>
      <c r="CE12" s="3">
        <v>0.18057000000000001</v>
      </c>
      <c r="CF12" s="3">
        <v>0.18809000000000001</v>
      </c>
      <c r="CG12" s="3">
        <v>0.19527</v>
      </c>
      <c r="CH12" s="3">
        <v>0.20227999999999999</v>
      </c>
    </row>
    <row r="13" spans="1:86">
      <c r="A13" s="3" t="s">
        <v>155</v>
      </c>
      <c r="B13" s="3" t="s">
        <v>151</v>
      </c>
      <c r="C13" s="3">
        <v>2.8E-3</v>
      </c>
      <c r="D13" s="3">
        <v>2.5200000000000001E-3</v>
      </c>
      <c r="E13" s="3">
        <v>2.2699999999999999E-3</v>
      </c>
      <c r="F13" s="3">
        <v>2.0200000000000001E-3</v>
      </c>
      <c r="G13" s="3">
        <v>1.83E-3</v>
      </c>
      <c r="H13" s="3">
        <v>1.6800000000000001E-3</v>
      </c>
      <c r="I13" s="3">
        <v>1.6000000000000001E-3</v>
      </c>
      <c r="J13" s="3">
        <v>6.9199999999999999E-3</v>
      </c>
      <c r="K13" s="3">
        <v>5.8100000000000001E-3</v>
      </c>
      <c r="L13" s="3">
        <v>4.7400000000000003E-3</v>
      </c>
      <c r="M13" s="3">
        <v>3.8500000000000001E-3</v>
      </c>
      <c r="N13" s="3">
        <v>3.16E-3</v>
      </c>
      <c r="O13" s="3">
        <v>2.6700000000000001E-3</v>
      </c>
      <c r="P13" s="3">
        <v>2.32E-3</v>
      </c>
      <c r="Q13" s="3">
        <v>1.205E-2</v>
      </c>
      <c r="R13" s="3">
        <v>1.0840000000000001E-2</v>
      </c>
      <c r="S13" s="3">
        <v>9.7800000000000005E-3</v>
      </c>
      <c r="T13" s="3">
        <v>8.6700000000000006E-3</v>
      </c>
      <c r="U13" s="3">
        <v>7.5100000000000002E-3</v>
      </c>
      <c r="V13" s="3">
        <v>6.4999999999999997E-3</v>
      </c>
      <c r="W13" s="3">
        <v>5.45E-3</v>
      </c>
      <c r="X13" s="3">
        <v>1.9640000000000001E-2</v>
      </c>
      <c r="Y13" s="3">
        <v>1.899E-2</v>
      </c>
      <c r="Z13" s="3">
        <v>1.8239999999999999E-2</v>
      </c>
      <c r="AA13" s="3">
        <v>1.7430000000000001E-2</v>
      </c>
      <c r="AB13" s="3">
        <v>1.651E-2</v>
      </c>
      <c r="AC13" s="3">
        <v>1.523E-2</v>
      </c>
      <c r="AD13" s="3">
        <v>1.3950000000000001E-2</v>
      </c>
      <c r="AE13" s="3">
        <v>3.807E-2</v>
      </c>
      <c r="AF13" s="3">
        <v>3.5049999999999998E-2</v>
      </c>
      <c r="AG13" s="3">
        <v>3.2660000000000002E-2</v>
      </c>
      <c r="AH13" s="3">
        <v>3.0759999999999999E-2</v>
      </c>
      <c r="AI13" s="3">
        <v>2.9260000000000001E-2</v>
      </c>
      <c r="AJ13" s="3">
        <v>2.8049999999999999E-2</v>
      </c>
      <c r="AK13" s="3">
        <v>2.7050000000000001E-2</v>
      </c>
      <c r="AL13" s="3">
        <v>7.2669999999999998E-2</v>
      </c>
      <c r="AM13" s="3">
        <v>6.6299999999999998E-2</v>
      </c>
      <c r="AN13" s="3">
        <v>6.0429999999999998E-2</v>
      </c>
      <c r="AO13" s="3">
        <v>5.5140000000000002E-2</v>
      </c>
      <c r="AP13" s="3">
        <v>5.0479999999999997E-2</v>
      </c>
      <c r="AQ13" s="3">
        <v>4.648E-2</v>
      </c>
      <c r="AR13" s="3">
        <v>4.3180000000000003E-2</v>
      </c>
      <c r="AS13" s="3">
        <v>0.11865000000000001</v>
      </c>
      <c r="AT13" s="3">
        <v>0.10972999999999999</v>
      </c>
      <c r="AU13" s="3">
        <v>0.1014</v>
      </c>
      <c r="AV13" s="3">
        <v>9.3579999999999997E-2</v>
      </c>
      <c r="AW13" s="3">
        <v>8.6230000000000001E-2</v>
      </c>
      <c r="AX13" s="3">
        <v>7.9269999999999993E-2</v>
      </c>
      <c r="AY13" s="3">
        <v>7.2770000000000001E-2</v>
      </c>
      <c r="AZ13" s="3">
        <v>0.17066999999999999</v>
      </c>
      <c r="BA13" s="3">
        <v>0.16125999999999999</v>
      </c>
      <c r="BB13" s="3">
        <v>0.15160999999999999</v>
      </c>
      <c r="BC13" s="3">
        <v>0.14183000000000001</v>
      </c>
      <c r="BD13" s="3">
        <v>0.13217000000000001</v>
      </c>
      <c r="BE13" s="3">
        <v>0.12282</v>
      </c>
      <c r="BF13" s="3">
        <v>0.11398999999999999</v>
      </c>
      <c r="BG13" s="3">
        <v>0.21185000000000001</v>
      </c>
      <c r="BH13" s="3">
        <v>0.20507</v>
      </c>
      <c r="BI13" s="3">
        <v>0.19766</v>
      </c>
      <c r="BJ13" s="3">
        <v>0.18983</v>
      </c>
      <c r="BK13" s="3">
        <v>0.18157999999999999</v>
      </c>
      <c r="BL13" s="3">
        <v>0.17280000000000001</v>
      </c>
      <c r="BM13" s="3">
        <v>0.1636</v>
      </c>
      <c r="BN13" s="3">
        <v>0.22495999999999999</v>
      </c>
      <c r="BO13" s="3">
        <v>0.22591</v>
      </c>
      <c r="BP13" s="3">
        <v>0.22489000000000001</v>
      </c>
      <c r="BQ13" s="3">
        <v>0.22206000000000001</v>
      </c>
      <c r="BR13" s="3">
        <v>0.21773000000000001</v>
      </c>
      <c r="BS13" s="3">
        <v>0.21209</v>
      </c>
      <c r="BT13" s="3">
        <v>0.20558000000000001</v>
      </c>
      <c r="BU13" s="3">
        <v>0.19645000000000001</v>
      </c>
      <c r="BV13" s="3">
        <v>0.20332</v>
      </c>
      <c r="BW13" s="3">
        <v>0.20985999999999999</v>
      </c>
      <c r="BX13" s="3">
        <v>0.21584</v>
      </c>
      <c r="BY13" s="3">
        <v>0.22076999999999999</v>
      </c>
      <c r="BZ13" s="3">
        <v>0.22397</v>
      </c>
      <c r="CA13" s="3">
        <v>0.22516</v>
      </c>
      <c r="CB13" s="3">
        <v>0.15570000000000001</v>
      </c>
      <c r="CC13" s="3">
        <v>0.16434000000000001</v>
      </c>
      <c r="CD13" s="3">
        <v>0.17268</v>
      </c>
      <c r="CE13" s="3">
        <v>0.18057000000000001</v>
      </c>
      <c r="CF13" s="3">
        <v>0.18809000000000001</v>
      </c>
      <c r="CG13" s="3">
        <v>0.19527</v>
      </c>
      <c r="CH13" s="3">
        <v>0.20227999999999999</v>
      </c>
    </row>
    <row r="14" spans="1:86">
      <c r="A14" s="3" t="s">
        <v>156</v>
      </c>
      <c r="B14" s="3" t="s">
        <v>151</v>
      </c>
      <c r="C14" s="3">
        <v>2.8E-3</v>
      </c>
      <c r="D14" s="3">
        <v>2.5200000000000001E-3</v>
      </c>
      <c r="E14" s="3">
        <v>2.2699999999999999E-3</v>
      </c>
      <c r="F14" s="3">
        <v>2.0200000000000001E-3</v>
      </c>
      <c r="G14" s="3">
        <v>1.83E-3</v>
      </c>
      <c r="H14" s="3">
        <v>1.6800000000000001E-3</v>
      </c>
      <c r="I14" s="3">
        <v>1.6000000000000001E-3</v>
      </c>
      <c r="J14" s="3">
        <v>6.9199999999999999E-3</v>
      </c>
      <c r="K14" s="3">
        <v>5.8100000000000001E-3</v>
      </c>
      <c r="L14" s="3">
        <v>4.7400000000000003E-3</v>
      </c>
      <c r="M14" s="3">
        <v>3.8500000000000001E-3</v>
      </c>
      <c r="N14" s="3">
        <v>3.16E-3</v>
      </c>
      <c r="O14" s="3">
        <v>2.6700000000000001E-3</v>
      </c>
      <c r="P14" s="3">
        <v>2.32E-3</v>
      </c>
      <c r="Q14" s="3">
        <v>1.205E-2</v>
      </c>
      <c r="R14" s="3">
        <v>1.0840000000000001E-2</v>
      </c>
      <c r="S14" s="3">
        <v>9.7800000000000005E-3</v>
      </c>
      <c r="T14" s="3">
        <v>8.6700000000000006E-3</v>
      </c>
      <c r="U14" s="3">
        <v>7.5100000000000002E-3</v>
      </c>
      <c r="V14" s="3">
        <v>6.4999999999999997E-3</v>
      </c>
      <c r="W14" s="3">
        <v>5.45E-3</v>
      </c>
      <c r="X14" s="3">
        <v>1.9640000000000001E-2</v>
      </c>
      <c r="Y14" s="3">
        <v>1.899E-2</v>
      </c>
      <c r="Z14" s="3">
        <v>1.8239999999999999E-2</v>
      </c>
      <c r="AA14" s="3">
        <v>1.7430000000000001E-2</v>
      </c>
      <c r="AB14" s="3">
        <v>1.651E-2</v>
      </c>
      <c r="AC14" s="3">
        <v>1.523E-2</v>
      </c>
      <c r="AD14" s="3">
        <v>1.3950000000000001E-2</v>
      </c>
      <c r="AE14" s="3">
        <v>3.807E-2</v>
      </c>
      <c r="AF14" s="3">
        <v>3.5049999999999998E-2</v>
      </c>
      <c r="AG14" s="3">
        <v>3.2660000000000002E-2</v>
      </c>
      <c r="AH14" s="3">
        <v>3.0759999999999999E-2</v>
      </c>
      <c r="AI14" s="3">
        <v>2.9260000000000001E-2</v>
      </c>
      <c r="AJ14" s="3">
        <v>2.8049999999999999E-2</v>
      </c>
      <c r="AK14" s="3">
        <v>2.7050000000000001E-2</v>
      </c>
      <c r="AL14" s="3">
        <v>7.2669999999999998E-2</v>
      </c>
      <c r="AM14" s="3">
        <v>6.6299999999999998E-2</v>
      </c>
      <c r="AN14" s="3">
        <v>6.0429999999999998E-2</v>
      </c>
      <c r="AO14" s="3">
        <v>5.5140000000000002E-2</v>
      </c>
      <c r="AP14" s="3">
        <v>5.0479999999999997E-2</v>
      </c>
      <c r="AQ14" s="3">
        <v>4.648E-2</v>
      </c>
      <c r="AR14" s="3">
        <v>4.3180000000000003E-2</v>
      </c>
      <c r="AS14" s="3">
        <v>0.11865000000000001</v>
      </c>
      <c r="AT14" s="3">
        <v>0.10972999999999999</v>
      </c>
      <c r="AU14" s="3">
        <v>0.1014</v>
      </c>
      <c r="AV14" s="3">
        <v>9.3579999999999997E-2</v>
      </c>
      <c r="AW14" s="3">
        <v>8.6230000000000001E-2</v>
      </c>
      <c r="AX14" s="3">
        <v>7.9269999999999993E-2</v>
      </c>
      <c r="AY14" s="3">
        <v>7.2770000000000001E-2</v>
      </c>
      <c r="AZ14" s="3">
        <v>0.17066999999999999</v>
      </c>
      <c r="BA14" s="3">
        <v>0.16125999999999999</v>
      </c>
      <c r="BB14" s="3">
        <v>0.15160999999999999</v>
      </c>
      <c r="BC14" s="3">
        <v>0.14183000000000001</v>
      </c>
      <c r="BD14" s="3">
        <v>0.13217000000000001</v>
      </c>
      <c r="BE14" s="3">
        <v>0.12282</v>
      </c>
      <c r="BF14" s="3">
        <v>0.11398999999999999</v>
      </c>
      <c r="BG14" s="3">
        <v>0.21185000000000001</v>
      </c>
      <c r="BH14" s="3">
        <v>0.20507</v>
      </c>
      <c r="BI14" s="3">
        <v>0.19766</v>
      </c>
      <c r="BJ14" s="3">
        <v>0.18983</v>
      </c>
      <c r="BK14" s="3">
        <v>0.18157999999999999</v>
      </c>
      <c r="BL14" s="3">
        <v>0.17280000000000001</v>
      </c>
      <c r="BM14" s="3">
        <v>0.1636</v>
      </c>
      <c r="BN14" s="3">
        <v>0.22495999999999999</v>
      </c>
      <c r="BO14" s="3">
        <v>0.22591</v>
      </c>
      <c r="BP14" s="3">
        <v>0.22489000000000001</v>
      </c>
      <c r="BQ14" s="3">
        <v>0.22206000000000001</v>
      </c>
      <c r="BR14" s="3">
        <v>0.21773000000000001</v>
      </c>
      <c r="BS14" s="3">
        <v>0.21209</v>
      </c>
      <c r="BT14" s="3">
        <v>0.20558000000000001</v>
      </c>
      <c r="BU14" s="3">
        <v>0.19645000000000001</v>
      </c>
      <c r="BV14" s="3">
        <v>0.20332</v>
      </c>
      <c r="BW14" s="3">
        <v>0.20985999999999999</v>
      </c>
      <c r="BX14" s="3">
        <v>0.21584</v>
      </c>
      <c r="BY14" s="3">
        <v>0.22076999999999999</v>
      </c>
      <c r="BZ14" s="3">
        <v>0.22397</v>
      </c>
      <c r="CA14" s="3">
        <v>0.22516</v>
      </c>
      <c r="CB14" s="3">
        <v>0.15570000000000001</v>
      </c>
      <c r="CC14" s="3">
        <v>0.16434000000000001</v>
      </c>
      <c r="CD14" s="3">
        <v>0.17268</v>
      </c>
      <c r="CE14" s="3">
        <v>0.18057000000000001</v>
      </c>
      <c r="CF14" s="3">
        <v>0.18809000000000001</v>
      </c>
      <c r="CG14" s="3">
        <v>0.19527</v>
      </c>
      <c r="CH14" s="3">
        <v>0.20227999999999999</v>
      </c>
    </row>
    <row r="15" spans="1:86">
      <c r="A15" s="3" t="s">
        <v>157</v>
      </c>
      <c r="B15" s="3" t="s">
        <v>157</v>
      </c>
      <c r="C15" s="3">
        <v>2.8E-3</v>
      </c>
      <c r="D15" s="3">
        <v>2.5200000000000001E-3</v>
      </c>
      <c r="E15" s="3">
        <v>2.2699999999999999E-3</v>
      </c>
      <c r="F15" s="3">
        <v>2.0200000000000001E-3</v>
      </c>
      <c r="G15" s="3">
        <v>1.83E-3</v>
      </c>
      <c r="H15" s="3">
        <v>1.6800000000000001E-3</v>
      </c>
      <c r="I15" s="3">
        <v>1.6000000000000001E-3</v>
      </c>
      <c r="J15" s="3">
        <v>6.9199999999999999E-3</v>
      </c>
      <c r="K15" s="3">
        <v>5.8100000000000001E-3</v>
      </c>
      <c r="L15" s="3">
        <v>4.7400000000000003E-3</v>
      </c>
      <c r="M15" s="3">
        <v>3.8500000000000001E-3</v>
      </c>
      <c r="N15" s="3">
        <v>3.16E-3</v>
      </c>
      <c r="O15" s="3">
        <v>2.6700000000000001E-3</v>
      </c>
      <c r="P15" s="3">
        <v>2.32E-3</v>
      </c>
      <c r="Q15" s="3">
        <v>1.205E-2</v>
      </c>
      <c r="R15" s="3">
        <v>1.0840000000000001E-2</v>
      </c>
      <c r="S15" s="3">
        <v>9.7800000000000005E-3</v>
      </c>
      <c r="T15" s="3">
        <v>8.6700000000000006E-3</v>
      </c>
      <c r="U15" s="3">
        <v>7.5100000000000002E-3</v>
      </c>
      <c r="V15" s="3">
        <v>6.4999999999999997E-3</v>
      </c>
      <c r="W15" s="3">
        <v>5.45E-3</v>
      </c>
      <c r="X15" s="3">
        <v>1.9640000000000001E-2</v>
      </c>
      <c r="Y15" s="3">
        <v>1.899E-2</v>
      </c>
      <c r="Z15" s="3">
        <v>1.8239999999999999E-2</v>
      </c>
      <c r="AA15" s="3">
        <v>1.7430000000000001E-2</v>
      </c>
      <c r="AB15" s="3">
        <v>1.651E-2</v>
      </c>
      <c r="AC15" s="3">
        <v>1.523E-2</v>
      </c>
      <c r="AD15" s="3">
        <v>1.3950000000000001E-2</v>
      </c>
      <c r="AE15" s="3">
        <v>3.807E-2</v>
      </c>
      <c r="AF15" s="3">
        <v>3.5049999999999998E-2</v>
      </c>
      <c r="AG15" s="3">
        <v>3.2660000000000002E-2</v>
      </c>
      <c r="AH15" s="3">
        <v>3.0759999999999999E-2</v>
      </c>
      <c r="AI15" s="3">
        <v>2.9260000000000001E-2</v>
      </c>
      <c r="AJ15" s="3">
        <v>2.8049999999999999E-2</v>
      </c>
      <c r="AK15" s="3">
        <v>2.7050000000000001E-2</v>
      </c>
      <c r="AL15" s="3">
        <v>7.2669999999999998E-2</v>
      </c>
      <c r="AM15" s="3">
        <v>6.6299999999999998E-2</v>
      </c>
      <c r="AN15" s="3">
        <v>6.0429999999999998E-2</v>
      </c>
      <c r="AO15" s="3">
        <v>5.5140000000000002E-2</v>
      </c>
      <c r="AP15" s="3">
        <v>5.0479999999999997E-2</v>
      </c>
      <c r="AQ15" s="3">
        <v>4.648E-2</v>
      </c>
      <c r="AR15" s="3">
        <v>4.3180000000000003E-2</v>
      </c>
      <c r="AS15" s="3">
        <v>0.11865000000000001</v>
      </c>
      <c r="AT15" s="3">
        <v>0.10972999999999999</v>
      </c>
      <c r="AU15" s="3">
        <v>0.1014</v>
      </c>
      <c r="AV15" s="3">
        <v>9.3579999999999997E-2</v>
      </c>
      <c r="AW15" s="3">
        <v>8.6230000000000001E-2</v>
      </c>
      <c r="AX15" s="3">
        <v>7.9269999999999993E-2</v>
      </c>
      <c r="AY15" s="3">
        <v>7.2770000000000001E-2</v>
      </c>
      <c r="AZ15" s="3">
        <v>0.17066999999999999</v>
      </c>
      <c r="BA15" s="3">
        <v>0.16125999999999999</v>
      </c>
      <c r="BB15" s="3">
        <v>0.15160999999999999</v>
      </c>
      <c r="BC15" s="3">
        <v>0.14183000000000001</v>
      </c>
      <c r="BD15" s="3">
        <v>0.13217000000000001</v>
      </c>
      <c r="BE15" s="3">
        <v>0.12282</v>
      </c>
      <c r="BF15" s="3">
        <v>0.11398999999999999</v>
      </c>
      <c r="BG15" s="3">
        <v>0.21185000000000001</v>
      </c>
      <c r="BH15" s="3">
        <v>0.20507</v>
      </c>
      <c r="BI15" s="3">
        <v>0.19766</v>
      </c>
      <c r="BJ15" s="3">
        <v>0.18983</v>
      </c>
      <c r="BK15" s="3">
        <v>0.18157999999999999</v>
      </c>
      <c r="BL15" s="3">
        <v>0.17280000000000001</v>
      </c>
      <c r="BM15" s="3">
        <v>0.1636</v>
      </c>
      <c r="BN15" s="3">
        <v>0.22495999999999999</v>
      </c>
      <c r="BO15" s="3">
        <v>0.22591</v>
      </c>
      <c r="BP15" s="3">
        <v>0.22489000000000001</v>
      </c>
      <c r="BQ15" s="3">
        <v>0.22206000000000001</v>
      </c>
      <c r="BR15" s="3">
        <v>0.21773000000000001</v>
      </c>
      <c r="BS15" s="3">
        <v>0.21209</v>
      </c>
      <c r="BT15" s="3">
        <v>0.20558000000000001</v>
      </c>
      <c r="BU15" s="3">
        <v>0.19645000000000001</v>
      </c>
      <c r="BV15" s="3">
        <v>0.20332</v>
      </c>
      <c r="BW15" s="3">
        <v>0.20985999999999999</v>
      </c>
      <c r="BX15" s="3">
        <v>0.21584</v>
      </c>
      <c r="BY15" s="3">
        <v>0.22076999999999999</v>
      </c>
      <c r="BZ15" s="3">
        <v>0.22397</v>
      </c>
      <c r="CA15" s="3">
        <v>0.22516</v>
      </c>
      <c r="CB15" s="3">
        <v>0.15570000000000001</v>
      </c>
      <c r="CC15" s="3">
        <v>0.16434000000000001</v>
      </c>
      <c r="CD15" s="3">
        <v>0.17268</v>
      </c>
      <c r="CE15" s="3">
        <v>0.18057000000000001</v>
      </c>
      <c r="CF15" s="3">
        <v>0.18809000000000001</v>
      </c>
      <c r="CG15" s="3">
        <v>0.19527</v>
      </c>
      <c r="CH15" s="3">
        <v>0.20227999999999999</v>
      </c>
    </row>
    <row r="16" spans="1:86">
      <c r="A16" s="3" t="s">
        <v>158</v>
      </c>
      <c r="B16" s="3" t="s">
        <v>157</v>
      </c>
      <c r="C16" s="3">
        <v>2.8E-3</v>
      </c>
      <c r="D16" s="3">
        <v>2.5200000000000001E-3</v>
      </c>
      <c r="E16" s="3">
        <v>2.2699999999999999E-3</v>
      </c>
      <c r="F16" s="3">
        <v>2.0200000000000001E-3</v>
      </c>
      <c r="G16" s="3">
        <v>1.83E-3</v>
      </c>
      <c r="H16" s="3">
        <v>1.6800000000000001E-3</v>
      </c>
      <c r="I16" s="3">
        <v>1.6000000000000001E-3</v>
      </c>
      <c r="J16" s="3">
        <v>6.9199999999999999E-3</v>
      </c>
      <c r="K16" s="3">
        <v>5.8100000000000001E-3</v>
      </c>
      <c r="L16" s="3">
        <v>4.7400000000000003E-3</v>
      </c>
      <c r="M16" s="3">
        <v>3.8500000000000001E-3</v>
      </c>
      <c r="N16" s="3">
        <v>3.16E-3</v>
      </c>
      <c r="O16" s="3">
        <v>2.6700000000000001E-3</v>
      </c>
      <c r="P16" s="3">
        <v>2.32E-3</v>
      </c>
      <c r="Q16" s="3">
        <v>1.205E-2</v>
      </c>
      <c r="R16" s="3">
        <v>1.0840000000000001E-2</v>
      </c>
      <c r="S16" s="3">
        <v>9.7800000000000005E-3</v>
      </c>
      <c r="T16" s="3">
        <v>8.6700000000000006E-3</v>
      </c>
      <c r="U16" s="3">
        <v>7.5100000000000002E-3</v>
      </c>
      <c r="V16" s="3">
        <v>6.4999999999999997E-3</v>
      </c>
      <c r="W16" s="3">
        <v>5.45E-3</v>
      </c>
      <c r="X16" s="3">
        <v>1.9640000000000001E-2</v>
      </c>
      <c r="Y16" s="3">
        <v>1.899E-2</v>
      </c>
      <c r="Z16" s="3">
        <v>1.8239999999999999E-2</v>
      </c>
      <c r="AA16" s="3">
        <v>1.7430000000000001E-2</v>
      </c>
      <c r="AB16" s="3">
        <v>1.651E-2</v>
      </c>
      <c r="AC16" s="3">
        <v>1.523E-2</v>
      </c>
      <c r="AD16" s="3">
        <v>1.3950000000000001E-2</v>
      </c>
      <c r="AE16" s="3">
        <v>3.807E-2</v>
      </c>
      <c r="AF16" s="3">
        <v>3.5049999999999998E-2</v>
      </c>
      <c r="AG16" s="3">
        <v>3.2660000000000002E-2</v>
      </c>
      <c r="AH16" s="3">
        <v>3.0759999999999999E-2</v>
      </c>
      <c r="AI16" s="3">
        <v>2.9260000000000001E-2</v>
      </c>
      <c r="AJ16" s="3">
        <v>2.8049999999999999E-2</v>
      </c>
      <c r="AK16" s="3">
        <v>2.7050000000000001E-2</v>
      </c>
      <c r="AL16" s="3">
        <v>7.2669999999999998E-2</v>
      </c>
      <c r="AM16" s="3">
        <v>6.6299999999999998E-2</v>
      </c>
      <c r="AN16" s="3">
        <v>6.0429999999999998E-2</v>
      </c>
      <c r="AO16" s="3">
        <v>5.5140000000000002E-2</v>
      </c>
      <c r="AP16" s="3">
        <v>5.0479999999999997E-2</v>
      </c>
      <c r="AQ16" s="3">
        <v>4.648E-2</v>
      </c>
      <c r="AR16" s="3">
        <v>4.3180000000000003E-2</v>
      </c>
      <c r="AS16" s="3">
        <v>0.11865000000000001</v>
      </c>
      <c r="AT16" s="3">
        <v>0.10972999999999999</v>
      </c>
      <c r="AU16" s="3">
        <v>0.1014</v>
      </c>
      <c r="AV16" s="3">
        <v>9.3579999999999997E-2</v>
      </c>
      <c r="AW16" s="3">
        <v>8.6230000000000001E-2</v>
      </c>
      <c r="AX16" s="3">
        <v>7.9269999999999993E-2</v>
      </c>
      <c r="AY16" s="3">
        <v>7.2770000000000001E-2</v>
      </c>
      <c r="AZ16" s="3">
        <v>0.17066999999999999</v>
      </c>
      <c r="BA16" s="3">
        <v>0.16125999999999999</v>
      </c>
      <c r="BB16" s="3">
        <v>0.15160999999999999</v>
      </c>
      <c r="BC16" s="3">
        <v>0.14183000000000001</v>
      </c>
      <c r="BD16" s="3">
        <v>0.13217000000000001</v>
      </c>
      <c r="BE16" s="3">
        <v>0.12282</v>
      </c>
      <c r="BF16" s="3">
        <v>0.11398999999999999</v>
      </c>
      <c r="BG16" s="3">
        <v>0.21185000000000001</v>
      </c>
      <c r="BH16" s="3">
        <v>0.20507</v>
      </c>
      <c r="BI16" s="3">
        <v>0.19766</v>
      </c>
      <c r="BJ16" s="3">
        <v>0.18983</v>
      </c>
      <c r="BK16" s="3">
        <v>0.18157999999999999</v>
      </c>
      <c r="BL16" s="3">
        <v>0.17280000000000001</v>
      </c>
      <c r="BM16" s="3">
        <v>0.1636</v>
      </c>
      <c r="BN16" s="3">
        <v>0.22495999999999999</v>
      </c>
      <c r="BO16" s="3">
        <v>0.22591</v>
      </c>
      <c r="BP16" s="3">
        <v>0.22489000000000001</v>
      </c>
      <c r="BQ16" s="3">
        <v>0.22206000000000001</v>
      </c>
      <c r="BR16" s="3">
        <v>0.21773000000000001</v>
      </c>
      <c r="BS16" s="3">
        <v>0.21209</v>
      </c>
      <c r="BT16" s="3">
        <v>0.20558000000000001</v>
      </c>
      <c r="BU16" s="3">
        <v>0.19645000000000001</v>
      </c>
      <c r="BV16" s="3">
        <v>0.20332</v>
      </c>
      <c r="BW16" s="3">
        <v>0.20985999999999999</v>
      </c>
      <c r="BX16" s="3">
        <v>0.21584</v>
      </c>
      <c r="BY16" s="3">
        <v>0.22076999999999999</v>
      </c>
      <c r="BZ16" s="3">
        <v>0.22397</v>
      </c>
      <c r="CA16" s="3">
        <v>0.22516</v>
      </c>
      <c r="CB16" s="3">
        <v>0.15570000000000001</v>
      </c>
      <c r="CC16" s="3">
        <v>0.16434000000000001</v>
      </c>
      <c r="CD16" s="3">
        <v>0.17268</v>
      </c>
      <c r="CE16" s="3">
        <v>0.18057000000000001</v>
      </c>
      <c r="CF16" s="3">
        <v>0.18809000000000001</v>
      </c>
      <c r="CG16" s="3">
        <v>0.19527</v>
      </c>
      <c r="CH16" s="3">
        <v>0.20227999999999999</v>
      </c>
    </row>
    <row r="17" spans="1:86">
      <c r="A17" s="3" t="s">
        <v>159</v>
      </c>
      <c r="B17" s="3" t="s">
        <v>157</v>
      </c>
      <c r="C17" s="3">
        <v>2.8E-3</v>
      </c>
      <c r="D17" s="3">
        <v>2.5200000000000001E-3</v>
      </c>
      <c r="E17" s="3">
        <v>2.2699999999999999E-3</v>
      </c>
      <c r="F17" s="3">
        <v>2.0200000000000001E-3</v>
      </c>
      <c r="G17" s="3">
        <v>1.83E-3</v>
      </c>
      <c r="H17" s="3">
        <v>1.6800000000000001E-3</v>
      </c>
      <c r="I17" s="3">
        <v>1.6000000000000001E-3</v>
      </c>
      <c r="J17" s="3">
        <v>6.9199999999999999E-3</v>
      </c>
      <c r="K17" s="3">
        <v>5.8100000000000001E-3</v>
      </c>
      <c r="L17" s="3">
        <v>4.7400000000000003E-3</v>
      </c>
      <c r="M17" s="3">
        <v>3.8500000000000001E-3</v>
      </c>
      <c r="N17" s="3">
        <v>3.16E-3</v>
      </c>
      <c r="O17" s="3">
        <v>2.6700000000000001E-3</v>
      </c>
      <c r="P17" s="3">
        <v>2.32E-3</v>
      </c>
      <c r="Q17" s="3">
        <v>1.205E-2</v>
      </c>
      <c r="R17" s="3">
        <v>1.0840000000000001E-2</v>
      </c>
      <c r="S17" s="3">
        <v>9.7800000000000005E-3</v>
      </c>
      <c r="T17" s="3">
        <v>8.6700000000000006E-3</v>
      </c>
      <c r="U17" s="3">
        <v>7.5100000000000002E-3</v>
      </c>
      <c r="V17" s="3">
        <v>6.4999999999999997E-3</v>
      </c>
      <c r="W17" s="3">
        <v>5.45E-3</v>
      </c>
      <c r="X17" s="3">
        <v>1.9640000000000001E-2</v>
      </c>
      <c r="Y17" s="3">
        <v>1.899E-2</v>
      </c>
      <c r="Z17" s="3">
        <v>1.8239999999999999E-2</v>
      </c>
      <c r="AA17" s="3">
        <v>1.7430000000000001E-2</v>
      </c>
      <c r="AB17" s="3">
        <v>1.651E-2</v>
      </c>
      <c r="AC17" s="3">
        <v>1.523E-2</v>
      </c>
      <c r="AD17" s="3">
        <v>1.3950000000000001E-2</v>
      </c>
      <c r="AE17" s="3">
        <v>3.807E-2</v>
      </c>
      <c r="AF17" s="3">
        <v>3.5049999999999998E-2</v>
      </c>
      <c r="AG17" s="3">
        <v>3.2660000000000002E-2</v>
      </c>
      <c r="AH17" s="3">
        <v>3.0759999999999999E-2</v>
      </c>
      <c r="AI17" s="3">
        <v>2.9260000000000001E-2</v>
      </c>
      <c r="AJ17" s="3">
        <v>2.8049999999999999E-2</v>
      </c>
      <c r="AK17" s="3">
        <v>2.7050000000000001E-2</v>
      </c>
      <c r="AL17" s="3">
        <v>7.2669999999999998E-2</v>
      </c>
      <c r="AM17" s="3">
        <v>6.6299999999999998E-2</v>
      </c>
      <c r="AN17" s="3">
        <v>6.0429999999999998E-2</v>
      </c>
      <c r="AO17" s="3">
        <v>5.5140000000000002E-2</v>
      </c>
      <c r="AP17" s="3">
        <v>5.0479999999999997E-2</v>
      </c>
      <c r="AQ17" s="3">
        <v>4.648E-2</v>
      </c>
      <c r="AR17" s="3">
        <v>4.3180000000000003E-2</v>
      </c>
      <c r="AS17" s="3">
        <v>0.11865000000000001</v>
      </c>
      <c r="AT17" s="3">
        <v>0.10972999999999999</v>
      </c>
      <c r="AU17" s="3">
        <v>0.1014</v>
      </c>
      <c r="AV17" s="3">
        <v>9.3579999999999997E-2</v>
      </c>
      <c r="AW17" s="3">
        <v>8.6230000000000001E-2</v>
      </c>
      <c r="AX17" s="3">
        <v>7.9269999999999993E-2</v>
      </c>
      <c r="AY17" s="3">
        <v>7.2770000000000001E-2</v>
      </c>
      <c r="AZ17" s="3">
        <v>0.17066999999999999</v>
      </c>
      <c r="BA17" s="3">
        <v>0.16125999999999999</v>
      </c>
      <c r="BB17" s="3">
        <v>0.15160999999999999</v>
      </c>
      <c r="BC17" s="3">
        <v>0.14183000000000001</v>
      </c>
      <c r="BD17" s="3">
        <v>0.13217000000000001</v>
      </c>
      <c r="BE17" s="3">
        <v>0.12282</v>
      </c>
      <c r="BF17" s="3">
        <v>0.11398999999999999</v>
      </c>
      <c r="BG17" s="3">
        <v>0.21185000000000001</v>
      </c>
      <c r="BH17" s="3">
        <v>0.20507</v>
      </c>
      <c r="BI17" s="3">
        <v>0.19766</v>
      </c>
      <c r="BJ17" s="3">
        <v>0.18983</v>
      </c>
      <c r="BK17" s="3">
        <v>0.18157999999999999</v>
      </c>
      <c r="BL17" s="3">
        <v>0.17280000000000001</v>
      </c>
      <c r="BM17" s="3">
        <v>0.1636</v>
      </c>
      <c r="BN17" s="3">
        <v>0.22495999999999999</v>
      </c>
      <c r="BO17" s="3">
        <v>0.22591</v>
      </c>
      <c r="BP17" s="3">
        <v>0.22489000000000001</v>
      </c>
      <c r="BQ17" s="3">
        <v>0.22206000000000001</v>
      </c>
      <c r="BR17" s="3">
        <v>0.21773000000000001</v>
      </c>
      <c r="BS17" s="3">
        <v>0.21209</v>
      </c>
      <c r="BT17" s="3">
        <v>0.20558000000000001</v>
      </c>
      <c r="BU17" s="3">
        <v>0.19645000000000001</v>
      </c>
      <c r="BV17" s="3">
        <v>0.20332</v>
      </c>
      <c r="BW17" s="3">
        <v>0.20985999999999999</v>
      </c>
      <c r="BX17" s="3">
        <v>0.21584</v>
      </c>
      <c r="BY17" s="3">
        <v>0.22076999999999999</v>
      </c>
      <c r="BZ17" s="3">
        <v>0.22397</v>
      </c>
      <c r="CA17" s="3">
        <v>0.22516</v>
      </c>
      <c r="CB17" s="3">
        <v>0.15570000000000001</v>
      </c>
      <c r="CC17" s="3">
        <v>0.16434000000000001</v>
      </c>
      <c r="CD17" s="3">
        <v>0.17268</v>
      </c>
      <c r="CE17" s="3">
        <v>0.18057000000000001</v>
      </c>
      <c r="CF17" s="3">
        <v>0.18809000000000001</v>
      </c>
      <c r="CG17" s="3">
        <v>0.19527</v>
      </c>
      <c r="CH17" s="3">
        <v>0.20227999999999999</v>
      </c>
    </row>
    <row r="18" spans="1:86">
      <c r="A18" s="3" t="s">
        <v>160</v>
      </c>
      <c r="B18" s="3" t="s">
        <v>157</v>
      </c>
      <c r="C18" s="3">
        <v>2.8E-3</v>
      </c>
      <c r="D18" s="3">
        <v>2.5200000000000001E-3</v>
      </c>
      <c r="E18" s="3">
        <v>2.2699999999999999E-3</v>
      </c>
      <c r="F18" s="3">
        <v>2.0200000000000001E-3</v>
      </c>
      <c r="G18" s="3">
        <v>1.83E-3</v>
      </c>
      <c r="H18" s="3">
        <v>1.6800000000000001E-3</v>
      </c>
      <c r="I18" s="3">
        <v>1.6000000000000001E-3</v>
      </c>
      <c r="J18" s="3">
        <v>6.9199999999999999E-3</v>
      </c>
      <c r="K18" s="3">
        <v>5.8100000000000001E-3</v>
      </c>
      <c r="L18" s="3">
        <v>4.7400000000000003E-3</v>
      </c>
      <c r="M18" s="3">
        <v>3.8500000000000001E-3</v>
      </c>
      <c r="N18" s="3">
        <v>3.16E-3</v>
      </c>
      <c r="O18" s="3">
        <v>2.6700000000000001E-3</v>
      </c>
      <c r="P18" s="3">
        <v>2.32E-3</v>
      </c>
      <c r="Q18" s="3">
        <v>1.205E-2</v>
      </c>
      <c r="R18" s="3">
        <v>1.0840000000000001E-2</v>
      </c>
      <c r="S18" s="3">
        <v>9.7800000000000005E-3</v>
      </c>
      <c r="T18" s="3">
        <v>8.6700000000000006E-3</v>
      </c>
      <c r="U18" s="3">
        <v>7.5100000000000002E-3</v>
      </c>
      <c r="V18" s="3">
        <v>6.4999999999999997E-3</v>
      </c>
      <c r="W18" s="3">
        <v>5.45E-3</v>
      </c>
      <c r="X18" s="3">
        <v>1.9640000000000001E-2</v>
      </c>
      <c r="Y18" s="3">
        <v>1.899E-2</v>
      </c>
      <c r="Z18" s="3">
        <v>1.8239999999999999E-2</v>
      </c>
      <c r="AA18" s="3">
        <v>1.7430000000000001E-2</v>
      </c>
      <c r="AB18" s="3">
        <v>1.651E-2</v>
      </c>
      <c r="AC18" s="3">
        <v>1.523E-2</v>
      </c>
      <c r="AD18" s="3">
        <v>1.3950000000000001E-2</v>
      </c>
      <c r="AE18" s="3">
        <v>3.807E-2</v>
      </c>
      <c r="AF18" s="3">
        <v>3.5049999999999998E-2</v>
      </c>
      <c r="AG18" s="3">
        <v>3.2660000000000002E-2</v>
      </c>
      <c r="AH18" s="3">
        <v>3.0759999999999999E-2</v>
      </c>
      <c r="AI18" s="3">
        <v>2.9260000000000001E-2</v>
      </c>
      <c r="AJ18" s="3">
        <v>2.8049999999999999E-2</v>
      </c>
      <c r="AK18" s="3">
        <v>2.7050000000000001E-2</v>
      </c>
      <c r="AL18" s="3">
        <v>7.2669999999999998E-2</v>
      </c>
      <c r="AM18" s="3">
        <v>6.6299999999999998E-2</v>
      </c>
      <c r="AN18" s="3">
        <v>6.0429999999999998E-2</v>
      </c>
      <c r="AO18" s="3">
        <v>5.5140000000000002E-2</v>
      </c>
      <c r="AP18" s="3">
        <v>5.0479999999999997E-2</v>
      </c>
      <c r="AQ18" s="3">
        <v>4.648E-2</v>
      </c>
      <c r="AR18" s="3">
        <v>4.3180000000000003E-2</v>
      </c>
      <c r="AS18" s="3">
        <v>0.11865000000000001</v>
      </c>
      <c r="AT18" s="3">
        <v>0.10972999999999999</v>
      </c>
      <c r="AU18" s="3">
        <v>0.1014</v>
      </c>
      <c r="AV18" s="3">
        <v>9.3579999999999997E-2</v>
      </c>
      <c r="AW18" s="3">
        <v>8.6230000000000001E-2</v>
      </c>
      <c r="AX18" s="3">
        <v>7.9269999999999993E-2</v>
      </c>
      <c r="AY18" s="3">
        <v>7.2770000000000001E-2</v>
      </c>
      <c r="AZ18" s="3">
        <v>0.17066999999999999</v>
      </c>
      <c r="BA18" s="3">
        <v>0.16125999999999999</v>
      </c>
      <c r="BB18" s="3">
        <v>0.15160999999999999</v>
      </c>
      <c r="BC18" s="3">
        <v>0.14183000000000001</v>
      </c>
      <c r="BD18" s="3">
        <v>0.13217000000000001</v>
      </c>
      <c r="BE18" s="3">
        <v>0.12282</v>
      </c>
      <c r="BF18" s="3">
        <v>0.11398999999999999</v>
      </c>
      <c r="BG18" s="3">
        <v>0.21185000000000001</v>
      </c>
      <c r="BH18" s="3">
        <v>0.20507</v>
      </c>
      <c r="BI18" s="3">
        <v>0.19766</v>
      </c>
      <c r="BJ18" s="3">
        <v>0.18983</v>
      </c>
      <c r="BK18" s="3">
        <v>0.18157999999999999</v>
      </c>
      <c r="BL18" s="3">
        <v>0.17280000000000001</v>
      </c>
      <c r="BM18" s="3">
        <v>0.1636</v>
      </c>
      <c r="BN18" s="3">
        <v>0.22495999999999999</v>
      </c>
      <c r="BO18" s="3">
        <v>0.22591</v>
      </c>
      <c r="BP18" s="3">
        <v>0.22489000000000001</v>
      </c>
      <c r="BQ18" s="3">
        <v>0.22206000000000001</v>
      </c>
      <c r="BR18" s="3">
        <v>0.21773000000000001</v>
      </c>
      <c r="BS18" s="3">
        <v>0.21209</v>
      </c>
      <c r="BT18" s="3">
        <v>0.20558000000000001</v>
      </c>
      <c r="BU18" s="3">
        <v>0.19645000000000001</v>
      </c>
      <c r="BV18" s="3">
        <v>0.20332</v>
      </c>
      <c r="BW18" s="3">
        <v>0.20985999999999999</v>
      </c>
      <c r="BX18" s="3">
        <v>0.21584</v>
      </c>
      <c r="BY18" s="3">
        <v>0.22076999999999999</v>
      </c>
      <c r="BZ18" s="3">
        <v>0.22397</v>
      </c>
      <c r="CA18" s="3">
        <v>0.22516</v>
      </c>
      <c r="CB18" s="3">
        <v>0.15570000000000001</v>
      </c>
      <c r="CC18" s="3">
        <v>0.16434000000000001</v>
      </c>
      <c r="CD18" s="3">
        <v>0.17268</v>
      </c>
      <c r="CE18" s="3">
        <v>0.18057000000000001</v>
      </c>
      <c r="CF18" s="3">
        <v>0.18809000000000001</v>
      </c>
      <c r="CG18" s="3">
        <v>0.19527</v>
      </c>
      <c r="CH18" s="3">
        <v>0.20227999999999999</v>
      </c>
    </row>
    <row r="19" spans="1:86">
      <c r="A19" s="3" t="s">
        <v>161</v>
      </c>
      <c r="B19" s="3" t="s">
        <v>157</v>
      </c>
      <c r="C19" s="3">
        <v>2.8E-3</v>
      </c>
      <c r="D19" s="3">
        <v>2.5200000000000001E-3</v>
      </c>
      <c r="E19" s="3">
        <v>2.2699999999999999E-3</v>
      </c>
      <c r="F19" s="3">
        <v>2.0200000000000001E-3</v>
      </c>
      <c r="G19" s="3">
        <v>1.83E-3</v>
      </c>
      <c r="H19" s="3">
        <v>1.6800000000000001E-3</v>
      </c>
      <c r="I19" s="3">
        <v>1.6000000000000001E-3</v>
      </c>
      <c r="J19" s="3">
        <v>6.9199999999999999E-3</v>
      </c>
      <c r="K19" s="3">
        <v>5.8100000000000001E-3</v>
      </c>
      <c r="L19" s="3">
        <v>4.7400000000000003E-3</v>
      </c>
      <c r="M19" s="3">
        <v>3.8500000000000001E-3</v>
      </c>
      <c r="N19" s="3">
        <v>3.16E-3</v>
      </c>
      <c r="O19" s="3">
        <v>2.6700000000000001E-3</v>
      </c>
      <c r="P19" s="3">
        <v>2.32E-3</v>
      </c>
      <c r="Q19" s="3">
        <v>1.205E-2</v>
      </c>
      <c r="R19" s="3">
        <v>1.0840000000000001E-2</v>
      </c>
      <c r="S19" s="3">
        <v>9.7800000000000005E-3</v>
      </c>
      <c r="T19" s="3">
        <v>8.6700000000000006E-3</v>
      </c>
      <c r="U19" s="3">
        <v>7.5100000000000002E-3</v>
      </c>
      <c r="V19" s="3">
        <v>6.4999999999999997E-3</v>
      </c>
      <c r="W19" s="3">
        <v>5.45E-3</v>
      </c>
      <c r="X19" s="3">
        <v>1.9640000000000001E-2</v>
      </c>
      <c r="Y19" s="3">
        <v>1.899E-2</v>
      </c>
      <c r="Z19" s="3">
        <v>1.8239999999999999E-2</v>
      </c>
      <c r="AA19" s="3">
        <v>1.7430000000000001E-2</v>
      </c>
      <c r="AB19" s="3">
        <v>1.651E-2</v>
      </c>
      <c r="AC19" s="3">
        <v>1.523E-2</v>
      </c>
      <c r="AD19" s="3">
        <v>1.3950000000000001E-2</v>
      </c>
      <c r="AE19" s="3">
        <v>3.807E-2</v>
      </c>
      <c r="AF19" s="3">
        <v>3.5049999999999998E-2</v>
      </c>
      <c r="AG19" s="3">
        <v>3.2660000000000002E-2</v>
      </c>
      <c r="AH19" s="3">
        <v>3.0759999999999999E-2</v>
      </c>
      <c r="AI19" s="3">
        <v>2.9260000000000001E-2</v>
      </c>
      <c r="AJ19" s="3">
        <v>2.8049999999999999E-2</v>
      </c>
      <c r="AK19" s="3">
        <v>2.7050000000000001E-2</v>
      </c>
      <c r="AL19" s="3">
        <v>7.2669999999999998E-2</v>
      </c>
      <c r="AM19" s="3">
        <v>6.6299999999999998E-2</v>
      </c>
      <c r="AN19" s="3">
        <v>6.0429999999999998E-2</v>
      </c>
      <c r="AO19" s="3">
        <v>5.5140000000000002E-2</v>
      </c>
      <c r="AP19" s="3">
        <v>5.0479999999999997E-2</v>
      </c>
      <c r="AQ19" s="3">
        <v>4.648E-2</v>
      </c>
      <c r="AR19" s="3">
        <v>4.3180000000000003E-2</v>
      </c>
      <c r="AS19" s="3">
        <v>0.11865000000000001</v>
      </c>
      <c r="AT19" s="3">
        <v>0.10972999999999999</v>
      </c>
      <c r="AU19" s="3">
        <v>0.1014</v>
      </c>
      <c r="AV19" s="3">
        <v>9.3579999999999997E-2</v>
      </c>
      <c r="AW19" s="3">
        <v>8.6230000000000001E-2</v>
      </c>
      <c r="AX19" s="3">
        <v>7.9269999999999993E-2</v>
      </c>
      <c r="AY19" s="3">
        <v>7.2770000000000001E-2</v>
      </c>
      <c r="AZ19" s="3">
        <v>0.17066999999999999</v>
      </c>
      <c r="BA19" s="3">
        <v>0.16125999999999999</v>
      </c>
      <c r="BB19" s="3">
        <v>0.15160999999999999</v>
      </c>
      <c r="BC19" s="3">
        <v>0.14183000000000001</v>
      </c>
      <c r="BD19" s="3">
        <v>0.13217000000000001</v>
      </c>
      <c r="BE19" s="3">
        <v>0.12282</v>
      </c>
      <c r="BF19" s="3">
        <v>0.11398999999999999</v>
      </c>
      <c r="BG19" s="3">
        <v>0.21185000000000001</v>
      </c>
      <c r="BH19" s="3">
        <v>0.20507</v>
      </c>
      <c r="BI19" s="3">
        <v>0.19766</v>
      </c>
      <c r="BJ19" s="3">
        <v>0.18983</v>
      </c>
      <c r="BK19" s="3">
        <v>0.18157999999999999</v>
      </c>
      <c r="BL19" s="3">
        <v>0.17280000000000001</v>
      </c>
      <c r="BM19" s="3">
        <v>0.1636</v>
      </c>
      <c r="BN19" s="3">
        <v>0.22495999999999999</v>
      </c>
      <c r="BO19" s="3">
        <v>0.22591</v>
      </c>
      <c r="BP19" s="3">
        <v>0.22489000000000001</v>
      </c>
      <c r="BQ19" s="3">
        <v>0.22206000000000001</v>
      </c>
      <c r="BR19" s="3">
        <v>0.21773000000000001</v>
      </c>
      <c r="BS19" s="3">
        <v>0.21209</v>
      </c>
      <c r="BT19" s="3">
        <v>0.20558000000000001</v>
      </c>
      <c r="BU19" s="3">
        <v>0.19645000000000001</v>
      </c>
      <c r="BV19" s="3">
        <v>0.20332</v>
      </c>
      <c r="BW19" s="3">
        <v>0.20985999999999999</v>
      </c>
      <c r="BX19" s="3">
        <v>0.21584</v>
      </c>
      <c r="BY19" s="3">
        <v>0.22076999999999999</v>
      </c>
      <c r="BZ19" s="3">
        <v>0.22397</v>
      </c>
      <c r="CA19" s="3">
        <v>0.22516</v>
      </c>
      <c r="CB19" s="3">
        <v>0.15570000000000001</v>
      </c>
      <c r="CC19" s="3">
        <v>0.16434000000000001</v>
      </c>
      <c r="CD19" s="3">
        <v>0.17268</v>
      </c>
      <c r="CE19" s="3">
        <v>0.18057000000000001</v>
      </c>
      <c r="CF19" s="3">
        <v>0.18809000000000001</v>
      </c>
      <c r="CG19" s="3">
        <v>0.19527</v>
      </c>
      <c r="CH19" s="3">
        <v>0.20227999999999999</v>
      </c>
    </row>
    <row r="20" spans="1:86">
      <c r="A20" s="3" t="s">
        <v>162</v>
      </c>
      <c r="B20" s="3" t="s">
        <v>162</v>
      </c>
      <c r="C20" s="3">
        <v>2.8E-3</v>
      </c>
      <c r="D20" s="3">
        <v>2.5200000000000001E-3</v>
      </c>
      <c r="E20" s="3">
        <v>2.2699999999999999E-3</v>
      </c>
      <c r="F20" s="3">
        <v>2.0200000000000001E-3</v>
      </c>
      <c r="G20" s="3">
        <v>1.83E-3</v>
      </c>
      <c r="H20" s="3">
        <v>1.6800000000000001E-3</v>
      </c>
      <c r="I20" s="3">
        <v>1.6000000000000001E-3</v>
      </c>
      <c r="J20" s="3">
        <v>6.9199999999999999E-3</v>
      </c>
      <c r="K20" s="3">
        <v>5.8100000000000001E-3</v>
      </c>
      <c r="L20" s="3">
        <v>4.7400000000000003E-3</v>
      </c>
      <c r="M20" s="3">
        <v>3.8500000000000001E-3</v>
      </c>
      <c r="N20" s="3">
        <v>3.16E-3</v>
      </c>
      <c r="O20" s="3">
        <v>2.6700000000000001E-3</v>
      </c>
      <c r="P20" s="3">
        <v>2.32E-3</v>
      </c>
      <c r="Q20" s="3">
        <v>1.205E-2</v>
      </c>
      <c r="R20" s="3">
        <v>1.0840000000000001E-2</v>
      </c>
      <c r="S20" s="3">
        <v>9.7800000000000005E-3</v>
      </c>
      <c r="T20" s="3">
        <v>8.6700000000000006E-3</v>
      </c>
      <c r="U20" s="3">
        <v>7.5100000000000002E-3</v>
      </c>
      <c r="V20" s="3">
        <v>6.4999999999999997E-3</v>
      </c>
      <c r="W20" s="3">
        <v>5.45E-3</v>
      </c>
      <c r="X20" s="3">
        <v>1.9640000000000001E-2</v>
      </c>
      <c r="Y20" s="3">
        <v>1.899E-2</v>
      </c>
      <c r="Z20" s="3">
        <v>1.8239999999999999E-2</v>
      </c>
      <c r="AA20" s="3">
        <v>1.7430000000000001E-2</v>
      </c>
      <c r="AB20" s="3">
        <v>1.651E-2</v>
      </c>
      <c r="AC20" s="3">
        <v>1.523E-2</v>
      </c>
      <c r="AD20" s="3">
        <v>1.3950000000000001E-2</v>
      </c>
      <c r="AE20" s="3">
        <v>3.807E-2</v>
      </c>
      <c r="AF20" s="3">
        <v>3.5049999999999998E-2</v>
      </c>
      <c r="AG20" s="3">
        <v>3.2660000000000002E-2</v>
      </c>
      <c r="AH20" s="3">
        <v>3.0759999999999999E-2</v>
      </c>
      <c r="AI20" s="3">
        <v>2.9260000000000001E-2</v>
      </c>
      <c r="AJ20" s="3">
        <v>2.8049999999999999E-2</v>
      </c>
      <c r="AK20" s="3">
        <v>2.7050000000000001E-2</v>
      </c>
      <c r="AL20" s="3">
        <v>7.2669999999999998E-2</v>
      </c>
      <c r="AM20" s="3">
        <v>6.6299999999999998E-2</v>
      </c>
      <c r="AN20" s="3">
        <v>6.0429999999999998E-2</v>
      </c>
      <c r="AO20" s="3">
        <v>5.5140000000000002E-2</v>
      </c>
      <c r="AP20" s="3">
        <v>5.0479999999999997E-2</v>
      </c>
      <c r="AQ20" s="3">
        <v>4.648E-2</v>
      </c>
      <c r="AR20" s="3">
        <v>4.3180000000000003E-2</v>
      </c>
      <c r="AS20" s="3">
        <v>0.11865000000000001</v>
      </c>
      <c r="AT20" s="3">
        <v>0.10972999999999999</v>
      </c>
      <c r="AU20" s="3">
        <v>0.1014</v>
      </c>
      <c r="AV20" s="3">
        <v>9.3579999999999997E-2</v>
      </c>
      <c r="AW20" s="3">
        <v>8.6230000000000001E-2</v>
      </c>
      <c r="AX20" s="3">
        <v>7.9269999999999993E-2</v>
      </c>
      <c r="AY20" s="3">
        <v>7.2770000000000001E-2</v>
      </c>
      <c r="AZ20" s="3">
        <v>0.17066999999999999</v>
      </c>
      <c r="BA20" s="3">
        <v>0.16125999999999999</v>
      </c>
      <c r="BB20" s="3">
        <v>0.15160999999999999</v>
      </c>
      <c r="BC20" s="3">
        <v>0.14183000000000001</v>
      </c>
      <c r="BD20" s="3">
        <v>0.13217000000000001</v>
      </c>
      <c r="BE20" s="3">
        <v>0.12282</v>
      </c>
      <c r="BF20" s="3">
        <v>0.11398999999999999</v>
      </c>
      <c r="BG20" s="3">
        <v>0.21185000000000001</v>
      </c>
      <c r="BH20" s="3">
        <v>0.20507</v>
      </c>
      <c r="BI20" s="3">
        <v>0.19766</v>
      </c>
      <c r="BJ20" s="3">
        <v>0.18983</v>
      </c>
      <c r="BK20" s="3">
        <v>0.18157999999999999</v>
      </c>
      <c r="BL20" s="3">
        <v>0.17280000000000001</v>
      </c>
      <c r="BM20" s="3">
        <v>0.1636</v>
      </c>
      <c r="BN20" s="3">
        <v>0.22495999999999999</v>
      </c>
      <c r="BO20" s="3">
        <v>0.22591</v>
      </c>
      <c r="BP20" s="3">
        <v>0.22489000000000001</v>
      </c>
      <c r="BQ20" s="3">
        <v>0.22206000000000001</v>
      </c>
      <c r="BR20" s="3">
        <v>0.21773000000000001</v>
      </c>
      <c r="BS20" s="3">
        <v>0.21209</v>
      </c>
      <c r="BT20" s="3">
        <v>0.20558000000000001</v>
      </c>
      <c r="BU20" s="3">
        <v>0.19645000000000001</v>
      </c>
      <c r="BV20" s="3">
        <v>0.20332</v>
      </c>
      <c r="BW20" s="3">
        <v>0.20985999999999999</v>
      </c>
      <c r="BX20" s="3">
        <v>0.21584</v>
      </c>
      <c r="BY20" s="3">
        <v>0.22076999999999999</v>
      </c>
      <c r="BZ20" s="3">
        <v>0.22397</v>
      </c>
      <c r="CA20" s="3">
        <v>0.22516</v>
      </c>
      <c r="CB20" s="3">
        <v>0.15570000000000001</v>
      </c>
      <c r="CC20" s="3">
        <v>0.16434000000000001</v>
      </c>
      <c r="CD20" s="3">
        <v>0.17268</v>
      </c>
      <c r="CE20" s="3">
        <v>0.18057000000000001</v>
      </c>
      <c r="CF20" s="3">
        <v>0.18809000000000001</v>
      </c>
      <c r="CG20" s="3">
        <v>0.19527</v>
      </c>
      <c r="CH20" s="3">
        <v>0.20227999999999999</v>
      </c>
    </row>
    <row r="21" spans="1:86">
      <c r="A21" s="3" t="s">
        <v>163</v>
      </c>
      <c r="B21" s="3" t="s">
        <v>162</v>
      </c>
      <c r="C21" s="3">
        <v>2.8E-3</v>
      </c>
      <c r="D21" s="3">
        <v>2.5200000000000001E-3</v>
      </c>
      <c r="E21" s="3">
        <v>2.2699999999999999E-3</v>
      </c>
      <c r="F21" s="3">
        <v>2.0200000000000001E-3</v>
      </c>
      <c r="G21" s="3">
        <v>1.83E-3</v>
      </c>
      <c r="H21" s="3">
        <v>1.6800000000000001E-3</v>
      </c>
      <c r="I21" s="3">
        <v>1.6000000000000001E-3</v>
      </c>
      <c r="J21" s="3">
        <v>6.9199999999999999E-3</v>
      </c>
      <c r="K21" s="3">
        <v>5.8100000000000001E-3</v>
      </c>
      <c r="L21" s="3">
        <v>4.7400000000000003E-3</v>
      </c>
      <c r="M21" s="3">
        <v>3.8500000000000001E-3</v>
      </c>
      <c r="N21" s="3">
        <v>3.16E-3</v>
      </c>
      <c r="O21" s="3">
        <v>2.6700000000000001E-3</v>
      </c>
      <c r="P21" s="3">
        <v>2.32E-3</v>
      </c>
      <c r="Q21" s="3">
        <v>1.205E-2</v>
      </c>
      <c r="R21" s="3">
        <v>1.0840000000000001E-2</v>
      </c>
      <c r="S21" s="3">
        <v>9.7800000000000005E-3</v>
      </c>
      <c r="T21" s="3">
        <v>8.6700000000000006E-3</v>
      </c>
      <c r="U21" s="3">
        <v>7.5100000000000002E-3</v>
      </c>
      <c r="V21" s="3">
        <v>6.4999999999999997E-3</v>
      </c>
      <c r="W21" s="3">
        <v>5.45E-3</v>
      </c>
      <c r="X21" s="3">
        <v>1.9640000000000001E-2</v>
      </c>
      <c r="Y21" s="3">
        <v>1.899E-2</v>
      </c>
      <c r="Z21" s="3">
        <v>1.8239999999999999E-2</v>
      </c>
      <c r="AA21" s="3">
        <v>1.7430000000000001E-2</v>
      </c>
      <c r="AB21" s="3">
        <v>1.651E-2</v>
      </c>
      <c r="AC21" s="3">
        <v>1.523E-2</v>
      </c>
      <c r="AD21" s="3">
        <v>1.3950000000000001E-2</v>
      </c>
      <c r="AE21" s="3">
        <v>3.807E-2</v>
      </c>
      <c r="AF21" s="3">
        <v>3.5049999999999998E-2</v>
      </c>
      <c r="AG21" s="3">
        <v>3.2660000000000002E-2</v>
      </c>
      <c r="AH21" s="3">
        <v>3.0759999999999999E-2</v>
      </c>
      <c r="AI21" s="3">
        <v>2.9260000000000001E-2</v>
      </c>
      <c r="AJ21" s="3">
        <v>2.8049999999999999E-2</v>
      </c>
      <c r="AK21" s="3">
        <v>2.7050000000000001E-2</v>
      </c>
      <c r="AL21" s="3">
        <v>7.2669999999999998E-2</v>
      </c>
      <c r="AM21" s="3">
        <v>6.6299999999999998E-2</v>
      </c>
      <c r="AN21" s="3">
        <v>6.0429999999999998E-2</v>
      </c>
      <c r="AO21" s="3">
        <v>5.5140000000000002E-2</v>
      </c>
      <c r="AP21" s="3">
        <v>5.0479999999999997E-2</v>
      </c>
      <c r="AQ21" s="3">
        <v>4.648E-2</v>
      </c>
      <c r="AR21" s="3">
        <v>4.3180000000000003E-2</v>
      </c>
      <c r="AS21" s="3">
        <v>0.11865000000000001</v>
      </c>
      <c r="AT21" s="3">
        <v>0.10972999999999999</v>
      </c>
      <c r="AU21" s="3">
        <v>0.1014</v>
      </c>
      <c r="AV21" s="3">
        <v>9.3579999999999997E-2</v>
      </c>
      <c r="AW21" s="3">
        <v>8.6230000000000001E-2</v>
      </c>
      <c r="AX21" s="3">
        <v>7.9269999999999993E-2</v>
      </c>
      <c r="AY21" s="3">
        <v>7.2770000000000001E-2</v>
      </c>
      <c r="AZ21" s="3">
        <v>0.17066999999999999</v>
      </c>
      <c r="BA21" s="3">
        <v>0.16125999999999999</v>
      </c>
      <c r="BB21" s="3">
        <v>0.15160999999999999</v>
      </c>
      <c r="BC21" s="3">
        <v>0.14183000000000001</v>
      </c>
      <c r="BD21" s="3">
        <v>0.13217000000000001</v>
      </c>
      <c r="BE21" s="3">
        <v>0.12282</v>
      </c>
      <c r="BF21" s="3">
        <v>0.11398999999999999</v>
      </c>
      <c r="BG21" s="3">
        <v>0.21185000000000001</v>
      </c>
      <c r="BH21" s="3">
        <v>0.20507</v>
      </c>
      <c r="BI21" s="3">
        <v>0.19766</v>
      </c>
      <c r="BJ21" s="3">
        <v>0.18983</v>
      </c>
      <c r="BK21" s="3">
        <v>0.18157999999999999</v>
      </c>
      <c r="BL21" s="3">
        <v>0.17280000000000001</v>
      </c>
      <c r="BM21" s="3">
        <v>0.1636</v>
      </c>
      <c r="BN21" s="3">
        <v>0.22495999999999999</v>
      </c>
      <c r="BO21" s="3">
        <v>0.22591</v>
      </c>
      <c r="BP21" s="3">
        <v>0.22489000000000001</v>
      </c>
      <c r="BQ21" s="3">
        <v>0.22206000000000001</v>
      </c>
      <c r="BR21" s="3">
        <v>0.21773000000000001</v>
      </c>
      <c r="BS21" s="3">
        <v>0.21209</v>
      </c>
      <c r="BT21" s="3">
        <v>0.20558000000000001</v>
      </c>
      <c r="BU21" s="3">
        <v>0.19645000000000001</v>
      </c>
      <c r="BV21" s="3">
        <v>0.20332</v>
      </c>
      <c r="BW21" s="3">
        <v>0.20985999999999999</v>
      </c>
      <c r="BX21" s="3">
        <v>0.21584</v>
      </c>
      <c r="BY21" s="3">
        <v>0.22076999999999999</v>
      </c>
      <c r="BZ21" s="3">
        <v>0.22397</v>
      </c>
      <c r="CA21" s="3">
        <v>0.22516</v>
      </c>
      <c r="CB21" s="3">
        <v>0.15570000000000001</v>
      </c>
      <c r="CC21" s="3">
        <v>0.16434000000000001</v>
      </c>
      <c r="CD21" s="3">
        <v>0.17268</v>
      </c>
      <c r="CE21" s="3">
        <v>0.18057000000000001</v>
      </c>
      <c r="CF21" s="3">
        <v>0.18809000000000001</v>
      </c>
      <c r="CG21" s="3">
        <v>0.19527</v>
      </c>
      <c r="CH21" s="3">
        <v>0.20227999999999999</v>
      </c>
    </row>
    <row r="22" spans="1:86">
      <c r="A22" s="3" t="s">
        <v>164</v>
      </c>
      <c r="B22" s="3" t="s">
        <v>162</v>
      </c>
      <c r="C22" s="3">
        <v>2.8E-3</v>
      </c>
      <c r="D22" s="3">
        <v>2.5200000000000001E-3</v>
      </c>
      <c r="E22" s="3">
        <v>2.2699999999999999E-3</v>
      </c>
      <c r="F22" s="3">
        <v>2.0200000000000001E-3</v>
      </c>
      <c r="G22" s="3">
        <v>1.83E-3</v>
      </c>
      <c r="H22" s="3">
        <v>1.6800000000000001E-3</v>
      </c>
      <c r="I22" s="3">
        <v>1.6000000000000001E-3</v>
      </c>
      <c r="J22" s="3">
        <v>6.9199999999999999E-3</v>
      </c>
      <c r="K22" s="3">
        <v>5.8100000000000001E-3</v>
      </c>
      <c r="L22" s="3">
        <v>4.7400000000000003E-3</v>
      </c>
      <c r="M22" s="3">
        <v>3.8500000000000001E-3</v>
      </c>
      <c r="N22" s="3">
        <v>3.16E-3</v>
      </c>
      <c r="O22" s="3">
        <v>2.6700000000000001E-3</v>
      </c>
      <c r="P22" s="3">
        <v>2.32E-3</v>
      </c>
      <c r="Q22" s="3">
        <v>1.205E-2</v>
      </c>
      <c r="R22" s="3">
        <v>1.0840000000000001E-2</v>
      </c>
      <c r="S22" s="3">
        <v>9.7800000000000005E-3</v>
      </c>
      <c r="T22" s="3">
        <v>8.6700000000000006E-3</v>
      </c>
      <c r="U22" s="3">
        <v>7.5100000000000002E-3</v>
      </c>
      <c r="V22" s="3">
        <v>6.4999999999999997E-3</v>
      </c>
      <c r="W22" s="3">
        <v>5.45E-3</v>
      </c>
      <c r="X22" s="3">
        <v>1.9640000000000001E-2</v>
      </c>
      <c r="Y22" s="3">
        <v>1.899E-2</v>
      </c>
      <c r="Z22" s="3">
        <v>1.8239999999999999E-2</v>
      </c>
      <c r="AA22" s="3">
        <v>1.7430000000000001E-2</v>
      </c>
      <c r="AB22" s="3">
        <v>1.651E-2</v>
      </c>
      <c r="AC22" s="3">
        <v>1.523E-2</v>
      </c>
      <c r="AD22" s="3">
        <v>1.3950000000000001E-2</v>
      </c>
      <c r="AE22" s="3">
        <v>3.807E-2</v>
      </c>
      <c r="AF22" s="3">
        <v>3.5049999999999998E-2</v>
      </c>
      <c r="AG22" s="3">
        <v>3.2660000000000002E-2</v>
      </c>
      <c r="AH22" s="3">
        <v>3.0759999999999999E-2</v>
      </c>
      <c r="AI22" s="3">
        <v>2.9260000000000001E-2</v>
      </c>
      <c r="AJ22" s="3">
        <v>2.8049999999999999E-2</v>
      </c>
      <c r="AK22" s="3">
        <v>2.7050000000000001E-2</v>
      </c>
      <c r="AL22" s="3">
        <v>7.2669999999999998E-2</v>
      </c>
      <c r="AM22" s="3">
        <v>6.6299999999999998E-2</v>
      </c>
      <c r="AN22" s="3">
        <v>6.0429999999999998E-2</v>
      </c>
      <c r="AO22" s="3">
        <v>5.5140000000000002E-2</v>
      </c>
      <c r="AP22" s="3">
        <v>5.0479999999999997E-2</v>
      </c>
      <c r="AQ22" s="3">
        <v>4.648E-2</v>
      </c>
      <c r="AR22" s="3">
        <v>4.3180000000000003E-2</v>
      </c>
      <c r="AS22" s="3">
        <v>0.11865000000000001</v>
      </c>
      <c r="AT22" s="3">
        <v>0.10972999999999999</v>
      </c>
      <c r="AU22" s="3">
        <v>0.1014</v>
      </c>
      <c r="AV22" s="3">
        <v>9.3579999999999997E-2</v>
      </c>
      <c r="AW22" s="3">
        <v>8.6230000000000001E-2</v>
      </c>
      <c r="AX22" s="3">
        <v>7.9269999999999993E-2</v>
      </c>
      <c r="AY22" s="3">
        <v>7.2770000000000001E-2</v>
      </c>
      <c r="AZ22" s="3">
        <v>0.17066999999999999</v>
      </c>
      <c r="BA22" s="3">
        <v>0.16125999999999999</v>
      </c>
      <c r="BB22" s="3">
        <v>0.15160999999999999</v>
      </c>
      <c r="BC22" s="3">
        <v>0.14183000000000001</v>
      </c>
      <c r="BD22" s="3">
        <v>0.13217000000000001</v>
      </c>
      <c r="BE22" s="3">
        <v>0.12282</v>
      </c>
      <c r="BF22" s="3">
        <v>0.11398999999999999</v>
      </c>
      <c r="BG22" s="3">
        <v>0.21185000000000001</v>
      </c>
      <c r="BH22" s="3">
        <v>0.20507</v>
      </c>
      <c r="BI22" s="3">
        <v>0.19766</v>
      </c>
      <c r="BJ22" s="3">
        <v>0.18983</v>
      </c>
      <c r="BK22" s="3">
        <v>0.18157999999999999</v>
      </c>
      <c r="BL22" s="3">
        <v>0.17280000000000001</v>
      </c>
      <c r="BM22" s="3">
        <v>0.1636</v>
      </c>
      <c r="BN22" s="3">
        <v>0.22495999999999999</v>
      </c>
      <c r="BO22" s="3">
        <v>0.22591</v>
      </c>
      <c r="BP22" s="3">
        <v>0.22489000000000001</v>
      </c>
      <c r="BQ22" s="3">
        <v>0.22206000000000001</v>
      </c>
      <c r="BR22" s="3">
        <v>0.21773000000000001</v>
      </c>
      <c r="BS22" s="3">
        <v>0.21209</v>
      </c>
      <c r="BT22" s="3">
        <v>0.20558000000000001</v>
      </c>
      <c r="BU22" s="3">
        <v>0.19645000000000001</v>
      </c>
      <c r="BV22" s="3">
        <v>0.20332</v>
      </c>
      <c r="BW22" s="3">
        <v>0.20985999999999999</v>
      </c>
      <c r="BX22" s="3">
        <v>0.21584</v>
      </c>
      <c r="BY22" s="3">
        <v>0.22076999999999999</v>
      </c>
      <c r="BZ22" s="3">
        <v>0.22397</v>
      </c>
      <c r="CA22" s="3">
        <v>0.22516</v>
      </c>
      <c r="CB22" s="3">
        <v>0.15570000000000001</v>
      </c>
      <c r="CC22" s="3">
        <v>0.16434000000000001</v>
      </c>
      <c r="CD22" s="3">
        <v>0.17268</v>
      </c>
      <c r="CE22" s="3">
        <v>0.18057000000000001</v>
      </c>
      <c r="CF22" s="3">
        <v>0.18809000000000001</v>
      </c>
      <c r="CG22" s="3">
        <v>0.19527</v>
      </c>
      <c r="CH22" s="3">
        <v>0.20227999999999999</v>
      </c>
    </row>
    <row r="23" spans="1:86">
      <c r="A23" s="3" t="s">
        <v>165</v>
      </c>
      <c r="B23" s="3" t="s">
        <v>162</v>
      </c>
      <c r="C23" s="3">
        <v>2.8E-3</v>
      </c>
      <c r="D23" s="3">
        <v>2.5200000000000001E-3</v>
      </c>
      <c r="E23" s="3">
        <v>2.2699999999999999E-3</v>
      </c>
      <c r="F23" s="3">
        <v>2.0200000000000001E-3</v>
      </c>
      <c r="G23" s="3">
        <v>1.83E-3</v>
      </c>
      <c r="H23" s="3">
        <v>1.6800000000000001E-3</v>
      </c>
      <c r="I23" s="3">
        <v>1.6000000000000001E-3</v>
      </c>
      <c r="J23" s="3">
        <v>6.9199999999999999E-3</v>
      </c>
      <c r="K23" s="3">
        <v>5.8100000000000001E-3</v>
      </c>
      <c r="L23" s="3">
        <v>4.7400000000000003E-3</v>
      </c>
      <c r="M23" s="3">
        <v>3.8500000000000001E-3</v>
      </c>
      <c r="N23" s="3">
        <v>3.16E-3</v>
      </c>
      <c r="O23" s="3">
        <v>2.6700000000000001E-3</v>
      </c>
      <c r="P23" s="3">
        <v>2.32E-3</v>
      </c>
      <c r="Q23" s="3">
        <v>1.205E-2</v>
      </c>
      <c r="R23" s="3">
        <v>1.0840000000000001E-2</v>
      </c>
      <c r="S23" s="3">
        <v>9.7800000000000005E-3</v>
      </c>
      <c r="T23" s="3">
        <v>8.6700000000000006E-3</v>
      </c>
      <c r="U23" s="3">
        <v>7.5100000000000002E-3</v>
      </c>
      <c r="V23" s="3">
        <v>6.4999999999999997E-3</v>
      </c>
      <c r="W23" s="3">
        <v>5.45E-3</v>
      </c>
      <c r="X23" s="3">
        <v>1.9640000000000001E-2</v>
      </c>
      <c r="Y23" s="3">
        <v>1.899E-2</v>
      </c>
      <c r="Z23" s="3">
        <v>1.8239999999999999E-2</v>
      </c>
      <c r="AA23" s="3">
        <v>1.7430000000000001E-2</v>
      </c>
      <c r="AB23" s="3">
        <v>1.651E-2</v>
      </c>
      <c r="AC23" s="3">
        <v>1.523E-2</v>
      </c>
      <c r="AD23" s="3">
        <v>1.3950000000000001E-2</v>
      </c>
      <c r="AE23" s="3">
        <v>3.807E-2</v>
      </c>
      <c r="AF23" s="3">
        <v>3.5049999999999998E-2</v>
      </c>
      <c r="AG23" s="3">
        <v>3.2660000000000002E-2</v>
      </c>
      <c r="AH23" s="3">
        <v>3.0759999999999999E-2</v>
      </c>
      <c r="AI23" s="3">
        <v>2.9260000000000001E-2</v>
      </c>
      <c r="AJ23" s="3">
        <v>2.8049999999999999E-2</v>
      </c>
      <c r="AK23" s="3">
        <v>2.7050000000000001E-2</v>
      </c>
      <c r="AL23" s="3">
        <v>7.2669999999999998E-2</v>
      </c>
      <c r="AM23" s="3">
        <v>6.6299999999999998E-2</v>
      </c>
      <c r="AN23" s="3">
        <v>6.0429999999999998E-2</v>
      </c>
      <c r="AO23" s="3">
        <v>5.5140000000000002E-2</v>
      </c>
      <c r="AP23" s="3">
        <v>5.0479999999999997E-2</v>
      </c>
      <c r="AQ23" s="3">
        <v>4.648E-2</v>
      </c>
      <c r="AR23" s="3">
        <v>4.3180000000000003E-2</v>
      </c>
      <c r="AS23" s="3">
        <v>0.11865000000000001</v>
      </c>
      <c r="AT23" s="3">
        <v>0.10972999999999999</v>
      </c>
      <c r="AU23" s="3">
        <v>0.1014</v>
      </c>
      <c r="AV23" s="3">
        <v>9.3579999999999997E-2</v>
      </c>
      <c r="AW23" s="3">
        <v>8.6230000000000001E-2</v>
      </c>
      <c r="AX23" s="3">
        <v>7.9269999999999993E-2</v>
      </c>
      <c r="AY23" s="3">
        <v>7.2770000000000001E-2</v>
      </c>
      <c r="AZ23" s="3">
        <v>0.17066999999999999</v>
      </c>
      <c r="BA23" s="3">
        <v>0.16125999999999999</v>
      </c>
      <c r="BB23" s="3">
        <v>0.15160999999999999</v>
      </c>
      <c r="BC23" s="3">
        <v>0.14183000000000001</v>
      </c>
      <c r="BD23" s="3">
        <v>0.13217000000000001</v>
      </c>
      <c r="BE23" s="3">
        <v>0.12282</v>
      </c>
      <c r="BF23" s="3">
        <v>0.11398999999999999</v>
      </c>
      <c r="BG23" s="3">
        <v>0.21185000000000001</v>
      </c>
      <c r="BH23" s="3">
        <v>0.20507</v>
      </c>
      <c r="BI23" s="3">
        <v>0.19766</v>
      </c>
      <c r="BJ23" s="3">
        <v>0.18983</v>
      </c>
      <c r="BK23" s="3">
        <v>0.18157999999999999</v>
      </c>
      <c r="BL23" s="3">
        <v>0.17280000000000001</v>
      </c>
      <c r="BM23" s="3">
        <v>0.1636</v>
      </c>
      <c r="BN23" s="3">
        <v>0.22495999999999999</v>
      </c>
      <c r="BO23" s="3">
        <v>0.22591</v>
      </c>
      <c r="BP23" s="3">
        <v>0.22489000000000001</v>
      </c>
      <c r="BQ23" s="3">
        <v>0.22206000000000001</v>
      </c>
      <c r="BR23" s="3">
        <v>0.21773000000000001</v>
      </c>
      <c r="BS23" s="3">
        <v>0.21209</v>
      </c>
      <c r="BT23" s="3">
        <v>0.20558000000000001</v>
      </c>
      <c r="BU23" s="3">
        <v>0.19645000000000001</v>
      </c>
      <c r="BV23" s="3">
        <v>0.20332</v>
      </c>
      <c r="BW23" s="3">
        <v>0.20985999999999999</v>
      </c>
      <c r="BX23" s="3">
        <v>0.21584</v>
      </c>
      <c r="BY23" s="3">
        <v>0.22076999999999999</v>
      </c>
      <c r="BZ23" s="3">
        <v>0.22397</v>
      </c>
      <c r="CA23" s="3">
        <v>0.22516</v>
      </c>
      <c r="CB23" s="3">
        <v>0.15570000000000001</v>
      </c>
      <c r="CC23" s="3">
        <v>0.16434000000000001</v>
      </c>
      <c r="CD23" s="3">
        <v>0.17268</v>
      </c>
      <c r="CE23" s="3">
        <v>0.18057000000000001</v>
      </c>
      <c r="CF23" s="3">
        <v>0.18809000000000001</v>
      </c>
      <c r="CG23" s="3">
        <v>0.19527</v>
      </c>
      <c r="CH23" s="3">
        <v>0.20227999999999999</v>
      </c>
    </row>
    <row r="24" spans="1:86">
      <c r="A24" s="3" t="s">
        <v>166</v>
      </c>
      <c r="B24" s="3" t="s">
        <v>162</v>
      </c>
      <c r="C24" s="3">
        <v>2.8E-3</v>
      </c>
      <c r="D24" s="3">
        <v>2.5200000000000001E-3</v>
      </c>
      <c r="E24" s="3">
        <v>2.2699999999999999E-3</v>
      </c>
      <c r="F24" s="3">
        <v>2.0200000000000001E-3</v>
      </c>
      <c r="G24" s="3">
        <v>1.83E-3</v>
      </c>
      <c r="H24" s="3">
        <v>1.6800000000000001E-3</v>
      </c>
      <c r="I24" s="3">
        <v>1.6000000000000001E-3</v>
      </c>
      <c r="J24" s="3">
        <v>6.9199999999999999E-3</v>
      </c>
      <c r="K24" s="3">
        <v>5.8100000000000001E-3</v>
      </c>
      <c r="L24" s="3">
        <v>4.7400000000000003E-3</v>
      </c>
      <c r="M24" s="3">
        <v>3.8500000000000001E-3</v>
      </c>
      <c r="N24" s="3">
        <v>3.16E-3</v>
      </c>
      <c r="O24" s="3">
        <v>2.6700000000000001E-3</v>
      </c>
      <c r="P24" s="3">
        <v>2.32E-3</v>
      </c>
      <c r="Q24" s="3">
        <v>1.205E-2</v>
      </c>
      <c r="R24" s="3">
        <v>1.0840000000000001E-2</v>
      </c>
      <c r="S24" s="3">
        <v>9.7800000000000005E-3</v>
      </c>
      <c r="T24" s="3">
        <v>8.6700000000000006E-3</v>
      </c>
      <c r="U24" s="3">
        <v>7.5100000000000002E-3</v>
      </c>
      <c r="V24" s="3">
        <v>6.4999999999999997E-3</v>
      </c>
      <c r="W24" s="3">
        <v>5.45E-3</v>
      </c>
      <c r="X24" s="3">
        <v>1.9640000000000001E-2</v>
      </c>
      <c r="Y24" s="3">
        <v>1.899E-2</v>
      </c>
      <c r="Z24" s="3">
        <v>1.8239999999999999E-2</v>
      </c>
      <c r="AA24" s="3">
        <v>1.7430000000000001E-2</v>
      </c>
      <c r="AB24" s="3">
        <v>1.651E-2</v>
      </c>
      <c r="AC24" s="3">
        <v>1.523E-2</v>
      </c>
      <c r="AD24" s="3">
        <v>1.3950000000000001E-2</v>
      </c>
      <c r="AE24" s="3">
        <v>3.807E-2</v>
      </c>
      <c r="AF24" s="3">
        <v>3.5049999999999998E-2</v>
      </c>
      <c r="AG24" s="3">
        <v>3.2660000000000002E-2</v>
      </c>
      <c r="AH24" s="3">
        <v>3.0759999999999999E-2</v>
      </c>
      <c r="AI24" s="3">
        <v>2.9260000000000001E-2</v>
      </c>
      <c r="AJ24" s="3">
        <v>2.8049999999999999E-2</v>
      </c>
      <c r="AK24" s="3">
        <v>2.7050000000000001E-2</v>
      </c>
      <c r="AL24" s="3">
        <v>7.2669999999999998E-2</v>
      </c>
      <c r="AM24" s="3">
        <v>6.6299999999999998E-2</v>
      </c>
      <c r="AN24" s="3">
        <v>6.0429999999999998E-2</v>
      </c>
      <c r="AO24" s="3">
        <v>5.5140000000000002E-2</v>
      </c>
      <c r="AP24" s="3">
        <v>5.0479999999999997E-2</v>
      </c>
      <c r="AQ24" s="3">
        <v>4.648E-2</v>
      </c>
      <c r="AR24" s="3">
        <v>4.3180000000000003E-2</v>
      </c>
      <c r="AS24" s="3">
        <v>0.11865000000000001</v>
      </c>
      <c r="AT24" s="3">
        <v>0.10972999999999999</v>
      </c>
      <c r="AU24" s="3">
        <v>0.1014</v>
      </c>
      <c r="AV24" s="3">
        <v>9.3579999999999997E-2</v>
      </c>
      <c r="AW24" s="3">
        <v>8.6230000000000001E-2</v>
      </c>
      <c r="AX24" s="3">
        <v>7.9269999999999993E-2</v>
      </c>
      <c r="AY24" s="3">
        <v>7.2770000000000001E-2</v>
      </c>
      <c r="AZ24" s="3">
        <v>0.17066999999999999</v>
      </c>
      <c r="BA24" s="3">
        <v>0.16125999999999999</v>
      </c>
      <c r="BB24" s="3">
        <v>0.15160999999999999</v>
      </c>
      <c r="BC24" s="3">
        <v>0.14183000000000001</v>
      </c>
      <c r="BD24" s="3">
        <v>0.13217000000000001</v>
      </c>
      <c r="BE24" s="3">
        <v>0.12282</v>
      </c>
      <c r="BF24" s="3">
        <v>0.11398999999999999</v>
      </c>
      <c r="BG24" s="3">
        <v>0.21185000000000001</v>
      </c>
      <c r="BH24" s="3">
        <v>0.20507</v>
      </c>
      <c r="BI24" s="3">
        <v>0.19766</v>
      </c>
      <c r="BJ24" s="3">
        <v>0.18983</v>
      </c>
      <c r="BK24" s="3">
        <v>0.18157999999999999</v>
      </c>
      <c r="BL24" s="3">
        <v>0.17280000000000001</v>
      </c>
      <c r="BM24" s="3">
        <v>0.1636</v>
      </c>
      <c r="BN24" s="3">
        <v>0.22495999999999999</v>
      </c>
      <c r="BO24" s="3">
        <v>0.22591</v>
      </c>
      <c r="BP24" s="3">
        <v>0.22489000000000001</v>
      </c>
      <c r="BQ24" s="3">
        <v>0.22206000000000001</v>
      </c>
      <c r="BR24" s="3">
        <v>0.21773000000000001</v>
      </c>
      <c r="BS24" s="3">
        <v>0.21209</v>
      </c>
      <c r="BT24" s="3">
        <v>0.20558000000000001</v>
      </c>
      <c r="BU24" s="3">
        <v>0.19645000000000001</v>
      </c>
      <c r="BV24" s="3">
        <v>0.20332</v>
      </c>
      <c r="BW24" s="3">
        <v>0.20985999999999999</v>
      </c>
      <c r="BX24" s="3">
        <v>0.21584</v>
      </c>
      <c r="BY24" s="3">
        <v>0.22076999999999999</v>
      </c>
      <c r="BZ24" s="3">
        <v>0.22397</v>
      </c>
      <c r="CA24" s="3">
        <v>0.22516</v>
      </c>
      <c r="CB24" s="3">
        <v>0.15570000000000001</v>
      </c>
      <c r="CC24" s="3">
        <v>0.16434000000000001</v>
      </c>
      <c r="CD24" s="3">
        <v>0.17268</v>
      </c>
      <c r="CE24" s="3">
        <v>0.18057000000000001</v>
      </c>
      <c r="CF24" s="3">
        <v>0.18809000000000001</v>
      </c>
      <c r="CG24" s="3">
        <v>0.19527</v>
      </c>
      <c r="CH24" s="3">
        <v>0.20227999999999999</v>
      </c>
    </row>
    <row r="25" spans="1:86">
      <c r="A25" s="3" t="s">
        <v>167</v>
      </c>
      <c r="B25" s="3" t="s">
        <v>162</v>
      </c>
      <c r="C25" s="3">
        <v>2.8E-3</v>
      </c>
      <c r="D25" s="3">
        <v>2.5200000000000001E-3</v>
      </c>
      <c r="E25" s="3">
        <v>2.2699999999999999E-3</v>
      </c>
      <c r="F25" s="3">
        <v>2.0200000000000001E-3</v>
      </c>
      <c r="G25" s="3">
        <v>1.83E-3</v>
      </c>
      <c r="H25" s="3">
        <v>1.6800000000000001E-3</v>
      </c>
      <c r="I25" s="3">
        <v>1.6000000000000001E-3</v>
      </c>
      <c r="J25" s="3">
        <v>6.9199999999999999E-3</v>
      </c>
      <c r="K25" s="3">
        <v>5.8100000000000001E-3</v>
      </c>
      <c r="L25" s="3">
        <v>4.7400000000000003E-3</v>
      </c>
      <c r="M25" s="3">
        <v>3.8500000000000001E-3</v>
      </c>
      <c r="N25" s="3">
        <v>3.16E-3</v>
      </c>
      <c r="O25" s="3">
        <v>2.6700000000000001E-3</v>
      </c>
      <c r="P25" s="3">
        <v>2.32E-3</v>
      </c>
      <c r="Q25" s="3">
        <v>1.205E-2</v>
      </c>
      <c r="R25" s="3">
        <v>1.0840000000000001E-2</v>
      </c>
      <c r="S25" s="3">
        <v>9.7800000000000005E-3</v>
      </c>
      <c r="T25" s="3">
        <v>8.6700000000000006E-3</v>
      </c>
      <c r="U25" s="3">
        <v>7.5100000000000002E-3</v>
      </c>
      <c r="V25" s="3">
        <v>6.4999999999999997E-3</v>
      </c>
      <c r="W25" s="3">
        <v>5.45E-3</v>
      </c>
      <c r="X25" s="3">
        <v>1.9640000000000001E-2</v>
      </c>
      <c r="Y25" s="3">
        <v>1.899E-2</v>
      </c>
      <c r="Z25" s="3">
        <v>1.8239999999999999E-2</v>
      </c>
      <c r="AA25" s="3">
        <v>1.7430000000000001E-2</v>
      </c>
      <c r="AB25" s="3">
        <v>1.651E-2</v>
      </c>
      <c r="AC25" s="3">
        <v>1.523E-2</v>
      </c>
      <c r="AD25" s="3">
        <v>1.3950000000000001E-2</v>
      </c>
      <c r="AE25" s="3">
        <v>3.807E-2</v>
      </c>
      <c r="AF25" s="3">
        <v>3.5049999999999998E-2</v>
      </c>
      <c r="AG25" s="3">
        <v>3.2660000000000002E-2</v>
      </c>
      <c r="AH25" s="3">
        <v>3.0759999999999999E-2</v>
      </c>
      <c r="AI25" s="3">
        <v>2.9260000000000001E-2</v>
      </c>
      <c r="AJ25" s="3">
        <v>2.8049999999999999E-2</v>
      </c>
      <c r="AK25" s="3">
        <v>2.7050000000000001E-2</v>
      </c>
      <c r="AL25" s="3">
        <v>7.2669999999999998E-2</v>
      </c>
      <c r="AM25" s="3">
        <v>6.6299999999999998E-2</v>
      </c>
      <c r="AN25" s="3">
        <v>6.0429999999999998E-2</v>
      </c>
      <c r="AO25" s="3">
        <v>5.5140000000000002E-2</v>
      </c>
      <c r="AP25" s="3">
        <v>5.0479999999999997E-2</v>
      </c>
      <c r="AQ25" s="3">
        <v>4.648E-2</v>
      </c>
      <c r="AR25" s="3">
        <v>4.3180000000000003E-2</v>
      </c>
      <c r="AS25" s="3">
        <v>0.11865000000000001</v>
      </c>
      <c r="AT25" s="3">
        <v>0.10972999999999999</v>
      </c>
      <c r="AU25" s="3">
        <v>0.1014</v>
      </c>
      <c r="AV25" s="3">
        <v>9.3579999999999997E-2</v>
      </c>
      <c r="AW25" s="3">
        <v>8.6230000000000001E-2</v>
      </c>
      <c r="AX25" s="3">
        <v>7.9269999999999993E-2</v>
      </c>
      <c r="AY25" s="3">
        <v>7.2770000000000001E-2</v>
      </c>
      <c r="AZ25" s="3">
        <v>0.17066999999999999</v>
      </c>
      <c r="BA25" s="3">
        <v>0.16125999999999999</v>
      </c>
      <c r="BB25" s="3">
        <v>0.15160999999999999</v>
      </c>
      <c r="BC25" s="3">
        <v>0.14183000000000001</v>
      </c>
      <c r="BD25" s="3">
        <v>0.13217000000000001</v>
      </c>
      <c r="BE25" s="3">
        <v>0.12282</v>
      </c>
      <c r="BF25" s="3">
        <v>0.11398999999999999</v>
      </c>
      <c r="BG25" s="3">
        <v>0.21185000000000001</v>
      </c>
      <c r="BH25" s="3">
        <v>0.20507</v>
      </c>
      <c r="BI25" s="3">
        <v>0.19766</v>
      </c>
      <c r="BJ25" s="3">
        <v>0.18983</v>
      </c>
      <c r="BK25" s="3">
        <v>0.18157999999999999</v>
      </c>
      <c r="BL25" s="3">
        <v>0.17280000000000001</v>
      </c>
      <c r="BM25" s="3">
        <v>0.1636</v>
      </c>
      <c r="BN25" s="3">
        <v>0.22495999999999999</v>
      </c>
      <c r="BO25" s="3">
        <v>0.22591</v>
      </c>
      <c r="BP25" s="3">
        <v>0.22489000000000001</v>
      </c>
      <c r="BQ25" s="3">
        <v>0.22206000000000001</v>
      </c>
      <c r="BR25" s="3">
        <v>0.21773000000000001</v>
      </c>
      <c r="BS25" s="3">
        <v>0.21209</v>
      </c>
      <c r="BT25" s="3">
        <v>0.20558000000000001</v>
      </c>
      <c r="BU25" s="3">
        <v>0.19645000000000001</v>
      </c>
      <c r="BV25" s="3">
        <v>0.20332</v>
      </c>
      <c r="BW25" s="3">
        <v>0.20985999999999999</v>
      </c>
      <c r="BX25" s="3">
        <v>0.21584</v>
      </c>
      <c r="BY25" s="3">
        <v>0.22076999999999999</v>
      </c>
      <c r="BZ25" s="3">
        <v>0.22397</v>
      </c>
      <c r="CA25" s="3">
        <v>0.22516</v>
      </c>
      <c r="CB25" s="3">
        <v>0.15570000000000001</v>
      </c>
      <c r="CC25" s="3">
        <v>0.16434000000000001</v>
      </c>
      <c r="CD25" s="3">
        <v>0.17268</v>
      </c>
      <c r="CE25" s="3">
        <v>0.18057000000000001</v>
      </c>
      <c r="CF25" s="3">
        <v>0.18809000000000001</v>
      </c>
      <c r="CG25" s="3">
        <v>0.19527</v>
      </c>
      <c r="CH25" s="3">
        <v>0.20227999999999999</v>
      </c>
    </row>
    <row r="26" spans="1:86">
      <c r="A26" s="3" t="s">
        <v>168</v>
      </c>
      <c r="B26" s="3" t="s">
        <v>162</v>
      </c>
      <c r="C26" s="3">
        <v>2.8E-3</v>
      </c>
      <c r="D26" s="3">
        <v>2.5200000000000001E-3</v>
      </c>
      <c r="E26" s="3">
        <v>2.2699999999999999E-3</v>
      </c>
      <c r="F26" s="3">
        <v>2.0200000000000001E-3</v>
      </c>
      <c r="G26" s="3">
        <v>1.83E-3</v>
      </c>
      <c r="H26" s="3">
        <v>1.6800000000000001E-3</v>
      </c>
      <c r="I26" s="3">
        <v>1.6000000000000001E-3</v>
      </c>
      <c r="J26" s="3">
        <v>6.9199999999999999E-3</v>
      </c>
      <c r="K26" s="3">
        <v>5.8100000000000001E-3</v>
      </c>
      <c r="L26" s="3">
        <v>4.7400000000000003E-3</v>
      </c>
      <c r="M26" s="3">
        <v>3.8500000000000001E-3</v>
      </c>
      <c r="N26" s="3">
        <v>3.16E-3</v>
      </c>
      <c r="O26" s="3">
        <v>2.6700000000000001E-3</v>
      </c>
      <c r="P26" s="3">
        <v>2.32E-3</v>
      </c>
      <c r="Q26" s="3">
        <v>1.205E-2</v>
      </c>
      <c r="R26" s="3">
        <v>1.0840000000000001E-2</v>
      </c>
      <c r="S26" s="3">
        <v>9.7800000000000005E-3</v>
      </c>
      <c r="T26" s="3">
        <v>8.6700000000000006E-3</v>
      </c>
      <c r="U26" s="3">
        <v>7.5100000000000002E-3</v>
      </c>
      <c r="V26" s="3">
        <v>6.4999999999999997E-3</v>
      </c>
      <c r="W26" s="3">
        <v>5.45E-3</v>
      </c>
      <c r="X26" s="3">
        <v>1.9640000000000001E-2</v>
      </c>
      <c r="Y26" s="3">
        <v>1.899E-2</v>
      </c>
      <c r="Z26" s="3">
        <v>1.8239999999999999E-2</v>
      </c>
      <c r="AA26" s="3">
        <v>1.7430000000000001E-2</v>
      </c>
      <c r="AB26" s="3">
        <v>1.651E-2</v>
      </c>
      <c r="AC26" s="3">
        <v>1.523E-2</v>
      </c>
      <c r="AD26" s="3">
        <v>1.3950000000000001E-2</v>
      </c>
      <c r="AE26" s="3">
        <v>3.807E-2</v>
      </c>
      <c r="AF26" s="3">
        <v>3.5049999999999998E-2</v>
      </c>
      <c r="AG26" s="3">
        <v>3.2660000000000002E-2</v>
      </c>
      <c r="AH26" s="3">
        <v>3.0759999999999999E-2</v>
      </c>
      <c r="AI26" s="3">
        <v>2.9260000000000001E-2</v>
      </c>
      <c r="AJ26" s="3">
        <v>2.8049999999999999E-2</v>
      </c>
      <c r="AK26" s="3">
        <v>2.7050000000000001E-2</v>
      </c>
      <c r="AL26" s="3">
        <v>7.2669999999999998E-2</v>
      </c>
      <c r="AM26" s="3">
        <v>6.6299999999999998E-2</v>
      </c>
      <c r="AN26" s="3">
        <v>6.0429999999999998E-2</v>
      </c>
      <c r="AO26" s="3">
        <v>5.5140000000000002E-2</v>
      </c>
      <c r="AP26" s="3">
        <v>5.0479999999999997E-2</v>
      </c>
      <c r="AQ26" s="3">
        <v>4.648E-2</v>
      </c>
      <c r="AR26" s="3">
        <v>4.3180000000000003E-2</v>
      </c>
      <c r="AS26" s="3">
        <v>0.11865000000000001</v>
      </c>
      <c r="AT26" s="3">
        <v>0.10972999999999999</v>
      </c>
      <c r="AU26" s="3">
        <v>0.1014</v>
      </c>
      <c r="AV26" s="3">
        <v>9.3579999999999997E-2</v>
      </c>
      <c r="AW26" s="3">
        <v>8.6230000000000001E-2</v>
      </c>
      <c r="AX26" s="3">
        <v>7.9269999999999993E-2</v>
      </c>
      <c r="AY26" s="3">
        <v>7.2770000000000001E-2</v>
      </c>
      <c r="AZ26" s="3">
        <v>0.17066999999999999</v>
      </c>
      <c r="BA26" s="3">
        <v>0.16125999999999999</v>
      </c>
      <c r="BB26" s="3">
        <v>0.15160999999999999</v>
      </c>
      <c r="BC26" s="3">
        <v>0.14183000000000001</v>
      </c>
      <c r="BD26" s="3">
        <v>0.13217000000000001</v>
      </c>
      <c r="BE26" s="3">
        <v>0.12282</v>
      </c>
      <c r="BF26" s="3">
        <v>0.11398999999999999</v>
      </c>
      <c r="BG26" s="3">
        <v>0.21185000000000001</v>
      </c>
      <c r="BH26" s="3">
        <v>0.20507</v>
      </c>
      <c r="BI26" s="3">
        <v>0.19766</v>
      </c>
      <c r="BJ26" s="3">
        <v>0.18983</v>
      </c>
      <c r="BK26" s="3">
        <v>0.18157999999999999</v>
      </c>
      <c r="BL26" s="3">
        <v>0.17280000000000001</v>
      </c>
      <c r="BM26" s="3">
        <v>0.1636</v>
      </c>
      <c r="BN26" s="3">
        <v>0.22495999999999999</v>
      </c>
      <c r="BO26" s="3">
        <v>0.22591</v>
      </c>
      <c r="BP26" s="3">
        <v>0.22489000000000001</v>
      </c>
      <c r="BQ26" s="3">
        <v>0.22206000000000001</v>
      </c>
      <c r="BR26" s="3">
        <v>0.21773000000000001</v>
      </c>
      <c r="BS26" s="3">
        <v>0.21209</v>
      </c>
      <c r="BT26" s="3">
        <v>0.20558000000000001</v>
      </c>
      <c r="BU26" s="3">
        <v>0.19645000000000001</v>
      </c>
      <c r="BV26" s="3">
        <v>0.20332</v>
      </c>
      <c r="BW26" s="3">
        <v>0.20985999999999999</v>
      </c>
      <c r="BX26" s="3">
        <v>0.21584</v>
      </c>
      <c r="BY26" s="3">
        <v>0.22076999999999999</v>
      </c>
      <c r="BZ26" s="3">
        <v>0.22397</v>
      </c>
      <c r="CA26" s="3">
        <v>0.22516</v>
      </c>
      <c r="CB26" s="3">
        <v>0.15570000000000001</v>
      </c>
      <c r="CC26" s="3">
        <v>0.16434000000000001</v>
      </c>
      <c r="CD26" s="3">
        <v>0.17268</v>
      </c>
      <c r="CE26" s="3">
        <v>0.18057000000000001</v>
      </c>
      <c r="CF26" s="3">
        <v>0.18809000000000001</v>
      </c>
      <c r="CG26" s="3">
        <v>0.19527</v>
      </c>
      <c r="CH26" s="3">
        <v>0.20227999999999999</v>
      </c>
    </row>
    <row r="27" spans="1:86">
      <c r="A27" s="3" t="s">
        <v>169</v>
      </c>
      <c r="B27" s="3" t="s">
        <v>169</v>
      </c>
      <c r="C27" s="3">
        <v>2.8E-3</v>
      </c>
      <c r="D27" s="3">
        <v>2.5200000000000001E-3</v>
      </c>
      <c r="E27" s="3">
        <v>2.2699999999999999E-3</v>
      </c>
      <c r="F27" s="3">
        <v>2.0200000000000001E-3</v>
      </c>
      <c r="G27" s="3">
        <v>1.83E-3</v>
      </c>
      <c r="H27" s="3">
        <v>1.6800000000000001E-3</v>
      </c>
      <c r="I27" s="3">
        <v>1.6000000000000001E-3</v>
      </c>
      <c r="J27" s="3">
        <v>6.9199999999999999E-3</v>
      </c>
      <c r="K27" s="3">
        <v>5.8100000000000001E-3</v>
      </c>
      <c r="L27" s="3">
        <v>4.7400000000000003E-3</v>
      </c>
      <c r="M27" s="3">
        <v>3.8500000000000001E-3</v>
      </c>
      <c r="N27" s="3">
        <v>3.16E-3</v>
      </c>
      <c r="O27" s="3">
        <v>2.6700000000000001E-3</v>
      </c>
      <c r="P27" s="3">
        <v>2.32E-3</v>
      </c>
      <c r="Q27" s="3">
        <v>1.205E-2</v>
      </c>
      <c r="R27" s="3">
        <v>1.0840000000000001E-2</v>
      </c>
      <c r="S27" s="3">
        <v>9.7800000000000005E-3</v>
      </c>
      <c r="T27" s="3">
        <v>8.6700000000000006E-3</v>
      </c>
      <c r="U27" s="3">
        <v>7.5100000000000002E-3</v>
      </c>
      <c r="V27" s="3">
        <v>6.4999999999999997E-3</v>
      </c>
      <c r="W27" s="3">
        <v>5.45E-3</v>
      </c>
      <c r="X27" s="3">
        <v>1.9640000000000001E-2</v>
      </c>
      <c r="Y27" s="3">
        <v>1.899E-2</v>
      </c>
      <c r="Z27" s="3">
        <v>1.8239999999999999E-2</v>
      </c>
      <c r="AA27" s="3">
        <v>1.7430000000000001E-2</v>
      </c>
      <c r="AB27" s="3">
        <v>1.651E-2</v>
      </c>
      <c r="AC27" s="3">
        <v>1.523E-2</v>
      </c>
      <c r="AD27" s="3">
        <v>1.3950000000000001E-2</v>
      </c>
      <c r="AE27" s="3">
        <v>3.807E-2</v>
      </c>
      <c r="AF27" s="3">
        <v>3.5049999999999998E-2</v>
      </c>
      <c r="AG27" s="3">
        <v>3.2660000000000002E-2</v>
      </c>
      <c r="AH27" s="3">
        <v>3.0759999999999999E-2</v>
      </c>
      <c r="AI27" s="3">
        <v>2.9260000000000001E-2</v>
      </c>
      <c r="AJ27" s="3">
        <v>2.8049999999999999E-2</v>
      </c>
      <c r="AK27" s="3">
        <v>2.7050000000000001E-2</v>
      </c>
      <c r="AL27" s="3">
        <v>7.2669999999999998E-2</v>
      </c>
      <c r="AM27" s="3">
        <v>6.6299999999999998E-2</v>
      </c>
      <c r="AN27" s="3">
        <v>6.0429999999999998E-2</v>
      </c>
      <c r="AO27" s="3">
        <v>5.5140000000000002E-2</v>
      </c>
      <c r="AP27" s="3">
        <v>5.0479999999999997E-2</v>
      </c>
      <c r="AQ27" s="3">
        <v>4.648E-2</v>
      </c>
      <c r="AR27" s="3">
        <v>4.3180000000000003E-2</v>
      </c>
      <c r="AS27" s="3">
        <v>0.11865000000000001</v>
      </c>
      <c r="AT27" s="3">
        <v>0.10972999999999999</v>
      </c>
      <c r="AU27" s="3">
        <v>0.1014</v>
      </c>
      <c r="AV27" s="3">
        <v>9.3579999999999997E-2</v>
      </c>
      <c r="AW27" s="3">
        <v>8.6230000000000001E-2</v>
      </c>
      <c r="AX27" s="3">
        <v>7.9269999999999993E-2</v>
      </c>
      <c r="AY27" s="3">
        <v>7.2770000000000001E-2</v>
      </c>
      <c r="AZ27" s="3">
        <v>0.17066999999999999</v>
      </c>
      <c r="BA27" s="3">
        <v>0.16125999999999999</v>
      </c>
      <c r="BB27" s="3">
        <v>0.15160999999999999</v>
      </c>
      <c r="BC27" s="3">
        <v>0.14183000000000001</v>
      </c>
      <c r="BD27" s="3">
        <v>0.13217000000000001</v>
      </c>
      <c r="BE27" s="3">
        <v>0.12282</v>
      </c>
      <c r="BF27" s="3">
        <v>0.11398999999999999</v>
      </c>
      <c r="BG27" s="3">
        <v>0.21185000000000001</v>
      </c>
      <c r="BH27" s="3">
        <v>0.20507</v>
      </c>
      <c r="BI27" s="3">
        <v>0.19766</v>
      </c>
      <c r="BJ27" s="3">
        <v>0.18983</v>
      </c>
      <c r="BK27" s="3">
        <v>0.18157999999999999</v>
      </c>
      <c r="BL27" s="3">
        <v>0.17280000000000001</v>
      </c>
      <c r="BM27" s="3">
        <v>0.1636</v>
      </c>
      <c r="BN27" s="3">
        <v>0.22495999999999999</v>
      </c>
      <c r="BO27" s="3">
        <v>0.22591</v>
      </c>
      <c r="BP27" s="3">
        <v>0.22489000000000001</v>
      </c>
      <c r="BQ27" s="3">
        <v>0.22206000000000001</v>
      </c>
      <c r="BR27" s="3">
        <v>0.21773000000000001</v>
      </c>
      <c r="BS27" s="3">
        <v>0.21209</v>
      </c>
      <c r="BT27" s="3">
        <v>0.20558000000000001</v>
      </c>
      <c r="BU27" s="3">
        <v>0.19645000000000001</v>
      </c>
      <c r="BV27" s="3">
        <v>0.20332</v>
      </c>
      <c r="BW27" s="3">
        <v>0.20985999999999999</v>
      </c>
      <c r="BX27" s="3">
        <v>0.21584</v>
      </c>
      <c r="BY27" s="3">
        <v>0.22076999999999999</v>
      </c>
      <c r="BZ27" s="3">
        <v>0.22397</v>
      </c>
      <c r="CA27" s="3">
        <v>0.22516</v>
      </c>
      <c r="CB27" s="3">
        <v>0.15570000000000001</v>
      </c>
      <c r="CC27" s="3">
        <v>0.16434000000000001</v>
      </c>
      <c r="CD27" s="3">
        <v>0.17268</v>
      </c>
      <c r="CE27" s="3">
        <v>0.18057000000000001</v>
      </c>
      <c r="CF27" s="3">
        <v>0.18809000000000001</v>
      </c>
      <c r="CG27" s="3">
        <v>0.19527</v>
      </c>
      <c r="CH27" s="3">
        <v>0.20227999999999999</v>
      </c>
    </row>
    <row r="28" spans="1:86">
      <c r="A28" s="3" t="s">
        <v>170</v>
      </c>
      <c r="B28" s="3" t="s">
        <v>169</v>
      </c>
      <c r="C28" s="3">
        <v>2.8E-3</v>
      </c>
      <c r="D28" s="3">
        <v>2.5200000000000001E-3</v>
      </c>
      <c r="E28" s="3">
        <v>2.2699999999999999E-3</v>
      </c>
      <c r="F28" s="3">
        <v>2.0200000000000001E-3</v>
      </c>
      <c r="G28" s="3">
        <v>1.83E-3</v>
      </c>
      <c r="H28" s="3">
        <v>1.6800000000000001E-3</v>
      </c>
      <c r="I28" s="3">
        <v>1.6000000000000001E-3</v>
      </c>
      <c r="J28" s="3">
        <v>6.9199999999999999E-3</v>
      </c>
      <c r="K28" s="3">
        <v>5.8100000000000001E-3</v>
      </c>
      <c r="L28" s="3">
        <v>4.7400000000000003E-3</v>
      </c>
      <c r="M28" s="3">
        <v>3.8500000000000001E-3</v>
      </c>
      <c r="N28" s="3">
        <v>3.16E-3</v>
      </c>
      <c r="O28" s="3">
        <v>2.6700000000000001E-3</v>
      </c>
      <c r="P28" s="3">
        <v>2.32E-3</v>
      </c>
      <c r="Q28" s="3">
        <v>1.205E-2</v>
      </c>
      <c r="R28" s="3">
        <v>1.0840000000000001E-2</v>
      </c>
      <c r="S28" s="3">
        <v>9.7800000000000005E-3</v>
      </c>
      <c r="T28" s="3">
        <v>8.6700000000000006E-3</v>
      </c>
      <c r="U28" s="3">
        <v>7.5100000000000002E-3</v>
      </c>
      <c r="V28" s="3">
        <v>6.4999999999999997E-3</v>
      </c>
      <c r="W28" s="3">
        <v>5.45E-3</v>
      </c>
      <c r="X28" s="3">
        <v>1.9640000000000001E-2</v>
      </c>
      <c r="Y28" s="3">
        <v>1.899E-2</v>
      </c>
      <c r="Z28" s="3">
        <v>1.8239999999999999E-2</v>
      </c>
      <c r="AA28" s="3">
        <v>1.7430000000000001E-2</v>
      </c>
      <c r="AB28" s="3">
        <v>1.651E-2</v>
      </c>
      <c r="AC28" s="3">
        <v>1.523E-2</v>
      </c>
      <c r="AD28" s="3">
        <v>1.3950000000000001E-2</v>
      </c>
      <c r="AE28" s="3">
        <v>3.807E-2</v>
      </c>
      <c r="AF28" s="3">
        <v>3.5049999999999998E-2</v>
      </c>
      <c r="AG28" s="3">
        <v>3.2660000000000002E-2</v>
      </c>
      <c r="AH28" s="3">
        <v>3.0759999999999999E-2</v>
      </c>
      <c r="AI28" s="3">
        <v>2.9260000000000001E-2</v>
      </c>
      <c r="AJ28" s="3">
        <v>2.8049999999999999E-2</v>
      </c>
      <c r="AK28" s="3">
        <v>2.7050000000000001E-2</v>
      </c>
      <c r="AL28" s="3">
        <v>7.2669999999999998E-2</v>
      </c>
      <c r="AM28" s="3">
        <v>6.6299999999999998E-2</v>
      </c>
      <c r="AN28" s="3">
        <v>6.0429999999999998E-2</v>
      </c>
      <c r="AO28" s="3">
        <v>5.5140000000000002E-2</v>
      </c>
      <c r="AP28" s="3">
        <v>5.0479999999999997E-2</v>
      </c>
      <c r="AQ28" s="3">
        <v>4.648E-2</v>
      </c>
      <c r="AR28" s="3">
        <v>4.3180000000000003E-2</v>
      </c>
      <c r="AS28" s="3">
        <v>0.11865000000000001</v>
      </c>
      <c r="AT28" s="3">
        <v>0.10972999999999999</v>
      </c>
      <c r="AU28" s="3">
        <v>0.1014</v>
      </c>
      <c r="AV28" s="3">
        <v>9.3579999999999997E-2</v>
      </c>
      <c r="AW28" s="3">
        <v>8.6230000000000001E-2</v>
      </c>
      <c r="AX28" s="3">
        <v>7.9269999999999993E-2</v>
      </c>
      <c r="AY28" s="3">
        <v>7.2770000000000001E-2</v>
      </c>
      <c r="AZ28" s="3">
        <v>0.17066999999999999</v>
      </c>
      <c r="BA28" s="3">
        <v>0.16125999999999999</v>
      </c>
      <c r="BB28" s="3">
        <v>0.15160999999999999</v>
      </c>
      <c r="BC28" s="3">
        <v>0.14183000000000001</v>
      </c>
      <c r="BD28" s="3">
        <v>0.13217000000000001</v>
      </c>
      <c r="BE28" s="3">
        <v>0.12282</v>
      </c>
      <c r="BF28" s="3">
        <v>0.11398999999999999</v>
      </c>
      <c r="BG28" s="3">
        <v>0.21185000000000001</v>
      </c>
      <c r="BH28" s="3">
        <v>0.20507</v>
      </c>
      <c r="BI28" s="3">
        <v>0.19766</v>
      </c>
      <c r="BJ28" s="3">
        <v>0.18983</v>
      </c>
      <c r="BK28" s="3">
        <v>0.18157999999999999</v>
      </c>
      <c r="BL28" s="3">
        <v>0.17280000000000001</v>
      </c>
      <c r="BM28" s="3">
        <v>0.1636</v>
      </c>
      <c r="BN28" s="3">
        <v>0.22495999999999999</v>
      </c>
      <c r="BO28" s="3">
        <v>0.22591</v>
      </c>
      <c r="BP28" s="3">
        <v>0.22489000000000001</v>
      </c>
      <c r="BQ28" s="3">
        <v>0.22206000000000001</v>
      </c>
      <c r="BR28" s="3">
        <v>0.21773000000000001</v>
      </c>
      <c r="BS28" s="3">
        <v>0.21209</v>
      </c>
      <c r="BT28" s="3">
        <v>0.20558000000000001</v>
      </c>
      <c r="BU28" s="3">
        <v>0.19645000000000001</v>
      </c>
      <c r="BV28" s="3">
        <v>0.20332</v>
      </c>
      <c r="BW28" s="3">
        <v>0.20985999999999999</v>
      </c>
      <c r="BX28" s="3">
        <v>0.21584</v>
      </c>
      <c r="BY28" s="3">
        <v>0.22076999999999999</v>
      </c>
      <c r="BZ28" s="3">
        <v>0.22397</v>
      </c>
      <c r="CA28" s="3">
        <v>0.22516</v>
      </c>
      <c r="CB28" s="3">
        <v>0.15570000000000001</v>
      </c>
      <c r="CC28" s="3">
        <v>0.16434000000000001</v>
      </c>
      <c r="CD28" s="3">
        <v>0.17268</v>
      </c>
      <c r="CE28" s="3">
        <v>0.18057000000000001</v>
      </c>
      <c r="CF28" s="3">
        <v>0.18809000000000001</v>
      </c>
      <c r="CG28" s="3">
        <v>0.19527</v>
      </c>
      <c r="CH28" s="3">
        <v>0.20227999999999999</v>
      </c>
    </row>
    <row r="29" spans="1:86">
      <c r="A29" s="3" t="s">
        <v>171</v>
      </c>
      <c r="B29" s="3" t="s">
        <v>169</v>
      </c>
      <c r="C29" s="3">
        <v>2.8E-3</v>
      </c>
      <c r="D29" s="3">
        <v>2.5200000000000001E-3</v>
      </c>
      <c r="E29" s="3">
        <v>2.2699999999999999E-3</v>
      </c>
      <c r="F29" s="3">
        <v>2.0200000000000001E-3</v>
      </c>
      <c r="G29" s="3">
        <v>1.83E-3</v>
      </c>
      <c r="H29" s="3">
        <v>1.6800000000000001E-3</v>
      </c>
      <c r="I29" s="3">
        <v>1.6000000000000001E-3</v>
      </c>
      <c r="J29" s="3">
        <v>6.9199999999999999E-3</v>
      </c>
      <c r="K29" s="3">
        <v>5.8100000000000001E-3</v>
      </c>
      <c r="L29" s="3">
        <v>4.7400000000000003E-3</v>
      </c>
      <c r="M29" s="3">
        <v>3.8500000000000001E-3</v>
      </c>
      <c r="N29" s="3">
        <v>3.16E-3</v>
      </c>
      <c r="O29" s="3">
        <v>2.6700000000000001E-3</v>
      </c>
      <c r="P29" s="3">
        <v>2.32E-3</v>
      </c>
      <c r="Q29" s="3">
        <v>1.205E-2</v>
      </c>
      <c r="R29" s="3">
        <v>1.0840000000000001E-2</v>
      </c>
      <c r="S29" s="3">
        <v>9.7800000000000005E-3</v>
      </c>
      <c r="T29" s="3">
        <v>8.6700000000000006E-3</v>
      </c>
      <c r="U29" s="3">
        <v>7.5100000000000002E-3</v>
      </c>
      <c r="V29" s="3">
        <v>6.4999999999999997E-3</v>
      </c>
      <c r="W29" s="3">
        <v>5.45E-3</v>
      </c>
      <c r="X29" s="3">
        <v>1.9640000000000001E-2</v>
      </c>
      <c r="Y29" s="3">
        <v>1.899E-2</v>
      </c>
      <c r="Z29" s="3">
        <v>1.8239999999999999E-2</v>
      </c>
      <c r="AA29" s="3">
        <v>1.7430000000000001E-2</v>
      </c>
      <c r="AB29" s="3">
        <v>1.651E-2</v>
      </c>
      <c r="AC29" s="3">
        <v>1.523E-2</v>
      </c>
      <c r="AD29" s="3">
        <v>1.3950000000000001E-2</v>
      </c>
      <c r="AE29" s="3">
        <v>3.807E-2</v>
      </c>
      <c r="AF29" s="3">
        <v>3.5049999999999998E-2</v>
      </c>
      <c r="AG29" s="3">
        <v>3.2660000000000002E-2</v>
      </c>
      <c r="AH29" s="3">
        <v>3.0759999999999999E-2</v>
      </c>
      <c r="AI29" s="3">
        <v>2.9260000000000001E-2</v>
      </c>
      <c r="AJ29" s="3">
        <v>2.8049999999999999E-2</v>
      </c>
      <c r="AK29" s="3">
        <v>2.7050000000000001E-2</v>
      </c>
      <c r="AL29" s="3">
        <v>7.2669999999999998E-2</v>
      </c>
      <c r="AM29" s="3">
        <v>6.6299999999999998E-2</v>
      </c>
      <c r="AN29" s="3">
        <v>6.0429999999999998E-2</v>
      </c>
      <c r="AO29" s="3">
        <v>5.5140000000000002E-2</v>
      </c>
      <c r="AP29" s="3">
        <v>5.0479999999999997E-2</v>
      </c>
      <c r="AQ29" s="3">
        <v>4.648E-2</v>
      </c>
      <c r="AR29" s="3">
        <v>4.3180000000000003E-2</v>
      </c>
      <c r="AS29" s="3">
        <v>0.11865000000000001</v>
      </c>
      <c r="AT29" s="3">
        <v>0.10972999999999999</v>
      </c>
      <c r="AU29" s="3">
        <v>0.1014</v>
      </c>
      <c r="AV29" s="3">
        <v>9.3579999999999997E-2</v>
      </c>
      <c r="AW29" s="3">
        <v>8.6230000000000001E-2</v>
      </c>
      <c r="AX29" s="3">
        <v>7.9269999999999993E-2</v>
      </c>
      <c r="AY29" s="3">
        <v>7.2770000000000001E-2</v>
      </c>
      <c r="AZ29" s="3">
        <v>0.17066999999999999</v>
      </c>
      <c r="BA29" s="3">
        <v>0.16125999999999999</v>
      </c>
      <c r="BB29" s="3">
        <v>0.15160999999999999</v>
      </c>
      <c r="BC29" s="3">
        <v>0.14183000000000001</v>
      </c>
      <c r="BD29" s="3">
        <v>0.13217000000000001</v>
      </c>
      <c r="BE29" s="3">
        <v>0.12282</v>
      </c>
      <c r="BF29" s="3">
        <v>0.11398999999999999</v>
      </c>
      <c r="BG29" s="3">
        <v>0.21185000000000001</v>
      </c>
      <c r="BH29" s="3">
        <v>0.20507</v>
      </c>
      <c r="BI29" s="3">
        <v>0.19766</v>
      </c>
      <c r="BJ29" s="3">
        <v>0.18983</v>
      </c>
      <c r="BK29" s="3">
        <v>0.18157999999999999</v>
      </c>
      <c r="BL29" s="3">
        <v>0.17280000000000001</v>
      </c>
      <c r="BM29" s="3">
        <v>0.1636</v>
      </c>
      <c r="BN29" s="3">
        <v>0.22495999999999999</v>
      </c>
      <c r="BO29" s="3">
        <v>0.22591</v>
      </c>
      <c r="BP29" s="3">
        <v>0.22489000000000001</v>
      </c>
      <c r="BQ29" s="3">
        <v>0.22206000000000001</v>
      </c>
      <c r="BR29" s="3">
        <v>0.21773000000000001</v>
      </c>
      <c r="BS29" s="3">
        <v>0.21209</v>
      </c>
      <c r="BT29" s="3">
        <v>0.20558000000000001</v>
      </c>
      <c r="BU29" s="3">
        <v>0.19645000000000001</v>
      </c>
      <c r="BV29" s="3">
        <v>0.20332</v>
      </c>
      <c r="BW29" s="3">
        <v>0.20985999999999999</v>
      </c>
      <c r="BX29" s="3">
        <v>0.21584</v>
      </c>
      <c r="BY29" s="3">
        <v>0.22076999999999999</v>
      </c>
      <c r="BZ29" s="3">
        <v>0.22397</v>
      </c>
      <c r="CA29" s="3">
        <v>0.22516</v>
      </c>
      <c r="CB29" s="3">
        <v>0.15570000000000001</v>
      </c>
      <c r="CC29" s="3">
        <v>0.16434000000000001</v>
      </c>
      <c r="CD29" s="3">
        <v>0.17268</v>
      </c>
      <c r="CE29" s="3">
        <v>0.18057000000000001</v>
      </c>
      <c r="CF29" s="3">
        <v>0.18809000000000001</v>
      </c>
      <c r="CG29" s="3">
        <v>0.19527</v>
      </c>
      <c r="CH29" s="3">
        <v>0.20227999999999999</v>
      </c>
    </row>
    <row r="30" spans="1:86">
      <c r="A30" s="3" t="s">
        <v>172</v>
      </c>
      <c r="B30" s="3" t="s">
        <v>169</v>
      </c>
      <c r="C30" s="3">
        <v>2.8E-3</v>
      </c>
      <c r="D30" s="3">
        <v>2.5200000000000001E-3</v>
      </c>
      <c r="E30" s="3">
        <v>2.2699999999999999E-3</v>
      </c>
      <c r="F30" s="3">
        <v>2.0200000000000001E-3</v>
      </c>
      <c r="G30" s="3">
        <v>1.83E-3</v>
      </c>
      <c r="H30" s="3">
        <v>1.6800000000000001E-3</v>
      </c>
      <c r="I30" s="3">
        <v>1.6000000000000001E-3</v>
      </c>
      <c r="J30" s="3">
        <v>6.9199999999999999E-3</v>
      </c>
      <c r="K30" s="3">
        <v>5.8100000000000001E-3</v>
      </c>
      <c r="L30" s="3">
        <v>4.7400000000000003E-3</v>
      </c>
      <c r="M30" s="3">
        <v>3.8500000000000001E-3</v>
      </c>
      <c r="N30" s="3">
        <v>3.16E-3</v>
      </c>
      <c r="O30" s="3">
        <v>2.6700000000000001E-3</v>
      </c>
      <c r="P30" s="3">
        <v>2.32E-3</v>
      </c>
      <c r="Q30" s="3">
        <v>1.205E-2</v>
      </c>
      <c r="R30" s="3">
        <v>1.0840000000000001E-2</v>
      </c>
      <c r="S30" s="3">
        <v>9.7800000000000005E-3</v>
      </c>
      <c r="T30" s="3">
        <v>8.6700000000000006E-3</v>
      </c>
      <c r="U30" s="3">
        <v>7.5100000000000002E-3</v>
      </c>
      <c r="V30" s="3">
        <v>6.4999999999999997E-3</v>
      </c>
      <c r="W30" s="3">
        <v>5.45E-3</v>
      </c>
      <c r="X30" s="3">
        <v>1.9640000000000001E-2</v>
      </c>
      <c r="Y30" s="3">
        <v>1.899E-2</v>
      </c>
      <c r="Z30" s="3">
        <v>1.8239999999999999E-2</v>
      </c>
      <c r="AA30" s="3">
        <v>1.7430000000000001E-2</v>
      </c>
      <c r="AB30" s="3">
        <v>1.651E-2</v>
      </c>
      <c r="AC30" s="3">
        <v>1.523E-2</v>
      </c>
      <c r="AD30" s="3">
        <v>1.3950000000000001E-2</v>
      </c>
      <c r="AE30" s="3">
        <v>3.807E-2</v>
      </c>
      <c r="AF30" s="3">
        <v>3.5049999999999998E-2</v>
      </c>
      <c r="AG30" s="3">
        <v>3.2660000000000002E-2</v>
      </c>
      <c r="AH30" s="3">
        <v>3.0759999999999999E-2</v>
      </c>
      <c r="AI30" s="3">
        <v>2.9260000000000001E-2</v>
      </c>
      <c r="AJ30" s="3">
        <v>2.8049999999999999E-2</v>
      </c>
      <c r="AK30" s="3">
        <v>2.7050000000000001E-2</v>
      </c>
      <c r="AL30" s="3">
        <v>7.2669999999999998E-2</v>
      </c>
      <c r="AM30" s="3">
        <v>6.6299999999999998E-2</v>
      </c>
      <c r="AN30" s="3">
        <v>6.0429999999999998E-2</v>
      </c>
      <c r="AO30" s="3">
        <v>5.5140000000000002E-2</v>
      </c>
      <c r="AP30" s="3">
        <v>5.0479999999999997E-2</v>
      </c>
      <c r="AQ30" s="3">
        <v>4.648E-2</v>
      </c>
      <c r="AR30" s="3">
        <v>4.3180000000000003E-2</v>
      </c>
      <c r="AS30" s="3">
        <v>0.11865000000000001</v>
      </c>
      <c r="AT30" s="3">
        <v>0.10972999999999999</v>
      </c>
      <c r="AU30" s="3">
        <v>0.1014</v>
      </c>
      <c r="AV30" s="3">
        <v>9.3579999999999997E-2</v>
      </c>
      <c r="AW30" s="3">
        <v>8.6230000000000001E-2</v>
      </c>
      <c r="AX30" s="3">
        <v>7.9269999999999993E-2</v>
      </c>
      <c r="AY30" s="3">
        <v>7.2770000000000001E-2</v>
      </c>
      <c r="AZ30" s="3">
        <v>0.17066999999999999</v>
      </c>
      <c r="BA30" s="3">
        <v>0.16125999999999999</v>
      </c>
      <c r="BB30" s="3">
        <v>0.15160999999999999</v>
      </c>
      <c r="BC30" s="3">
        <v>0.14183000000000001</v>
      </c>
      <c r="BD30" s="3">
        <v>0.13217000000000001</v>
      </c>
      <c r="BE30" s="3">
        <v>0.12282</v>
      </c>
      <c r="BF30" s="3">
        <v>0.11398999999999999</v>
      </c>
      <c r="BG30" s="3">
        <v>0.21185000000000001</v>
      </c>
      <c r="BH30" s="3">
        <v>0.20507</v>
      </c>
      <c r="BI30" s="3">
        <v>0.19766</v>
      </c>
      <c r="BJ30" s="3">
        <v>0.18983</v>
      </c>
      <c r="BK30" s="3">
        <v>0.18157999999999999</v>
      </c>
      <c r="BL30" s="3">
        <v>0.17280000000000001</v>
      </c>
      <c r="BM30" s="3">
        <v>0.1636</v>
      </c>
      <c r="BN30" s="3">
        <v>0.22495999999999999</v>
      </c>
      <c r="BO30" s="3">
        <v>0.22591</v>
      </c>
      <c r="BP30" s="3">
        <v>0.22489000000000001</v>
      </c>
      <c r="BQ30" s="3">
        <v>0.22206000000000001</v>
      </c>
      <c r="BR30" s="3">
        <v>0.21773000000000001</v>
      </c>
      <c r="BS30" s="3">
        <v>0.21209</v>
      </c>
      <c r="BT30" s="3">
        <v>0.20558000000000001</v>
      </c>
      <c r="BU30" s="3">
        <v>0.19645000000000001</v>
      </c>
      <c r="BV30" s="3">
        <v>0.20332</v>
      </c>
      <c r="BW30" s="3">
        <v>0.20985999999999999</v>
      </c>
      <c r="BX30" s="3">
        <v>0.21584</v>
      </c>
      <c r="BY30" s="3">
        <v>0.22076999999999999</v>
      </c>
      <c r="BZ30" s="3">
        <v>0.22397</v>
      </c>
      <c r="CA30" s="3">
        <v>0.22516</v>
      </c>
      <c r="CB30" s="3">
        <v>0.15570000000000001</v>
      </c>
      <c r="CC30" s="3">
        <v>0.16434000000000001</v>
      </c>
      <c r="CD30" s="3">
        <v>0.17268</v>
      </c>
      <c r="CE30" s="3">
        <v>0.18057000000000001</v>
      </c>
      <c r="CF30" s="3">
        <v>0.18809000000000001</v>
      </c>
      <c r="CG30" s="3">
        <v>0.19527</v>
      </c>
      <c r="CH30" s="3">
        <v>0.20227999999999999</v>
      </c>
    </row>
    <row r="31" spans="1:86">
      <c r="A31" s="3" t="s">
        <v>173</v>
      </c>
      <c r="B31" s="3" t="s">
        <v>169</v>
      </c>
      <c r="C31" s="3">
        <v>2.8E-3</v>
      </c>
      <c r="D31" s="3">
        <v>2.5200000000000001E-3</v>
      </c>
      <c r="E31" s="3">
        <v>2.2699999999999999E-3</v>
      </c>
      <c r="F31" s="3">
        <v>2.0200000000000001E-3</v>
      </c>
      <c r="G31" s="3">
        <v>1.83E-3</v>
      </c>
      <c r="H31" s="3">
        <v>1.6800000000000001E-3</v>
      </c>
      <c r="I31" s="3">
        <v>1.6000000000000001E-3</v>
      </c>
      <c r="J31" s="3">
        <v>6.9199999999999999E-3</v>
      </c>
      <c r="K31" s="3">
        <v>5.8100000000000001E-3</v>
      </c>
      <c r="L31" s="3">
        <v>4.7400000000000003E-3</v>
      </c>
      <c r="M31" s="3">
        <v>3.8500000000000001E-3</v>
      </c>
      <c r="N31" s="3">
        <v>3.16E-3</v>
      </c>
      <c r="O31" s="3">
        <v>2.6700000000000001E-3</v>
      </c>
      <c r="P31" s="3">
        <v>2.32E-3</v>
      </c>
      <c r="Q31" s="3">
        <v>1.205E-2</v>
      </c>
      <c r="R31" s="3">
        <v>1.0840000000000001E-2</v>
      </c>
      <c r="S31" s="3">
        <v>9.7800000000000005E-3</v>
      </c>
      <c r="T31" s="3">
        <v>8.6700000000000006E-3</v>
      </c>
      <c r="U31" s="3">
        <v>7.5100000000000002E-3</v>
      </c>
      <c r="V31" s="3">
        <v>6.4999999999999997E-3</v>
      </c>
      <c r="W31" s="3">
        <v>5.45E-3</v>
      </c>
      <c r="X31" s="3">
        <v>1.9640000000000001E-2</v>
      </c>
      <c r="Y31" s="3">
        <v>1.899E-2</v>
      </c>
      <c r="Z31" s="3">
        <v>1.8239999999999999E-2</v>
      </c>
      <c r="AA31" s="3">
        <v>1.7430000000000001E-2</v>
      </c>
      <c r="AB31" s="3">
        <v>1.651E-2</v>
      </c>
      <c r="AC31" s="3">
        <v>1.523E-2</v>
      </c>
      <c r="AD31" s="3">
        <v>1.3950000000000001E-2</v>
      </c>
      <c r="AE31" s="3">
        <v>3.807E-2</v>
      </c>
      <c r="AF31" s="3">
        <v>3.5049999999999998E-2</v>
      </c>
      <c r="AG31" s="3">
        <v>3.2660000000000002E-2</v>
      </c>
      <c r="AH31" s="3">
        <v>3.0759999999999999E-2</v>
      </c>
      <c r="AI31" s="3">
        <v>2.9260000000000001E-2</v>
      </c>
      <c r="AJ31" s="3">
        <v>2.8049999999999999E-2</v>
      </c>
      <c r="AK31" s="3">
        <v>2.7050000000000001E-2</v>
      </c>
      <c r="AL31" s="3">
        <v>7.2669999999999998E-2</v>
      </c>
      <c r="AM31" s="3">
        <v>6.6299999999999998E-2</v>
      </c>
      <c r="AN31" s="3">
        <v>6.0429999999999998E-2</v>
      </c>
      <c r="AO31" s="3">
        <v>5.5140000000000002E-2</v>
      </c>
      <c r="AP31" s="3">
        <v>5.0479999999999997E-2</v>
      </c>
      <c r="AQ31" s="3">
        <v>4.648E-2</v>
      </c>
      <c r="AR31" s="3">
        <v>4.3180000000000003E-2</v>
      </c>
      <c r="AS31" s="3">
        <v>0.11865000000000001</v>
      </c>
      <c r="AT31" s="3">
        <v>0.10972999999999999</v>
      </c>
      <c r="AU31" s="3">
        <v>0.1014</v>
      </c>
      <c r="AV31" s="3">
        <v>9.3579999999999997E-2</v>
      </c>
      <c r="AW31" s="3">
        <v>8.6230000000000001E-2</v>
      </c>
      <c r="AX31" s="3">
        <v>7.9269999999999993E-2</v>
      </c>
      <c r="AY31" s="3">
        <v>7.2770000000000001E-2</v>
      </c>
      <c r="AZ31" s="3">
        <v>0.17066999999999999</v>
      </c>
      <c r="BA31" s="3">
        <v>0.16125999999999999</v>
      </c>
      <c r="BB31" s="3">
        <v>0.15160999999999999</v>
      </c>
      <c r="BC31" s="3">
        <v>0.14183000000000001</v>
      </c>
      <c r="BD31" s="3">
        <v>0.13217000000000001</v>
      </c>
      <c r="BE31" s="3">
        <v>0.12282</v>
      </c>
      <c r="BF31" s="3">
        <v>0.11398999999999999</v>
      </c>
      <c r="BG31" s="3">
        <v>0.21185000000000001</v>
      </c>
      <c r="BH31" s="3">
        <v>0.20507</v>
      </c>
      <c r="BI31" s="3">
        <v>0.19766</v>
      </c>
      <c r="BJ31" s="3">
        <v>0.18983</v>
      </c>
      <c r="BK31" s="3">
        <v>0.18157999999999999</v>
      </c>
      <c r="BL31" s="3">
        <v>0.17280000000000001</v>
      </c>
      <c r="BM31" s="3">
        <v>0.1636</v>
      </c>
      <c r="BN31" s="3">
        <v>0.22495999999999999</v>
      </c>
      <c r="BO31" s="3">
        <v>0.22591</v>
      </c>
      <c r="BP31" s="3">
        <v>0.22489000000000001</v>
      </c>
      <c r="BQ31" s="3">
        <v>0.22206000000000001</v>
      </c>
      <c r="BR31" s="3">
        <v>0.21773000000000001</v>
      </c>
      <c r="BS31" s="3">
        <v>0.21209</v>
      </c>
      <c r="BT31" s="3">
        <v>0.20558000000000001</v>
      </c>
      <c r="BU31" s="3">
        <v>0.19645000000000001</v>
      </c>
      <c r="BV31" s="3">
        <v>0.20332</v>
      </c>
      <c r="BW31" s="3">
        <v>0.20985999999999999</v>
      </c>
      <c r="BX31" s="3">
        <v>0.21584</v>
      </c>
      <c r="BY31" s="3">
        <v>0.22076999999999999</v>
      </c>
      <c r="BZ31" s="3">
        <v>0.22397</v>
      </c>
      <c r="CA31" s="3">
        <v>0.22516</v>
      </c>
      <c r="CB31" s="3">
        <v>0.15570000000000001</v>
      </c>
      <c r="CC31" s="3">
        <v>0.16434000000000001</v>
      </c>
      <c r="CD31" s="3">
        <v>0.17268</v>
      </c>
      <c r="CE31" s="3">
        <v>0.18057000000000001</v>
      </c>
      <c r="CF31" s="3">
        <v>0.18809000000000001</v>
      </c>
      <c r="CG31" s="3">
        <v>0.19527</v>
      </c>
      <c r="CH31" s="3">
        <v>0.20227999999999999</v>
      </c>
    </row>
    <row r="32" spans="1:86">
      <c r="A32" s="3" t="s">
        <v>174</v>
      </c>
      <c r="B32" s="3" t="s">
        <v>169</v>
      </c>
      <c r="C32" s="3">
        <v>2.8E-3</v>
      </c>
      <c r="D32" s="3">
        <v>2.5200000000000001E-3</v>
      </c>
      <c r="E32" s="3">
        <v>2.2699999999999999E-3</v>
      </c>
      <c r="F32" s="3">
        <v>2.0200000000000001E-3</v>
      </c>
      <c r="G32" s="3">
        <v>1.83E-3</v>
      </c>
      <c r="H32" s="3">
        <v>1.6800000000000001E-3</v>
      </c>
      <c r="I32" s="3">
        <v>1.6000000000000001E-3</v>
      </c>
      <c r="J32" s="3">
        <v>6.9199999999999999E-3</v>
      </c>
      <c r="K32" s="3">
        <v>5.8100000000000001E-3</v>
      </c>
      <c r="L32" s="3">
        <v>4.7400000000000003E-3</v>
      </c>
      <c r="M32" s="3">
        <v>3.8500000000000001E-3</v>
      </c>
      <c r="N32" s="3">
        <v>3.16E-3</v>
      </c>
      <c r="O32" s="3">
        <v>2.6700000000000001E-3</v>
      </c>
      <c r="P32" s="3">
        <v>2.32E-3</v>
      </c>
      <c r="Q32" s="3">
        <v>1.205E-2</v>
      </c>
      <c r="R32" s="3">
        <v>1.0840000000000001E-2</v>
      </c>
      <c r="S32" s="3">
        <v>9.7800000000000005E-3</v>
      </c>
      <c r="T32" s="3">
        <v>8.6700000000000006E-3</v>
      </c>
      <c r="U32" s="3">
        <v>7.5100000000000002E-3</v>
      </c>
      <c r="V32" s="3">
        <v>6.4999999999999997E-3</v>
      </c>
      <c r="W32" s="3">
        <v>5.45E-3</v>
      </c>
      <c r="X32" s="3">
        <v>1.9640000000000001E-2</v>
      </c>
      <c r="Y32" s="3">
        <v>1.899E-2</v>
      </c>
      <c r="Z32" s="3">
        <v>1.8239999999999999E-2</v>
      </c>
      <c r="AA32" s="3">
        <v>1.7430000000000001E-2</v>
      </c>
      <c r="AB32" s="3">
        <v>1.651E-2</v>
      </c>
      <c r="AC32" s="3">
        <v>1.523E-2</v>
      </c>
      <c r="AD32" s="3">
        <v>1.3950000000000001E-2</v>
      </c>
      <c r="AE32" s="3">
        <v>3.807E-2</v>
      </c>
      <c r="AF32" s="3">
        <v>3.5049999999999998E-2</v>
      </c>
      <c r="AG32" s="3">
        <v>3.2660000000000002E-2</v>
      </c>
      <c r="AH32" s="3">
        <v>3.0759999999999999E-2</v>
      </c>
      <c r="AI32" s="3">
        <v>2.9260000000000001E-2</v>
      </c>
      <c r="AJ32" s="3">
        <v>2.8049999999999999E-2</v>
      </c>
      <c r="AK32" s="3">
        <v>2.7050000000000001E-2</v>
      </c>
      <c r="AL32" s="3">
        <v>7.2669999999999998E-2</v>
      </c>
      <c r="AM32" s="3">
        <v>6.6299999999999998E-2</v>
      </c>
      <c r="AN32" s="3">
        <v>6.0429999999999998E-2</v>
      </c>
      <c r="AO32" s="3">
        <v>5.5140000000000002E-2</v>
      </c>
      <c r="AP32" s="3">
        <v>5.0479999999999997E-2</v>
      </c>
      <c r="AQ32" s="3">
        <v>4.648E-2</v>
      </c>
      <c r="AR32" s="3">
        <v>4.3180000000000003E-2</v>
      </c>
      <c r="AS32" s="3">
        <v>0.11865000000000001</v>
      </c>
      <c r="AT32" s="3">
        <v>0.10972999999999999</v>
      </c>
      <c r="AU32" s="3">
        <v>0.1014</v>
      </c>
      <c r="AV32" s="3">
        <v>9.3579999999999997E-2</v>
      </c>
      <c r="AW32" s="3">
        <v>8.6230000000000001E-2</v>
      </c>
      <c r="AX32" s="3">
        <v>7.9269999999999993E-2</v>
      </c>
      <c r="AY32" s="3">
        <v>7.2770000000000001E-2</v>
      </c>
      <c r="AZ32" s="3">
        <v>0.17066999999999999</v>
      </c>
      <c r="BA32" s="3">
        <v>0.16125999999999999</v>
      </c>
      <c r="BB32" s="3">
        <v>0.15160999999999999</v>
      </c>
      <c r="BC32" s="3">
        <v>0.14183000000000001</v>
      </c>
      <c r="BD32" s="3">
        <v>0.13217000000000001</v>
      </c>
      <c r="BE32" s="3">
        <v>0.12282</v>
      </c>
      <c r="BF32" s="3">
        <v>0.11398999999999999</v>
      </c>
      <c r="BG32" s="3">
        <v>0.21185000000000001</v>
      </c>
      <c r="BH32" s="3">
        <v>0.20507</v>
      </c>
      <c r="BI32" s="3">
        <v>0.19766</v>
      </c>
      <c r="BJ32" s="3">
        <v>0.18983</v>
      </c>
      <c r="BK32" s="3">
        <v>0.18157999999999999</v>
      </c>
      <c r="BL32" s="3">
        <v>0.17280000000000001</v>
      </c>
      <c r="BM32" s="3">
        <v>0.1636</v>
      </c>
      <c r="BN32" s="3">
        <v>0.22495999999999999</v>
      </c>
      <c r="BO32" s="3">
        <v>0.22591</v>
      </c>
      <c r="BP32" s="3">
        <v>0.22489000000000001</v>
      </c>
      <c r="BQ32" s="3">
        <v>0.22206000000000001</v>
      </c>
      <c r="BR32" s="3">
        <v>0.21773000000000001</v>
      </c>
      <c r="BS32" s="3">
        <v>0.21209</v>
      </c>
      <c r="BT32" s="3">
        <v>0.20558000000000001</v>
      </c>
      <c r="BU32" s="3">
        <v>0.19645000000000001</v>
      </c>
      <c r="BV32" s="3">
        <v>0.20332</v>
      </c>
      <c r="BW32" s="3">
        <v>0.20985999999999999</v>
      </c>
      <c r="BX32" s="3">
        <v>0.21584</v>
      </c>
      <c r="BY32" s="3">
        <v>0.22076999999999999</v>
      </c>
      <c r="BZ32" s="3">
        <v>0.22397</v>
      </c>
      <c r="CA32" s="3">
        <v>0.22516</v>
      </c>
      <c r="CB32" s="3">
        <v>0.15570000000000001</v>
      </c>
      <c r="CC32" s="3">
        <v>0.16434000000000001</v>
      </c>
      <c r="CD32" s="3">
        <v>0.17268</v>
      </c>
      <c r="CE32" s="3">
        <v>0.18057000000000001</v>
      </c>
      <c r="CF32" s="3">
        <v>0.18809000000000001</v>
      </c>
      <c r="CG32" s="3">
        <v>0.19527</v>
      </c>
      <c r="CH32" s="3">
        <v>0.20227999999999999</v>
      </c>
    </row>
    <row r="33" spans="1:86">
      <c r="A33" s="3" t="s">
        <v>175</v>
      </c>
      <c r="B33" s="3" t="s">
        <v>169</v>
      </c>
      <c r="C33" s="3">
        <v>2.8E-3</v>
      </c>
      <c r="D33" s="3">
        <v>2.5200000000000001E-3</v>
      </c>
      <c r="E33" s="3">
        <v>2.2699999999999999E-3</v>
      </c>
      <c r="F33" s="3">
        <v>2.0200000000000001E-3</v>
      </c>
      <c r="G33" s="3">
        <v>1.83E-3</v>
      </c>
      <c r="H33" s="3">
        <v>1.6800000000000001E-3</v>
      </c>
      <c r="I33" s="3">
        <v>1.6000000000000001E-3</v>
      </c>
      <c r="J33" s="3">
        <v>6.9199999999999999E-3</v>
      </c>
      <c r="K33" s="3">
        <v>5.8100000000000001E-3</v>
      </c>
      <c r="L33" s="3">
        <v>4.7400000000000003E-3</v>
      </c>
      <c r="M33" s="3">
        <v>3.8500000000000001E-3</v>
      </c>
      <c r="N33" s="3">
        <v>3.16E-3</v>
      </c>
      <c r="O33" s="3">
        <v>2.6700000000000001E-3</v>
      </c>
      <c r="P33" s="3">
        <v>2.32E-3</v>
      </c>
      <c r="Q33" s="3">
        <v>1.205E-2</v>
      </c>
      <c r="R33" s="3">
        <v>1.0840000000000001E-2</v>
      </c>
      <c r="S33" s="3">
        <v>9.7800000000000005E-3</v>
      </c>
      <c r="T33" s="3">
        <v>8.6700000000000006E-3</v>
      </c>
      <c r="U33" s="3">
        <v>7.5100000000000002E-3</v>
      </c>
      <c r="V33" s="3">
        <v>6.4999999999999997E-3</v>
      </c>
      <c r="W33" s="3">
        <v>5.45E-3</v>
      </c>
      <c r="X33" s="3">
        <v>1.9640000000000001E-2</v>
      </c>
      <c r="Y33" s="3">
        <v>1.899E-2</v>
      </c>
      <c r="Z33" s="3">
        <v>1.8239999999999999E-2</v>
      </c>
      <c r="AA33" s="3">
        <v>1.7430000000000001E-2</v>
      </c>
      <c r="AB33" s="3">
        <v>1.651E-2</v>
      </c>
      <c r="AC33" s="3">
        <v>1.523E-2</v>
      </c>
      <c r="AD33" s="3">
        <v>1.3950000000000001E-2</v>
      </c>
      <c r="AE33" s="3">
        <v>3.807E-2</v>
      </c>
      <c r="AF33" s="3">
        <v>3.5049999999999998E-2</v>
      </c>
      <c r="AG33" s="3">
        <v>3.2660000000000002E-2</v>
      </c>
      <c r="AH33" s="3">
        <v>3.0759999999999999E-2</v>
      </c>
      <c r="AI33" s="3">
        <v>2.9260000000000001E-2</v>
      </c>
      <c r="AJ33" s="3">
        <v>2.8049999999999999E-2</v>
      </c>
      <c r="AK33" s="3">
        <v>2.7050000000000001E-2</v>
      </c>
      <c r="AL33" s="3">
        <v>7.2669999999999998E-2</v>
      </c>
      <c r="AM33" s="3">
        <v>6.6299999999999998E-2</v>
      </c>
      <c r="AN33" s="3">
        <v>6.0429999999999998E-2</v>
      </c>
      <c r="AO33" s="3">
        <v>5.5140000000000002E-2</v>
      </c>
      <c r="AP33" s="3">
        <v>5.0479999999999997E-2</v>
      </c>
      <c r="AQ33" s="3">
        <v>4.648E-2</v>
      </c>
      <c r="AR33" s="3">
        <v>4.3180000000000003E-2</v>
      </c>
      <c r="AS33" s="3">
        <v>0.11865000000000001</v>
      </c>
      <c r="AT33" s="3">
        <v>0.10972999999999999</v>
      </c>
      <c r="AU33" s="3">
        <v>0.1014</v>
      </c>
      <c r="AV33" s="3">
        <v>9.3579999999999997E-2</v>
      </c>
      <c r="AW33" s="3">
        <v>8.6230000000000001E-2</v>
      </c>
      <c r="AX33" s="3">
        <v>7.9269999999999993E-2</v>
      </c>
      <c r="AY33" s="3">
        <v>7.2770000000000001E-2</v>
      </c>
      <c r="AZ33" s="3">
        <v>0.17066999999999999</v>
      </c>
      <c r="BA33" s="3">
        <v>0.16125999999999999</v>
      </c>
      <c r="BB33" s="3">
        <v>0.15160999999999999</v>
      </c>
      <c r="BC33" s="3">
        <v>0.14183000000000001</v>
      </c>
      <c r="BD33" s="3">
        <v>0.13217000000000001</v>
      </c>
      <c r="BE33" s="3">
        <v>0.12282</v>
      </c>
      <c r="BF33" s="3">
        <v>0.11398999999999999</v>
      </c>
      <c r="BG33" s="3">
        <v>0.21185000000000001</v>
      </c>
      <c r="BH33" s="3">
        <v>0.20507</v>
      </c>
      <c r="BI33" s="3">
        <v>0.19766</v>
      </c>
      <c r="BJ33" s="3">
        <v>0.18983</v>
      </c>
      <c r="BK33" s="3">
        <v>0.18157999999999999</v>
      </c>
      <c r="BL33" s="3">
        <v>0.17280000000000001</v>
      </c>
      <c r="BM33" s="3">
        <v>0.1636</v>
      </c>
      <c r="BN33" s="3">
        <v>0.22495999999999999</v>
      </c>
      <c r="BO33" s="3">
        <v>0.22591</v>
      </c>
      <c r="BP33" s="3">
        <v>0.22489000000000001</v>
      </c>
      <c r="BQ33" s="3">
        <v>0.22206000000000001</v>
      </c>
      <c r="BR33" s="3">
        <v>0.21773000000000001</v>
      </c>
      <c r="BS33" s="3">
        <v>0.21209</v>
      </c>
      <c r="BT33" s="3">
        <v>0.20558000000000001</v>
      </c>
      <c r="BU33" s="3">
        <v>0.19645000000000001</v>
      </c>
      <c r="BV33" s="3">
        <v>0.20332</v>
      </c>
      <c r="BW33" s="3">
        <v>0.20985999999999999</v>
      </c>
      <c r="BX33" s="3">
        <v>0.21584</v>
      </c>
      <c r="BY33" s="3">
        <v>0.22076999999999999</v>
      </c>
      <c r="BZ33" s="3">
        <v>0.22397</v>
      </c>
      <c r="CA33" s="3">
        <v>0.22516</v>
      </c>
      <c r="CB33" s="3">
        <v>0.15570000000000001</v>
      </c>
      <c r="CC33" s="3">
        <v>0.16434000000000001</v>
      </c>
      <c r="CD33" s="3">
        <v>0.17268</v>
      </c>
      <c r="CE33" s="3">
        <v>0.18057000000000001</v>
      </c>
      <c r="CF33" s="3">
        <v>0.18809000000000001</v>
      </c>
      <c r="CG33" s="3">
        <v>0.19527</v>
      </c>
      <c r="CH33" s="3">
        <v>0.20227999999999999</v>
      </c>
    </row>
    <row r="34" spans="1:86">
      <c r="A34" s="3" t="s">
        <v>176</v>
      </c>
      <c r="B34" s="3" t="s">
        <v>176</v>
      </c>
      <c r="C34" s="3">
        <v>2.8E-3</v>
      </c>
      <c r="D34" s="3">
        <v>2.5200000000000001E-3</v>
      </c>
      <c r="E34" s="3">
        <v>2.2699999999999999E-3</v>
      </c>
      <c r="F34" s="3">
        <v>2.0200000000000001E-3</v>
      </c>
      <c r="G34" s="3">
        <v>1.83E-3</v>
      </c>
      <c r="H34" s="3">
        <v>1.6800000000000001E-3</v>
      </c>
      <c r="I34" s="3">
        <v>1.6000000000000001E-3</v>
      </c>
      <c r="J34" s="3">
        <v>6.9199999999999999E-3</v>
      </c>
      <c r="K34" s="3">
        <v>5.8100000000000001E-3</v>
      </c>
      <c r="L34" s="3">
        <v>4.7400000000000003E-3</v>
      </c>
      <c r="M34" s="3">
        <v>3.8500000000000001E-3</v>
      </c>
      <c r="N34" s="3">
        <v>3.16E-3</v>
      </c>
      <c r="O34" s="3">
        <v>2.6700000000000001E-3</v>
      </c>
      <c r="P34" s="3">
        <v>2.32E-3</v>
      </c>
      <c r="Q34" s="3">
        <v>1.205E-2</v>
      </c>
      <c r="R34" s="3">
        <v>1.0840000000000001E-2</v>
      </c>
      <c r="S34" s="3">
        <v>9.7800000000000005E-3</v>
      </c>
      <c r="T34" s="3">
        <v>8.6700000000000006E-3</v>
      </c>
      <c r="U34" s="3">
        <v>7.5100000000000002E-3</v>
      </c>
      <c r="V34" s="3">
        <v>6.4999999999999997E-3</v>
      </c>
      <c r="W34" s="3">
        <v>5.45E-3</v>
      </c>
      <c r="X34" s="3">
        <v>1.9640000000000001E-2</v>
      </c>
      <c r="Y34" s="3">
        <v>1.899E-2</v>
      </c>
      <c r="Z34" s="3">
        <v>1.8239999999999999E-2</v>
      </c>
      <c r="AA34" s="3">
        <v>1.7430000000000001E-2</v>
      </c>
      <c r="AB34" s="3">
        <v>1.651E-2</v>
      </c>
      <c r="AC34" s="3">
        <v>1.523E-2</v>
      </c>
      <c r="AD34" s="3">
        <v>1.3950000000000001E-2</v>
      </c>
      <c r="AE34" s="3">
        <v>3.807E-2</v>
      </c>
      <c r="AF34" s="3">
        <v>3.5049999999999998E-2</v>
      </c>
      <c r="AG34" s="3">
        <v>3.2660000000000002E-2</v>
      </c>
      <c r="AH34" s="3">
        <v>3.0759999999999999E-2</v>
      </c>
      <c r="AI34" s="3">
        <v>2.9260000000000001E-2</v>
      </c>
      <c r="AJ34" s="3">
        <v>2.8049999999999999E-2</v>
      </c>
      <c r="AK34" s="3">
        <v>2.7050000000000001E-2</v>
      </c>
      <c r="AL34" s="3">
        <v>7.2669999999999998E-2</v>
      </c>
      <c r="AM34" s="3">
        <v>6.6299999999999998E-2</v>
      </c>
      <c r="AN34" s="3">
        <v>6.0429999999999998E-2</v>
      </c>
      <c r="AO34" s="3">
        <v>5.5140000000000002E-2</v>
      </c>
      <c r="AP34" s="3">
        <v>5.0479999999999997E-2</v>
      </c>
      <c r="AQ34" s="3">
        <v>4.648E-2</v>
      </c>
      <c r="AR34" s="3">
        <v>4.3180000000000003E-2</v>
      </c>
      <c r="AS34" s="3">
        <v>0.11865000000000001</v>
      </c>
      <c r="AT34" s="3">
        <v>0.10972999999999999</v>
      </c>
      <c r="AU34" s="3">
        <v>0.1014</v>
      </c>
      <c r="AV34" s="3">
        <v>9.3579999999999997E-2</v>
      </c>
      <c r="AW34" s="3">
        <v>8.6230000000000001E-2</v>
      </c>
      <c r="AX34" s="3">
        <v>7.9269999999999993E-2</v>
      </c>
      <c r="AY34" s="3">
        <v>7.2770000000000001E-2</v>
      </c>
      <c r="AZ34" s="3">
        <v>0.17066999999999999</v>
      </c>
      <c r="BA34" s="3">
        <v>0.16125999999999999</v>
      </c>
      <c r="BB34" s="3">
        <v>0.15160999999999999</v>
      </c>
      <c r="BC34" s="3">
        <v>0.14183000000000001</v>
      </c>
      <c r="BD34" s="3">
        <v>0.13217000000000001</v>
      </c>
      <c r="BE34" s="3">
        <v>0.12282</v>
      </c>
      <c r="BF34" s="3">
        <v>0.11398999999999999</v>
      </c>
      <c r="BG34" s="3">
        <v>0.21185000000000001</v>
      </c>
      <c r="BH34" s="3">
        <v>0.20507</v>
      </c>
      <c r="BI34" s="3">
        <v>0.19766</v>
      </c>
      <c r="BJ34" s="3">
        <v>0.18983</v>
      </c>
      <c r="BK34" s="3">
        <v>0.18157999999999999</v>
      </c>
      <c r="BL34" s="3">
        <v>0.17280000000000001</v>
      </c>
      <c r="BM34" s="3">
        <v>0.1636</v>
      </c>
      <c r="BN34" s="3">
        <v>0.22495999999999999</v>
      </c>
      <c r="BO34" s="3">
        <v>0.22591</v>
      </c>
      <c r="BP34" s="3">
        <v>0.22489000000000001</v>
      </c>
      <c r="BQ34" s="3">
        <v>0.22206000000000001</v>
      </c>
      <c r="BR34" s="3">
        <v>0.21773000000000001</v>
      </c>
      <c r="BS34" s="3">
        <v>0.21209</v>
      </c>
      <c r="BT34" s="3">
        <v>0.20558000000000001</v>
      </c>
      <c r="BU34" s="3">
        <v>0.19645000000000001</v>
      </c>
      <c r="BV34" s="3">
        <v>0.20332</v>
      </c>
      <c r="BW34" s="3">
        <v>0.20985999999999999</v>
      </c>
      <c r="BX34" s="3">
        <v>0.21584</v>
      </c>
      <c r="BY34" s="3">
        <v>0.22076999999999999</v>
      </c>
      <c r="BZ34" s="3">
        <v>0.22397</v>
      </c>
      <c r="CA34" s="3">
        <v>0.22516</v>
      </c>
      <c r="CB34" s="3">
        <v>0.15570000000000001</v>
      </c>
      <c r="CC34" s="3">
        <v>0.16434000000000001</v>
      </c>
      <c r="CD34" s="3">
        <v>0.17268</v>
      </c>
      <c r="CE34" s="3">
        <v>0.18057000000000001</v>
      </c>
      <c r="CF34" s="3">
        <v>0.18809000000000001</v>
      </c>
      <c r="CG34" s="3">
        <v>0.19527</v>
      </c>
      <c r="CH34" s="3">
        <v>0.20227999999999999</v>
      </c>
    </row>
    <row r="35" spans="1:86">
      <c r="A35" s="3" t="s">
        <v>177</v>
      </c>
      <c r="B35" s="3" t="s">
        <v>176</v>
      </c>
      <c r="C35" s="3">
        <v>2.8E-3</v>
      </c>
      <c r="D35" s="3">
        <v>2.5200000000000001E-3</v>
      </c>
      <c r="E35" s="3">
        <v>2.2699999999999999E-3</v>
      </c>
      <c r="F35" s="3">
        <v>2.0200000000000001E-3</v>
      </c>
      <c r="G35" s="3">
        <v>1.83E-3</v>
      </c>
      <c r="H35" s="3">
        <v>1.6800000000000001E-3</v>
      </c>
      <c r="I35" s="3">
        <v>1.6000000000000001E-3</v>
      </c>
      <c r="J35" s="3">
        <v>6.9199999999999999E-3</v>
      </c>
      <c r="K35" s="3">
        <v>5.8100000000000001E-3</v>
      </c>
      <c r="L35" s="3">
        <v>4.7400000000000003E-3</v>
      </c>
      <c r="M35" s="3">
        <v>3.8500000000000001E-3</v>
      </c>
      <c r="N35" s="3">
        <v>3.16E-3</v>
      </c>
      <c r="O35" s="3">
        <v>2.6700000000000001E-3</v>
      </c>
      <c r="P35" s="3">
        <v>2.32E-3</v>
      </c>
      <c r="Q35" s="3">
        <v>1.205E-2</v>
      </c>
      <c r="R35" s="3">
        <v>1.0840000000000001E-2</v>
      </c>
      <c r="S35" s="3">
        <v>9.7800000000000005E-3</v>
      </c>
      <c r="T35" s="3">
        <v>8.6700000000000006E-3</v>
      </c>
      <c r="U35" s="3">
        <v>7.5100000000000002E-3</v>
      </c>
      <c r="V35" s="3">
        <v>6.4999999999999997E-3</v>
      </c>
      <c r="W35" s="3">
        <v>5.45E-3</v>
      </c>
      <c r="X35" s="3">
        <v>1.9640000000000001E-2</v>
      </c>
      <c r="Y35" s="3">
        <v>1.899E-2</v>
      </c>
      <c r="Z35" s="3">
        <v>1.8239999999999999E-2</v>
      </c>
      <c r="AA35" s="3">
        <v>1.7430000000000001E-2</v>
      </c>
      <c r="AB35" s="3">
        <v>1.651E-2</v>
      </c>
      <c r="AC35" s="3">
        <v>1.523E-2</v>
      </c>
      <c r="AD35" s="3">
        <v>1.3950000000000001E-2</v>
      </c>
      <c r="AE35" s="3">
        <v>3.807E-2</v>
      </c>
      <c r="AF35" s="3">
        <v>3.5049999999999998E-2</v>
      </c>
      <c r="AG35" s="3">
        <v>3.2660000000000002E-2</v>
      </c>
      <c r="AH35" s="3">
        <v>3.0759999999999999E-2</v>
      </c>
      <c r="AI35" s="3">
        <v>2.9260000000000001E-2</v>
      </c>
      <c r="AJ35" s="3">
        <v>2.8049999999999999E-2</v>
      </c>
      <c r="AK35" s="3">
        <v>2.7050000000000001E-2</v>
      </c>
      <c r="AL35" s="3">
        <v>7.2669999999999998E-2</v>
      </c>
      <c r="AM35" s="3">
        <v>6.6299999999999998E-2</v>
      </c>
      <c r="AN35" s="3">
        <v>6.0429999999999998E-2</v>
      </c>
      <c r="AO35" s="3">
        <v>5.5140000000000002E-2</v>
      </c>
      <c r="AP35" s="3">
        <v>5.0479999999999997E-2</v>
      </c>
      <c r="AQ35" s="3">
        <v>4.648E-2</v>
      </c>
      <c r="AR35" s="3">
        <v>4.3180000000000003E-2</v>
      </c>
      <c r="AS35" s="3">
        <v>0.11865000000000001</v>
      </c>
      <c r="AT35" s="3">
        <v>0.10972999999999999</v>
      </c>
      <c r="AU35" s="3">
        <v>0.1014</v>
      </c>
      <c r="AV35" s="3">
        <v>9.3579999999999997E-2</v>
      </c>
      <c r="AW35" s="3">
        <v>8.6230000000000001E-2</v>
      </c>
      <c r="AX35" s="3">
        <v>7.9269999999999993E-2</v>
      </c>
      <c r="AY35" s="3">
        <v>7.2770000000000001E-2</v>
      </c>
      <c r="AZ35" s="3">
        <v>0.17066999999999999</v>
      </c>
      <c r="BA35" s="3">
        <v>0.16125999999999999</v>
      </c>
      <c r="BB35" s="3">
        <v>0.15160999999999999</v>
      </c>
      <c r="BC35" s="3">
        <v>0.14183000000000001</v>
      </c>
      <c r="BD35" s="3">
        <v>0.13217000000000001</v>
      </c>
      <c r="BE35" s="3">
        <v>0.12282</v>
      </c>
      <c r="BF35" s="3">
        <v>0.11398999999999999</v>
      </c>
      <c r="BG35" s="3">
        <v>0.21185000000000001</v>
      </c>
      <c r="BH35" s="3">
        <v>0.20507</v>
      </c>
      <c r="BI35" s="3">
        <v>0.19766</v>
      </c>
      <c r="BJ35" s="3">
        <v>0.18983</v>
      </c>
      <c r="BK35" s="3">
        <v>0.18157999999999999</v>
      </c>
      <c r="BL35" s="3">
        <v>0.17280000000000001</v>
      </c>
      <c r="BM35" s="3">
        <v>0.1636</v>
      </c>
      <c r="BN35" s="3">
        <v>0.22495999999999999</v>
      </c>
      <c r="BO35" s="3">
        <v>0.22591</v>
      </c>
      <c r="BP35" s="3">
        <v>0.22489000000000001</v>
      </c>
      <c r="BQ35" s="3">
        <v>0.22206000000000001</v>
      </c>
      <c r="BR35" s="3">
        <v>0.21773000000000001</v>
      </c>
      <c r="BS35" s="3">
        <v>0.21209</v>
      </c>
      <c r="BT35" s="3">
        <v>0.20558000000000001</v>
      </c>
      <c r="BU35" s="3">
        <v>0.19645000000000001</v>
      </c>
      <c r="BV35" s="3">
        <v>0.20332</v>
      </c>
      <c r="BW35" s="3">
        <v>0.20985999999999999</v>
      </c>
      <c r="BX35" s="3">
        <v>0.21584</v>
      </c>
      <c r="BY35" s="3">
        <v>0.22076999999999999</v>
      </c>
      <c r="BZ35" s="3">
        <v>0.22397</v>
      </c>
      <c r="CA35" s="3">
        <v>0.22516</v>
      </c>
      <c r="CB35" s="3">
        <v>0.15570000000000001</v>
      </c>
      <c r="CC35" s="3">
        <v>0.16434000000000001</v>
      </c>
      <c r="CD35" s="3">
        <v>0.17268</v>
      </c>
      <c r="CE35" s="3">
        <v>0.18057000000000001</v>
      </c>
      <c r="CF35" s="3">
        <v>0.18809000000000001</v>
      </c>
      <c r="CG35" s="3">
        <v>0.19527</v>
      </c>
      <c r="CH35" s="3">
        <v>0.20227999999999999</v>
      </c>
    </row>
    <row r="36" spans="1:86">
      <c r="A36" s="3" t="s">
        <v>178</v>
      </c>
      <c r="B36" s="3" t="s">
        <v>176</v>
      </c>
      <c r="C36" s="3">
        <v>2.8E-3</v>
      </c>
      <c r="D36" s="3">
        <v>2.5200000000000001E-3</v>
      </c>
      <c r="E36" s="3">
        <v>2.2699999999999999E-3</v>
      </c>
      <c r="F36" s="3">
        <v>2.0200000000000001E-3</v>
      </c>
      <c r="G36" s="3">
        <v>1.83E-3</v>
      </c>
      <c r="H36" s="3">
        <v>1.6800000000000001E-3</v>
      </c>
      <c r="I36" s="3">
        <v>1.6000000000000001E-3</v>
      </c>
      <c r="J36" s="3">
        <v>6.9199999999999999E-3</v>
      </c>
      <c r="K36" s="3">
        <v>5.8100000000000001E-3</v>
      </c>
      <c r="L36" s="3">
        <v>4.7400000000000003E-3</v>
      </c>
      <c r="M36" s="3">
        <v>3.8500000000000001E-3</v>
      </c>
      <c r="N36" s="3">
        <v>3.16E-3</v>
      </c>
      <c r="O36" s="3">
        <v>2.6700000000000001E-3</v>
      </c>
      <c r="P36" s="3">
        <v>2.32E-3</v>
      </c>
      <c r="Q36" s="3">
        <v>1.205E-2</v>
      </c>
      <c r="R36" s="3">
        <v>1.0840000000000001E-2</v>
      </c>
      <c r="S36" s="3">
        <v>9.7800000000000005E-3</v>
      </c>
      <c r="T36" s="3">
        <v>8.6700000000000006E-3</v>
      </c>
      <c r="U36" s="3">
        <v>7.5100000000000002E-3</v>
      </c>
      <c r="V36" s="3">
        <v>6.4999999999999997E-3</v>
      </c>
      <c r="W36" s="3">
        <v>5.45E-3</v>
      </c>
      <c r="X36" s="3">
        <v>1.9640000000000001E-2</v>
      </c>
      <c r="Y36" s="3">
        <v>1.899E-2</v>
      </c>
      <c r="Z36" s="3">
        <v>1.8239999999999999E-2</v>
      </c>
      <c r="AA36" s="3">
        <v>1.7430000000000001E-2</v>
      </c>
      <c r="AB36" s="3">
        <v>1.651E-2</v>
      </c>
      <c r="AC36" s="3">
        <v>1.523E-2</v>
      </c>
      <c r="AD36" s="3">
        <v>1.3950000000000001E-2</v>
      </c>
      <c r="AE36" s="3">
        <v>3.807E-2</v>
      </c>
      <c r="AF36" s="3">
        <v>3.5049999999999998E-2</v>
      </c>
      <c r="AG36" s="3">
        <v>3.2660000000000002E-2</v>
      </c>
      <c r="AH36" s="3">
        <v>3.0759999999999999E-2</v>
      </c>
      <c r="AI36" s="3">
        <v>2.9260000000000001E-2</v>
      </c>
      <c r="AJ36" s="3">
        <v>2.8049999999999999E-2</v>
      </c>
      <c r="AK36" s="3">
        <v>2.7050000000000001E-2</v>
      </c>
      <c r="AL36" s="3">
        <v>7.2669999999999998E-2</v>
      </c>
      <c r="AM36" s="3">
        <v>6.6299999999999998E-2</v>
      </c>
      <c r="AN36" s="3">
        <v>6.0429999999999998E-2</v>
      </c>
      <c r="AO36" s="3">
        <v>5.5140000000000002E-2</v>
      </c>
      <c r="AP36" s="3">
        <v>5.0479999999999997E-2</v>
      </c>
      <c r="AQ36" s="3">
        <v>4.648E-2</v>
      </c>
      <c r="AR36" s="3">
        <v>4.3180000000000003E-2</v>
      </c>
      <c r="AS36" s="3">
        <v>0.11865000000000001</v>
      </c>
      <c r="AT36" s="3">
        <v>0.10972999999999999</v>
      </c>
      <c r="AU36" s="3">
        <v>0.1014</v>
      </c>
      <c r="AV36" s="3">
        <v>9.3579999999999997E-2</v>
      </c>
      <c r="AW36" s="3">
        <v>8.6230000000000001E-2</v>
      </c>
      <c r="AX36" s="3">
        <v>7.9269999999999993E-2</v>
      </c>
      <c r="AY36" s="3">
        <v>7.2770000000000001E-2</v>
      </c>
      <c r="AZ36" s="3">
        <v>0.17066999999999999</v>
      </c>
      <c r="BA36" s="3">
        <v>0.16125999999999999</v>
      </c>
      <c r="BB36" s="3">
        <v>0.15160999999999999</v>
      </c>
      <c r="BC36" s="3">
        <v>0.14183000000000001</v>
      </c>
      <c r="BD36" s="3">
        <v>0.13217000000000001</v>
      </c>
      <c r="BE36" s="3">
        <v>0.12282</v>
      </c>
      <c r="BF36" s="3">
        <v>0.11398999999999999</v>
      </c>
      <c r="BG36" s="3">
        <v>0.21185000000000001</v>
      </c>
      <c r="BH36" s="3">
        <v>0.20507</v>
      </c>
      <c r="BI36" s="3">
        <v>0.19766</v>
      </c>
      <c r="BJ36" s="3">
        <v>0.18983</v>
      </c>
      <c r="BK36" s="3">
        <v>0.18157999999999999</v>
      </c>
      <c r="BL36" s="3">
        <v>0.17280000000000001</v>
      </c>
      <c r="BM36" s="3">
        <v>0.1636</v>
      </c>
      <c r="BN36" s="3">
        <v>0.22495999999999999</v>
      </c>
      <c r="BO36" s="3">
        <v>0.22591</v>
      </c>
      <c r="BP36" s="3">
        <v>0.22489000000000001</v>
      </c>
      <c r="BQ36" s="3">
        <v>0.22206000000000001</v>
      </c>
      <c r="BR36" s="3">
        <v>0.21773000000000001</v>
      </c>
      <c r="BS36" s="3">
        <v>0.21209</v>
      </c>
      <c r="BT36" s="3">
        <v>0.20558000000000001</v>
      </c>
      <c r="BU36" s="3">
        <v>0.19645000000000001</v>
      </c>
      <c r="BV36" s="3">
        <v>0.20332</v>
      </c>
      <c r="BW36" s="3">
        <v>0.20985999999999999</v>
      </c>
      <c r="BX36" s="3">
        <v>0.21584</v>
      </c>
      <c r="BY36" s="3">
        <v>0.22076999999999999</v>
      </c>
      <c r="BZ36" s="3">
        <v>0.22397</v>
      </c>
      <c r="CA36" s="3">
        <v>0.22516</v>
      </c>
      <c r="CB36" s="3">
        <v>0.15570000000000001</v>
      </c>
      <c r="CC36" s="3">
        <v>0.16434000000000001</v>
      </c>
      <c r="CD36" s="3">
        <v>0.17268</v>
      </c>
      <c r="CE36" s="3">
        <v>0.18057000000000001</v>
      </c>
      <c r="CF36" s="3">
        <v>0.18809000000000001</v>
      </c>
      <c r="CG36" s="3">
        <v>0.19527</v>
      </c>
      <c r="CH36" s="3">
        <v>0.20227999999999999</v>
      </c>
    </row>
    <row r="37" spans="1:86">
      <c r="A37" s="3" t="s">
        <v>179</v>
      </c>
      <c r="B37" s="3" t="s">
        <v>176</v>
      </c>
      <c r="C37" s="3">
        <v>2.8E-3</v>
      </c>
      <c r="D37" s="3">
        <v>2.5200000000000001E-3</v>
      </c>
      <c r="E37" s="3">
        <v>2.2699999999999999E-3</v>
      </c>
      <c r="F37" s="3">
        <v>2.0200000000000001E-3</v>
      </c>
      <c r="G37" s="3">
        <v>1.83E-3</v>
      </c>
      <c r="H37" s="3">
        <v>1.6800000000000001E-3</v>
      </c>
      <c r="I37" s="3">
        <v>1.6000000000000001E-3</v>
      </c>
      <c r="J37" s="3">
        <v>6.9199999999999999E-3</v>
      </c>
      <c r="K37" s="3">
        <v>5.8100000000000001E-3</v>
      </c>
      <c r="L37" s="3">
        <v>4.7400000000000003E-3</v>
      </c>
      <c r="M37" s="3">
        <v>3.8500000000000001E-3</v>
      </c>
      <c r="N37" s="3">
        <v>3.16E-3</v>
      </c>
      <c r="O37" s="3">
        <v>2.6700000000000001E-3</v>
      </c>
      <c r="P37" s="3">
        <v>2.32E-3</v>
      </c>
      <c r="Q37" s="3">
        <v>1.205E-2</v>
      </c>
      <c r="R37" s="3">
        <v>1.0840000000000001E-2</v>
      </c>
      <c r="S37" s="3">
        <v>9.7800000000000005E-3</v>
      </c>
      <c r="T37" s="3">
        <v>8.6700000000000006E-3</v>
      </c>
      <c r="U37" s="3">
        <v>7.5100000000000002E-3</v>
      </c>
      <c r="V37" s="3">
        <v>6.4999999999999997E-3</v>
      </c>
      <c r="W37" s="3">
        <v>5.45E-3</v>
      </c>
      <c r="X37" s="3">
        <v>1.9640000000000001E-2</v>
      </c>
      <c r="Y37" s="3">
        <v>1.899E-2</v>
      </c>
      <c r="Z37" s="3">
        <v>1.8239999999999999E-2</v>
      </c>
      <c r="AA37" s="3">
        <v>1.7430000000000001E-2</v>
      </c>
      <c r="AB37" s="3">
        <v>1.651E-2</v>
      </c>
      <c r="AC37" s="3">
        <v>1.523E-2</v>
      </c>
      <c r="AD37" s="3">
        <v>1.3950000000000001E-2</v>
      </c>
      <c r="AE37" s="3">
        <v>3.807E-2</v>
      </c>
      <c r="AF37" s="3">
        <v>3.5049999999999998E-2</v>
      </c>
      <c r="AG37" s="3">
        <v>3.2660000000000002E-2</v>
      </c>
      <c r="AH37" s="3">
        <v>3.0759999999999999E-2</v>
      </c>
      <c r="AI37" s="3">
        <v>2.9260000000000001E-2</v>
      </c>
      <c r="AJ37" s="3">
        <v>2.8049999999999999E-2</v>
      </c>
      <c r="AK37" s="3">
        <v>2.7050000000000001E-2</v>
      </c>
      <c r="AL37" s="3">
        <v>7.2669999999999998E-2</v>
      </c>
      <c r="AM37" s="3">
        <v>6.6299999999999998E-2</v>
      </c>
      <c r="AN37" s="3">
        <v>6.0429999999999998E-2</v>
      </c>
      <c r="AO37" s="3">
        <v>5.5140000000000002E-2</v>
      </c>
      <c r="AP37" s="3">
        <v>5.0479999999999997E-2</v>
      </c>
      <c r="AQ37" s="3">
        <v>4.648E-2</v>
      </c>
      <c r="AR37" s="3">
        <v>4.3180000000000003E-2</v>
      </c>
      <c r="AS37" s="3">
        <v>0.11865000000000001</v>
      </c>
      <c r="AT37" s="3">
        <v>0.10972999999999999</v>
      </c>
      <c r="AU37" s="3">
        <v>0.1014</v>
      </c>
      <c r="AV37" s="3">
        <v>9.3579999999999997E-2</v>
      </c>
      <c r="AW37" s="3">
        <v>8.6230000000000001E-2</v>
      </c>
      <c r="AX37" s="3">
        <v>7.9269999999999993E-2</v>
      </c>
      <c r="AY37" s="3">
        <v>7.2770000000000001E-2</v>
      </c>
      <c r="AZ37" s="3">
        <v>0.17066999999999999</v>
      </c>
      <c r="BA37" s="3">
        <v>0.16125999999999999</v>
      </c>
      <c r="BB37" s="3">
        <v>0.15160999999999999</v>
      </c>
      <c r="BC37" s="3">
        <v>0.14183000000000001</v>
      </c>
      <c r="BD37" s="3">
        <v>0.13217000000000001</v>
      </c>
      <c r="BE37" s="3">
        <v>0.12282</v>
      </c>
      <c r="BF37" s="3">
        <v>0.11398999999999999</v>
      </c>
      <c r="BG37" s="3">
        <v>0.21185000000000001</v>
      </c>
      <c r="BH37" s="3">
        <v>0.20507</v>
      </c>
      <c r="BI37" s="3">
        <v>0.19766</v>
      </c>
      <c r="BJ37" s="3">
        <v>0.18983</v>
      </c>
      <c r="BK37" s="3">
        <v>0.18157999999999999</v>
      </c>
      <c r="BL37" s="3">
        <v>0.17280000000000001</v>
      </c>
      <c r="BM37" s="3">
        <v>0.1636</v>
      </c>
      <c r="BN37" s="3">
        <v>0.22495999999999999</v>
      </c>
      <c r="BO37" s="3">
        <v>0.22591</v>
      </c>
      <c r="BP37" s="3">
        <v>0.22489000000000001</v>
      </c>
      <c r="BQ37" s="3">
        <v>0.22206000000000001</v>
      </c>
      <c r="BR37" s="3">
        <v>0.21773000000000001</v>
      </c>
      <c r="BS37" s="3">
        <v>0.21209</v>
      </c>
      <c r="BT37" s="3">
        <v>0.20558000000000001</v>
      </c>
      <c r="BU37" s="3">
        <v>0.19645000000000001</v>
      </c>
      <c r="BV37" s="3">
        <v>0.20332</v>
      </c>
      <c r="BW37" s="3">
        <v>0.20985999999999999</v>
      </c>
      <c r="BX37" s="3">
        <v>0.21584</v>
      </c>
      <c r="BY37" s="3">
        <v>0.22076999999999999</v>
      </c>
      <c r="BZ37" s="3">
        <v>0.22397</v>
      </c>
      <c r="CA37" s="3">
        <v>0.22516</v>
      </c>
      <c r="CB37" s="3">
        <v>0.15570000000000001</v>
      </c>
      <c r="CC37" s="3">
        <v>0.16434000000000001</v>
      </c>
      <c r="CD37" s="3">
        <v>0.17268</v>
      </c>
      <c r="CE37" s="3">
        <v>0.18057000000000001</v>
      </c>
      <c r="CF37" s="3">
        <v>0.18809000000000001</v>
      </c>
      <c r="CG37" s="3">
        <v>0.19527</v>
      </c>
      <c r="CH37" s="3">
        <v>0.20227999999999999</v>
      </c>
    </row>
    <row r="38" spans="1:86">
      <c r="A38" s="3" t="s">
        <v>180</v>
      </c>
      <c r="B38" s="3" t="s">
        <v>176</v>
      </c>
      <c r="C38" s="3">
        <v>2.8E-3</v>
      </c>
      <c r="D38" s="3">
        <v>2.5200000000000001E-3</v>
      </c>
      <c r="E38" s="3">
        <v>2.2699999999999999E-3</v>
      </c>
      <c r="F38" s="3">
        <v>2.0200000000000001E-3</v>
      </c>
      <c r="G38" s="3">
        <v>1.83E-3</v>
      </c>
      <c r="H38" s="3">
        <v>1.6800000000000001E-3</v>
      </c>
      <c r="I38" s="3">
        <v>1.6000000000000001E-3</v>
      </c>
      <c r="J38" s="3">
        <v>6.9199999999999999E-3</v>
      </c>
      <c r="K38" s="3">
        <v>5.8100000000000001E-3</v>
      </c>
      <c r="L38" s="3">
        <v>4.7400000000000003E-3</v>
      </c>
      <c r="M38" s="3">
        <v>3.8500000000000001E-3</v>
      </c>
      <c r="N38" s="3">
        <v>3.16E-3</v>
      </c>
      <c r="O38" s="3">
        <v>2.6700000000000001E-3</v>
      </c>
      <c r="P38" s="3">
        <v>2.32E-3</v>
      </c>
      <c r="Q38" s="3">
        <v>1.205E-2</v>
      </c>
      <c r="R38" s="3">
        <v>1.0840000000000001E-2</v>
      </c>
      <c r="S38" s="3">
        <v>9.7800000000000005E-3</v>
      </c>
      <c r="T38" s="3">
        <v>8.6700000000000006E-3</v>
      </c>
      <c r="U38" s="3">
        <v>7.5100000000000002E-3</v>
      </c>
      <c r="V38" s="3">
        <v>6.4999999999999997E-3</v>
      </c>
      <c r="W38" s="3">
        <v>5.45E-3</v>
      </c>
      <c r="X38" s="3">
        <v>1.9640000000000001E-2</v>
      </c>
      <c r="Y38" s="3">
        <v>1.899E-2</v>
      </c>
      <c r="Z38" s="3">
        <v>1.8239999999999999E-2</v>
      </c>
      <c r="AA38" s="3">
        <v>1.7430000000000001E-2</v>
      </c>
      <c r="AB38" s="3">
        <v>1.651E-2</v>
      </c>
      <c r="AC38" s="3">
        <v>1.523E-2</v>
      </c>
      <c r="AD38" s="3">
        <v>1.3950000000000001E-2</v>
      </c>
      <c r="AE38" s="3">
        <v>3.807E-2</v>
      </c>
      <c r="AF38" s="3">
        <v>3.5049999999999998E-2</v>
      </c>
      <c r="AG38" s="3">
        <v>3.2660000000000002E-2</v>
      </c>
      <c r="AH38" s="3">
        <v>3.0759999999999999E-2</v>
      </c>
      <c r="AI38" s="3">
        <v>2.9260000000000001E-2</v>
      </c>
      <c r="AJ38" s="3">
        <v>2.8049999999999999E-2</v>
      </c>
      <c r="AK38" s="3">
        <v>2.7050000000000001E-2</v>
      </c>
      <c r="AL38" s="3">
        <v>7.2669999999999998E-2</v>
      </c>
      <c r="AM38" s="3">
        <v>6.6299999999999998E-2</v>
      </c>
      <c r="AN38" s="3">
        <v>6.0429999999999998E-2</v>
      </c>
      <c r="AO38" s="3">
        <v>5.5140000000000002E-2</v>
      </c>
      <c r="AP38" s="3">
        <v>5.0479999999999997E-2</v>
      </c>
      <c r="AQ38" s="3">
        <v>4.648E-2</v>
      </c>
      <c r="AR38" s="3">
        <v>4.3180000000000003E-2</v>
      </c>
      <c r="AS38" s="3">
        <v>0.11865000000000001</v>
      </c>
      <c r="AT38" s="3">
        <v>0.10972999999999999</v>
      </c>
      <c r="AU38" s="3">
        <v>0.1014</v>
      </c>
      <c r="AV38" s="3">
        <v>9.3579999999999997E-2</v>
      </c>
      <c r="AW38" s="3">
        <v>8.6230000000000001E-2</v>
      </c>
      <c r="AX38" s="3">
        <v>7.9269999999999993E-2</v>
      </c>
      <c r="AY38" s="3">
        <v>7.2770000000000001E-2</v>
      </c>
      <c r="AZ38" s="3">
        <v>0.17066999999999999</v>
      </c>
      <c r="BA38" s="3">
        <v>0.16125999999999999</v>
      </c>
      <c r="BB38" s="3">
        <v>0.15160999999999999</v>
      </c>
      <c r="BC38" s="3">
        <v>0.14183000000000001</v>
      </c>
      <c r="BD38" s="3">
        <v>0.13217000000000001</v>
      </c>
      <c r="BE38" s="3">
        <v>0.12282</v>
      </c>
      <c r="BF38" s="3">
        <v>0.11398999999999999</v>
      </c>
      <c r="BG38" s="3">
        <v>0.21185000000000001</v>
      </c>
      <c r="BH38" s="3">
        <v>0.20507</v>
      </c>
      <c r="BI38" s="3">
        <v>0.19766</v>
      </c>
      <c r="BJ38" s="3">
        <v>0.18983</v>
      </c>
      <c r="BK38" s="3">
        <v>0.18157999999999999</v>
      </c>
      <c r="BL38" s="3">
        <v>0.17280000000000001</v>
      </c>
      <c r="BM38" s="3">
        <v>0.1636</v>
      </c>
      <c r="BN38" s="3">
        <v>0.22495999999999999</v>
      </c>
      <c r="BO38" s="3">
        <v>0.22591</v>
      </c>
      <c r="BP38" s="3">
        <v>0.22489000000000001</v>
      </c>
      <c r="BQ38" s="3">
        <v>0.22206000000000001</v>
      </c>
      <c r="BR38" s="3">
        <v>0.21773000000000001</v>
      </c>
      <c r="BS38" s="3">
        <v>0.21209</v>
      </c>
      <c r="BT38" s="3">
        <v>0.20558000000000001</v>
      </c>
      <c r="BU38" s="3">
        <v>0.19645000000000001</v>
      </c>
      <c r="BV38" s="3">
        <v>0.20332</v>
      </c>
      <c r="BW38" s="3">
        <v>0.20985999999999999</v>
      </c>
      <c r="BX38" s="3">
        <v>0.21584</v>
      </c>
      <c r="BY38" s="3">
        <v>0.22076999999999999</v>
      </c>
      <c r="BZ38" s="3">
        <v>0.22397</v>
      </c>
      <c r="CA38" s="3">
        <v>0.22516</v>
      </c>
      <c r="CB38" s="3">
        <v>0.15570000000000001</v>
      </c>
      <c r="CC38" s="3">
        <v>0.16434000000000001</v>
      </c>
      <c r="CD38" s="3">
        <v>0.17268</v>
      </c>
      <c r="CE38" s="3">
        <v>0.18057000000000001</v>
      </c>
      <c r="CF38" s="3">
        <v>0.18809000000000001</v>
      </c>
      <c r="CG38" s="3">
        <v>0.19527</v>
      </c>
      <c r="CH38" s="3">
        <v>0.20227999999999999</v>
      </c>
    </row>
    <row r="39" spans="1:86">
      <c r="A39" s="3" t="s">
        <v>181</v>
      </c>
      <c r="B39" s="3" t="s">
        <v>176</v>
      </c>
      <c r="C39" s="3">
        <v>2.8E-3</v>
      </c>
      <c r="D39" s="3">
        <v>2.5200000000000001E-3</v>
      </c>
      <c r="E39" s="3">
        <v>2.2699999999999999E-3</v>
      </c>
      <c r="F39" s="3">
        <v>2.0200000000000001E-3</v>
      </c>
      <c r="G39" s="3">
        <v>1.83E-3</v>
      </c>
      <c r="H39" s="3">
        <v>1.6800000000000001E-3</v>
      </c>
      <c r="I39" s="3">
        <v>1.6000000000000001E-3</v>
      </c>
      <c r="J39" s="3">
        <v>6.9199999999999999E-3</v>
      </c>
      <c r="K39" s="3">
        <v>5.8100000000000001E-3</v>
      </c>
      <c r="L39" s="3">
        <v>4.7400000000000003E-3</v>
      </c>
      <c r="M39" s="3">
        <v>3.8500000000000001E-3</v>
      </c>
      <c r="N39" s="3">
        <v>3.16E-3</v>
      </c>
      <c r="O39" s="3">
        <v>2.6700000000000001E-3</v>
      </c>
      <c r="P39" s="3">
        <v>2.32E-3</v>
      </c>
      <c r="Q39" s="3">
        <v>1.205E-2</v>
      </c>
      <c r="R39" s="3">
        <v>1.0840000000000001E-2</v>
      </c>
      <c r="S39" s="3">
        <v>9.7800000000000005E-3</v>
      </c>
      <c r="T39" s="3">
        <v>8.6700000000000006E-3</v>
      </c>
      <c r="U39" s="3">
        <v>7.5100000000000002E-3</v>
      </c>
      <c r="V39" s="3">
        <v>6.4999999999999997E-3</v>
      </c>
      <c r="W39" s="3">
        <v>5.45E-3</v>
      </c>
      <c r="X39" s="3">
        <v>1.9640000000000001E-2</v>
      </c>
      <c r="Y39" s="3">
        <v>1.899E-2</v>
      </c>
      <c r="Z39" s="3">
        <v>1.8239999999999999E-2</v>
      </c>
      <c r="AA39" s="3">
        <v>1.7430000000000001E-2</v>
      </c>
      <c r="AB39" s="3">
        <v>1.651E-2</v>
      </c>
      <c r="AC39" s="3">
        <v>1.523E-2</v>
      </c>
      <c r="AD39" s="3">
        <v>1.3950000000000001E-2</v>
      </c>
      <c r="AE39" s="3">
        <v>3.807E-2</v>
      </c>
      <c r="AF39" s="3">
        <v>3.5049999999999998E-2</v>
      </c>
      <c r="AG39" s="3">
        <v>3.2660000000000002E-2</v>
      </c>
      <c r="AH39" s="3">
        <v>3.0759999999999999E-2</v>
      </c>
      <c r="AI39" s="3">
        <v>2.9260000000000001E-2</v>
      </c>
      <c r="AJ39" s="3">
        <v>2.8049999999999999E-2</v>
      </c>
      <c r="AK39" s="3">
        <v>2.7050000000000001E-2</v>
      </c>
      <c r="AL39" s="3">
        <v>7.2669999999999998E-2</v>
      </c>
      <c r="AM39" s="3">
        <v>6.6299999999999998E-2</v>
      </c>
      <c r="AN39" s="3">
        <v>6.0429999999999998E-2</v>
      </c>
      <c r="AO39" s="3">
        <v>5.5140000000000002E-2</v>
      </c>
      <c r="AP39" s="3">
        <v>5.0479999999999997E-2</v>
      </c>
      <c r="AQ39" s="3">
        <v>4.648E-2</v>
      </c>
      <c r="AR39" s="3">
        <v>4.3180000000000003E-2</v>
      </c>
      <c r="AS39" s="3">
        <v>0.11865000000000001</v>
      </c>
      <c r="AT39" s="3">
        <v>0.10972999999999999</v>
      </c>
      <c r="AU39" s="3">
        <v>0.1014</v>
      </c>
      <c r="AV39" s="3">
        <v>9.3579999999999997E-2</v>
      </c>
      <c r="AW39" s="3">
        <v>8.6230000000000001E-2</v>
      </c>
      <c r="AX39" s="3">
        <v>7.9269999999999993E-2</v>
      </c>
      <c r="AY39" s="3">
        <v>7.2770000000000001E-2</v>
      </c>
      <c r="AZ39" s="3">
        <v>0.17066999999999999</v>
      </c>
      <c r="BA39" s="3">
        <v>0.16125999999999999</v>
      </c>
      <c r="BB39" s="3">
        <v>0.15160999999999999</v>
      </c>
      <c r="BC39" s="3">
        <v>0.14183000000000001</v>
      </c>
      <c r="BD39" s="3">
        <v>0.13217000000000001</v>
      </c>
      <c r="BE39" s="3">
        <v>0.12282</v>
      </c>
      <c r="BF39" s="3">
        <v>0.11398999999999999</v>
      </c>
      <c r="BG39" s="3">
        <v>0.21185000000000001</v>
      </c>
      <c r="BH39" s="3">
        <v>0.20507</v>
      </c>
      <c r="BI39" s="3">
        <v>0.19766</v>
      </c>
      <c r="BJ39" s="3">
        <v>0.18983</v>
      </c>
      <c r="BK39" s="3">
        <v>0.18157999999999999</v>
      </c>
      <c r="BL39" s="3">
        <v>0.17280000000000001</v>
      </c>
      <c r="BM39" s="3">
        <v>0.1636</v>
      </c>
      <c r="BN39" s="3">
        <v>0.22495999999999999</v>
      </c>
      <c r="BO39" s="3">
        <v>0.22591</v>
      </c>
      <c r="BP39" s="3">
        <v>0.22489000000000001</v>
      </c>
      <c r="BQ39" s="3">
        <v>0.22206000000000001</v>
      </c>
      <c r="BR39" s="3">
        <v>0.21773000000000001</v>
      </c>
      <c r="BS39" s="3">
        <v>0.21209</v>
      </c>
      <c r="BT39" s="3">
        <v>0.20558000000000001</v>
      </c>
      <c r="BU39" s="3">
        <v>0.19645000000000001</v>
      </c>
      <c r="BV39" s="3">
        <v>0.20332</v>
      </c>
      <c r="BW39" s="3">
        <v>0.20985999999999999</v>
      </c>
      <c r="BX39" s="3">
        <v>0.21584</v>
      </c>
      <c r="BY39" s="3">
        <v>0.22076999999999999</v>
      </c>
      <c r="BZ39" s="3">
        <v>0.22397</v>
      </c>
      <c r="CA39" s="3">
        <v>0.22516</v>
      </c>
      <c r="CB39" s="3">
        <v>0.15570000000000001</v>
      </c>
      <c r="CC39" s="3">
        <v>0.16434000000000001</v>
      </c>
      <c r="CD39" s="3">
        <v>0.17268</v>
      </c>
      <c r="CE39" s="3">
        <v>0.18057000000000001</v>
      </c>
      <c r="CF39" s="3">
        <v>0.18809000000000001</v>
      </c>
      <c r="CG39" s="3">
        <v>0.19527</v>
      </c>
      <c r="CH39" s="3">
        <v>0.20227999999999999</v>
      </c>
    </row>
    <row r="40" spans="1:86">
      <c r="A40" s="3" t="s">
        <v>182</v>
      </c>
      <c r="B40" s="3" t="s">
        <v>176</v>
      </c>
      <c r="C40" s="3">
        <v>2.8E-3</v>
      </c>
      <c r="D40" s="3">
        <v>2.5200000000000001E-3</v>
      </c>
      <c r="E40" s="3">
        <v>2.2699999999999999E-3</v>
      </c>
      <c r="F40" s="3">
        <v>2.0200000000000001E-3</v>
      </c>
      <c r="G40" s="3">
        <v>1.83E-3</v>
      </c>
      <c r="H40" s="3">
        <v>1.6800000000000001E-3</v>
      </c>
      <c r="I40" s="3">
        <v>1.6000000000000001E-3</v>
      </c>
      <c r="J40" s="3">
        <v>6.9199999999999999E-3</v>
      </c>
      <c r="K40" s="3">
        <v>5.8100000000000001E-3</v>
      </c>
      <c r="L40" s="3">
        <v>4.7400000000000003E-3</v>
      </c>
      <c r="M40" s="3">
        <v>3.8500000000000001E-3</v>
      </c>
      <c r="N40" s="3">
        <v>3.16E-3</v>
      </c>
      <c r="O40" s="3">
        <v>2.6700000000000001E-3</v>
      </c>
      <c r="P40" s="3">
        <v>2.32E-3</v>
      </c>
      <c r="Q40" s="3">
        <v>1.205E-2</v>
      </c>
      <c r="R40" s="3">
        <v>1.0840000000000001E-2</v>
      </c>
      <c r="S40" s="3">
        <v>9.7800000000000005E-3</v>
      </c>
      <c r="T40" s="3">
        <v>8.6700000000000006E-3</v>
      </c>
      <c r="U40" s="3">
        <v>7.5100000000000002E-3</v>
      </c>
      <c r="V40" s="3">
        <v>6.4999999999999997E-3</v>
      </c>
      <c r="W40" s="3">
        <v>5.45E-3</v>
      </c>
      <c r="X40" s="3">
        <v>1.9640000000000001E-2</v>
      </c>
      <c r="Y40" s="3">
        <v>1.899E-2</v>
      </c>
      <c r="Z40" s="3">
        <v>1.8239999999999999E-2</v>
      </c>
      <c r="AA40" s="3">
        <v>1.7430000000000001E-2</v>
      </c>
      <c r="AB40" s="3">
        <v>1.651E-2</v>
      </c>
      <c r="AC40" s="3">
        <v>1.523E-2</v>
      </c>
      <c r="AD40" s="3">
        <v>1.3950000000000001E-2</v>
      </c>
      <c r="AE40" s="3">
        <v>3.807E-2</v>
      </c>
      <c r="AF40" s="3">
        <v>3.5049999999999998E-2</v>
      </c>
      <c r="AG40" s="3">
        <v>3.2660000000000002E-2</v>
      </c>
      <c r="AH40" s="3">
        <v>3.0759999999999999E-2</v>
      </c>
      <c r="AI40" s="3">
        <v>2.9260000000000001E-2</v>
      </c>
      <c r="AJ40" s="3">
        <v>2.8049999999999999E-2</v>
      </c>
      <c r="AK40" s="3">
        <v>2.7050000000000001E-2</v>
      </c>
      <c r="AL40" s="3">
        <v>7.2669999999999998E-2</v>
      </c>
      <c r="AM40" s="3">
        <v>6.6299999999999998E-2</v>
      </c>
      <c r="AN40" s="3">
        <v>6.0429999999999998E-2</v>
      </c>
      <c r="AO40" s="3">
        <v>5.5140000000000002E-2</v>
      </c>
      <c r="AP40" s="3">
        <v>5.0479999999999997E-2</v>
      </c>
      <c r="AQ40" s="3">
        <v>4.648E-2</v>
      </c>
      <c r="AR40" s="3">
        <v>4.3180000000000003E-2</v>
      </c>
      <c r="AS40" s="3">
        <v>0.11865000000000001</v>
      </c>
      <c r="AT40" s="3">
        <v>0.10972999999999999</v>
      </c>
      <c r="AU40" s="3">
        <v>0.1014</v>
      </c>
      <c r="AV40" s="3">
        <v>9.3579999999999997E-2</v>
      </c>
      <c r="AW40" s="3">
        <v>8.6230000000000001E-2</v>
      </c>
      <c r="AX40" s="3">
        <v>7.9269999999999993E-2</v>
      </c>
      <c r="AY40" s="3">
        <v>7.2770000000000001E-2</v>
      </c>
      <c r="AZ40" s="3">
        <v>0.17066999999999999</v>
      </c>
      <c r="BA40" s="3">
        <v>0.16125999999999999</v>
      </c>
      <c r="BB40" s="3">
        <v>0.15160999999999999</v>
      </c>
      <c r="BC40" s="3">
        <v>0.14183000000000001</v>
      </c>
      <c r="BD40" s="3">
        <v>0.13217000000000001</v>
      </c>
      <c r="BE40" s="3">
        <v>0.12282</v>
      </c>
      <c r="BF40" s="3">
        <v>0.11398999999999999</v>
      </c>
      <c r="BG40" s="3">
        <v>0.21185000000000001</v>
      </c>
      <c r="BH40" s="3">
        <v>0.20507</v>
      </c>
      <c r="BI40" s="3">
        <v>0.19766</v>
      </c>
      <c r="BJ40" s="3">
        <v>0.18983</v>
      </c>
      <c r="BK40" s="3">
        <v>0.18157999999999999</v>
      </c>
      <c r="BL40" s="3">
        <v>0.17280000000000001</v>
      </c>
      <c r="BM40" s="3">
        <v>0.1636</v>
      </c>
      <c r="BN40" s="3">
        <v>0.22495999999999999</v>
      </c>
      <c r="BO40" s="3">
        <v>0.22591</v>
      </c>
      <c r="BP40" s="3">
        <v>0.22489000000000001</v>
      </c>
      <c r="BQ40" s="3">
        <v>0.22206000000000001</v>
      </c>
      <c r="BR40" s="3">
        <v>0.21773000000000001</v>
      </c>
      <c r="BS40" s="3">
        <v>0.21209</v>
      </c>
      <c r="BT40" s="3">
        <v>0.20558000000000001</v>
      </c>
      <c r="BU40" s="3">
        <v>0.19645000000000001</v>
      </c>
      <c r="BV40" s="3">
        <v>0.20332</v>
      </c>
      <c r="BW40" s="3">
        <v>0.20985999999999999</v>
      </c>
      <c r="BX40" s="3">
        <v>0.21584</v>
      </c>
      <c r="BY40" s="3">
        <v>0.22076999999999999</v>
      </c>
      <c r="BZ40" s="3">
        <v>0.22397</v>
      </c>
      <c r="CA40" s="3">
        <v>0.22516</v>
      </c>
      <c r="CB40" s="3">
        <v>0.15570000000000001</v>
      </c>
      <c r="CC40" s="3">
        <v>0.16434000000000001</v>
      </c>
      <c r="CD40" s="3">
        <v>0.17268</v>
      </c>
      <c r="CE40" s="3">
        <v>0.18057000000000001</v>
      </c>
      <c r="CF40" s="3">
        <v>0.18809000000000001</v>
      </c>
      <c r="CG40" s="3">
        <v>0.19527</v>
      </c>
      <c r="CH40" s="3">
        <v>0.20227999999999999</v>
      </c>
    </row>
    <row r="41" spans="1:86">
      <c r="A41" s="3" t="s">
        <v>183</v>
      </c>
      <c r="B41" s="3" t="s">
        <v>176</v>
      </c>
      <c r="C41" s="3">
        <v>2.8E-3</v>
      </c>
      <c r="D41" s="3">
        <v>2.5200000000000001E-3</v>
      </c>
      <c r="E41" s="3">
        <v>2.2699999999999999E-3</v>
      </c>
      <c r="F41" s="3">
        <v>2.0200000000000001E-3</v>
      </c>
      <c r="G41" s="3">
        <v>1.83E-3</v>
      </c>
      <c r="H41" s="3">
        <v>1.6800000000000001E-3</v>
      </c>
      <c r="I41" s="3">
        <v>1.6000000000000001E-3</v>
      </c>
      <c r="J41" s="3">
        <v>6.9199999999999999E-3</v>
      </c>
      <c r="K41" s="3">
        <v>5.8100000000000001E-3</v>
      </c>
      <c r="L41" s="3">
        <v>4.7400000000000003E-3</v>
      </c>
      <c r="M41" s="3">
        <v>3.8500000000000001E-3</v>
      </c>
      <c r="N41" s="3">
        <v>3.16E-3</v>
      </c>
      <c r="O41" s="3">
        <v>2.6700000000000001E-3</v>
      </c>
      <c r="P41" s="3">
        <v>2.32E-3</v>
      </c>
      <c r="Q41" s="3">
        <v>1.205E-2</v>
      </c>
      <c r="R41" s="3">
        <v>1.0840000000000001E-2</v>
      </c>
      <c r="S41" s="3">
        <v>9.7800000000000005E-3</v>
      </c>
      <c r="T41" s="3">
        <v>8.6700000000000006E-3</v>
      </c>
      <c r="U41" s="3">
        <v>7.5100000000000002E-3</v>
      </c>
      <c r="V41" s="3">
        <v>6.4999999999999997E-3</v>
      </c>
      <c r="W41" s="3">
        <v>5.45E-3</v>
      </c>
      <c r="X41" s="3">
        <v>1.9640000000000001E-2</v>
      </c>
      <c r="Y41" s="3">
        <v>1.899E-2</v>
      </c>
      <c r="Z41" s="3">
        <v>1.8239999999999999E-2</v>
      </c>
      <c r="AA41" s="3">
        <v>1.7430000000000001E-2</v>
      </c>
      <c r="AB41" s="3">
        <v>1.651E-2</v>
      </c>
      <c r="AC41" s="3">
        <v>1.523E-2</v>
      </c>
      <c r="AD41" s="3">
        <v>1.3950000000000001E-2</v>
      </c>
      <c r="AE41" s="3">
        <v>3.807E-2</v>
      </c>
      <c r="AF41" s="3">
        <v>3.5049999999999998E-2</v>
      </c>
      <c r="AG41" s="3">
        <v>3.2660000000000002E-2</v>
      </c>
      <c r="AH41" s="3">
        <v>3.0759999999999999E-2</v>
      </c>
      <c r="AI41" s="3">
        <v>2.9260000000000001E-2</v>
      </c>
      <c r="AJ41" s="3">
        <v>2.8049999999999999E-2</v>
      </c>
      <c r="AK41" s="3">
        <v>2.7050000000000001E-2</v>
      </c>
      <c r="AL41" s="3">
        <v>7.2669999999999998E-2</v>
      </c>
      <c r="AM41" s="3">
        <v>6.6299999999999998E-2</v>
      </c>
      <c r="AN41" s="3">
        <v>6.0429999999999998E-2</v>
      </c>
      <c r="AO41" s="3">
        <v>5.5140000000000002E-2</v>
      </c>
      <c r="AP41" s="3">
        <v>5.0479999999999997E-2</v>
      </c>
      <c r="AQ41" s="3">
        <v>4.648E-2</v>
      </c>
      <c r="AR41" s="3">
        <v>4.3180000000000003E-2</v>
      </c>
      <c r="AS41" s="3">
        <v>0.11865000000000001</v>
      </c>
      <c r="AT41" s="3">
        <v>0.10972999999999999</v>
      </c>
      <c r="AU41" s="3">
        <v>0.1014</v>
      </c>
      <c r="AV41" s="3">
        <v>9.3579999999999997E-2</v>
      </c>
      <c r="AW41" s="3">
        <v>8.6230000000000001E-2</v>
      </c>
      <c r="AX41" s="3">
        <v>7.9269999999999993E-2</v>
      </c>
      <c r="AY41" s="3">
        <v>7.2770000000000001E-2</v>
      </c>
      <c r="AZ41" s="3">
        <v>0.17066999999999999</v>
      </c>
      <c r="BA41" s="3">
        <v>0.16125999999999999</v>
      </c>
      <c r="BB41" s="3">
        <v>0.15160999999999999</v>
      </c>
      <c r="BC41" s="3">
        <v>0.14183000000000001</v>
      </c>
      <c r="BD41" s="3">
        <v>0.13217000000000001</v>
      </c>
      <c r="BE41" s="3">
        <v>0.12282</v>
      </c>
      <c r="BF41" s="3">
        <v>0.11398999999999999</v>
      </c>
      <c r="BG41" s="3">
        <v>0.21185000000000001</v>
      </c>
      <c r="BH41" s="3">
        <v>0.20507</v>
      </c>
      <c r="BI41" s="3">
        <v>0.19766</v>
      </c>
      <c r="BJ41" s="3">
        <v>0.18983</v>
      </c>
      <c r="BK41" s="3">
        <v>0.18157999999999999</v>
      </c>
      <c r="BL41" s="3">
        <v>0.17280000000000001</v>
      </c>
      <c r="BM41" s="3">
        <v>0.1636</v>
      </c>
      <c r="BN41" s="3">
        <v>0.22495999999999999</v>
      </c>
      <c r="BO41" s="3">
        <v>0.22591</v>
      </c>
      <c r="BP41" s="3">
        <v>0.22489000000000001</v>
      </c>
      <c r="BQ41" s="3">
        <v>0.22206000000000001</v>
      </c>
      <c r="BR41" s="3">
        <v>0.21773000000000001</v>
      </c>
      <c r="BS41" s="3">
        <v>0.21209</v>
      </c>
      <c r="BT41" s="3">
        <v>0.20558000000000001</v>
      </c>
      <c r="BU41" s="3">
        <v>0.19645000000000001</v>
      </c>
      <c r="BV41" s="3">
        <v>0.20332</v>
      </c>
      <c r="BW41" s="3">
        <v>0.20985999999999999</v>
      </c>
      <c r="BX41" s="3">
        <v>0.21584</v>
      </c>
      <c r="BY41" s="3">
        <v>0.22076999999999999</v>
      </c>
      <c r="BZ41" s="3">
        <v>0.22397</v>
      </c>
      <c r="CA41" s="3">
        <v>0.22516</v>
      </c>
      <c r="CB41" s="3">
        <v>0.15570000000000001</v>
      </c>
      <c r="CC41" s="3">
        <v>0.16434000000000001</v>
      </c>
      <c r="CD41" s="3">
        <v>0.17268</v>
      </c>
      <c r="CE41" s="3">
        <v>0.18057000000000001</v>
      </c>
      <c r="CF41" s="3">
        <v>0.18809000000000001</v>
      </c>
      <c r="CG41" s="3">
        <v>0.19527</v>
      </c>
      <c r="CH41" s="3">
        <v>0.20227999999999999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5"/>
  <dimension ref="A1:K39"/>
  <sheetViews>
    <sheetView workbookViewId="0">
      <pane xSplit="1" ySplit="1" topLeftCell="B2" activePane="bottomRight" state="frozen"/>
      <selection pane="bottomRight" activeCell="B2" sqref="B2"/>
      <selection pane="bottomLeft"/>
      <selection pane="topRight"/>
    </sheetView>
  </sheetViews>
  <sheetFormatPr defaultColWidth="9.140625" defaultRowHeight="15"/>
  <sheetData>
    <row r="1" spans="1:11">
      <c r="A1" s="2"/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2" t="s">
        <v>122</v>
      </c>
      <c r="I1" s="2" t="s">
        <v>123</v>
      </c>
      <c r="J1" s="2" t="s">
        <v>124</v>
      </c>
      <c r="K1" s="2" t="s">
        <v>125</v>
      </c>
    </row>
    <row r="2" spans="1:11">
      <c r="A2">
        <v>2008</v>
      </c>
      <c r="B2" s="3"/>
      <c r="C2" s="9"/>
      <c r="D2" s="9"/>
      <c r="E2" s="9"/>
      <c r="F2" s="9"/>
      <c r="G2" s="9"/>
      <c r="H2" s="9"/>
      <c r="I2" s="9"/>
      <c r="J2" s="9"/>
      <c r="K2" s="9"/>
    </row>
    <row r="3" spans="1:11">
      <c r="A3">
        <f t="shared" ref="A3:A39" si="0">A2+1</f>
        <v>2009</v>
      </c>
      <c r="B3" s="3"/>
      <c r="C3" s="9"/>
      <c r="D3" s="9"/>
      <c r="E3" s="9"/>
      <c r="F3" s="9"/>
      <c r="G3" s="9"/>
      <c r="H3" s="9"/>
      <c r="I3" s="9"/>
      <c r="J3" s="9"/>
      <c r="K3" s="9"/>
    </row>
    <row r="4" spans="1:11">
      <c r="A4">
        <f t="shared" si="0"/>
        <v>2010</v>
      </c>
      <c r="B4" s="3"/>
      <c r="C4" s="9"/>
      <c r="D4" s="9"/>
      <c r="E4" s="9"/>
      <c r="F4" s="9"/>
      <c r="G4" s="9"/>
      <c r="H4" s="9"/>
      <c r="I4" s="9"/>
      <c r="J4" s="9"/>
      <c r="K4" s="9"/>
    </row>
    <row r="5" spans="1:11">
      <c r="A5">
        <f t="shared" si="0"/>
        <v>2011</v>
      </c>
      <c r="B5" s="3"/>
      <c r="C5" s="9"/>
      <c r="D5" s="9"/>
      <c r="E5" s="9"/>
      <c r="F5" s="9"/>
      <c r="G5" s="9"/>
      <c r="H5" s="9"/>
      <c r="I5" s="9"/>
      <c r="J5" s="9"/>
      <c r="K5" s="9"/>
    </row>
    <row r="6" spans="1:11">
      <c r="A6">
        <f t="shared" si="0"/>
        <v>2012</v>
      </c>
      <c r="B6" s="3"/>
      <c r="C6" s="9"/>
      <c r="D6" s="9"/>
      <c r="E6" s="9"/>
      <c r="F6" s="9"/>
      <c r="G6" s="9"/>
      <c r="H6" s="9"/>
      <c r="I6" s="9"/>
      <c r="J6" s="9"/>
      <c r="K6" s="9"/>
    </row>
    <row r="7" spans="1:11">
      <c r="A7">
        <f t="shared" si="0"/>
        <v>2013</v>
      </c>
      <c r="B7" s="3"/>
      <c r="C7" s="9"/>
      <c r="D7" s="9"/>
      <c r="E7" s="9"/>
      <c r="F7" s="9"/>
      <c r="G7" s="9"/>
      <c r="H7" s="9"/>
      <c r="I7" s="9"/>
      <c r="J7" s="9"/>
      <c r="K7" s="9"/>
    </row>
    <row r="8" spans="1:11">
      <c r="A8">
        <f t="shared" si="0"/>
        <v>2014</v>
      </c>
      <c r="B8" s="3"/>
      <c r="C8" s="9"/>
      <c r="D8" s="9"/>
      <c r="E8" s="9"/>
      <c r="F8" s="9"/>
      <c r="G8" s="9"/>
      <c r="H8" s="9"/>
      <c r="I8" s="9"/>
      <c r="J8" s="9"/>
      <c r="K8" s="9"/>
    </row>
    <row r="9" spans="1:11">
      <c r="A9">
        <f t="shared" si="0"/>
        <v>2015</v>
      </c>
      <c r="B9" s="3"/>
      <c r="C9" s="9"/>
      <c r="D9" s="9"/>
      <c r="E9" s="9"/>
      <c r="F9" s="9"/>
      <c r="G9" s="9"/>
      <c r="H9" s="9"/>
      <c r="I9" s="9"/>
      <c r="J9" s="9"/>
      <c r="K9" s="9"/>
    </row>
    <row r="10" spans="1:11">
      <c r="A10">
        <f t="shared" si="0"/>
        <v>2016</v>
      </c>
      <c r="B10" s="3"/>
      <c r="C10" s="9"/>
      <c r="D10" s="9"/>
      <c r="E10" s="9"/>
      <c r="F10" s="9"/>
      <c r="G10" s="9"/>
      <c r="H10" s="9"/>
      <c r="I10" s="9"/>
      <c r="J10" s="9"/>
      <c r="K10" s="9"/>
    </row>
    <row r="11" spans="1:11">
      <c r="A11">
        <f t="shared" si="0"/>
        <v>2017</v>
      </c>
      <c r="B11" s="3"/>
      <c r="C11" s="9"/>
      <c r="D11" s="9"/>
      <c r="E11" s="9"/>
      <c r="F11" s="9"/>
      <c r="G11" s="9"/>
      <c r="H11" s="9"/>
      <c r="I11" s="9"/>
      <c r="J11" s="9"/>
      <c r="K11" s="9"/>
    </row>
    <row r="12" spans="1:11">
      <c r="A12">
        <f t="shared" si="0"/>
        <v>2018</v>
      </c>
      <c r="B12" s="3"/>
      <c r="C12" s="9"/>
      <c r="D12" s="9"/>
      <c r="E12" s="9"/>
      <c r="F12" s="9"/>
      <c r="G12" s="9"/>
      <c r="H12" s="9"/>
      <c r="I12" s="9"/>
      <c r="J12" s="9"/>
      <c r="K12" s="9"/>
    </row>
    <row r="13" spans="1:11">
      <c r="A13">
        <f t="shared" si="0"/>
        <v>2019</v>
      </c>
      <c r="B13" s="3"/>
      <c r="C13" s="9"/>
      <c r="D13" s="9"/>
      <c r="E13" s="9"/>
      <c r="F13" s="9"/>
      <c r="G13" s="9"/>
      <c r="H13" s="9"/>
      <c r="I13" s="9"/>
      <c r="J13" s="9"/>
      <c r="K13" s="9"/>
    </row>
    <row r="14" spans="1:11">
      <c r="A14">
        <f t="shared" si="0"/>
        <v>2020</v>
      </c>
      <c r="B14" s="3"/>
      <c r="C14" s="9"/>
      <c r="D14" s="9"/>
      <c r="E14" s="9"/>
      <c r="F14" s="9"/>
      <c r="G14" s="9"/>
      <c r="H14" s="9"/>
      <c r="I14" s="9"/>
      <c r="J14" s="9"/>
      <c r="K14" s="9"/>
    </row>
    <row r="15" spans="1:11">
      <c r="A15">
        <f t="shared" si="0"/>
        <v>2021</v>
      </c>
      <c r="B15" s="3"/>
      <c r="C15" s="9"/>
      <c r="D15" s="9"/>
      <c r="E15" s="9"/>
      <c r="F15" s="9"/>
      <c r="G15" s="9"/>
      <c r="H15" s="9"/>
      <c r="I15" s="9"/>
      <c r="J15" s="9"/>
      <c r="K15" s="9"/>
    </row>
    <row r="16" spans="1:11">
      <c r="A16">
        <f t="shared" si="0"/>
        <v>2022</v>
      </c>
      <c r="B16" s="3"/>
      <c r="C16" s="9"/>
      <c r="D16" s="9"/>
      <c r="E16" s="9"/>
      <c r="F16" s="9"/>
      <c r="G16" s="9"/>
      <c r="H16" s="9"/>
      <c r="I16" s="9"/>
      <c r="J16" s="9"/>
      <c r="K16" s="9"/>
    </row>
    <row r="17" spans="1:11">
      <c r="A17">
        <f t="shared" si="0"/>
        <v>2023</v>
      </c>
      <c r="B17" s="3"/>
      <c r="C17" s="9"/>
      <c r="D17" s="9"/>
      <c r="E17" s="9"/>
      <c r="F17" s="9"/>
      <c r="G17" s="9"/>
      <c r="H17" s="9"/>
      <c r="I17" s="9"/>
      <c r="J17" s="9"/>
      <c r="K17" s="9"/>
    </row>
    <row r="18" spans="1:11">
      <c r="A18">
        <f t="shared" si="0"/>
        <v>2024</v>
      </c>
      <c r="B18" s="3"/>
      <c r="C18" s="9"/>
      <c r="D18" s="9"/>
      <c r="E18" s="9"/>
      <c r="F18" s="9"/>
      <c r="G18" s="9"/>
      <c r="H18" s="9"/>
      <c r="I18" s="9"/>
      <c r="J18" s="9"/>
      <c r="K18" s="9"/>
    </row>
    <row r="19" spans="1:11">
      <c r="A19">
        <f t="shared" si="0"/>
        <v>2025</v>
      </c>
      <c r="B19" s="3"/>
      <c r="C19" s="9"/>
      <c r="D19" s="9"/>
      <c r="E19" s="9"/>
      <c r="F19" s="9"/>
      <c r="G19" s="9"/>
      <c r="H19" s="9"/>
      <c r="I19" s="9"/>
      <c r="J19" s="9"/>
      <c r="K19" s="9"/>
    </row>
    <row r="20" spans="1:11">
      <c r="A20">
        <f t="shared" si="0"/>
        <v>2026</v>
      </c>
      <c r="B20" s="3"/>
      <c r="C20" s="9"/>
      <c r="D20" s="9"/>
      <c r="E20" s="9"/>
      <c r="F20" s="9"/>
      <c r="G20" s="9"/>
      <c r="H20" s="9"/>
      <c r="I20" s="9"/>
      <c r="J20" s="9"/>
      <c r="K20" s="9"/>
    </row>
    <row r="21" spans="1:11">
      <c r="A21">
        <f t="shared" si="0"/>
        <v>2027</v>
      </c>
      <c r="B21" s="3"/>
      <c r="C21" s="9"/>
      <c r="D21" s="9"/>
      <c r="E21" s="9"/>
      <c r="F21" s="9"/>
      <c r="G21" s="9"/>
      <c r="H21" s="9"/>
      <c r="I21" s="9"/>
      <c r="J21" s="9"/>
      <c r="K21" s="9"/>
    </row>
    <row r="22" spans="1:11">
      <c r="A22">
        <f t="shared" si="0"/>
        <v>2028</v>
      </c>
      <c r="B22" s="3"/>
      <c r="C22" s="9"/>
      <c r="D22" s="9"/>
      <c r="E22" s="9"/>
      <c r="F22" s="9"/>
      <c r="G22" s="9"/>
      <c r="H22" s="9"/>
      <c r="I22" s="9"/>
      <c r="J22" s="9"/>
      <c r="K22" s="9"/>
    </row>
    <row r="23" spans="1:11">
      <c r="A23">
        <f t="shared" si="0"/>
        <v>2029</v>
      </c>
      <c r="B23" s="3"/>
      <c r="C23" s="9"/>
      <c r="D23" s="9"/>
      <c r="E23" s="9"/>
      <c r="F23" s="9"/>
      <c r="G23" s="9"/>
      <c r="H23" s="9"/>
      <c r="I23" s="9"/>
      <c r="J23" s="9"/>
      <c r="K23" s="9"/>
    </row>
    <row r="24" spans="1:11">
      <c r="A24">
        <f t="shared" si="0"/>
        <v>2030</v>
      </c>
      <c r="B24" s="3"/>
      <c r="C24" s="9"/>
      <c r="D24" s="9"/>
      <c r="E24" s="9"/>
      <c r="F24" s="9"/>
      <c r="G24" s="9"/>
      <c r="H24" s="9"/>
      <c r="I24" s="9"/>
      <c r="J24" s="9"/>
      <c r="K24" s="9"/>
    </row>
    <row r="25" spans="1:11">
      <c r="A25">
        <f t="shared" si="0"/>
        <v>2031</v>
      </c>
      <c r="B25" s="3"/>
      <c r="C25" s="9"/>
      <c r="D25" s="9"/>
      <c r="E25" s="9"/>
      <c r="F25" s="9"/>
      <c r="G25" s="9"/>
      <c r="H25" s="9"/>
      <c r="I25" s="9"/>
      <c r="J25" s="9"/>
      <c r="K25" s="9"/>
    </row>
    <row r="26" spans="1:11">
      <c r="A26">
        <f t="shared" si="0"/>
        <v>2032</v>
      </c>
      <c r="B26" s="3"/>
      <c r="C26" s="9"/>
      <c r="D26" s="9"/>
      <c r="E26" s="9"/>
      <c r="F26" s="9"/>
      <c r="G26" s="9"/>
      <c r="H26" s="9"/>
      <c r="I26" s="9"/>
      <c r="J26" s="9"/>
      <c r="K26" s="9"/>
    </row>
    <row r="27" spans="1:11">
      <c r="A27">
        <f t="shared" si="0"/>
        <v>2033</v>
      </c>
      <c r="B27" s="3"/>
      <c r="C27" s="9"/>
      <c r="D27" s="9"/>
      <c r="E27" s="9"/>
      <c r="F27" s="9"/>
      <c r="G27" s="9"/>
      <c r="H27" s="9"/>
      <c r="I27" s="9"/>
      <c r="J27" s="9"/>
      <c r="K27" s="9"/>
    </row>
    <row r="28" spans="1:11">
      <c r="A28">
        <f t="shared" si="0"/>
        <v>2034</v>
      </c>
      <c r="B28" s="3"/>
      <c r="C28" s="9"/>
      <c r="D28" s="9"/>
      <c r="E28" s="9"/>
      <c r="F28" s="9"/>
      <c r="G28" s="9"/>
      <c r="H28" s="9"/>
      <c r="I28" s="9"/>
      <c r="J28" s="9"/>
      <c r="K28" s="9"/>
    </row>
    <row r="29" spans="1:11">
      <c r="A29">
        <f t="shared" si="0"/>
        <v>2035</v>
      </c>
      <c r="B29" s="3"/>
      <c r="C29" s="9"/>
      <c r="D29" s="9"/>
      <c r="E29" s="9"/>
      <c r="F29" s="9"/>
      <c r="G29" s="9"/>
      <c r="H29" s="9"/>
      <c r="I29" s="9"/>
      <c r="J29" s="9"/>
      <c r="K29" s="9"/>
    </row>
    <row r="30" spans="1:11">
      <c r="A30">
        <f t="shared" si="0"/>
        <v>2036</v>
      </c>
      <c r="B30" s="3"/>
      <c r="C30" s="9"/>
      <c r="D30" s="9"/>
      <c r="E30" s="9"/>
      <c r="F30" s="9"/>
      <c r="G30" s="9"/>
      <c r="H30" s="9"/>
      <c r="I30" s="9"/>
      <c r="J30" s="9"/>
      <c r="K30" s="9"/>
    </row>
    <row r="31" spans="1:11">
      <c r="A31">
        <f t="shared" si="0"/>
        <v>2037</v>
      </c>
      <c r="B31" s="3"/>
      <c r="C31" s="9"/>
      <c r="D31" s="9"/>
      <c r="E31" s="9"/>
      <c r="F31" s="9"/>
      <c r="G31" s="9"/>
      <c r="H31" s="9"/>
      <c r="I31" s="9"/>
      <c r="J31" s="9"/>
      <c r="K31" s="9"/>
    </row>
    <row r="32" spans="1:11">
      <c r="A32">
        <f t="shared" si="0"/>
        <v>2038</v>
      </c>
      <c r="B32" s="3"/>
      <c r="C32" s="9"/>
      <c r="D32" s="9"/>
      <c r="E32" s="9"/>
      <c r="F32" s="9"/>
      <c r="G32" s="9"/>
      <c r="H32" s="9"/>
      <c r="I32" s="9"/>
      <c r="J32" s="9"/>
      <c r="K32" s="9"/>
    </row>
    <row r="33" spans="1:11">
      <c r="A33">
        <f t="shared" si="0"/>
        <v>2039</v>
      </c>
      <c r="B33" s="3"/>
      <c r="C33" s="9"/>
      <c r="D33" s="9"/>
      <c r="E33" s="9"/>
      <c r="F33" s="9"/>
      <c r="G33" s="9"/>
      <c r="H33" s="9"/>
      <c r="I33" s="9"/>
      <c r="J33" s="9"/>
      <c r="K33" s="9"/>
    </row>
    <row r="34" spans="1:11">
      <c r="A34">
        <f t="shared" si="0"/>
        <v>2040</v>
      </c>
      <c r="B34" s="3"/>
      <c r="C34" s="9"/>
      <c r="D34" s="9"/>
      <c r="E34" s="9"/>
      <c r="F34" s="9"/>
      <c r="G34" s="9"/>
      <c r="H34" s="9"/>
      <c r="I34" s="9"/>
      <c r="J34" s="9"/>
      <c r="K34" s="9"/>
    </row>
    <row r="35" spans="1:11">
      <c r="A35">
        <f t="shared" si="0"/>
        <v>2041</v>
      </c>
      <c r="B35" s="3"/>
      <c r="C35" s="9"/>
      <c r="D35" s="9"/>
      <c r="E35" s="9"/>
      <c r="F35" s="9"/>
      <c r="G35" s="9"/>
      <c r="H35" s="9"/>
      <c r="I35" s="9"/>
      <c r="J35" s="9"/>
      <c r="K35" s="9"/>
    </row>
    <row r="36" spans="1:11">
      <c r="A36">
        <f t="shared" si="0"/>
        <v>2042</v>
      </c>
      <c r="B36" s="3"/>
      <c r="C36" s="9"/>
      <c r="D36" s="9"/>
      <c r="E36" s="9"/>
      <c r="F36" s="9"/>
      <c r="G36" s="9"/>
      <c r="H36" s="9"/>
      <c r="I36" s="9"/>
      <c r="J36" s="9"/>
      <c r="K36" s="9"/>
    </row>
    <row r="37" spans="1:11">
      <c r="A37">
        <f t="shared" si="0"/>
        <v>2043</v>
      </c>
      <c r="B37" s="3"/>
      <c r="C37" s="9"/>
      <c r="D37" s="9"/>
      <c r="E37" s="9"/>
      <c r="F37" s="9"/>
      <c r="G37" s="9"/>
      <c r="H37" s="9"/>
      <c r="I37" s="9"/>
      <c r="J37" s="9"/>
      <c r="K37" s="9"/>
    </row>
    <row r="38" spans="1:11">
      <c r="A38">
        <f t="shared" si="0"/>
        <v>2044</v>
      </c>
      <c r="B38" s="3"/>
      <c r="C38" s="9"/>
      <c r="D38" s="9"/>
      <c r="E38" s="9"/>
      <c r="F38" s="9"/>
      <c r="G38" s="9"/>
      <c r="H38" s="9"/>
      <c r="I38" s="9"/>
      <c r="J38" s="9"/>
      <c r="K38" s="9"/>
    </row>
    <row r="39" spans="1:11">
      <c r="A39">
        <f t="shared" si="0"/>
        <v>2045</v>
      </c>
      <c r="B39" s="3"/>
      <c r="C39" s="9"/>
      <c r="D39" s="9"/>
      <c r="E39" s="9"/>
      <c r="F39" s="9"/>
      <c r="G39" s="9"/>
      <c r="H39" s="9"/>
      <c r="I39" s="9"/>
      <c r="J39" s="9"/>
      <c r="K39" s="9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36"/>
  <dimension ref="A1:T440"/>
  <sheetViews>
    <sheetView workbookViewId="0">
      <selection activeCell="A5" sqref="A5"/>
    </sheetView>
  </sheetViews>
  <sheetFormatPr defaultColWidth="9.140625" defaultRowHeight="15"/>
  <sheetData>
    <row r="1" spans="1:20">
      <c r="A1" s="5" t="s">
        <v>328</v>
      </c>
      <c r="B1" s="5"/>
      <c r="C1" s="5"/>
      <c r="D1" s="5"/>
      <c r="E1" s="5"/>
      <c r="F1" s="5" t="s">
        <v>329</v>
      </c>
      <c r="G1" s="5"/>
      <c r="H1" s="5"/>
      <c r="I1" s="5"/>
      <c r="J1" s="5"/>
      <c r="K1" s="5" t="s">
        <v>330</v>
      </c>
      <c r="L1" s="5"/>
      <c r="M1" s="5"/>
      <c r="N1" s="5"/>
      <c r="P1" t="s">
        <v>331</v>
      </c>
      <c r="S1" t="s">
        <v>332</v>
      </c>
    </row>
    <row r="2" spans="1:20">
      <c r="A2" s="5"/>
      <c r="B2" s="5" t="s">
        <v>333</v>
      </c>
      <c r="C2" s="5"/>
      <c r="D2" s="5"/>
      <c r="E2" s="5"/>
      <c r="F2" s="5"/>
      <c r="G2" s="5" t="s">
        <v>333</v>
      </c>
      <c r="H2" s="5"/>
      <c r="I2" s="5"/>
      <c r="J2" s="5"/>
      <c r="K2" s="5"/>
      <c r="L2" s="5" t="s">
        <v>333</v>
      </c>
      <c r="M2" s="5"/>
      <c r="N2" s="5"/>
    </row>
    <row r="3" spans="1:20">
      <c r="A3" s="5" t="s">
        <v>66</v>
      </c>
      <c r="B3" s="5" t="s">
        <v>334</v>
      </c>
      <c r="C3" s="5" t="s">
        <v>335</v>
      </c>
      <c r="D3" s="5" t="s">
        <v>336</v>
      </c>
      <c r="E3" s="5"/>
      <c r="F3" s="5" t="s">
        <v>66</v>
      </c>
      <c r="G3" s="5" t="s">
        <v>334</v>
      </c>
      <c r="H3" s="5" t="s">
        <v>335</v>
      </c>
      <c r="I3" s="5" t="s">
        <v>336</v>
      </c>
      <c r="J3" s="5"/>
      <c r="K3" s="5" t="s">
        <v>66</v>
      </c>
      <c r="L3" s="5" t="s">
        <v>334</v>
      </c>
      <c r="M3" s="5" t="s">
        <v>335</v>
      </c>
      <c r="N3" s="5" t="s">
        <v>336</v>
      </c>
      <c r="P3" t="s">
        <v>66</v>
      </c>
      <c r="Q3" t="s">
        <v>335</v>
      </c>
      <c r="S3" t="s">
        <v>66</v>
      </c>
      <c r="T3" t="s">
        <v>335</v>
      </c>
    </row>
    <row r="4" spans="1:20">
      <c r="A4" s="5">
        <v>2013</v>
      </c>
      <c r="B4" s="5"/>
      <c r="C4" s="5"/>
      <c r="D4" s="5"/>
      <c r="E4" s="5"/>
      <c r="F4" s="5">
        <v>2013</v>
      </c>
      <c r="G4" s="5"/>
      <c r="H4" s="5"/>
      <c r="I4" s="5"/>
      <c r="J4" s="5"/>
      <c r="K4" s="5">
        <v>2013</v>
      </c>
      <c r="L4" s="5"/>
      <c r="M4" s="5"/>
      <c r="N4" s="5"/>
      <c r="P4">
        <v>2013</v>
      </c>
      <c r="S4">
        <v>2013</v>
      </c>
    </row>
    <row r="5" spans="1:20">
      <c r="A5" s="5" t="s">
        <v>337</v>
      </c>
      <c r="B5" s="6"/>
      <c r="C5" s="6"/>
      <c r="D5" s="6"/>
      <c r="E5" s="5"/>
      <c r="F5" s="5"/>
      <c r="G5" s="6"/>
      <c r="H5" s="6"/>
      <c r="I5" s="6"/>
      <c r="J5" s="5"/>
      <c r="K5" s="5"/>
      <c r="L5" s="6"/>
      <c r="M5" s="6"/>
      <c r="N5" s="6"/>
      <c r="P5" t="s">
        <v>337</v>
      </c>
      <c r="Q5" s="4" t="e">
        <f t="shared" ref="Q5:Q22" si="0">M5/(C5-H5)</f>
        <v>#DIV/0!</v>
      </c>
      <c r="S5" t="s">
        <v>337</v>
      </c>
      <c r="T5" s="4" t="e">
        <f t="shared" ref="T5:T68" si="1">H5/C5</f>
        <v>#DIV/0!</v>
      </c>
    </row>
    <row r="6" spans="1:20">
      <c r="A6" s="5" t="s">
        <v>145</v>
      </c>
      <c r="B6" s="6"/>
      <c r="C6" s="6"/>
      <c r="D6" s="6"/>
      <c r="E6" s="5"/>
      <c r="F6" s="5"/>
      <c r="G6" s="6"/>
      <c r="H6" s="6"/>
      <c r="I6" s="6"/>
      <c r="J6" s="5"/>
      <c r="K6" s="5"/>
      <c r="L6" s="5"/>
      <c r="M6" s="5"/>
      <c r="N6" s="5"/>
      <c r="P6" t="s">
        <v>145</v>
      </c>
      <c r="Q6" s="4" t="e">
        <f t="shared" si="0"/>
        <v>#DIV/0!</v>
      </c>
      <c r="S6" t="s">
        <v>145</v>
      </c>
      <c r="T6" s="4" t="e">
        <f t="shared" si="1"/>
        <v>#DIV/0!</v>
      </c>
    </row>
    <row r="7" spans="1:20">
      <c r="A7" s="5" t="s">
        <v>338</v>
      </c>
      <c r="B7" s="6"/>
      <c r="C7" s="6"/>
      <c r="D7" s="6"/>
      <c r="E7" s="5"/>
      <c r="F7" s="5"/>
      <c r="G7" s="6"/>
      <c r="H7" s="6"/>
      <c r="I7" s="6"/>
      <c r="J7" s="5"/>
      <c r="K7" s="5"/>
      <c r="L7" s="5"/>
      <c r="M7" s="5"/>
      <c r="N7" s="5"/>
      <c r="P7" t="s">
        <v>338</v>
      </c>
      <c r="Q7" s="4" t="e">
        <f t="shared" si="0"/>
        <v>#DIV/0!</v>
      </c>
      <c r="S7" t="s">
        <v>338</v>
      </c>
      <c r="T7" s="4" t="e">
        <f t="shared" si="1"/>
        <v>#DIV/0!</v>
      </c>
    </row>
    <row r="8" spans="1:20">
      <c r="A8" s="5" t="s">
        <v>339</v>
      </c>
      <c r="B8" s="6"/>
      <c r="C8" s="6"/>
      <c r="D8" s="6"/>
      <c r="E8" s="5"/>
      <c r="F8" s="5"/>
      <c r="G8" s="6"/>
      <c r="H8" s="6"/>
      <c r="I8" s="6"/>
      <c r="J8" s="5"/>
      <c r="K8" s="5"/>
      <c r="L8" s="6"/>
      <c r="M8" s="6"/>
      <c r="N8" s="6"/>
      <c r="P8" t="s">
        <v>339</v>
      </c>
      <c r="Q8" s="4" t="e">
        <f t="shared" si="0"/>
        <v>#DIV/0!</v>
      </c>
      <c r="S8" t="s">
        <v>339</v>
      </c>
      <c r="T8" s="4" t="e">
        <f t="shared" si="1"/>
        <v>#DIV/0!</v>
      </c>
    </row>
    <row r="9" spans="1:20">
      <c r="A9" s="5" t="s">
        <v>340</v>
      </c>
      <c r="B9" s="6"/>
      <c r="C9" s="6"/>
      <c r="D9" s="6"/>
      <c r="E9" s="5"/>
      <c r="F9" s="5"/>
      <c r="G9" s="6"/>
      <c r="H9" s="6"/>
      <c r="I9" s="6"/>
      <c r="J9" s="5"/>
      <c r="K9" s="5"/>
      <c r="L9" s="6"/>
      <c r="M9" s="6"/>
      <c r="N9" s="6"/>
      <c r="P9" t="s">
        <v>340</v>
      </c>
      <c r="Q9" s="4" t="e">
        <f t="shared" si="0"/>
        <v>#DIV/0!</v>
      </c>
      <c r="S9" t="s">
        <v>340</v>
      </c>
      <c r="T9" s="4" t="e">
        <f t="shared" si="1"/>
        <v>#DIV/0!</v>
      </c>
    </row>
    <row r="10" spans="1:20">
      <c r="A10" s="5" t="s">
        <v>341</v>
      </c>
      <c r="B10" s="6"/>
      <c r="C10" s="6"/>
      <c r="D10" s="6"/>
      <c r="E10" s="5"/>
      <c r="F10" s="5"/>
      <c r="G10" s="6"/>
      <c r="H10" s="6"/>
      <c r="I10" s="6"/>
      <c r="J10" s="5"/>
      <c r="K10" s="5"/>
      <c r="L10" s="6"/>
      <c r="M10" s="6"/>
      <c r="N10" s="6"/>
      <c r="P10" t="s">
        <v>341</v>
      </c>
      <c r="Q10" s="4" t="e">
        <f t="shared" si="0"/>
        <v>#DIV/0!</v>
      </c>
      <c r="S10" t="s">
        <v>341</v>
      </c>
      <c r="T10" s="4" t="e">
        <f t="shared" si="1"/>
        <v>#DIV/0!</v>
      </c>
    </row>
    <row r="11" spans="1:20">
      <c r="A11" s="5" t="s">
        <v>342</v>
      </c>
      <c r="B11" s="6"/>
      <c r="C11" s="6"/>
      <c r="D11" s="6"/>
      <c r="E11" s="5"/>
      <c r="F11" s="5"/>
      <c r="G11" s="6"/>
      <c r="H11" s="6"/>
      <c r="I11" s="6"/>
      <c r="J11" s="5"/>
      <c r="K11" s="5"/>
      <c r="L11" s="6"/>
      <c r="M11" s="6"/>
      <c r="N11" s="6"/>
      <c r="P11" t="s">
        <v>342</v>
      </c>
      <c r="Q11" s="4" t="e">
        <f t="shared" si="0"/>
        <v>#DIV/0!</v>
      </c>
      <c r="S11" t="s">
        <v>342</v>
      </c>
      <c r="T11" s="4" t="e">
        <f t="shared" si="1"/>
        <v>#DIV/0!</v>
      </c>
    </row>
    <row r="12" spans="1:20">
      <c r="A12" s="5" t="s">
        <v>343</v>
      </c>
      <c r="B12" s="6"/>
      <c r="C12" s="6"/>
      <c r="D12" s="6"/>
      <c r="E12" s="5"/>
      <c r="F12" s="5"/>
      <c r="G12" s="6"/>
      <c r="H12" s="6"/>
      <c r="I12" s="6"/>
      <c r="J12" s="5"/>
      <c r="K12" s="5"/>
      <c r="L12" s="6"/>
      <c r="M12" s="6"/>
      <c r="N12" s="6"/>
      <c r="P12" t="s">
        <v>343</v>
      </c>
      <c r="Q12" s="4" t="e">
        <f t="shared" si="0"/>
        <v>#DIV/0!</v>
      </c>
      <c r="S12" t="s">
        <v>343</v>
      </c>
      <c r="T12" s="4" t="e">
        <f t="shared" si="1"/>
        <v>#DIV/0!</v>
      </c>
    </row>
    <row r="13" spans="1:20">
      <c r="A13" s="5" t="s">
        <v>344</v>
      </c>
      <c r="B13" s="6"/>
      <c r="C13" s="6"/>
      <c r="D13" s="6"/>
      <c r="E13" s="5"/>
      <c r="F13" s="5"/>
      <c r="G13" s="6"/>
      <c r="H13" s="6"/>
      <c r="I13" s="6"/>
      <c r="J13" s="5"/>
      <c r="K13" s="5"/>
      <c r="L13" s="6"/>
      <c r="M13" s="6"/>
      <c r="N13" s="6"/>
      <c r="P13" t="s">
        <v>344</v>
      </c>
      <c r="Q13" s="4" t="e">
        <f t="shared" si="0"/>
        <v>#DIV/0!</v>
      </c>
      <c r="S13" t="s">
        <v>344</v>
      </c>
      <c r="T13" s="4" t="e">
        <f t="shared" si="1"/>
        <v>#DIV/0!</v>
      </c>
    </row>
    <row r="14" spans="1:20">
      <c r="A14" s="5" t="s">
        <v>345</v>
      </c>
      <c r="B14" s="6"/>
      <c r="C14" s="6"/>
      <c r="D14" s="6"/>
      <c r="E14" s="5"/>
      <c r="F14" s="5"/>
      <c r="G14" s="6"/>
      <c r="H14" s="6"/>
      <c r="I14" s="6"/>
      <c r="J14" s="5"/>
      <c r="K14" s="5"/>
      <c r="L14" s="6"/>
      <c r="M14" s="5"/>
      <c r="N14" s="5"/>
      <c r="P14" t="s">
        <v>345</v>
      </c>
      <c r="Q14" s="4" t="e">
        <f t="shared" si="0"/>
        <v>#DIV/0!</v>
      </c>
      <c r="S14" t="s">
        <v>345</v>
      </c>
      <c r="T14" s="4" t="e">
        <f t="shared" si="1"/>
        <v>#DIV/0!</v>
      </c>
    </row>
    <row r="15" spans="1:20">
      <c r="A15" s="5" t="s">
        <v>346</v>
      </c>
      <c r="B15" s="6"/>
      <c r="C15" s="6"/>
      <c r="D15" s="6"/>
      <c r="E15" s="5"/>
      <c r="F15" s="5"/>
      <c r="G15" s="6"/>
      <c r="H15" s="6"/>
      <c r="I15" s="6"/>
      <c r="J15" s="5"/>
      <c r="K15" s="5"/>
      <c r="L15" s="6"/>
      <c r="M15" s="6"/>
      <c r="N15" s="5"/>
      <c r="P15" t="s">
        <v>346</v>
      </c>
      <c r="Q15" s="4" t="e">
        <f t="shared" si="0"/>
        <v>#DIV/0!</v>
      </c>
      <c r="S15" t="s">
        <v>346</v>
      </c>
      <c r="T15" s="4" t="e">
        <f t="shared" si="1"/>
        <v>#DIV/0!</v>
      </c>
    </row>
    <row r="16" spans="1:20">
      <c r="A16" s="5" t="s">
        <v>347</v>
      </c>
      <c r="B16" s="6"/>
      <c r="C16" s="6"/>
      <c r="D16" s="6"/>
      <c r="E16" s="5"/>
      <c r="F16" s="5"/>
      <c r="G16" s="6"/>
      <c r="H16" s="6"/>
      <c r="I16" s="6"/>
      <c r="J16" s="5"/>
      <c r="K16" s="5"/>
      <c r="L16" s="5"/>
      <c r="M16" s="5"/>
      <c r="N16" s="5"/>
      <c r="P16" t="s">
        <v>347</v>
      </c>
      <c r="Q16" s="4" t="e">
        <f t="shared" si="0"/>
        <v>#DIV/0!</v>
      </c>
      <c r="S16" t="s">
        <v>347</v>
      </c>
      <c r="T16" s="4" t="e">
        <f t="shared" si="1"/>
        <v>#DIV/0!</v>
      </c>
    </row>
    <row r="17" spans="1:20">
      <c r="A17" s="5" t="s">
        <v>348</v>
      </c>
      <c r="B17" s="6"/>
      <c r="C17" s="6"/>
      <c r="D17" s="6"/>
      <c r="E17" s="5"/>
      <c r="F17" s="5"/>
      <c r="G17" s="6"/>
      <c r="H17" s="6"/>
      <c r="I17" s="6"/>
      <c r="J17" s="5"/>
      <c r="K17" s="5"/>
      <c r="L17" s="5"/>
      <c r="M17" s="5"/>
      <c r="N17" s="5"/>
      <c r="P17" t="s">
        <v>348</v>
      </c>
      <c r="Q17" s="4" t="e">
        <f t="shared" si="0"/>
        <v>#DIV/0!</v>
      </c>
      <c r="S17" t="s">
        <v>348</v>
      </c>
      <c r="T17" s="4" t="e">
        <f t="shared" si="1"/>
        <v>#DIV/0!</v>
      </c>
    </row>
    <row r="18" spans="1:20">
      <c r="A18" s="5" t="s">
        <v>349</v>
      </c>
      <c r="B18" s="6"/>
      <c r="C18" s="6"/>
      <c r="D18" s="6"/>
      <c r="E18" s="5"/>
      <c r="F18" s="5"/>
      <c r="G18" s="6"/>
      <c r="H18" s="6"/>
      <c r="I18" s="6"/>
      <c r="J18" s="5"/>
      <c r="K18" s="5"/>
      <c r="L18" s="5"/>
      <c r="M18" s="5"/>
      <c r="N18" s="5"/>
      <c r="P18" t="s">
        <v>349</v>
      </c>
      <c r="Q18" s="4" t="e">
        <f t="shared" si="0"/>
        <v>#DIV/0!</v>
      </c>
      <c r="S18" t="s">
        <v>349</v>
      </c>
      <c r="T18" s="4" t="e">
        <f t="shared" si="1"/>
        <v>#DIV/0!</v>
      </c>
    </row>
    <row r="19" spans="1:20">
      <c r="A19" s="5" t="s">
        <v>350</v>
      </c>
      <c r="B19" s="6"/>
      <c r="C19" s="6"/>
      <c r="D19" s="6"/>
      <c r="E19" s="5"/>
      <c r="F19" s="5"/>
      <c r="G19" s="6"/>
      <c r="H19" s="6"/>
      <c r="I19" s="6"/>
      <c r="J19" s="5"/>
      <c r="K19" s="5"/>
      <c r="L19" s="5"/>
      <c r="M19" s="5"/>
      <c r="N19" s="5"/>
      <c r="P19" t="s">
        <v>350</v>
      </c>
      <c r="Q19" s="4" t="e">
        <f t="shared" si="0"/>
        <v>#DIV/0!</v>
      </c>
      <c r="S19" t="s">
        <v>350</v>
      </c>
      <c r="T19" s="4" t="e">
        <f t="shared" si="1"/>
        <v>#DIV/0!</v>
      </c>
    </row>
    <row r="20" spans="1:20">
      <c r="A20" s="5" t="s">
        <v>351</v>
      </c>
      <c r="B20" s="6"/>
      <c r="C20" s="6"/>
      <c r="D20" s="6"/>
      <c r="E20" s="5"/>
      <c r="F20" s="5"/>
      <c r="G20" s="6"/>
      <c r="H20" s="6"/>
      <c r="I20" s="6"/>
      <c r="J20" s="5"/>
      <c r="K20" s="5"/>
      <c r="L20" s="5"/>
      <c r="M20" s="5"/>
      <c r="N20" s="5"/>
      <c r="P20" t="s">
        <v>351</v>
      </c>
      <c r="Q20" s="4" t="e">
        <f t="shared" si="0"/>
        <v>#DIV/0!</v>
      </c>
      <c r="S20" t="s">
        <v>351</v>
      </c>
      <c r="T20" s="4" t="e">
        <f t="shared" si="1"/>
        <v>#DIV/0!</v>
      </c>
    </row>
    <row r="21" spans="1:20">
      <c r="A21" s="5" t="s">
        <v>352</v>
      </c>
      <c r="B21" s="6"/>
      <c r="C21" s="6"/>
      <c r="D21" s="6"/>
      <c r="E21" s="5"/>
      <c r="F21" s="5"/>
      <c r="G21" s="6"/>
      <c r="H21" s="5"/>
      <c r="I21" s="5"/>
      <c r="J21" s="5"/>
      <c r="K21" s="5"/>
      <c r="L21" s="5"/>
      <c r="M21" s="5"/>
      <c r="N21" s="5"/>
      <c r="P21" t="s">
        <v>352</v>
      </c>
      <c r="Q21" s="4" t="e">
        <f t="shared" si="0"/>
        <v>#DIV/0!</v>
      </c>
      <c r="S21" t="s">
        <v>352</v>
      </c>
      <c r="T21" s="4" t="e">
        <f t="shared" si="1"/>
        <v>#DIV/0!</v>
      </c>
    </row>
    <row r="22" spans="1:20">
      <c r="A22" s="5" t="s">
        <v>206</v>
      </c>
      <c r="B22" s="6"/>
      <c r="C22" s="6"/>
      <c r="D22" s="6"/>
      <c r="E22" s="5"/>
      <c r="F22" s="5"/>
      <c r="G22" s="6"/>
      <c r="H22" s="6"/>
      <c r="I22" s="6"/>
      <c r="J22" s="5"/>
      <c r="K22" s="5"/>
      <c r="L22" s="6"/>
      <c r="M22" s="6"/>
      <c r="N22" s="6"/>
      <c r="P22" t="s">
        <v>206</v>
      </c>
      <c r="Q22" s="4" t="e">
        <f t="shared" si="0"/>
        <v>#DIV/0!</v>
      </c>
      <c r="S22" t="s">
        <v>206</v>
      </c>
      <c r="T22" s="4" t="e">
        <f t="shared" si="1"/>
        <v>#DIV/0!</v>
      </c>
    </row>
    <row r="23" spans="1:20">
      <c r="A23" s="5">
        <v>2014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P23">
        <v>2014</v>
      </c>
      <c r="S23">
        <v>2014</v>
      </c>
      <c r="T23" s="4" t="e">
        <f t="shared" si="1"/>
        <v>#DIV/0!</v>
      </c>
    </row>
    <row r="24" spans="1:20">
      <c r="A24" s="5" t="s">
        <v>337</v>
      </c>
      <c r="B24" s="6"/>
      <c r="C24" s="6"/>
      <c r="D24" s="6"/>
      <c r="E24" s="5"/>
      <c r="F24" s="5"/>
      <c r="G24" s="6"/>
      <c r="H24" s="6"/>
      <c r="I24" s="6"/>
      <c r="J24" s="5"/>
      <c r="K24" s="5"/>
      <c r="L24" s="6"/>
      <c r="M24" s="6"/>
      <c r="N24" s="6"/>
      <c r="P24" t="s">
        <v>337</v>
      </c>
      <c r="Q24" s="4" t="e">
        <f t="shared" ref="Q24:Q87" si="2">M24/(C24-H24)</f>
        <v>#DIV/0!</v>
      </c>
      <c r="S24" t="s">
        <v>337</v>
      </c>
      <c r="T24" s="4" t="e">
        <f t="shared" si="1"/>
        <v>#DIV/0!</v>
      </c>
    </row>
    <row r="25" spans="1:20">
      <c r="A25" s="5" t="s">
        <v>145</v>
      </c>
      <c r="B25" s="6"/>
      <c r="C25" s="6"/>
      <c r="D25" s="6"/>
      <c r="E25" s="5"/>
      <c r="F25" s="5"/>
      <c r="G25" s="6"/>
      <c r="H25" s="6"/>
      <c r="I25" s="6"/>
      <c r="J25" s="5"/>
      <c r="K25" s="5"/>
      <c r="L25" s="5"/>
      <c r="M25" s="5"/>
      <c r="N25" s="5"/>
      <c r="P25" t="s">
        <v>145</v>
      </c>
      <c r="Q25" s="4" t="e">
        <f t="shared" si="2"/>
        <v>#DIV/0!</v>
      </c>
      <c r="S25" t="s">
        <v>145</v>
      </c>
      <c r="T25" s="4" t="e">
        <f t="shared" si="1"/>
        <v>#DIV/0!</v>
      </c>
    </row>
    <row r="26" spans="1:20">
      <c r="A26" s="5" t="s">
        <v>338</v>
      </c>
      <c r="B26" s="6"/>
      <c r="C26" s="6"/>
      <c r="D26" s="6"/>
      <c r="E26" s="5"/>
      <c r="F26" s="5"/>
      <c r="G26" s="6"/>
      <c r="H26" s="6"/>
      <c r="I26" s="6"/>
      <c r="J26" s="5"/>
      <c r="K26" s="5"/>
      <c r="L26" s="5"/>
      <c r="M26" s="5"/>
      <c r="N26" s="5"/>
      <c r="P26" t="s">
        <v>338</v>
      </c>
      <c r="Q26" s="4" t="e">
        <f t="shared" si="2"/>
        <v>#DIV/0!</v>
      </c>
      <c r="S26" t="s">
        <v>338</v>
      </c>
      <c r="T26" s="4" t="e">
        <f t="shared" si="1"/>
        <v>#DIV/0!</v>
      </c>
    </row>
    <row r="27" spans="1:20">
      <c r="A27" s="5" t="s">
        <v>339</v>
      </c>
      <c r="B27" s="6"/>
      <c r="C27" s="6"/>
      <c r="D27" s="6"/>
      <c r="E27" s="5"/>
      <c r="F27" s="5"/>
      <c r="G27" s="6"/>
      <c r="H27" s="6"/>
      <c r="I27" s="6"/>
      <c r="J27" s="5"/>
      <c r="K27" s="5"/>
      <c r="L27" s="6"/>
      <c r="M27" s="6"/>
      <c r="N27" s="6"/>
      <c r="P27" t="s">
        <v>339</v>
      </c>
      <c r="Q27" s="4" t="e">
        <f t="shared" si="2"/>
        <v>#DIV/0!</v>
      </c>
      <c r="S27" t="s">
        <v>339</v>
      </c>
      <c r="T27" s="4" t="e">
        <f t="shared" si="1"/>
        <v>#DIV/0!</v>
      </c>
    </row>
    <row r="28" spans="1:20">
      <c r="A28" s="5" t="s">
        <v>340</v>
      </c>
      <c r="B28" s="6"/>
      <c r="C28" s="6"/>
      <c r="D28" s="6"/>
      <c r="E28" s="5"/>
      <c r="F28" s="5"/>
      <c r="G28" s="6"/>
      <c r="H28" s="6"/>
      <c r="I28" s="6"/>
      <c r="J28" s="5"/>
      <c r="K28" s="5"/>
      <c r="L28" s="6"/>
      <c r="M28" s="6"/>
      <c r="N28" s="6"/>
      <c r="P28" t="s">
        <v>340</v>
      </c>
      <c r="Q28" s="4" t="e">
        <f t="shared" si="2"/>
        <v>#DIV/0!</v>
      </c>
      <c r="S28" t="s">
        <v>340</v>
      </c>
      <c r="T28" s="4" t="e">
        <f t="shared" si="1"/>
        <v>#DIV/0!</v>
      </c>
    </row>
    <row r="29" spans="1:20">
      <c r="A29" s="5" t="s">
        <v>341</v>
      </c>
      <c r="B29" s="6"/>
      <c r="C29" s="6"/>
      <c r="D29" s="6"/>
      <c r="E29" s="5"/>
      <c r="F29" s="5"/>
      <c r="G29" s="6"/>
      <c r="H29" s="6"/>
      <c r="I29" s="6"/>
      <c r="J29" s="5"/>
      <c r="K29" s="5"/>
      <c r="L29" s="6"/>
      <c r="M29" s="6"/>
      <c r="N29" s="6"/>
      <c r="P29" t="s">
        <v>341</v>
      </c>
      <c r="Q29" s="4" t="e">
        <f t="shared" si="2"/>
        <v>#DIV/0!</v>
      </c>
      <c r="S29" t="s">
        <v>341</v>
      </c>
      <c r="T29" s="4" t="e">
        <f t="shared" si="1"/>
        <v>#DIV/0!</v>
      </c>
    </row>
    <row r="30" spans="1:20">
      <c r="A30" s="5" t="s">
        <v>342</v>
      </c>
      <c r="B30" s="6"/>
      <c r="C30" s="6"/>
      <c r="D30" s="6"/>
      <c r="E30" s="5"/>
      <c r="F30" s="5"/>
      <c r="G30" s="6"/>
      <c r="H30" s="6"/>
      <c r="I30" s="6"/>
      <c r="J30" s="5"/>
      <c r="K30" s="5"/>
      <c r="L30" s="6"/>
      <c r="M30" s="6"/>
      <c r="N30" s="6"/>
      <c r="P30" t="s">
        <v>342</v>
      </c>
      <c r="Q30" s="4" t="e">
        <f t="shared" si="2"/>
        <v>#DIV/0!</v>
      </c>
      <c r="S30" t="s">
        <v>342</v>
      </c>
      <c r="T30" s="4" t="e">
        <f t="shared" si="1"/>
        <v>#DIV/0!</v>
      </c>
    </row>
    <row r="31" spans="1:20">
      <c r="A31" s="5" t="s">
        <v>343</v>
      </c>
      <c r="B31" s="6"/>
      <c r="C31" s="6"/>
      <c r="D31" s="6"/>
      <c r="E31" s="5"/>
      <c r="F31" s="5"/>
      <c r="G31" s="6"/>
      <c r="H31" s="6"/>
      <c r="I31" s="6"/>
      <c r="J31" s="5"/>
      <c r="K31" s="5"/>
      <c r="L31" s="6"/>
      <c r="M31" s="6"/>
      <c r="N31" s="6"/>
      <c r="P31" t="s">
        <v>343</v>
      </c>
      <c r="Q31" s="4" t="e">
        <f t="shared" si="2"/>
        <v>#DIV/0!</v>
      </c>
      <c r="S31" t="s">
        <v>343</v>
      </c>
      <c r="T31" s="4" t="e">
        <f t="shared" si="1"/>
        <v>#DIV/0!</v>
      </c>
    </row>
    <row r="32" spans="1:20">
      <c r="A32" s="5" t="s">
        <v>344</v>
      </c>
      <c r="B32" s="6"/>
      <c r="C32" s="6"/>
      <c r="D32" s="6"/>
      <c r="E32" s="5"/>
      <c r="F32" s="5"/>
      <c r="G32" s="6"/>
      <c r="H32" s="6"/>
      <c r="I32" s="6"/>
      <c r="J32" s="5"/>
      <c r="K32" s="5"/>
      <c r="L32" s="6"/>
      <c r="M32" s="6"/>
      <c r="N32" s="6"/>
      <c r="P32" t="s">
        <v>344</v>
      </c>
      <c r="Q32" s="4" t="e">
        <f t="shared" si="2"/>
        <v>#DIV/0!</v>
      </c>
      <c r="S32" t="s">
        <v>344</v>
      </c>
      <c r="T32" s="4" t="e">
        <f t="shared" si="1"/>
        <v>#DIV/0!</v>
      </c>
    </row>
    <row r="33" spans="1:20">
      <c r="A33" s="5" t="s">
        <v>345</v>
      </c>
      <c r="B33" s="6"/>
      <c r="C33" s="6"/>
      <c r="D33" s="6"/>
      <c r="E33" s="5"/>
      <c r="F33" s="5"/>
      <c r="G33" s="6"/>
      <c r="H33" s="6"/>
      <c r="I33" s="6"/>
      <c r="J33" s="5"/>
      <c r="K33" s="5"/>
      <c r="L33" s="6"/>
      <c r="M33" s="5"/>
      <c r="N33" s="5"/>
      <c r="P33" t="s">
        <v>345</v>
      </c>
      <c r="Q33" s="4" t="e">
        <f t="shared" si="2"/>
        <v>#DIV/0!</v>
      </c>
      <c r="S33" t="s">
        <v>345</v>
      </c>
      <c r="T33" s="4" t="e">
        <f t="shared" si="1"/>
        <v>#DIV/0!</v>
      </c>
    </row>
    <row r="34" spans="1:20">
      <c r="A34" s="5" t="s">
        <v>346</v>
      </c>
      <c r="B34" s="6"/>
      <c r="C34" s="6"/>
      <c r="D34" s="6"/>
      <c r="E34" s="5"/>
      <c r="F34" s="5"/>
      <c r="G34" s="6"/>
      <c r="H34" s="6"/>
      <c r="I34" s="6"/>
      <c r="J34" s="5"/>
      <c r="K34" s="5"/>
      <c r="L34" s="6"/>
      <c r="M34" s="6"/>
      <c r="N34" s="5"/>
      <c r="P34" t="s">
        <v>346</v>
      </c>
      <c r="Q34" s="4" t="e">
        <f t="shared" si="2"/>
        <v>#DIV/0!</v>
      </c>
      <c r="S34" t="s">
        <v>346</v>
      </c>
      <c r="T34" s="4" t="e">
        <f t="shared" si="1"/>
        <v>#DIV/0!</v>
      </c>
    </row>
    <row r="35" spans="1:20">
      <c r="A35" s="5" t="s">
        <v>347</v>
      </c>
      <c r="B35" s="6"/>
      <c r="C35" s="6"/>
      <c r="D35" s="6"/>
      <c r="E35" s="5"/>
      <c r="F35" s="5"/>
      <c r="G35" s="6"/>
      <c r="H35" s="6"/>
      <c r="I35" s="6"/>
      <c r="J35" s="5"/>
      <c r="K35" s="5"/>
      <c r="L35" s="5"/>
      <c r="M35" s="5"/>
      <c r="N35" s="5"/>
      <c r="P35" t="s">
        <v>347</v>
      </c>
      <c r="Q35" s="4" t="e">
        <f t="shared" si="2"/>
        <v>#DIV/0!</v>
      </c>
      <c r="S35" t="s">
        <v>347</v>
      </c>
      <c r="T35" s="4" t="e">
        <f t="shared" si="1"/>
        <v>#DIV/0!</v>
      </c>
    </row>
    <row r="36" spans="1:20">
      <c r="A36" s="5" t="s">
        <v>348</v>
      </c>
      <c r="B36" s="6"/>
      <c r="C36" s="6"/>
      <c r="D36" s="6"/>
      <c r="E36" s="5"/>
      <c r="F36" s="5"/>
      <c r="G36" s="6"/>
      <c r="H36" s="6"/>
      <c r="I36" s="6"/>
      <c r="J36" s="5"/>
      <c r="K36" s="5"/>
      <c r="L36" s="5"/>
      <c r="M36" s="5"/>
      <c r="N36" s="5"/>
      <c r="P36" t="s">
        <v>348</v>
      </c>
      <c r="Q36" s="4" t="e">
        <f t="shared" si="2"/>
        <v>#DIV/0!</v>
      </c>
      <c r="S36" t="s">
        <v>348</v>
      </c>
      <c r="T36" s="4" t="e">
        <f t="shared" si="1"/>
        <v>#DIV/0!</v>
      </c>
    </row>
    <row r="37" spans="1:20">
      <c r="A37" s="5" t="s">
        <v>349</v>
      </c>
      <c r="B37" s="6"/>
      <c r="C37" s="6"/>
      <c r="D37" s="6"/>
      <c r="E37" s="5"/>
      <c r="F37" s="5"/>
      <c r="G37" s="6"/>
      <c r="H37" s="6"/>
      <c r="I37" s="6"/>
      <c r="J37" s="5"/>
      <c r="K37" s="5"/>
      <c r="L37" s="5"/>
      <c r="M37" s="5"/>
      <c r="N37" s="5"/>
      <c r="P37" t="s">
        <v>349</v>
      </c>
      <c r="Q37" s="4" t="e">
        <f t="shared" si="2"/>
        <v>#DIV/0!</v>
      </c>
      <c r="S37" t="s">
        <v>349</v>
      </c>
      <c r="T37" s="4" t="e">
        <f t="shared" si="1"/>
        <v>#DIV/0!</v>
      </c>
    </row>
    <row r="38" spans="1:20">
      <c r="A38" s="5" t="s">
        <v>350</v>
      </c>
      <c r="B38" s="6"/>
      <c r="C38" s="6"/>
      <c r="D38" s="6"/>
      <c r="E38" s="5"/>
      <c r="F38" s="5"/>
      <c r="G38" s="6"/>
      <c r="H38" s="6"/>
      <c r="I38" s="6"/>
      <c r="J38" s="5"/>
      <c r="K38" s="5"/>
      <c r="L38" s="5"/>
      <c r="M38" s="5"/>
      <c r="N38" s="5"/>
      <c r="P38" t="s">
        <v>350</v>
      </c>
      <c r="Q38" s="4" t="e">
        <f t="shared" si="2"/>
        <v>#DIV/0!</v>
      </c>
      <c r="S38" t="s">
        <v>350</v>
      </c>
      <c r="T38" s="4" t="e">
        <f t="shared" si="1"/>
        <v>#DIV/0!</v>
      </c>
    </row>
    <row r="39" spans="1:20">
      <c r="A39" s="5" t="s">
        <v>351</v>
      </c>
      <c r="B39" s="6"/>
      <c r="C39" s="6"/>
      <c r="D39" s="6"/>
      <c r="E39" s="5"/>
      <c r="F39" s="5"/>
      <c r="G39" s="6"/>
      <c r="H39" s="6"/>
      <c r="I39" s="6"/>
      <c r="J39" s="5"/>
      <c r="K39" s="5"/>
      <c r="L39" s="5"/>
      <c r="M39" s="5"/>
      <c r="N39" s="5"/>
      <c r="P39" t="s">
        <v>351</v>
      </c>
      <c r="Q39" s="4" t="e">
        <f t="shared" si="2"/>
        <v>#DIV/0!</v>
      </c>
      <c r="S39" t="s">
        <v>351</v>
      </c>
      <c r="T39" s="4" t="e">
        <f t="shared" si="1"/>
        <v>#DIV/0!</v>
      </c>
    </row>
    <row r="40" spans="1:20">
      <c r="A40" s="5" t="s">
        <v>352</v>
      </c>
      <c r="B40" s="6"/>
      <c r="C40" s="6"/>
      <c r="D40" s="6"/>
      <c r="E40" s="5"/>
      <c r="F40" s="5"/>
      <c r="G40" s="6"/>
      <c r="H40" s="5"/>
      <c r="I40" s="5"/>
      <c r="J40" s="5"/>
      <c r="K40" s="5"/>
      <c r="L40" s="5"/>
      <c r="M40" s="5"/>
      <c r="N40" s="5"/>
      <c r="P40" t="s">
        <v>352</v>
      </c>
      <c r="Q40" s="4" t="e">
        <f t="shared" si="2"/>
        <v>#DIV/0!</v>
      </c>
      <c r="S40" t="s">
        <v>352</v>
      </c>
      <c r="T40" s="4" t="e">
        <f t="shared" si="1"/>
        <v>#DIV/0!</v>
      </c>
    </row>
    <row r="41" spans="1:20">
      <c r="A41" s="5" t="s">
        <v>334</v>
      </c>
      <c r="B41" s="6"/>
      <c r="C41" s="6"/>
      <c r="D41" s="6"/>
      <c r="E41" s="5"/>
      <c r="F41" s="5"/>
      <c r="G41" s="6"/>
      <c r="H41" s="6"/>
      <c r="I41" s="6"/>
      <c r="J41" s="5"/>
      <c r="K41" s="5"/>
      <c r="L41" s="6"/>
      <c r="M41" s="6"/>
      <c r="N41" s="6"/>
      <c r="P41" t="s">
        <v>206</v>
      </c>
      <c r="Q41" s="4" t="e">
        <f t="shared" si="2"/>
        <v>#DIV/0!</v>
      </c>
      <c r="S41" t="s">
        <v>206</v>
      </c>
      <c r="T41" s="4" t="e">
        <f t="shared" si="1"/>
        <v>#DIV/0!</v>
      </c>
    </row>
    <row r="42" spans="1:20">
      <c r="A42" s="5">
        <v>2015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P42">
        <v>2015</v>
      </c>
      <c r="Q42" s="4" t="e">
        <f t="shared" si="2"/>
        <v>#DIV/0!</v>
      </c>
      <c r="S42">
        <v>2015</v>
      </c>
      <c r="T42" s="4" t="e">
        <f t="shared" si="1"/>
        <v>#DIV/0!</v>
      </c>
    </row>
    <row r="43" spans="1:20">
      <c r="A43" s="5" t="s">
        <v>337</v>
      </c>
      <c r="B43" s="6"/>
      <c r="C43" s="6"/>
      <c r="D43" s="6"/>
      <c r="E43" s="5"/>
      <c r="F43" s="5"/>
      <c r="G43" s="6"/>
      <c r="H43" s="6"/>
      <c r="I43" s="6"/>
      <c r="J43" s="5"/>
      <c r="K43" s="5"/>
      <c r="L43" s="6"/>
      <c r="M43" s="6"/>
      <c r="N43" s="6"/>
      <c r="P43" t="s">
        <v>337</v>
      </c>
      <c r="Q43" s="4" t="e">
        <f t="shared" si="2"/>
        <v>#DIV/0!</v>
      </c>
      <c r="S43" t="s">
        <v>337</v>
      </c>
      <c r="T43" s="4" t="e">
        <f t="shared" si="1"/>
        <v>#DIV/0!</v>
      </c>
    </row>
    <row r="44" spans="1:20">
      <c r="A44" s="5" t="s">
        <v>145</v>
      </c>
      <c r="B44" s="6"/>
      <c r="C44" s="6"/>
      <c r="D44" s="6"/>
      <c r="E44" s="5"/>
      <c r="F44" s="5"/>
      <c r="G44" s="6"/>
      <c r="H44" s="6"/>
      <c r="I44" s="6"/>
      <c r="J44" s="5"/>
      <c r="K44" s="5"/>
      <c r="L44" s="5"/>
      <c r="M44" s="5"/>
      <c r="N44" s="5"/>
      <c r="P44" t="s">
        <v>145</v>
      </c>
      <c r="Q44" s="4" t="e">
        <f t="shared" si="2"/>
        <v>#DIV/0!</v>
      </c>
      <c r="S44" t="s">
        <v>145</v>
      </c>
      <c r="T44" s="4" t="e">
        <f t="shared" si="1"/>
        <v>#DIV/0!</v>
      </c>
    </row>
    <row r="45" spans="1:20">
      <c r="A45" s="5" t="s">
        <v>338</v>
      </c>
      <c r="B45" s="6"/>
      <c r="C45" s="6"/>
      <c r="D45" s="6"/>
      <c r="E45" s="5"/>
      <c r="F45" s="5"/>
      <c r="G45" s="6"/>
      <c r="H45" s="6"/>
      <c r="I45" s="6"/>
      <c r="J45" s="5"/>
      <c r="K45" s="5"/>
      <c r="L45" s="5"/>
      <c r="M45" s="5"/>
      <c r="N45" s="5"/>
      <c r="P45" t="s">
        <v>338</v>
      </c>
      <c r="Q45" s="4" t="e">
        <f t="shared" si="2"/>
        <v>#DIV/0!</v>
      </c>
      <c r="S45" t="s">
        <v>338</v>
      </c>
      <c r="T45" s="4" t="e">
        <f t="shared" si="1"/>
        <v>#DIV/0!</v>
      </c>
    </row>
    <row r="46" spans="1:20">
      <c r="A46" s="5" t="s">
        <v>339</v>
      </c>
      <c r="B46" s="6"/>
      <c r="C46" s="6"/>
      <c r="D46" s="6"/>
      <c r="E46" s="5"/>
      <c r="F46" s="5"/>
      <c r="G46" s="6"/>
      <c r="H46" s="6"/>
      <c r="I46" s="6"/>
      <c r="J46" s="5"/>
      <c r="K46" s="5"/>
      <c r="L46" s="6"/>
      <c r="M46" s="6"/>
      <c r="N46" s="6"/>
      <c r="P46" t="s">
        <v>339</v>
      </c>
      <c r="Q46" s="4" t="e">
        <f t="shared" si="2"/>
        <v>#DIV/0!</v>
      </c>
      <c r="S46" t="s">
        <v>339</v>
      </c>
      <c r="T46" s="4" t="e">
        <f t="shared" si="1"/>
        <v>#DIV/0!</v>
      </c>
    </row>
    <row r="47" spans="1:20">
      <c r="A47" s="5" t="s">
        <v>340</v>
      </c>
      <c r="B47" s="6"/>
      <c r="C47" s="6"/>
      <c r="D47" s="6"/>
      <c r="E47" s="5"/>
      <c r="F47" s="5"/>
      <c r="G47" s="6"/>
      <c r="H47" s="6"/>
      <c r="I47" s="6"/>
      <c r="J47" s="5"/>
      <c r="K47" s="5"/>
      <c r="L47" s="6"/>
      <c r="M47" s="6"/>
      <c r="N47" s="6"/>
      <c r="P47" t="s">
        <v>340</v>
      </c>
      <c r="Q47" s="4" t="e">
        <f t="shared" si="2"/>
        <v>#DIV/0!</v>
      </c>
      <c r="S47" t="s">
        <v>340</v>
      </c>
      <c r="T47" s="4" t="e">
        <f t="shared" si="1"/>
        <v>#DIV/0!</v>
      </c>
    </row>
    <row r="48" spans="1:20">
      <c r="A48" s="5" t="s">
        <v>341</v>
      </c>
      <c r="B48" s="6"/>
      <c r="C48" s="6"/>
      <c r="D48" s="6"/>
      <c r="E48" s="5"/>
      <c r="F48" s="5"/>
      <c r="G48" s="6"/>
      <c r="H48" s="6"/>
      <c r="I48" s="6"/>
      <c r="J48" s="5"/>
      <c r="K48" s="5"/>
      <c r="L48" s="6"/>
      <c r="M48" s="6"/>
      <c r="N48" s="6"/>
      <c r="P48" t="s">
        <v>341</v>
      </c>
      <c r="Q48" s="4" t="e">
        <f t="shared" si="2"/>
        <v>#DIV/0!</v>
      </c>
      <c r="S48" t="s">
        <v>341</v>
      </c>
      <c r="T48" s="4" t="e">
        <f t="shared" si="1"/>
        <v>#DIV/0!</v>
      </c>
    </row>
    <row r="49" spans="1:20">
      <c r="A49" s="5" t="s">
        <v>342</v>
      </c>
      <c r="B49" s="6"/>
      <c r="C49" s="6"/>
      <c r="D49" s="6"/>
      <c r="E49" s="5"/>
      <c r="F49" s="5"/>
      <c r="G49" s="6"/>
      <c r="H49" s="6"/>
      <c r="I49" s="6"/>
      <c r="J49" s="5"/>
      <c r="K49" s="5"/>
      <c r="L49" s="6"/>
      <c r="M49" s="6"/>
      <c r="N49" s="6"/>
      <c r="P49" t="s">
        <v>342</v>
      </c>
      <c r="Q49" s="4" t="e">
        <f t="shared" si="2"/>
        <v>#DIV/0!</v>
      </c>
      <c r="S49" t="s">
        <v>342</v>
      </c>
      <c r="T49" s="4" t="e">
        <f t="shared" si="1"/>
        <v>#DIV/0!</v>
      </c>
    </row>
    <row r="50" spans="1:20">
      <c r="A50" s="5" t="s">
        <v>343</v>
      </c>
      <c r="B50" s="6"/>
      <c r="C50" s="6"/>
      <c r="D50" s="6"/>
      <c r="E50" s="5"/>
      <c r="F50" s="5"/>
      <c r="G50" s="6"/>
      <c r="H50" s="6"/>
      <c r="I50" s="6"/>
      <c r="J50" s="5"/>
      <c r="K50" s="5"/>
      <c r="L50" s="6"/>
      <c r="M50" s="6"/>
      <c r="N50" s="6"/>
      <c r="P50" t="s">
        <v>343</v>
      </c>
      <c r="Q50" s="4" t="e">
        <f t="shared" si="2"/>
        <v>#DIV/0!</v>
      </c>
      <c r="S50" t="s">
        <v>343</v>
      </c>
      <c r="T50" s="4" t="e">
        <f t="shared" si="1"/>
        <v>#DIV/0!</v>
      </c>
    </row>
    <row r="51" spans="1:20">
      <c r="A51" s="5" t="s">
        <v>344</v>
      </c>
      <c r="B51" s="6"/>
      <c r="C51" s="6"/>
      <c r="D51" s="6"/>
      <c r="E51" s="5"/>
      <c r="F51" s="5"/>
      <c r="G51" s="6"/>
      <c r="H51" s="6"/>
      <c r="I51" s="6"/>
      <c r="J51" s="5"/>
      <c r="K51" s="5"/>
      <c r="L51" s="6"/>
      <c r="M51" s="6"/>
      <c r="N51" s="6"/>
      <c r="P51" t="s">
        <v>344</v>
      </c>
      <c r="Q51" s="4" t="e">
        <f t="shared" si="2"/>
        <v>#DIV/0!</v>
      </c>
      <c r="S51" t="s">
        <v>344</v>
      </c>
      <c r="T51" s="4" t="e">
        <f t="shared" si="1"/>
        <v>#DIV/0!</v>
      </c>
    </row>
    <row r="52" spans="1:20">
      <c r="A52" s="5" t="s">
        <v>345</v>
      </c>
      <c r="B52" s="6"/>
      <c r="C52" s="6"/>
      <c r="D52" s="6"/>
      <c r="E52" s="5"/>
      <c r="F52" s="5"/>
      <c r="G52" s="6"/>
      <c r="H52" s="6"/>
      <c r="I52" s="6"/>
      <c r="J52" s="5"/>
      <c r="K52" s="5"/>
      <c r="L52" s="6"/>
      <c r="M52" s="5"/>
      <c r="N52" s="5"/>
      <c r="P52" t="s">
        <v>345</v>
      </c>
      <c r="Q52" s="4" t="e">
        <f t="shared" si="2"/>
        <v>#DIV/0!</v>
      </c>
      <c r="S52" t="s">
        <v>345</v>
      </c>
      <c r="T52" s="4" t="e">
        <f t="shared" si="1"/>
        <v>#DIV/0!</v>
      </c>
    </row>
    <row r="53" spans="1:20">
      <c r="A53" s="5" t="s">
        <v>346</v>
      </c>
      <c r="B53" s="6"/>
      <c r="C53" s="6"/>
      <c r="D53" s="6"/>
      <c r="E53" s="5"/>
      <c r="F53" s="5"/>
      <c r="G53" s="6"/>
      <c r="H53" s="6"/>
      <c r="I53" s="6"/>
      <c r="J53" s="5"/>
      <c r="K53" s="5"/>
      <c r="L53" s="6"/>
      <c r="M53" s="6"/>
      <c r="N53" s="5"/>
      <c r="P53" t="s">
        <v>346</v>
      </c>
      <c r="Q53" s="4" t="e">
        <f t="shared" si="2"/>
        <v>#DIV/0!</v>
      </c>
      <c r="S53" t="s">
        <v>346</v>
      </c>
      <c r="T53" s="4" t="e">
        <f t="shared" si="1"/>
        <v>#DIV/0!</v>
      </c>
    </row>
    <row r="54" spans="1:20">
      <c r="A54" s="5" t="s">
        <v>347</v>
      </c>
      <c r="B54" s="6"/>
      <c r="C54" s="6"/>
      <c r="D54" s="6"/>
      <c r="E54" s="5"/>
      <c r="F54" s="5"/>
      <c r="G54" s="6"/>
      <c r="H54" s="6"/>
      <c r="I54" s="6"/>
      <c r="J54" s="5"/>
      <c r="K54" s="5"/>
      <c r="L54" s="5"/>
      <c r="M54" s="5"/>
      <c r="N54" s="5"/>
      <c r="P54" t="s">
        <v>347</v>
      </c>
      <c r="Q54" s="4" t="e">
        <f t="shared" si="2"/>
        <v>#DIV/0!</v>
      </c>
      <c r="S54" t="s">
        <v>347</v>
      </c>
      <c r="T54" s="4" t="e">
        <f t="shared" si="1"/>
        <v>#DIV/0!</v>
      </c>
    </row>
    <row r="55" spans="1:20">
      <c r="A55" s="5" t="s">
        <v>348</v>
      </c>
      <c r="B55" s="6"/>
      <c r="C55" s="6"/>
      <c r="D55" s="6"/>
      <c r="E55" s="5"/>
      <c r="F55" s="5"/>
      <c r="G55" s="6"/>
      <c r="H55" s="6"/>
      <c r="I55" s="6"/>
      <c r="J55" s="5"/>
      <c r="K55" s="5"/>
      <c r="L55" s="5"/>
      <c r="M55" s="5"/>
      <c r="N55" s="5"/>
      <c r="P55" t="s">
        <v>348</v>
      </c>
      <c r="Q55" s="4" t="e">
        <f t="shared" si="2"/>
        <v>#DIV/0!</v>
      </c>
      <c r="S55" t="s">
        <v>348</v>
      </c>
      <c r="T55" s="4" t="e">
        <f t="shared" si="1"/>
        <v>#DIV/0!</v>
      </c>
    </row>
    <row r="56" spans="1:20">
      <c r="A56" s="5" t="s">
        <v>349</v>
      </c>
      <c r="B56" s="6"/>
      <c r="C56" s="6"/>
      <c r="D56" s="6"/>
      <c r="E56" s="5"/>
      <c r="F56" s="5"/>
      <c r="G56" s="6"/>
      <c r="H56" s="6"/>
      <c r="I56" s="6"/>
      <c r="J56" s="5"/>
      <c r="K56" s="5"/>
      <c r="L56" s="5"/>
      <c r="M56" s="5"/>
      <c r="N56" s="5"/>
      <c r="P56" t="s">
        <v>349</v>
      </c>
      <c r="Q56" s="4" t="e">
        <f t="shared" si="2"/>
        <v>#DIV/0!</v>
      </c>
      <c r="S56" t="s">
        <v>349</v>
      </c>
      <c r="T56" s="4" t="e">
        <f t="shared" si="1"/>
        <v>#DIV/0!</v>
      </c>
    </row>
    <row r="57" spans="1:20">
      <c r="A57" s="5" t="s">
        <v>350</v>
      </c>
      <c r="B57" s="6"/>
      <c r="C57" s="6"/>
      <c r="D57" s="6"/>
      <c r="E57" s="5"/>
      <c r="F57" s="5"/>
      <c r="G57" s="6"/>
      <c r="H57" s="6"/>
      <c r="I57" s="6"/>
      <c r="J57" s="5"/>
      <c r="K57" s="5"/>
      <c r="L57" s="5"/>
      <c r="M57" s="5"/>
      <c r="N57" s="5"/>
      <c r="P57" t="s">
        <v>350</v>
      </c>
      <c r="Q57" s="4" t="e">
        <f t="shared" si="2"/>
        <v>#DIV/0!</v>
      </c>
      <c r="S57" t="s">
        <v>350</v>
      </c>
      <c r="T57" s="4" t="e">
        <f t="shared" si="1"/>
        <v>#DIV/0!</v>
      </c>
    </row>
    <row r="58" spans="1:20">
      <c r="A58" s="5" t="s">
        <v>351</v>
      </c>
      <c r="B58" s="6"/>
      <c r="C58" s="6"/>
      <c r="D58" s="6"/>
      <c r="E58" s="5"/>
      <c r="F58" s="5"/>
      <c r="G58" s="6"/>
      <c r="H58" s="6"/>
      <c r="I58" s="6"/>
      <c r="J58" s="5"/>
      <c r="K58" s="5"/>
      <c r="L58" s="5"/>
      <c r="M58" s="5"/>
      <c r="N58" s="5"/>
      <c r="P58" t="s">
        <v>351</v>
      </c>
      <c r="Q58" s="4" t="e">
        <f t="shared" si="2"/>
        <v>#DIV/0!</v>
      </c>
      <c r="S58" t="s">
        <v>351</v>
      </c>
      <c r="T58" s="4" t="e">
        <f t="shared" si="1"/>
        <v>#DIV/0!</v>
      </c>
    </row>
    <row r="59" spans="1:20">
      <c r="A59" s="5" t="s">
        <v>352</v>
      </c>
      <c r="B59" s="6"/>
      <c r="C59" s="6"/>
      <c r="D59" s="6"/>
      <c r="E59" s="5"/>
      <c r="F59" s="5"/>
      <c r="G59" s="6"/>
      <c r="H59" s="5"/>
      <c r="I59" s="5"/>
      <c r="J59" s="5"/>
      <c r="K59" s="5"/>
      <c r="L59" s="5"/>
      <c r="M59" s="5"/>
      <c r="N59" s="5"/>
      <c r="P59" t="s">
        <v>352</v>
      </c>
      <c r="Q59" s="4" t="e">
        <f t="shared" si="2"/>
        <v>#DIV/0!</v>
      </c>
      <c r="S59" t="s">
        <v>352</v>
      </c>
      <c r="T59" s="4" t="e">
        <f t="shared" si="1"/>
        <v>#DIV/0!</v>
      </c>
    </row>
    <row r="60" spans="1:20">
      <c r="A60" s="5" t="s">
        <v>334</v>
      </c>
      <c r="B60" s="6"/>
      <c r="C60" s="6"/>
      <c r="D60" s="6"/>
      <c r="E60" s="5"/>
      <c r="F60" s="5"/>
      <c r="G60" s="6"/>
      <c r="H60" s="6"/>
      <c r="I60" s="6"/>
      <c r="J60" s="5"/>
      <c r="K60" s="5"/>
      <c r="L60" s="6"/>
      <c r="M60" s="6"/>
      <c r="N60" s="6"/>
      <c r="P60" t="s">
        <v>206</v>
      </c>
      <c r="Q60" s="4" t="e">
        <f t="shared" si="2"/>
        <v>#DIV/0!</v>
      </c>
      <c r="S60" t="s">
        <v>206</v>
      </c>
      <c r="T60" s="4" t="e">
        <f t="shared" si="1"/>
        <v>#DIV/0!</v>
      </c>
    </row>
    <row r="61" spans="1:20">
      <c r="A61" s="5">
        <v>2016</v>
      </c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P61">
        <v>2016</v>
      </c>
      <c r="Q61" s="4" t="e">
        <f t="shared" si="2"/>
        <v>#DIV/0!</v>
      </c>
      <c r="S61">
        <v>2016</v>
      </c>
      <c r="T61" s="4" t="e">
        <f t="shared" si="1"/>
        <v>#DIV/0!</v>
      </c>
    </row>
    <row r="62" spans="1:20">
      <c r="A62" s="5" t="s">
        <v>337</v>
      </c>
      <c r="B62" s="6"/>
      <c r="C62" s="6"/>
      <c r="D62" s="6"/>
      <c r="E62" s="5"/>
      <c r="F62" s="5"/>
      <c r="G62" s="6"/>
      <c r="H62" s="6"/>
      <c r="I62" s="6"/>
      <c r="J62" s="5"/>
      <c r="K62" s="5"/>
      <c r="L62" s="6"/>
      <c r="M62" s="6"/>
      <c r="N62" s="6"/>
      <c r="P62" t="s">
        <v>337</v>
      </c>
      <c r="Q62" s="4" t="e">
        <f t="shared" si="2"/>
        <v>#DIV/0!</v>
      </c>
      <c r="S62" t="s">
        <v>337</v>
      </c>
      <c r="T62" s="4" t="e">
        <f t="shared" si="1"/>
        <v>#DIV/0!</v>
      </c>
    </row>
    <row r="63" spans="1:20">
      <c r="A63" s="5" t="s">
        <v>145</v>
      </c>
      <c r="B63" s="6"/>
      <c r="C63" s="6"/>
      <c r="D63" s="6"/>
      <c r="E63" s="5"/>
      <c r="F63" s="5"/>
      <c r="G63" s="6"/>
      <c r="H63" s="6"/>
      <c r="I63" s="6"/>
      <c r="J63" s="5"/>
      <c r="K63" s="5"/>
      <c r="L63" s="5"/>
      <c r="M63" s="5"/>
      <c r="N63" s="5"/>
      <c r="P63" t="s">
        <v>145</v>
      </c>
      <c r="Q63" s="4" t="e">
        <f t="shared" si="2"/>
        <v>#DIV/0!</v>
      </c>
      <c r="S63" t="s">
        <v>145</v>
      </c>
      <c r="T63" s="4" t="e">
        <f t="shared" si="1"/>
        <v>#DIV/0!</v>
      </c>
    </row>
    <row r="64" spans="1:20">
      <c r="A64" s="5" t="s">
        <v>338</v>
      </c>
      <c r="B64" s="6"/>
      <c r="C64" s="6"/>
      <c r="D64" s="6"/>
      <c r="E64" s="5"/>
      <c r="F64" s="5"/>
      <c r="G64" s="6"/>
      <c r="H64" s="6"/>
      <c r="I64" s="6"/>
      <c r="J64" s="5"/>
      <c r="K64" s="5"/>
      <c r="L64" s="5"/>
      <c r="M64" s="5"/>
      <c r="N64" s="5"/>
      <c r="P64" t="s">
        <v>338</v>
      </c>
      <c r="Q64" s="4" t="e">
        <f t="shared" si="2"/>
        <v>#DIV/0!</v>
      </c>
      <c r="S64" t="s">
        <v>338</v>
      </c>
      <c r="T64" s="4" t="e">
        <f t="shared" si="1"/>
        <v>#DIV/0!</v>
      </c>
    </row>
    <row r="65" spans="1:20">
      <c r="A65" s="5" t="s">
        <v>339</v>
      </c>
      <c r="B65" s="6"/>
      <c r="C65" s="6"/>
      <c r="D65" s="6"/>
      <c r="E65" s="5"/>
      <c r="F65" s="5"/>
      <c r="G65" s="6"/>
      <c r="H65" s="6"/>
      <c r="I65" s="6"/>
      <c r="J65" s="5"/>
      <c r="K65" s="5"/>
      <c r="L65" s="6"/>
      <c r="M65" s="6"/>
      <c r="N65" s="6"/>
      <c r="P65" t="s">
        <v>339</v>
      </c>
      <c r="Q65" s="4" t="e">
        <f t="shared" si="2"/>
        <v>#DIV/0!</v>
      </c>
      <c r="S65" t="s">
        <v>339</v>
      </c>
      <c r="T65" s="4" t="e">
        <f t="shared" si="1"/>
        <v>#DIV/0!</v>
      </c>
    </row>
    <row r="66" spans="1:20">
      <c r="A66" s="5" t="s">
        <v>340</v>
      </c>
      <c r="B66" s="6"/>
      <c r="C66" s="6"/>
      <c r="D66" s="6"/>
      <c r="E66" s="5"/>
      <c r="F66" s="5"/>
      <c r="G66" s="6"/>
      <c r="H66" s="6"/>
      <c r="I66" s="6"/>
      <c r="J66" s="5"/>
      <c r="K66" s="5"/>
      <c r="L66" s="6"/>
      <c r="M66" s="6"/>
      <c r="N66" s="6"/>
      <c r="P66" t="s">
        <v>340</v>
      </c>
      <c r="Q66" s="4" t="e">
        <f t="shared" si="2"/>
        <v>#DIV/0!</v>
      </c>
      <c r="S66" t="s">
        <v>340</v>
      </c>
      <c r="T66" s="4" t="e">
        <f t="shared" si="1"/>
        <v>#DIV/0!</v>
      </c>
    </row>
    <row r="67" spans="1:20">
      <c r="A67" s="5" t="s">
        <v>341</v>
      </c>
      <c r="B67" s="6"/>
      <c r="C67" s="6"/>
      <c r="D67" s="6"/>
      <c r="E67" s="5"/>
      <c r="F67" s="5"/>
      <c r="G67" s="6"/>
      <c r="H67" s="6"/>
      <c r="I67" s="6"/>
      <c r="J67" s="5"/>
      <c r="K67" s="5"/>
      <c r="L67" s="6"/>
      <c r="M67" s="6"/>
      <c r="N67" s="6"/>
      <c r="P67" t="s">
        <v>341</v>
      </c>
      <c r="Q67" s="4" t="e">
        <f t="shared" si="2"/>
        <v>#DIV/0!</v>
      </c>
      <c r="S67" t="s">
        <v>341</v>
      </c>
      <c r="T67" s="4" t="e">
        <f t="shared" si="1"/>
        <v>#DIV/0!</v>
      </c>
    </row>
    <row r="68" spans="1:20">
      <c r="A68" s="5" t="s">
        <v>342</v>
      </c>
      <c r="B68" s="6"/>
      <c r="C68" s="6"/>
      <c r="D68" s="6"/>
      <c r="E68" s="5"/>
      <c r="F68" s="5"/>
      <c r="G68" s="6"/>
      <c r="H68" s="6"/>
      <c r="I68" s="6"/>
      <c r="J68" s="5"/>
      <c r="K68" s="5"/>
      <c r="L68" s="6"/>
      <c r="M68" s="6"/>
      <c r="N68" s="6"/>
      <c r="P68" t="s">
        <v>342</v>
      </c>
      <c r="Q68" s="4" t="e">
        <f t="shared" si="2"/>
        <v>#DIV/0!</v>
      </c>
      <c r="S68" t="s">
        <v>342</v>
      </c>
      <c r="T68" s="4" t="e">
        <f t="shared" si="1"/>
        <v>#DIV/0!</v>
      </c>
    </row>
    <row r="69" spans="1:20">
      <c r="A69" s="5" t="s">
        <v>343</v>
      </c>
      <c r="B69" s="6"/>
      <c r="C69" s="6"/>
      <c r="D69" s="6"/>
      <c r="E69" s="5"/>
      <c r="F69" s="5"/>
      <c r="G69" s="6"/>
      <c r="H69" s="6"/>
      <c r="I69" s="6"/>
      <c r="J69" s="5"/>
      <c r="K69" s="5"/>
      <c r="L69" s="6"/>
      <c r="M69" s="6"/>
      <c r="N69" s="6"/>
      <c r="P69" t="s">
        <v>343</v>
      </c>
      <c r="Q69" s="4" t="e">
        <f t="shared" si="2"/>
        <v>#DIV/0!</v>
      </c>
      <c r="S69" t="s">
        <v>343</v>
      </c>
      <c r="T69" s="4" t="e">
        <f t="shared" ref="T69:T132" si="3">H69/C69</f>
        <v>#DIV/0!</v>
      </c>
    </row>
    <row r="70" spans="1:20">
      <c r="A70" s="5" t="s">
        <v>344</v>
      </c>
      <c r="B70" s="6"/>
      <c r="C70" s="6"/>
      <c r="D70" s="6"/>
      <c r="E70" s="5"/>
      <c r="F70" s="5"/>
      <c r="G70" s="6"/>
      <c r="H70" s="6"/>
      <c r="I70" s="6"/>
      <c r="J70" s="5"/>
      <c r="K70" s="5"/>
      <c r="L70" s="6"/>
      <c r="M70" s="6"/>
      <c r="N70" s="6"/>
      <c r="P70" t="s">
        <v>344</v>
      </c>
      <c r="Q70" s="4" t="e">
        <f t="shared" si="2"/>
        <v>#DIV/0!</v>
      </c>
      <c r="S70" t="s">
        <v>344</v>
      </c>
      <c r="T70" s="4" t="e">
        <f t="shared" si="3"/>
        <v>#DIV/0!</v>
      </c>
    </row>
    <row r="71" spans="1:20">
      <c r="A71" s="5" t="s">
        <v>345</v>
      </c>
      <c r="B71" s="6"/>
      <c r="C71" s="6"/>
      <c r="D71" s="6"/>
      <c r="E71" s="5"/>
      <c r="F71" s="5"/>
      <c r="G71" s="6"/>
      <c r="H71" s="6"/>
      <c r="I71" s="6"/>
      <c r="J71" s="5"/>
      <c r="K71" s="5"/>
      <c r="L71" s="6"/>
      <c r="M71" s="5"/>
      <c r="N71" s="5"/>
      <c r="P71" t="s">
        <v>345</v>
      </c>
      <c r="Q71" s="4" t="e">
        <f t="shared" si="2"/>
        <v>#DIV/0!</v>
      </c>
      <c r="S71" t="s">
        <v>345</v>
      </c>
      <c r="T71" s="4" t="e">
        <f t="shared" si="3"/>
        <v>#DIV/0!</v>
      </c>
    </row>
    <row r="72" spans="1:20">
      <c r="A72" s="5" t="s">
        <v>346</v>
      </c>
      <c r="B72" s="6"/>
      <c r="C72" s="6"/>
      <c r="D72" s="6"/>
      <c r="E72" s="5"/>
      <c r="F72" s="5"/>
      <c r="G72" s="6"/>
      <c r="H72" s="6"/>
      <c r="I72" s="6"/>
      <c r="J72" s="5"/>
      <c r="K72" s="5"/>
      <c r="L72" s="6"/>
      <c r="M72" s="6"/>
      <c r="N72" s="5"/>
      <c r="P72" t="s">
        <v>346</v>
      </c>
      <c r="Q72" s="4" t="e">
        <f t="shared" si="2"/>
        <v>#DIV/0!</v>
      </c>
      <c r="S72" t="s">
        <v>346</v>
      </c>
      <c r="T72" s="4" t="e">
        <f t="shared" si="3"/>
        <v>#DIV/0!</v>
      </c>
    </row>
    <row r="73" spans="1:20">
      <c r="A73" s="5" t="s">
        <v>347</v>
      </c>
      <c r="B73" s="6"/>
      <c r="C73" s="6"/>
      <c r="D73" s="6"/>
      <c r="E73" s="5"/>
      <c r="F73" s="5"/>
      <c r="G73" s="6"/>
      <c r="H73" s="6"/>
      <c r="I73" s="6"/>
      <c r="J73" s="5"/>
      <c r="K73" s="5"/>
      <c r="L73" s="5"/>
      <c r="M73" s="5"/>
      <c r="N73" s="5"/>
      <c r="P73" t="s">
        <v>347</v>
      </c>
      <c r="Q73" s="4" t="e">
        <f t="shared" si="2"/>
        <v>#DIV/0!</v>
      </c>
      <c r="S73" t="s">
        <v>347</v>
      </c>
      <c r="T73" s="4" t="e">
        <f t="shared" si="3"/>
        <v>#DIV/0!</v>
      </c>
    </row>
    <row r="74" spans="1:20">
      <c r="A74" s="5" t="s">
        <v>348</v>
      </c>
      <c r="B74" s="6"/>
      <c r="C74" s="6"/>
      <c r="D74" s="6"/>
      <c r="E74" s="5"/>
      <c r="F74" s="5"/>
      <c r="G74" s="6"/>
      <c r="H74" s="6"/>
      <c r="I74" s="6"/>
      <c r="J74" s="5"/>
      <c r="K74" s="5"/>
      <c r="L74" s="5"/>
      <c r="M74" s="5"/>
      <c r="N74" s="5"/>
      <c r="P74" t="s">
        <v>348</v>
      </c>
      <c r="Q74" s="4" t="e">
        <f t="shared" si="2"/>
        <v>#DIV/0!</v>
      </c>
      <c r="S74" t="s">
        <v>348</v>
      </c>
      <c r="T74" s="4" t="e">
        <f t="shared" si="3"/>
        <v>#DIV/0!</v>
      </c>
    </row>
    <row r="75" spans="1:20">
      <c r="A75" s="5" t="s">
        <v>349</v>
      </c>
      <c r="B75" s="6"/>
      <c r="C75" s="6"/>
      <c r="D75" s="6"/>
      <c r="E75" s="5"/>
      <c r="F75" s="5"/>
      <c r="G75" s="6"/>
      <c r="H75" s="6"/>
      <c r="I75" s="6"/>
      <c r="J75" s="5"/>
      <c r="K75" s="5"/>
      <c r="L75" s="5"/>
      <c r="M75" s="5"/>
      <c r="N75" s="5"/>
      <c r="P75" t="s">
        <v>349</v>
      </c>
      <c r="Q75" s="4" t="e">
        <f t="shared" si="2"/>
        <v>#DIV/0!</v>
      </c>
      <c r="S75" t="s">
        <v>349</v>
      </c>
      <c r="T75" s="4" t="e">
        <f t="shared" si="3"/>
        <v>#DIV/0!</v>
      </c>
    </row>
    <row r="76" spans="1:20">
      <c r="A76" s="5" t="s">
        <v>350</v>
      </c>
      <c r="B76" s="6"/>
      <c r="C76" s="6"/>
      <c r="D76" s="6"/>
      <c r="E76" s="5"/>
      <c r="F76" s="5"/>
      <c r="G76" s="6"/>
      <c r="H76" s="6"/>
      <c r="I76" s="6"/>
      <c r="J76" s="5"/>
      <c r="K76" s="5"/>
      <c r="L76" s="5"/>
      <c r="M76" s="5"/>
      <c r="N76" s="5"/>
      <c r="P76" t="s">
        <v>350</v>
      </c>
      <c r="Q76" s="4" t="e">
        <f t="shared" si="2"/>
        <v>#DIV/0!</v>
      </c>
      <c r="S76" t="s">
        <v>350</v>
      </c>
      <c r="T76" s="4" t="e">
        <f t="shared" si="3"/>
        <v>#DIV/0!</v>
      </c>
    </row>
    <row r="77" spans="1:20">
      <c r="A77" s="5" t="s">
        <v>351</v>
      </c>
      <c r="B77" s="6"/>
      <c r="C77" s="6"/>
      <c r="D77" s="6"/>
      <c r="E77" s="5"/>
      <c r="F77" s="5"/>
      <c r="G77" s="6"/>
      <c r="H77" s="6"/>
      <c r="I77" s="6"/>
      <c r="J77" s="5"/>
      <c r="K77" s="5"/>
      <c r="L77" s="5"/>
      <c r="M77" s="5"/>
      <c r="N77" s="5"/>
      <c r="P77" t="s">
        <v>351</v>
      </c>
      <c r="Q77" s="4" t="e">
        <f t="shared" si="2"/>
        <v>#DIV/0!</v>
      </c>
      <c r="S77" t="s">
        <v>351</v>
      </c>
      <c r="T77" s="4" t="e">
        <f t="shared" si="3"/>
        <v>#DIV/0!</v>
      </c>
    </row>
    <row r="78" spans="1:20">
      <c r="A78" s="5" t="s">
        <v>352</v>
      </c>
      <c r="B78" s="6"/>
      <c r="C78" s="6"/>
      <c r="D78" s="6"/>
      <c r="E78" s="5"/>
      <c r="F78" s="5"/>
      <c r="G78" s="6"/>
      <c r="H78" s="5"/>
      <c r="I78" s="5"/>
      <c r="J78" s="5"/>
      <c r="K78" s="5"/>
      <c r="L78" s="5"/>
      <c r="M78" s="5"/>
      <c r="N78" s="5"/>
      <c r="P78" t="s">
        <v>352</v>
      </c>
      <c r="Q78" s="4" t="e">
        <f t="shared" si="2"/>
        <v>#DIV/0!</v>
      </c>
      <c r="S78" t="s">
        <v>352</v>
      </c>
      <c r="T78" s="4" t="e">
        <f t="shared" si="3"/>
        <v>#DIV/0!</v>
      </c>
    </row>
    <row r="79" spans="1:20">
      <c r="A79" s="5" t="s">
        <v>334</v>
      </c>
      <c r="B79" s="6"/>
      <c r="C79" s="6"/>
      <c r="D79" s="6"/>
      <c r="E79" s="5"/>
      <c r="F79" s="5"/>
      <c r="G79" s="6"/>
      <c r="H79" s="6"/>
      <c r="I79" s="6"/>
      <c r="J79" s="5"/>
      <c r="K79" s="5"/>
      <c r="L79" s="6"/>
      <c r="M79" s="6"/>
      <c r="N79" s="6"/>
      <c r="P79" t="s">
        <v>206</v>
      </c>
      <c r="Q79" s="4" t="e">
        <f t="shared" si="2"/>
        <v>#DIV/0!</v>
      </c>
      <c r="S79" t="s">
        <v>206</v>
      </c>
      <c r="T79" s="4" t="e">
        <f t="shared" si="3"/>
        <v>#DIV/0!</v>
      </c>
    </row>
    <row r="80" spans="1:20">
      <c r="A80" s="5">
        <v>2017</v>
      </c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P80">
        <v>2017</v>
      </c>
      <c r="Q80" s="4" t="e">
        <f t="shared" si="2"/>
        <v>#DIV/0!</v>
      </c>
      <c r="S80">
        <v>2017</v>
      </c>
      <c r="T80" s="4" t="e">
        <f t="shared" si="3"/>
        <v>#DIV/0!</v>
      </c>
    </row>
    <row r="81" spans="1:20">
      <c r="A81" s="5" t="s">
        <v>337</v>
      </c>
      <c r="B81" s="6"/>
      <c r="C81" s="6"/>
      <c r="D81" s="6"/>
      <c r="E81" s="5"/>
      <c r="F81" s="5"/>
      <c r="G81" s="6"/>
      <c r="H81" s="6"/>
      <c r="I81" s="6"/>
      <c r="J81" s="5"/>
      <c r="K81" s="5"/>
      <c r="L81" s="6"/>
      <c r="M81" s="6"/>
      <c r="N81" s="6"/>
      <c r="P81" t="s">
        <v>337</v>
      </c>
      <c r="Q81" s="4" t="e">
        <f t="shared" si="2"/>
        <v>#DIV/0!</v>
      </c>
      <c r="S81" t="s">
        <v>337</v>
      </c>
      <c r="T81" s="4" t="e">
        <f t="shared" si="3"/>
        <v>#DIV/0!</v>
      </c>
    </row>
    <row r="82" spans="1:20">
      <c r="A82" s="5" t="s">
        <v>145</v>
      </c>
      <c r="B82" s="6"/>
      <c r="C82" s="6"/>
      <c r="D82" s="6"/>
      <c r="E82" s="5"/>
      <c r="F82" s="5"/>
      <c r="G82" s="6"/>
      <c r="H82" s="6"/>
      <c r="I82" s="6"/>
      <c r="J82" s="5"/>
      <c r="K82" s="5"/>
      <c r="L82" s="5"/>
      <c r="M82" s="5"/>
      <c r="N82" s="5"/>
      <c r="P82" t="s">
        <v>145</v>
      </c>
      <c r="Q82" s="4" t="e">
        <f t="shared" si="2"/>
        <v>#DIV/0!</v>
      </c>
      <c r="S82" t="s">
        <v>145</v>
      </c>
      <c r="T82" s="4" t="e">
        <f t="shared" si="3"/>
        <v>#DIV/0!</v>
      </c>
    </row>
    <row r="83" spans="1:20">
      <c r="A83" s="5" t="s">
        <v>338</v>
      </c>
      <c r="B83" s="6"/>
      <c r="C83" s="6"/>
      <c r="D83" s="6"/>
      <c r="E83" s="5"/>
      <c r="F83" s="5"/>
      <c r="G83" s="6"/>
      <c r="H83" s="6"/>
      <c r="I83" s="6"/>
      <c r="J83" s="5"/>
      <c r="K83" s="5"/>
      <c r="L83" s="5"/>
      <c r="M83" s="5"/>
      <c r="N83" s="5"/>
      <c r="P83" t="s">
        <v>338</v>
      </c>
      <c r="Q83" s="4" t="e">
        <f t="shared" si="2"/>
        <v>#DIV/0!</v>
      </c>
      <c r="S83" t="s">
        <v>338</v>
      </c>
      <c r="T83" s="4" t="e">
        <f t="shared" si="3"/>
        <v>#DIV/0!</v>
      </c>
    </row>
    <row r="84" spans="1:20">
      <c r="A84" s="5" t="s">
        <v>339</v>
      </c>
      <c r="B84" s="6"/>
      <c r="C84" s="6"/>
      <c r="D84" s="6"/>
      <c r="E84" s="5"/>
      <c r="F84" s="5"/>
      <c r="G84" s="6"/>
      <c r="H84" s="6"/>
      <c r="I84" s="6"/>
      <c r="J84" s="5"/>
      <c r="K84" s="5"/>
      <c r="L84" s="6"/>
      <c r="M84" s="6"/>
      <c r="N84" s="6"/>
      <c r="P84" t="s">
        <v>339</v>
      </c>
      <c r="Q84" s="4" t="e">
        <f t="shared" si="2"/>
        <v>#DIV/0!</v>
      </c>
      <c r="S84" t="s">
        <v>339</v>
      </c>
      <c r="T84" s="4" t="e">
        <f t="shared" si="3"/>
        <v>#DIV/0!</v>
      </c>
    </row>
    <row r="85" spans="1:20">
      <c r="A85" s="5" t="s">
        <v>340</v>
      </c>
      <c r="B85" s="6"/>
      <c r="C85" s="6"/>
      <c r="D85" s="6"/>
      <c r="E85" s="5"/>
      <c r="F85" s="5"/>
      <c r="G85" s="6"/>
      <c r="H85" s="6"/>
      <c r="I85" s="6"/>
      <c r="J85" s="5"/>
      <c r="K85" s="5"/>
      <c r="L85" s="6"/>
      <c r="M85" s="6"/>
      <c r="N85" s="6"/>
      <c r="P85" t="s">
        <v>340</v>
      </c>
      <c r="Q85" s="4" t="e">
        <f t="shared" si="2"/>
        <v>#DIV/0!</v>
      </c>
      <c r="S85" t="s">
        <v>340</v>
      </c>
      <c r="T85" s="4" t="e">
        <f t="shared" si="3"/>
        <v>#DIV/0!</v>
      </c>
    </row>
    <row r="86" spans="1:20">
      <c r="A86" s="5" t="s">
        <v>341</v>
      </c>
      <c r="B86" s="6"/>
      <c r="C86" s="6"/>
      <c r="D86" s="6"/>
      <c r="E86" s="5"/>
      <c r="F86" s="5"/>
      <c r="G86" s="6"/>
      <c r="H86" s="6"/>
      <c r="I86" s="6"/>
      <c r="J86" s="5"/>
      <c r="K86" s="5"/>
      <c r="L86" s="6"/>
      <c r="M86" s="6"/>
      <c r="N86" s="6"/>
      <c r="P86" t="s">
        <v>341</v>
      </c>
      <c r="Q86" s="4" t="e">
        <f t="shared" si="2"/>
        <v>#DIV/0!</v>
      </c>
      <c r="S86" t="s">
        <v>341</v>
      </c>
      <c r="T86" s="4" t="e">
        <f t="shared" si="3"/>
        <v>#DIV/0!</v>
      </c>
    </row>
    <row r="87" spans="1:20">
      <c r="A87" s="5" t="s">
        <v>342</v>
      </c>
      <c r="B87" s="6"/>
      <c r="C87" s="6"/>
      <c r="D87" s="6"/>
      <c r="E87" s="5"/>
      <c r="F87" s="5"/>
      <c r="G87" s="6"/>
      <c r="H87" s="6"/>
      <c r="I87" s="6"/>
      <c r="J87" s="5"/>
      <c r="K87" s="5"/>
      <c r="L87" s="6"/>
      <c r="M87" s="6"/>
      <c r="N87" s="6"/>
      <c r="P87" t="s">
        <v>342</v>
      </c>
      <c r="Q87" s="4" t="e">
        <f t="shared" si="2"/>
        <v>#DIV/0!</v>
      </c>
      <c r="S87" t="s">
        <v>342</v>
      </c>
      <c r="T87" s="4" t="e">
        <f t="shared" si="3"/>
        <v>#DIV/0!</v>
      </c>
    </row>
    <row r="88" spans="1:20">
      <c r="A88" s="5" t="s">
        <v>343</v>
      </c>
      <c r="B88" s="6"/>
      <c r="C88" s="6"/>
      <c r="D88" s="6"/>
      <c r="E88" s="5"/>
      <c r="F88" s="5"/>
      <c r="G88" s="6"/>
      <c r="H88" s="6"/>
      <c r="I88" s="6"/>
      <c r="J88" s="5"/>
      <c r="K88" s="5"/>
      <c r="L88" s="6"/>
      <c r="M88" s="6"/>
      <c r="N88" s="6"/>
      <c r="P88" t="s">
        <v>343</v>
      </c>
      <c r="Q88" s="4" t="e">
        <f t="shared" ref="Q88:Q151" si="4">M88/(C88-H88)</f>
        <v>#DIV/0!</v>
      </c>
      <c r="S88" t="s">
        <v>343</v>
      </c>
      <c r="T88" s="4" t="e">
        <f t="shared" si="3"/>
        <v>#DIV/0!</v>
      </c>
    </row>
    <row r="89" spans="1:20">
      <c r="A89" s="5" t="s">
        <v>344</v>
      </c>
      <c r="B89" s="6"/>
      <c r="C89" s="6"/>
      <c r="D89" s="6"/>
      <c r="E89" s="5"/>
      <c r="F89" s="5"/>
      <c r="G89" s="6"/>
      <c r="H89" s="6"/>
      <c r="I89" s="6"/>
      <c r="J89" s="5"/>
      <c r="K89" s="5"/>
      <c r="L89" s="6"/>
      <c r="M89" s="6"/>
      <c r="N89" s="6"/>
      <c r="P89" t="s">
        <v>344</v>
      </c>
      <c r="Q89" s="4" t="e">
        <f t="shared" si="4"/>
        <v>#DIV/0!</v>
      </c>
      <c r="S89" t="s">
        <v>344</v>
      </c>
      <c r="T89" s="4" t="e">
        <f t="shared" si="3"/>
        <v>#DIV/0!</v>
      </c>
    </row>
    <row r="90" spans="1:20">
      <c r="A90" s="5" t="s">
        <v>345</v>
      </c>
      <c r="B90" s="6"/>
      <c r="C90" s="6"/>
      <c r="D90" s="6"/>
      <c r="E90" s="5"/>
      <c r="F90" s="5"/>
      <c r="G90" s="6"/>
      <c r="H90" s="6"/>
      <c r="I90" s="6"/>
      <c r="J90" s="5"/>
      <c r="K90" s="5"/>
      <c r="L90" s="6"/>
      <c r="M90" s="5"/>
      <c r="N90" s="5"/>
      <c r="P90" t="s">
        <v>345</v>
      </c>
      <c r="Q90" s="4" t="e">
        <f t="shared" si="4"/>
        <v>#DIV/0!</v>
      </c>
      <c r="S90" t="s">
        <v>345</v>
      </c>
      <c r="T90" s="4" t="e">
        <f t="shared" si="3"/>
        <v>#DIV/0!</v>
      </c>
    </row>
    <row r="91" spans="1:20">
      <c r="A91" s="5" t="s">
        <v>346</v>
      </c>
      <c r="B91" s="6"/>
      <c r="C91" s="6"/>
      <c r="D91" s="6"/>
      <c r="E91" s="5"/>
      <c r="F91" s="5"/>
      <c r="G91" s="6"/>
      <c r="H91" s="6"/>
      <c r="I91" s="6"/>
      <c r="J91" s="5"/>
      <c r="K91" s="5"/>
      <c r="L91" s="6"/>
      <c r="M91" s="6"/>
      <c r="N91" s="5"/>
      <c r="P91" t="s">
        <v>346</v>
      </c>
      <c r="Q91" s="4" t="e">
        <f t="shared" si="4"/>
        <v>#DIV/0!</v>
      </c>
      <c r="S91" t="s">
        <v>346</v>
      </c>
      <c r="T91" s="4" t="e">
        <f t="shared" si="3"/>
        <v>#DIV/0!</v>
      </c>
    </row>
    <row r="92" spans="1:20">
      <c r="A92" s="5" t="s">
        <v>347</v>
      </c>
      <c r="B92" s="6"/>
      <c r="C92" s="6"/>
      <c r="D92" s="6"/>
      <c r="E92" s="5"/>
      <c r="F92" s="5"/>
      <c r="G92" s="6"/>
      <c r="H92" s="6"/>
      <c r="I92" s="6"/>
      <c r="J92" s="5"/>
      <c r="K92" s="5"/>
      <c r="L92" s="5"/>
      <c r="M92" s="5"/>
      <c r="N92" s="5"/>
      <c r="P92" t="s">
        <v>347</v>
      </c>
      <c r="Q92" s="4" t="e">
        <f t="shared" si="4"/>
        <v>#DIV/0!</v>
      </c>
      <c r="S92" t="s">
        <v>347</v>
      </c>
      <c r="T92" s="4" t="e">
        <f t="shared" si="3"/>
        <v>#DIV/0!</v>
      </c>
    </row>
    <row r="93" spans="1:20">
      <c r="A93" s="5" t="s">
        <v>348</v>
      </c>
      <c r="B93" s="6"/>
      <c r="C93" s="6"/>
      <c r="D93" s="6"/>
      <c r="E93" s="5"/>
      <c r="F93" s="5"/>
      <c r="G93" s="6"/>
      <c r="H93" s="6"/>
      <c r="I93" s="6"/>
      <c r="J93" s="5"/>
      <c r="K93" s="5"/>
      <c r="L93" s="5"/>
      <c r="M93" s="5"/>
      <c r="N93" s="5"/>
      <c r="P93" t="s">
        <v>348</v>
      </c>
      <c r="Q93" s="4" t="e">
        <f t="shared" si="4"/>
        <v>#DIV/0!</v>
      </c>
      <c r="S93" t="s">
        <v>348</v>
      </c>
      <c r="T93" s="4" t="e">
        <f t="shared" si="3"/>
        <v>#DIV/0!</v>
      </c>
    </row>
    <row r="94" spans="1:20">
      <c r="A94" s="5" t="s">
        <v>349</v>
      </c>
      <c r="B94" s="6"/>
      <c r="C94" s="6"/>
      <c r="D94" s="6"/>
      <c r="E94" s="5"/>
      <c r="F94" s="5"/>
      <c r="G94" s="6"/>
      <c r="H94" s="6"/>
      <c r="I94" s="6"/>
      <c r="J94" s="5"/>
      <c r="K94" s="5"/>
      <c r="L94" s="5"/>
      <c r="M94" s="5"/>
      <c r="N94" s="5"/>
      <c r="P94" t="s">
        <v>349</v>
      </c>
      <c r="Q94" s="4" t="e">
        <f t="shared" si="4"/>
        <v>#DIV/0!</v>
      </c>
      <c r="S94" t="s">
        <v>349</v>
      </c>
      <c r="T94" s="4" t="e">
        <f t="shared" si="3"/>
        <v>#DIV/0!</v>
      </c>
    </row>
    <row r="95" spans="1:20">
      <c r="A95" s="5" t="s">
        <v>350</v>
      </c>
      <c r="B95" s="6"/>
      <c r="C95" s="6"/>
      <c r="D95" s="6"/>
      <c r="E95" s="5"/>
      <c r="F95" s="5"/>
      <c r="G95" s="6"/>
      <c r="H95" s="6"/>
      <c r="I95" s="6"/>
      <c r="J95" s="5"/>
      <c r="K95" s="5"/>
      <c r="L95" s="5"/>
      <c r="M95" s="5"/>
      <c r="N95" s="5"/>
      <c r="P95" t="s">
        <v>350</v>
      </c>
      <c r="Q95" s="4" t="e">
        <f t="shared" si="4"/>
        <v>#DIV/0!</v>
      </c>
      <c r="S95" t="s">
        <v>350</v>
      </c>
      <c r="T95" s="4" t="e">
        <f t="shared" si="3"/>
        <v>#DIV/0!</v>
      </c>
    </row>
    <row r="96" spans="1:20">
      <c r="A96" s="5" t="s">
        <v>351</v>
      </c>
      <c r="B96" s="6"/>
      <c r="C96" s="6"/>
      <c r="D96" s="6"/>
      <c r="E96" s="5"/>
      <c r="F96" s="5"/>
      <c r="G96" s="6"/>
      <c r="H96" s="6"/>
      <c r="I96" s="6"/>
      <c r="J96" s="5"/>
      <c r="K96" s="5"/>
      <c r="L96" s="5"/>
      <c r="M96" s="5"/>
      <c r="N96" s="5"/>
      <c r="P96" t="s">
        <v>351</v>
      </c>
      <c r="Q96" s="4" t="e">
        <f t="shared" si="4"/>
        <v>#DIV/0!</v>
      </c>
      <c r="S96" t="s">
        <v>351</v>
      </c>
      <c r="T96" s="4" t="e">
        <f t="shared" si="3"/>
        <v>#DIV/0!</v>
      </c>
    </row>
    <row r="97" spans="1:20">
      <c r="A97" s="5" t="s">
        <v>352</v>
      </c>
      <c r="B97" s="6"/>
      <c r="C97" s="6"/>
      <c r="D97" s="6"/>
      <c r="E97" s="5"/>
      <c r="F97" s="5"/>
      <c r="G97" s="6"/>
      <c r="H97" s="5"/>
      <c r="I97" s="6"/>
      <c r="J97" s="5"/>
      <c r="K97" s="5"/>
      <c r="L97" s="5"/>
      <c r="M97" s="5"/>
      <c r="N97" s="5"/>
      <c r="P97" t="s">
        <v>352</v>
      </c>
      <c r="Q97" s="4" t="e">
        <f t="shared" si="4"/>
        <v>#DIV/0!</v>
      </c>
      <c r="S97" t="s">
        <v>352</v>
      </c>
      <c r="T97" s="4" t="e">
        <f t="shared" si="3"/>
        <v>#DIV/0!</v>
      </c>
    </row>
    <row r="98" spans="1:20">
      <c r="A98" s="5" t="s">
        <v>334</v>
      </c>
      <c r="B98" s="6"/>
      <c r="C98" s="6"/>
      <c r="D98" s="6"/>
      <c r="E98" s="5"/>
      <c r="F98" s="5"/>
      <c r="G98" s="6"/>
      <c r="H98" s="6"/>
      <c r="I98" s="6"/>
      <c r="J98" s="5"/>
      <c r="K98" s="5"/>
      <c r="L98" s="6"/>
      <c r="M98" s="6"/>
      <c r="N98" s="6"/>
      <c r="P98" t="s">
        <v>206</v>
      </c>
      <c r="Q98" s="4" t="e">
        <f t="shared" si="4"/>
        <v>#DIV/0!</v>
      </c>
      <c r="S98" t="s">
        <v>206</v>
      </c>
      <c r="T98" s="4" t="e">
        <f t="shared" si="3"/>
        <v>#DIV/0!</v>
      </c>
    </row>
    <row r="99" spans="1:20">
      <c r="A99" s="5">
        <v>2018</v>
      </c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P99">
        <v>2018</v>
      </c>
      <c r="Q99" s="4" t="e">
        <f t="shared" si="4"/>
        <v>#DIV/0!</v>
      </c>
      <c r="S99">
        <v>2018</v>
      </c>
      <c r="T99" s="4" t="e">
        <f t="shared" si="3"/>
        <v>#DIV/0!</v>
      </c>
    </row>
    <row r="100" spans="1:20">
      <c r="A100" s="5" t="s">
        <v>337</v>
      </c>
      <c r="B100" s="6"/>
      <c r="C100" s="6"/>
      <c r="D100" s="6"/>
      <c r="E100" s="5"/>
      <c r="F100" s="5"/>
      <c r="G100" s="6"/>
      <c r="H100" s="6"/>
      <c r="I100" s="6"/>
      <c r="J100" s="5"/>
      <c r="K100" s="5"/>
      <c r="L100" s="6"/>
      <c r="M100" s="6"/>
      <c r="N100" s="6"/>
      <c r="P100" t="s">
        <v>337</v>
      </c>
      <c r="Q100" s="4" t="e">
        <f t="shared" si="4"/>
        <v>#DIV/0!</v>
      </c>
      <c r="S100" t="s">
        <v>337</v>
      </c>
      <c r="T100" s="4" t="e">
        <f t="shared" si="3"/>
        <v>#DIV/0!</v>
      </c>
    </row>
    <row r="101" spans="1:20">
      <c r="A101" s="5" t="s">
        <v>145</v>
      </c>
      <c r="B101" s="6"/>
      <c r="C101" s="6"/>
      <c r="D101" s="6"/>
      <c r="E101" s="5"/>
      <c r="F101" s="5"/>
      <c r="G101" s="6"/>
      <c r="H101" s="6"/>
      <c r="I101" s="6"/>
      <c r="J101" s="5"/>
      <c r="K101" s="5"/>
      <c r="L101" s="5"/>
      <c r="M101" s="5"/>
      <c r="N101" s="5"/>
      <c r="P101" t="s">
        <v>145</v>
      </c>
      <c r="Q101" s="4" t="e">
        <f t="shared" si="4"/>
        <v>#DIV/0!</v>
      </c>
      <c r="S101" t="s">
        <v>145</v>
      </c>
      <c r="T101" s="4" t="e">
        <f t="shared" si="3"/>
        <v>#DIV/0!</v>
      </c>
    </row>
    <row r="102" spans="1:20">
      <c r="A102" s="5" t="s">
        <v>338</v>
      </c>
      <c r="B102" s="6"/>
      <c r="C102" s="6"/>
      <c r="D102" s="6"/>
      <c r="E102" s="5"/>
      <c r="F102" s="5"/>
      <c r="G102" s="6"/>
      <c r="H102" s="6"/>
      <c r="I102" s="6"/>
      <c r="J102" s="5"/>
      <c r="K102" s="5"/>
      <c r="L102" s="5"/>
      <c r="M102" s="5"/>
      <c r="N102" s="5"/>
      <c r="P102" t="s">
        <v>338</v>
      </c>
      <c r="Q102" s="4" t="e">
        <f t="shared" si="4"/>
        <v>#DIV/0!</v>
      </c>
      <c r="S102" t="s">
        <v>338</v>
      </c>
      <c r="T102" s="4" t="e">
        <f t="shared" si="3"/>
        <v>#DIV/0!</v>
      </c>
    </row>
    <row r="103" spans="1:20">
      <c r="A103" s="5" t="s">
        <v>339</v>
      </c>
      <c r="B103" s="6"/>
      <c r="C103" s="6"/>
      <c r="D103" s="6"/>
      <c r="E103" s="5"/>
      <c r="F103" s="5"/>
      <c r="G103" s="6"/>
      <c r="H103" s="6"/>
      <c r="I103" s="6"/>
      <c r="J103" s="5"/>
      <c r="K103" s="5"/>
      <c r="L103" s="6"/>
      <c r="M103" s="6"/>
      <c r="N103" s="6"/>
      <c r="P103" t="s">
        <v>339</v>
      </c>
      <c r="Q103" s="4" t="e">
        <f t="shared" si="4"/>
        <v>#DIV/0!</v>
      </c>
      <c r="S103" t="s">
        <v>339</v>
      </c>
      <c r="T103" s="4" t="e">
        <f t="shared" si="3"/>
        <v>#DIV/0!</v>
      </c>
    </row>
    <row r="104" spans="1:20">
      <c r="A104" s="5" t="s">
        <v>340</v>
      </c>
      <c r="B104" s="6"/>
      <c r="C104" s="6"/>
      <c r="D104" s="6"/>
      <c r="E104" s="5"/>
      <c r="F104" s="5"/>
      <c r="G104" s="6"/>
      <c r="H104" s="6"/>
      <c r="I104" s="6"/>
      <c r="J104" s="5"/>
      <c r="K104" s="5"/>
      <c r="L104" s="6"/>
      <c r="M104" s="6"/>
      <c r="N104" s="6"/>
      <c r="P104" t="s">
        <v>340</v>
      </c>
      <c r="Q104" s="4" t="e">
        <f t="shared" si="4"/>
        <v>#DIV/0!</v>
      </c>
      <c r="S104" t="s">
        <v>340</v>
      </c>
      <c r="T104" s="4" t="e">
        <f t="shared" si="3"/>
        <v>#DIV/0!</v>
      </c>
    </row>
    <row r="105" spans="1:20">
      <c r="A105" s="5" t="s">
        <v>341</v>
      </c>
      <c r="B105" s="6"/>
      <c r="C105" s="6"/>
      <c r="D105" s="6"/>
      <c r="E105" s="5"/>
      <c r="F105" s="5"/>
      <c r="G105" s="6"/>
      <c r="H105" s="6"/>
      <c r="I105" s="6"/>
      <c r="J105" s="5"/>
      <c r="K105" s="5"/>
      <c r="L105" s="6"/>
      <c r="M105" s="6"/>
      <c r="N105" s="6"/>
      <c r="P105" t="s">
        <v>341</v>
      </c>
      <c r="Q105" s="4" t="e">
        <f t="shared" si="4"/>
        <v>#DIV/0!</v>
      </c>
      <c r="S105" t="s">
        <v>341</v>
      </c>
      <c r="T105" s="4" t="e">
        <f t="shared" si="3"/>
        <v>#DIV/0!</v>
      </c>
    </row>
    <row r="106" spans="1:20">
      <c r="A106" s="5" t="s">
        <v>342</v>
      </c>
      <c r="B106" s="6"/>
      <c r="C106" s="6"/>
      <c r="D106" s="6"/>
      <c r="E106" s="5"/>
      <c r="F106" s="5"/>
      <c r="G106" s="6"/>
      <c r="H106" s="6"/>
      <c r="I106" s="6"/>
      <c r="J106" s="5"/>
      <c r="K106" s="5"/>
      <c r="L106" s="6"/>
      <c r="M106" s="6"/>
      <c r="N106" s="6"/>
      <c r="P106" t="s">
        <v>342</v>
      </c>
      <c r="Q106" s="4" t="e">
        <f t="shared" si="4"/>
        <v>#DIV/0!</v>
      </c>
      <c r="S106" t="s">
        <v>342</v>
      </c>
      <c r="T106" s="4" t="e">
        <f t="shared" si="3"/>
        <v>#DIV/0!</v>
      </c>
    </row>
    <row r="107" spans="1:20">
      <c r="A107" s="5" t="s">
        <v>343</v>
      </c>
      <c r="B107" s="6"/>
      <c r="C107" s="6"/>
      <c r="D107" s="6"/>
      <c r="E107" s="5"/>
      <c r="F107" s="5"/>
      <c r="G107" s="6"/>
      <c r="H107" s="6"/>
      <c r="I107" s="6"/>
      <c r="J107" s="5"/>
      <c r="K107" s="5"/>
      <c r="L107" s="6"/>
      <c r="M107" s="6"/>
      <c r="N107" s="6"/>
      <c r="P107" t="s">
        <v>343</v>
      </c>
      <c r="Q107" s="4" t="e">
        <f t="shared" si="4"/>
        <v>#DIV/0!</v>
      </c>
      <c r="S107" t="s">
        <v>343</v>
      </c>
      <c r="T107" s="4" t="e">
        <f t="shared" si="3"/>
        <v>#DIV/0!</v>
      </c>
    </row>
    <row r="108" spans="1:20">
      <c r="A108" s="5" t="s">
        <v>344</v>
      </c>
      <c r="B108" s="6"/>
      <c r="C108" s="6"/>
      <c r="D108" s="6"/>
      <c r="E108" s="5"/>
      <c r="F108" s="5"/>
      <c r="G108" s="6"/>
      <c r="H108" s="6"/>
      <c r="I108" s="6"/>
      <c r="J108" s="5"/>
      <c r="K108" s="5"/>
      <c r="L108" s="6"/>
      <c r="M108" s="6"/>
      <c r="N108" s="6"/>
      <c r="P108" t="s">
        <v>344</v>
      </c>
      <c r="Q108" s="4" t="e">
        <f t="shared" si="4"/>
        <v>#DIV/0!</v>
      </c>
      <c r="S108" t="s">
        <v>344</v>
      </c>
      <c r="T108" s="4" t="e">
        <f t="shared" si="3"/>
        <v>#DIV/0!</v>
      </c>
    </row>
    <row r="109" spans="1:20">
      <c r="A109" s="5" t="s">
        <v>345</v>
      </c>
      <c r="B109" s="6"/>
      <c r="C109" s="6"/>
      <c r="D109" s="6"/>
      <c r="E109" s="5"/>
      <c r="F109" s="5"/>
      <c r="G109" s="6"/>
      <c r="H109" s="6"/>
      <c r="I109" s="6"/>
      <c r="J109" s="5"/>
      <c r="K109" s="5"/>
      <c r="L109" s="6"/>
      <c r="M109" s="5"/>
      <c r="N109" s="5"/>
      <c r="P109" t="s">
        <v>345</v>
      </c>
      <c r="Q109" s="4" t="e">
        <f t="shared" si="4"/>
        <v>#DIV/0!</v>
      </c>
      <c r="S109" t="s">
        <v>345</v>
      </c>
      <c r="T109" s="4" t="e">
        <f t="shared" si="3"/>
        <v>#DIV/0!</v>
      </c>
    </row>
    <row r="110" spans="1:20">
      <c r="A110" s="5" t="s">
        <v>346</v>
      </c>
      <c r="B110" s="6"/>
      <c r="C110" s="6"/>
      <c r="D110" s="6"/>
      <c r="E110" s="5"/>
      <c r="F110" s="5"/>
      <c r="G110" s="6"/>
      <c r="H110" s="6"/>
      <c r="I110" s="6"/>
      <c r="J110" s="5"/>
      <c r="K110" s="5"/>
      <c r="L110" s="6"/>
      <c r="M110" s="6"/>
      <c r="N110" s="5"/>
      <c r="P110" t="s">
        <v>346</v>
      </c>
      <c r="Q110" s="4" t="e">
        <f t="shared" si="4"/>
        <v>#DIV/0!</v>
      </c>
      <c r="S110" t="s">
        <v>346</v>
      </c>
      <c r="T110" s="4" t="e">
        <f t="shared" si="3"/>
        <v>#DIV/0!</v>
      </c>
    </row>
    <row r="111" spans="1:20">
      <c r="A111" s="5" t="s">
        <v>347</v>
      </c>
      <c r="B111" s="6"/>
      <c r="C111" s="6"/>
      <c r="D111" s="6"/>
      <c r="E111" s="5"/>
      <c r="F111" s="5"/>
      <c r="G111" s="6"/>
      <c r="H111" s="6"/>
      <c r="I111" s="6"/>
      <c r="J111" s="5"/>
      <c r="K111" s="5"/>
      <c r="L111" s="5"/>
      <c r="M111" s="5"/>
      <c r="N111" s="5"/>
      <c r="P111" t="s">
        <v>347</v>
      </c>
      <c r="Q111" s="4" t="e">
        <f t="shared" si="4"/>
        <v>#DIV/0!</v>
      </c>
      <c r="S111" t="s">
        <v>347</v>
      </c>
      <c r="T111" s="4" t="e">
        <f t="shared" si="3"/>
        <v>#DIV/0!</v>
      </c>
    </row>
    <row r="112" spans="1:20">
      <c r="A112" s="5" t="s">
        <v>348</v>
      </c>
      <c r="B112" s="6"/>
      <c r="C112" s="6"/>
      <c r="D112" s="6"/>
      <c r="E112" s="5"/>
      <c r="F112" s="5"/>
      <c r="G112" s="6"/>
      <c r="H112" s="6"/>
      <c r="I112" s="6"/>
      <c r="J112" s="5"/>
      <c r="K112" s="5"/>
      <c r="L112" s="5"/>
      <c r="M112" s="5"/>
      <c r="N112" s="5"/>
      <c r="P112" t="s">
        <v>348</v>
      </c>
      <c r="Q112" s="4" t="e">
        <f t="shared" si="4"/>
        <v>#DIV/0!</v>
      </c>
      <c r="S112" t="s">
        <v>348</v>
      </c>
      <c r="T112" s="4" t="e">
        <f t="shared" si="3"/>
        <v>#DIV/0!</v>
      </c>
    </row>
    <row r="113" spans="1:20">
      <c r="A113" s="5" t="s">
        <v>349</v>
      </c>
      <c r="B113" s="6"/>
      <c r="C113" s="6"/>
      <c r="D113" s="6"/>
      <c r="E113" s="5"/>
      <c r="F113" s="5"/>
      <c r="G113" s="6"/>
      <c r="H113" s="6"/>
      <c r="I113" s="6"/>
      <c r="J113" s="5"/>
      <c r="K113" s="5"/>
      <c r="L113" s="5"/>
      <c r="M113" s="5"/>
      <c r="N113" s="5"/>
      <c r="P113" t="s">
        <v>349</v>
      </c>
      <c r="Q113" s="4" t="e">
        <f t="shared" si="4"/>
        <v>#DIV/0!</v>
      </c>
      <c r="S113" t="s">
        <v>349</v>
      </c>
      <c r="T113" s="4" t="e">
        <f t="shared" si="3"/>
        <v>#DIV/0!</v>
      </c>
    </row>
    <row r="114" spans="1:20">
      <c r="A114" s="5" t="s">
        <v>350</v>
      </c>
      <c r="B114" s="6"/>
      <c r="C114" s="6"/>
      <c r="D114" s="6"/>
      <c r="E114" s="5"/>
      <c r="F114" s="5"/>
      <c r="G114" s="6"/>
      <c r="H114" s="6"/>
      <c r="I114" s="6"/>
      <c r="J114" s="5"/>
      <c r="K114" s="5"/>
      <c r="L114" s="5"/>
      <c r="M114" s="5"/>
      <c r="N114" s="5"/>
      <c r="P114" t="s">
        <v>350</v>
      </c>
      <c r="Q114" s="4" t="e">
        <f t="shared" si="4"/>
        <v>#DIV/0!</v>
      </c>
      <c r="S114" t="s">
        <v>350</v>
      </c>
      <c r="T114" s="4" t="e">
        <f t="shared" si="3"/>
        <v>#DIV/0!</v>
      </c>
    </row>
    <row r="115" spans="1:20">
      <c r="A115" s="5" t="s">
        <v>351</v>
      </c>
      <c r="B115" s="6"/>
      <c r="C115" s="6"/>
      <c r="D115" s="6"/>
      <c r="E115" s="5"/>
      <c r="F115" s="5"/>
      <c r="G115" s="6"/>
      <c r="H115" s="6"/>
      <c r="I115" s="6"/>
      <c r="J115" s="5"/>
      <c r="K115" s="5"/>
      <c r="L115" s="5"/>
      <c r="M115" s="5"/>
      <c r="N115" s="5"/>
      <c r="P115" t="s">
        <v>351</v>
      </c>
      <c r="Q115" s="4" t="e">
        <f t="shared" si="4"/>
        <v>#DIV/0!</v>
      </c>
      <c r="S115" t="s">
        <v>351</v>
      </c>
      <c r="T115" s="4" t="e">
        <f t="shared" si="3"/>
        <v>#DIV/0!</v>
      </c>
    </row>
    <row r="116" spans="1:20">
      <c r="A116" s="5" t="s">
        <v>352</v>
      </c>
      <c r="B116" s="6"/>
      <c r="C116" s="6"/>
      <c r="D116" s="6"/>
      <c r="E116" s="5"/>
      <c r="F116" s="5"/>
      <c r="G116" s="6"/>
      <c r="H116" s="5"/>
      <c r="I116" s="6"/>
      <c r="J116" s="5"/>
      <c r="K116" s="5"/>
      <c r="L116" s="5"/>
      <c r="M116" s="5"/>
      <c r="N116" s="5"/>
      <c r="P116" t="s">
        <v>352</v>
      </c>
      <c r="Q116" s="4" t="e">
        <f t="shared" si="4"/>
        <v>#DIV/0!</v>
      </c>
      <c r="S116" t="s">
        <v>352</v>
      </c>
      <c r="T116" s="4" t="e">
        <f t="shared" si="3"/>
        <v>#DIV/0!</v>
      </c>
    </row>
    <row r="117" spans="1:20">
      <c r="A117" s="5" t="s">
        <v>334</v>
      </c>
      <c r="B117" s="6"/>
      <c r="C117" s="6"/>
      <c r="D117" s="6"/>
      <c r="E117" s="5"/>
      <c r="F117" s="5"/>
      <c r="G117" s="6"/>
      <c r="H117" s="6"/>
      <c r="I117" s="6"/>
      <c r="J117" s="5"/>
      <c r="K117" s="5"/>
      <c r="L117" s="6"/>
      <c r="M117" s="6"/>
      <c r="N117" s="6"/>
      <c r="P117" t="s">
        <v>206</v>
      </c>
      <c r="Q117" s="4" t="e">
        <f t="shared" si="4"/>
        <v>#DIV/0!</v>
      </c>
      <c r="S117" t="s">
        <v>206</v>
      </c>
      <c r="T117" s="4" t="e">
        <f t="shared" si="3"/>
        <v>#DIV/0!</v>
      </c>
    </row>
    <row r="118" spans="1:20">
      <c r="A118" s="5">
        <v>2019</v>
      </c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P118">
        <v>2019</v>
      </c>
      <c r="Q118" s="4" t="e">
        <f t="shared" si="4"/>
        <v>#DIV/0!</v>
      </c>
      <c r="S118">
        <v>2019</v>
      </c>
      <c r="T118" s="4" t="e">
        <f t="shared" si="3"/>
        <v>#DIV/0!</v>
      </c>
    </row>
    <row r="119" spans="1:20">
      <c r="A119" s="5" t="s">
        <v>337</v>
      </c>
      <c r="B119" s="6"/>
      <c r="C119" s="6"/>
      <c r="D119" s="6"/>
      <c r="E119" s="5"/>
      <c r="F119" s="5"/>
      <c r="G119" s="6"/>
      <c r="H119" s="6"/>
      <c r="I119" s="6"/>
      <c r="J119" s="5"/>
      <c r="K119" s="5"/>
      <c r="L119" s="6"/>
      <c r="M119" s="6"/>
      <c r="N119" s="6"/>
      <c r="P119" t="s">
        <v>337</v>
      </c>
      <c r="Q119" s="4" t="e">
        <f t="shared" si="4"/>
        <v>#DIV/0!</v>
      </c>
      <c r="S119" t="s">
        <v>337</v>
      </c>
      <c r="T119" s="4" t="e">
        <f t="shared" si="3"/>
        <v>#DIV/0!</v>
      </c>
    </row>
    <row r="120" spans="1:20">
      <c r="A120" s="5" t="s">
        <v>145</v>
      </c>
      <c r="B120" s="6"/>
      <c r="C120" s="6"/>
      <c r="D120" s="6"/>
      <c r="E120" s="5"/>
      <c r="F120" s="5"/>
      <c r="G120" s="6"/>
      <c r="H120" s="6"/>
      <c r="I120" s="6"/>
      <c r="J120" s="5"/>
      <c r="K120" s="5"/>
      <c r="L120" s="5"/>
      <c r="M120" s="5"/>
      <c r="N120" s="5"/>
      <c r="P120" t="s">
        <v>145</v>
      </c>
      <c r="Q120" s="4" t="e">
        <f t="shared" si="4"/>
        <v>#DIV/0!</v>
      </c>
      <c r="S120" t="s">
        <v>145</v>
      </c>
      <c r="T120" s="4" t="e">
        <f t="shared" si="3"/>
        <v>#DIV/0!</v>
      </c>
    </row>
    <row r="121" spans="1:20">
      <c r="A121" s="5" t="s">
        <v>338</v>
      </c>
      <c r="B121" s="6"/>
      <c r="C121" s="6"/>
      <c r="D121" s="6"/>
      <c r="E121" s="5"/>
      <c r="F121" s="5"/>
      <c r="G121" s="6"/>
      <c r="H121" s="6"/>
      <c r="I121" s="6"/>
      <c r="J121" s="5"/>
      <c r="K121" s="5"/>
      <c r="L121" s="5"/>
      <c r="M121" s="5"/>
      <c r="N121" s="5"/>
      <c r="P121" t="s">
        <v>338</v>
      </c>
      <c r="Q121" s="4" t="e">
        <f t="shared" si="4"/>
        <v>#DIV/0!</v>
      </c>
      <c r="S121" t="s">
        <v>338</v>
      </c>
      <c r="T121" s="4" t="e">
        <f t="shared" si="3"/>
        <v>#DIV/0!</v>
      </c>
    </row>
    <row r="122" spans="1:20">
      <c r="A122" s="5" t="s">
        <v>339</v>
      </c>
      <c r="B122" s="6"/>
      <c r="C122" s="6"/>
      <c r="D122" s="6"/>
      <c r="E122" s="5"/>
      <c r="F122" s="5"/>
      <c r="G122" s="6"/>
      <c r="H122" s="6"/>
      <c r="I122" s="6"/>
      <c r="J122" s="5"/>
      <c r="K122" s="5"/>
      <c r="L122" s="6"/>
      <c r="M122" s="6"/>
      <c r="N122" s="6"/>
      <c r="P122" t="s">
        <v>339</v>
      </c>
      <c r="Q122" s="4" t="e">
        <f t="shared" si="4"/>
        <v>#DIV/0!</v>
      </c>
      <c r="S122" t="s">
        <v>339</v>
      </c>
      <c r="T122" s="4" t="e">
        <f t="shared" si="3"/>
        <v>#DIV/0!</v>
      </c>
    </row>
    <row r="123" spans="1:20">
      <c r="A123" s="5" t="s">
        <v>340</v>
      </c>
      <c r="B123" s="6"/>
      <c r="C123" s="6"/>
      <c r="D123" s="6"/>
      <c r="E123" s="5"/>
      <c r="F123" s="5"/>
      <c r="G123" s="6"/>
      <c r="H123" s="6"/>
      <c r="I123" s="6"/>
      <c r="J123" s="5"/>
      <c r="K123" s="5"/>
      <c r="L123" s="6"/>
      <c r="M123" s="6"/>
      <c r="N123" s="6"/>
      <c r="P123" t="s">
        <v>340</v>
      </c>
      <c r="Q123" s="4" t="e">
        <f t="shared" si="4"/>
        <v>#DIV/0!</v>
      </c>
      <c r="S123" t="s">
        <v>340</v>
      </c>
      <c r="T123" s="4" t="e">
        <f t="shared" si="3"/>
        <v>#DIV/0!</v>
      </c>
    </row>
    <row r="124" spans="1:20">
      <c r="A124" s="5" t="s">
        <v>341</v>
      </c>
      <c r="B124" s="6"/>
      <c r="C124" s="6"/>
      <c r="D124" s="6"/>
      <c r="E124" s="5"/>
      <c r="F124" s="5"/>
      <c r="G124" s="6"/>
      <c r="H124" s="6"/>
      <c r="I124" s="6"/>
      <c r="J124" s="5"/>
      <c r="K124" s="5"/>
      <c r="L124" s="6"/>
      <c r="M124" s="6"/>
      <c r="N124" s="6"/>
      <c r="P124" t="s">
        <v>341</v>
      </c>
      <c r="Q124" s="4" t="e">
        <f t="shared" si="4"/>
        <v>#DIV/0!</v>
      </c>
      <c r="S124" t="s">
        <v>341</v>
      </c>
      <c r="T124" s="4" t="e">
        <f t="shared" si="3"/>
        <v>#DIV/0!</v>
      </c>
    </row>
    <row r="125" spans="1:20">
      <c r="A125" s="5" t="s">
        <v>342</v>
      </c>
      <c r="B125" s="6"/>
      <c r="C125" s="6"/>
      <c r="D125" s="6"/>
      <c r="E125" s="5"/>
      <c r="F125" s="5"/>
      <c r="G125" s="6"/>
      <c r="H125" s="6"/>
      <c r="I125" s="6"/>
      <c r="J125" s="5"/>
      <c r="K125" s="5"/>
      <c r="L125" s="6"/>
      <c r="M125" s="6"/>
      <c r="N125" s="6"/>
      <c r="P125" t="s">
        <v>342</v>
      </c>
      <c r="Q125" s="4" t="e">
        <f t="shared" si="4"/>
        <v>#DIV/0!</v>
      </c>
      <c r="S125" t="s">
        <v>342</v>
      </c>
      <c r="T125" s="4" t="e">
        <f t="shared" si="3"/>
        <v>#DIV/0!</v>
      </c>
    </row>
    <row r="126" spans="1:20">
      <c r="A126" s="5" t="s">
        <v>343</v>
      </c>
      <c r="B126" s="6"/>
      <c r="C126" s="6"/>
      <c r="D126" s="6"/>
      <c r="E126" s="5"/>
      <c r="F126" s="5"/>
      <c r="G126" s="6"/>
      <c r="H126" s="6"/>
      <c r="I126" s="6"/>
      <c r="J126" s="5"/>
      <c r="K126" s="5"/>
      <c r="L126" s="6"/>
      <c r="M126" s="6"/>
      <c r="N126" s="6"/>
      <c r="P126" t="s">
        <v>343</v>
      </c>
      <c r="Q126" s="4" t="e">
        <f t="shared" si="4"/>
        <v>#DIV/0!</v>
      </c>
      <c r="S126" t="s">
        <v>343</v>
      </c>
      <c r="T126" s="4" t="e">
        <f t="shared" si="3"/>
        <v>#DIV/0!</v>
      </c>
    </row>
    <row r="127" spans="1:20">
      <c r="A127" s="5" t="s">
        <v>344</v>
      </c>
      <c r="B127" s="6"/>
      <c r="C127" s="6"/>
      <c r="D127" s="6"/>
      <c r="E127" s="5"/>
      <c r="F127" s="5"/>
      <c r="G127" s="6"/>
      <c r="H127" s="6"/>
      <c r="I127" s="6"/>
      <c r="J127" s="5"/>
      <c r="K127" s="5"/>
      <c r="L127" s="6"/>
      <c r="M127" s="6"/>
      <c r="N127" s="6"/>
      <c r="P127" t="s">
        <v>344</v>
      </c>
      <c r="Q127" s="4" t="e">
        <f t="shared" si="4"/>
        <v>#DIV/0!</v>
      </c>
      <c r="S127" t="s">
        <v>344</v>
      </c>
      <c r="T127" s="4" t="e">
        <f t="shared" si="3"/>
        <v>#DIV/0!</v>
      </c>
    </row>
    <row r="128" spans="1:20">
      <c r="A128" s="5" t="s">
        <v>345</v>
      </c>
      <c r="B128" s="6"/>
      <c r="C128" s="6"/>
      <c r="D128" s="6"/>
      <c r="E128" s="5"/>
      <c r="F128" s="5"/>
      <c r="G128" s="6"/>
      <c r="H128" s="6"/>
      <c r="I128" s="6"/>
      <c r="J128" s="5"/>
      <c r="K128" s="5"/>
      <c r="L128" s="6"/>
      <c r="M128" s="5"/>
      <c r="N128" s="5"/>
      <c r="P128" t="s">
        <v>345</v>
      </c>
      <c r="Q128" s="4" t="e">
        <f t="shared" si="4"/>
        <v>#DIV/0!</v>
      </c>
      <c r="S128" t="s">
        <v>345</v>
      </c>
      <c r="T128" s="4" t="e">
        <f t="shared" si="3"/>
        <v>#DIV/0!</v>
      </c>
    </row>
    <row r="129" spans="1:20">
      <c r="A129" s="5" t="s">
        <v>346</v>
      </c>
      <c r="B129" s="6"/>
      <c r="C129" s="6"/>
      <c r="D129" s="6"/>
      <c r="E129" s="5"/>
      <c r="F129" s="5"/>
      <c r="G129" s="6"/>
      <c r="H129" s="6"/>
      <c r="I129" s="6"/>
      <c r="J129" s="5"/>
      <c r="K129" s="5"/>
      <c r="L129" s="6"/>
      <c r="M129" s="6"/>
      <c r="N129" s="5"/>
      <c r="P129" t="s">
        <v>346</v>
      </c>
      <c r="Q129" s="4" t="e">
        <f t="shared" si="4"/>
        <v>#DIV/0!</v>
      </c>
      <c r="S129" t="s">
        <v>346</v>
      </c>
      <c r="T129" s="4" t="e">
        <f t="shared" si="3"/>
        <v>#DIV/0!</v>
      </c>
    </row>
    <row r="130" spans="1:20">
      <c r="A130" s="5" t="s">
        <v>347</v>
      </c>
      <c r="B130" s="6"/>
      <c r="C130" s="6"/>
      <c r="D130" s="6"/>
      <c r="E130" s="5"/>
      <c r="F130" s="5"/>
      <c r="G130" s="6"/>
      <c r="H130" s="6"/>
      <c r="I130" s="6"/>
      <c r="J130" s="5"/>
      <c r="K130" s="5"/>
      <c r="L130" s="5"/>
      <c r="M130" s="5"/>
      <c r="N130" s="5"/>
      <c r="P130" t="s">
        <v>347</v>
      </c>
      <c r="Q130" s="4" t="e">
        <f t="shared" si="4"/>
        <v>#DIV/0!</v>
      </c>
      <c r="S130" t="s">
        <v>347</v>
      </c>
      <c r="T130" s="4" t="e">
        <f t="shared" si="3"/>
        <v>#DIV/0!</v>
      </c>
    </row>
    <row r="131" spans="1:20">
      <c r="A131" s="5" t="s">
        <v>348</v>
      </c>
      <c r="B131" s="6"/>
      <c r="C131" s="6"/>
      <c r="D131" s="6"/>
      <c r="E131" s="5"/>
      <c r="F131" s="5"/>
      <c r="G131" s="6"/>
      <c r="H131" s="6"/>
      <c r="I131" s="6"/>
      <c r="J131" s="5"/>
      <c r="K131" s="5"/>
      <c r="L131" s="5"/>
      <c r="M131" s="5"/>
      <c r="N131" s="5"/>
      <c r="P131" t="s">
        <v>348</v>
      </c>
      <c r="Q131" s="4" t="e">
        <f t="shared" si="4"/>
        <v>#DIV/0!</v>
      </c>
      <c r="S131" t="s">
        <v>348</v>
      </c>
      <c r="T131" s="4" t="e">
        <f t="shared" si="3"/>
        <v>#DIV/0!</v>
      </c>
    </row>
    <row r="132" spans="1:20">
      <c r="A132" s="5" t="s">
        <v>349</v>
      </c>
      <c r="B132" s="6"/>
      <c r="C132" s="6"/>
      <c r="D132" s="6"/>
      <c r="E132" s="5"/>
      <c r="F132" s="5"/>
      <c r="G132" s="6"/>
      <c r="H132" s="6"/>
      <c r="I132" s="6"/>
      <c r="J132" s="5"/>
      <c r="K132" s="5"/>
      <c r="L132" s="5"/>
      <c r="M132" s="5"/>
      <c r="N132" s="5"/>
      <c r="P132" t="s">
        <v>349</v>
      </c>
      <c r="Q132" s="4" t="e">
        <f t="shared" si="4"/>
        <v>#DIV/0!</v>
      </c>
      <c r="S132" t="s">
        <v>349</v>
      </c>
      <c r="T132" s="4" t="e">
        <f t="shared" si="3"/>
        <v>#DIV/0!</v>
      </c>
    </row>
    <row r="133" spans="1:20">
      <c r="A133" s="5" t="s">
        <v>350</v>
      </c>
      <c r="B133" s="6"/>
      <c r="C133" s="6"/>
      <c r="D133" s="6"/>
      <c r="E133" s="5"/>
      <c r="F133" s="5"/>
      <c r="G133" s="6"/>
      <c r="H133" s="6"/>
      <c r="I133" s="6"/>
      <c r="J133" s="5"/>
      <c r="K133" s="5"/>
      <c r="L133" s="5"/>
      <c r="M133" s="5"/>
      <c r="N133" s="5"/>
      <c r="P133" t="s">
        <v>350</v>
      </c>
      <c r="Q133" s="4" t="e">
        <f t="shared" si="4"/>
        <v>#DIV/0!</v>
      </c>
      <c r="S133" t="s">
        <v>350</v>
      </c>
      <c r="T133" s="4" t="e">
        <f t="shared" ref="T133:T196" si="5">H133/C133</f>
        <v>#DIV/0!</v>
      </c>
    </row>
    <row r="134" spans="1:20">
      <c r="A134" s="5" t="s">
        <v>351</v>
      </c>
      <c r="B134" s="6"/>
      <c r="C134" s="6"/>
      <c r="D134" s="6"/>
      <c r="E134" s="5"/>
      <c r="F134" s="5"/>
      <c r="G134" s="6"/>
      <c r="H134" s="6"/>
      <c r="I134" s="6"/>
      <c r="J134" s="5"/>
      <c r="K134" s="5"/>
      <c r="L134" s="5"/>
      <c r="M134" s="5"/>
      <c r="N134" s="5"/>
      <c r="P134" t="s">
        <v>351</v>
      </c>
      <c r="Q134" s="4" t="e">
        <f t="shared" si="4"/>
        <v>#DIV/0!</v>
      </c>
      <c r="S134" t="s">
        <v>351</v>
      </c>
      <c r="T134" s="4" t="e">
        <f t="shared" si="5"/>
        <v>#DIV/0!</v>
      </c>
    </row>
    <row r="135" spans="1:20">
      <c r="A135" s="5" t="s">
        <v>352</v>
      </c>
      <c r="B135" s="6"/>
      <c r="C135" s="6"/>
      <c r="D135" s="6"/>
      <c r="E135" s="5"/>
      <c r="F135" s="5"/>
      <c r="G135" s="6"/>
      <c r="H135" s="6"/>
      <c r="I135" s="6"/>
      <c r="J135" s="5"/>
      <c r="K135" s="5"/>
      <c r="L135" s="5"/>
      <c r="M135" s="5"/>
      <c r="N135" s="5"/>
      <c r="P135" t="s">
        <v>352</v>
      </c>
      <c r="Q135" s="4" t="e">
        <f t="shared" si="4"/>
        <v>#DIV/0!</v>
      </c>
      <c r="S135" t="s">
        <v>352</v>
      </c>
      <c r="T135" s="4" t="e">
        <f t="shared" si="5"/>
        <v>#DIV/0!</v>
      </c>
    </row>
    <row r="136" spans="1:20">
      <c r="A136" s="5" t="s">
        <v>334</v>
      </c>
      <c r="B136" s="6"/>
      <c r="C136" s="6"/>
      <c r="D136" s="6"/>
      <c r="E136" s="5"/>
      <c r="F136" s="5"/>
      <c r="G136" s="6"/>
      <c r="H136" s="6"/>
      <c r="I136" s="6"/>
      <c r="J136" s="5"/>
      <c r="K136" s="5"/>
      <c r="L136" s="6"/>
      <c r="M136" s="6"/>
      <c r="N136" s="6"/>
      <c r="P136" t="s">
        <v>206</v>
      </c>
      <c r="Q136" s="4" t="e">
        <f t="shared" si="4"/>
        <v>#DIV/0!</v>
      </c>
      <c r="S136" t="s">
        <v>206</v>
      </c>
      <c r="T136" s="4" t="e">
        <f t="shared" si="5"/>
        <v>#DIV/0!</v>
      </c>
    </row>
    <row r="137" spans="1:20">
      <c r="A137" s="5">
        <v>2020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P137">
        <v>2020</v>
      </c>
      <c r="Q137" s="4" t="e">
        <f t="shared" si="4"/>
        <v>#DIV/0!</v>
      </c>
      <c r="S137">
        <v>2020</v>
      </c>
      <c r="T137" s="4" t="e">
        <f t="shared" si="5"/>
        <v>#DIV/0!</v>
      </c>
    </row>
    <row r="138" spans="1:20">
      <c r="A138" s="5" t="s">
        <v>337</v>
      </c>
      <c r="B138" s="6"/>
      <c r="C138" s="6"/>
      <c r="D138" s="6"/>
      <c r="E138" s="5"/>
      <c r="F138" s="5"/>
      <c r="G138" s="6"/>
      <c r="H138" s="6"/>
      <c r="I138" s="6"/>
      <c r="J138" s="5"/>
      <c r="K138" s="5"/>
      <c r="L138" s="6"/>
      <c r="M138" s="6"/>
      <c r="N138" s="6"/>
      <c r="P138" t="s">
        <v>337</v>
      </c>
      <c r="Q138" s="4" t="e">
        <f t="shared" si="4"/>
        <v>#DIV/0!</v>
      </c>
      <c r="S138" t="s">
        <v>337</v>
      </c>
      <c r="T138" s="4" t="e">
        <f t="shared" si="5"/>
        <v>#DIV/0!</v>
      </c>
    </row>
    <row r="139" spans="1:20">
      <c r="A139" s="5" t="s">
        <v>145</v>
      </c>
      <c r="B139" s="6"/>
      <c r="C139" s="6"/>
      <c r="D139" s="6"/>
      <c r="E139" s="5"/>
      <c r="F139" s="5"/>
      <c r="G139" s="6"/>
      <c r="H139" s="6"/>
      <c r="I139" s="6"/>
      <c r="J139" s="5"/>
      <c r="K139" s="5"/>
      <c r="L139" s="5"/>
      <c r="M139" s="5"/>
      <c r="N139" s="5"/>
      <c r="P139" t="s">
        <v>145</v>
      </c>
      <c r="Q139" s="4" t="e">
        <f t="shared" si="4"/>
        <v>#DIV/0!</v>
      </c>
      <c r="S139" t="s">
        <v>145</v>
      </c>
      <c r="T139" s="4" t="e">
        <f t="shared" si="5"/>
        <v>#DIV/0!</v>
      </c>
    </row>
    <row r="140" spans="1:20">
      <c r="A140" s="5" t="s">
        <v>338</v>
      </c>
      <c r="B140" s="6"/>
      <c r="C140" s="6"/>
      <c r="D140" s="6"/>
      <c r="E140" s="5"/>
      <c r="F140" s="5"/>
      <c r="G140" s="6"/>
      <c r="H140" s="6"/>
      <c r="I140" s="6"/>
      <c r="J140" s="5"/>
      <c r="K140" s="5"/>
      <c r="L140" s="5"/>
      <c r="M140" s="5"/>
      <c r="N140" s="5"/>
      <c r="P140" t="s">
        <v>338</v>
      </c>
      <c r="Q140" s="4" t="e">
        <f t="shared" si="4"/>
        <v>#DIV/0!</v>
      </c>
      <c r="S140" t="s">
        <v>338</v>
      </c>
      <c r="T140" s="4" t="e">
        <f t="shared" si="5"/>
        <v>#DIV/0!</v>
      </c>
    </row>
    <row r="141" spans="1:20">
      <c r="A141" s="5" t="s">
        <v>339</v>
      </c>
      <c r="B141" s="6"/>
      <c r="C141" s="6"/>
      <c r="D141" s="6"/>
      <c r="E141" s="5"/>
      <c r="F141" s="5"/>
      <c r="G141" s="6"/>
      <c r="H141" s="6"/>
      <c r="I141" s="6"/>
      <c r="J141" s="5"/>
      <c r="K141" s="5"/>
      <c r="L141" s="6"/>
      <c r="M141" s="6"/>
      <c r="N141" s="6"/>
      <c r="P141" t="s">
        <v>339</v>
      </c>
      <c r="Q141" s="4" t="e">
        <f t="shared" si="4"/>
        <v>#DIV/0!</v>
      </c>
      <c r="S141" t="s">
        <v>339</v>
      </c>
      <c r="T141" s="4" t="e">
        <f t="shared" si="5"/>
        <v>#DIV/0!</v>
      </c>
    </row>
    <row r="142" spans="1:20">
      <c r="A142" s="5" t="s">
        <v>340</v>
      </c>
      <c r="B142" s="6"/>
      <c r="C142" s="6"/>
      <c r="D142" s="6"/>
      <c r="E142" s="5"/>
      <c r="F142" s="5"/>
      <c r="G142" s="6"/>
      <c r="H142" s="6"/>
      <c r="I142" s="6"/>
      <c r="J142" s="5"/>
      <c r="K142" s="5"/>
      <c r="L142" s="6"/>
      <c r="M142" s="6"/>
      <c r="N142" s="6"/>
      <c r="P142" t="s">
        <v>340</v>
      </c>
      <c r="Q142" s="4" t="e">
        <f t="shared" si="4"/>
        <v>#DIV/0!</v>
      </c>
      <c r="S142" t="s">
        <v>340</v>
      </c>
      <c r="T142" s="4" t="e">
        <f t="shared" si="5"/>
        <v>#DIV/0!</v>
      </c>
    </row>
    <row r="143" spans="1:20">
      <c r="A143" s="5" t="s">
        <v>341</v>
      </c>
      <c r="B143" s="6"/>
      <c r="C143" s="6"/>
      <c r="D143" s="6"/>
      <c r="E143" s="5"/>
      <c r="F143" s="5"/>
      <c r="G143" s="6"/>
      <c r="H143" s="6"/>
      <c r="I143" s="6"/>
      <c r="J143" s="5"/>
      <c r="K143" s="5"/>
      <c r="L143" s="6"/>
      <c r="M143" s="6"/>
      <c r="N143" s="6"/>
      <c r="P143" t="s">
        <v>341</v>
      </c>
      <c r="Q143" s="4" t="e">
        <f t="shared" si="4"/>
        <v>#DIV/0!</v>
      </c>
      <c r="S143" t="s">
        <v>341</v>
      </c>
      <c r="T143" s="4" t="e">
        <f t="shared" si="5"/>
        <v>#DIV/0!</v>
      </c>
    </row>
    <row r="144" spans="1:20">
      <c r="A144" s="5" t="s">
        <v>342</v>
      </c>
      <c r="B144" s="6"/>
      <c r="C144" s="6"/>
      <c r="D144" s="6"/>
      <c r="E144" s="5"/>
      <c r="F144" s="5"/>
      <c r="G144" s="6"/>
      <c r="H144" s="6"/>
      <c r="I144" s="6"/>
      <c r="J144" s="5"/>
      <c r="K144" s="5"/>
      <c r="L144" s="6"/>
      <c r="M144" s="6"/>
      <c r="N144" s="6"/>
      <c r="P144" t="s">
        <v>342</v>
      </c>
      <c r="Q144" s="4" t="e">
        <f t="shared" si="4"/>
        <v>#DIV/0!</v>
      </c>
      <c r="S144" t="s">
        <v>342</v>
      </c>
      <c r="T144" s="4" t="e">
        <f t="shared" si="5"/>
        <v>#DIV/0!</v>
      </c>
    </row>
    <row r="145" spans="1:20">
      <c r="A145" s="5" t="s">
        <v>343</v>
      </c>
      <c r="B145" s="6"/>
      <c r="C145" s="6"/>
      <c r="D145" s="6"/>
      <c r="E145" s="5"/>
      <c r="F145" s="5"/>
      <c r="G145" s="6"/>
      <c r="H145" s="6"/>
      <c r="I145" s="6"/>
      <c r="J145" s="5"/>
      <c r="K145" s="5"/>
      <c r="L145" s="6"/>
      <c r="M145" s="6"/>
      <c r="N145" s="6"/>
      <c r="P145" t="s">
        <v>343</v>
      </c>
      <c r="Q145" s="4" t="e">
        <f t="shared" si="4"/>
        <v>#DIV/0!</v>
      </c>
      <c r="S145" t="s">
        <v>343</v>
      </c>
      <c r="T145" s="4" t="e">
        <f t="shared" si="5"/>
        <v>#DIV/0!</v>
      </c>
    </row>
    <row r="146" spans="1:20">
      <c r="A146" s="5" t="s">
        <v>344</v>
      </c>
      <c r="B146" s="6"/>
      <c r="C146" s="6"/>
      <c r="D146" s="6"/>
      <c r="E146" s="5"/>
      <c r="F146" s="5"/>
      <c r="G146" s="6"/>
      <c r="H146" s="6"/>
      <c r="I146" s="6"/>
      <c r="J146" s="5"/>
      <c r="K146" s="5"/>
      <c r="L146" s="6"/>
      <c r="M146" s="6"/>
      <c r="N146" s="6"/>
      <c r="P146" t="s">
        <v>344</v>
      </c>
      <c r="Q146" s="4" t="e">
        <f t="shared" si="4"/>
        <v>#DIV/0!</v>
      </c>
      <c r="S146" t="s">
        <v>344</v>
      </c>
      <c r="T146" s="4" t="e">
        <f t="shared" si="5"/>
        <v>#DIV/0!</v>
      </c>
    </row>
    <row r="147" spans="1:20">
      <c r="A147" s="5" t="s">
        <v>345</v>
      </c>
      <c r="B147" s="6"/>
      <c r="C147" s="6"/>
      <c r="D147" s="6"/>
      <c r="E147" s="5"/>
      <c r="F147" s="5"/>
      <c r="G147" s="6"/>
      <c r="H147" s="6"/>
      <c r="I147" s="6"/>
      <c r="J147" s="5"/>
      <c r="K147" s="5"/>
      <c r="L147" s="6"/>
      <c r="M147" s="5"/>
      <c r="N147" s="5"/>
      <c r="P147" t="s">
        <v>345</v>
      </c>
      <c r="Q147" s="4" t="e">
        <f t="shared" si="4"/>
        <v>#DIV/0!</v>
      </c>
      <c r="S147" t="s">
        <v>345</v>
      </c>
      <c r="T147" s="4" t="e">
        <f t="shared" si="5"/>
        <v>#DIV/0!</v>
      </c>
    </row>
    <row r="148" spans="1:20">
      <c r="A148" s="5" t="s">
        <v>346</v>
      </c>
      <c r="B148" s="6"/>
      <c r="C148" s="6"/>
      <c r="D148" s="6"/>
      <c r="E148" s="5"/>
      <c r="F148" s="5"/>
      <c r="G148" s="6"/>
      <c r="H148" s="6"/>
      <c r="I148" s="6"/>
      <c r="J148" s="5"/>
      <c r="K148" s="5"/>
      <c r="L148" s="6"/>
      <c r="M148" s="6"/>
      <c r="N148" s="5"/>
      <c r="P148" t="s">
        <v>346</v>
      </c>
      <c r="Q148" s="4" t="e">
        <f t="shared" si="4"/>
        <v>#DIV/0!</v>
      </c>
      <c r="S148" t="s">
        <v>346</v>
      </c>
      <c r="T148" s="4" t="e">
        <f t="shared" si="5"/>
        <v>#DIV/0!</v>
      </c>
    </row>
    <row r="149" spans="1:20">
      <c r="A149" s="5" t="s">
        <v>347</v>
      </c>
      <c r="B149" s="6"/>
      <c r="C149" s="6"/>
      <c r="D149" s="6"/>
      <c r="E149" s="5"/>
      <c r="F149" s="5"/>
      <c r="G149" s="6"/>
      <c r="H149" s="6"/>
      <c r="I149" s="6"/>
      <c r="J149" s="5"/>
      <c r="K149" s="5"/>
      <c r="L149" s="5"/>
      <c r="M149" s="5"/>
      <c r="N149" s="5"/>
      <c r="P149" t="s">
        <v>347</v>
      </c>
      <c r="Q149" s="4" t="e">
        <f t="shared" si="4"/>
        <v>#DIV/0!</v>
      </c>
      <c r="S149" t="s">
        <v>347</v>
      </c>
      <c r="T149" s="4" t="e">
        <f t="shared" si="5"/>
        <v>#DIV/0!</v>
      </c>
    </row>
    <row r="150" spans="1:20">
      <c r="A150" s="5" t="s">
        <v>348</v>
      </c>
      <c r="B150" s="6"/>
      <c r="C150" s="6"/>
      <c r="D150" s="6"/>
      <c r="E150" s="5"/>
      <c r="F150" s="5"/>
      <c r="G150" s="6"/>
      <c r="H150" s="6"/>
      <c r="I150" s="6"/>
      <c r="J150" s="5"/>
      <c r="K150" s="5"/>
      <c r="L150" s="5"/>
      <c r="M150" s="5"/>
      <c r="N150" s="5"/>
      <c r="P150" t="s">
        <v>348</v>
      </c>
      <c r="Q150" s="4" t="e">
        <f t="shared" si="4"/>
        <v>#DIV/0!</v>
      </c>
      <c r="S150" t="s">
        <v>348</v>
      </c>
      <c r="T150" s="4" t="e">
        <f t="shared" si="5"/>
        <v>#DIV/0!</v>
      </c>
    </row>
    <row r="151" spans="1:20">
      <c r="A151" s="5" t="s">
        <v>349</v>
      </c>
      <c r="B151" s="6"/>
      <c r="C151" s="6"/>
      <c r="D151" s="6"/>
      <c r="E151" s="5"/>
      <c r="F151" s="5"/>
      <c r="G151" s="6"/>
      <c r="H151" s="6"/>
      <c r="I151" s="6"/>
      <c r="J151" s="5"/>
      <c r="K151" s="5"/>
      <c r="L151" s="5"/>
      <c r="M151" s="5"/>
      <c r="N151" s="5"/>
      <c r="P151" t="s">
        <v>349</v>
      </c>
      <c r="Q151" s="4" t="e">
        <f t="shared" si="4"/>
        <v>#DIV/0!</v>
      </c>
      <c r="S151" t="s">
        <v>349</v>
      </c>
      <c r="T151" s="4" t="e">
        <f t="shared" si="5"/>
        <v>#DIV/0!</v>
      </c>
    </row>
    <row r="152" spans="1:20">
      <c r="A152" s="5" t="s">
        <v>350</v>
      </c>
      <c r="B152" s="6"/>
      <c r="C152" s="6"/>
      <c r="D152" s="6"/>
      <c r="E152" s="5"/>
      <c r="F152" s="5"/>
      <c r="G152" s="6"/>
      <c r="H152" s="6"/>
      <c r="I152" s="6"/>
      <c r="J152" s="5"/>
      <c r="K152" s="5"/>
      <c r="L152" s="5"/>
      <c r="M152" s="5"/>
      <c r="N152" s="5"/>
      <c r="P152" t="s">
        <v>350</v>
      </c>
      <c r="Q152" s="4" t="e">
        <f t="shared" ref="Q152:Q215" si="6">M152/(C152-H152)</f>
        <v>#DIV/0!</v>
      </c>
      <c r="S152" t="s">
        <v>350</v>
      </c>
      <c r="T152" s="4" t="e">
        <f t="shared" si="5"/>
        <v>#DIV/0!</v>
      </c>
    </row>
    <row r="153" spans="1:20">
      <c r="A153" s="5" t="s">
        <v>351</v>
      </c>
      <c r="B153" s="6"/>
      <c r="C153" s="6"/>
      <c r="D153" s="6"/>
      <c r="E153" s="5"/>
      <c r="F153" s="5"/>
      <c r="G153" s="6"/>
      <c r="H153" s="6"/>
      <c r="I153" s="6"/>
      <c r="J153" s="5"/>
      <c r="K153" s="5"/>
      <c r="L153" s="5"/>
      <c r="M153" s="5"/>
      <c r="N153" s="5"/>
      <c r="P153" t="s">
        <v>351</v>
      </c>
      <c r="Q153" s="4" t="e">
        <f t="shared" si="6"/>
        <v>#DIV/0!</v>
      </c>
      <c r="S153" t="s">
        <v>351</v>
      </c>
      <c r="T153" s="4" t="e">
        <f t="shared" si="5"/>
        <v>#DIV/0!</v>
      </c>
    </row>
    <row r="154" spans="1:20">
      <c r="A154" s="5" t="s">
        <v>352</v>
      </c>
      <c r="B154" s="6"/>
      <c r="C154" s="6"/>
      <c r="D154" s="6"/>
      <c r="E154" s="5"/>
      <c r="F154" s="5"/>
      <c r="G154" s="6"/>
      <c r="H154" s="6"/>
      <c r="I154" s="6"/>
      <c r="J154" s="5"/>
      <c r="K154" s="5"/>
      <c r="L154" s="5"/>
      <c r="M154" s="5"/>
      <c r="N154" s="5"/>
      <c r="P154" t="s">
        <v>352</v>
      </c>
      <c r="Q154" s="4" t="e">
        <f t="shared" si="6"/>
        <v>#DIV/0!</v>
      </c>
      <c r="S154" t="s">
        <v>352</v>
      </c>
      <c r="T154" s="4" t="e">
        <f t="shared" si="5"/>
        <v>#DIV/0!</v>
      </c>
    </row>
    <row r="155" spans="1:20">
      <c r="A155" s="5" t="s">
        <v>334</v>
      </c>
      <c r="B155" s="6"/>
      <c r="C155" s="6"/>
      <c r="D155" s="6"/>
      <c r="E155" s="5"/>
      <c r="F155" s="5"/>
      <c r="G155" s="6"/>
      <c r="H155" s="6"/>
      <c r="I155" s="6"/>
      <c r="J155" s="5"/>
      <c r="K155" s="5"/>
      <c r="L155" s="6"/>
      <c r="M155" s="6"/>
      <c r="N155" s="6"/>
      <c r="P155" t="s">
        <v>206</v>
      </c>
      <c r="Q155" s="4" t="e">
        <f t="shared" si="6"/>
        <v>#DIV/0!</v>
      </c>
      <c r="S155" t="s">
        <v>206</v>
      </c>
      <c r="T155" s="4" t="e">
        <f t="shared" si="5"/>
        <v>#DIV/0!</v>
      </c>
    </row>
    <row r="156" spans="1:20">
      <c r="A156" s="5">
        <v>2021</v>
      </c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P156">
        <v>2021</v>
      </c>
      <c r="Q156" s="4" t="e">
        <f t="shared" si="6"/>
        <v>#DIV/0!</v>
      </c>
      <c r="S156">
        <v>2021</v>
      </c>
      <c r="T156" s="4" t="e">
        <f t="shared" si="5"/>
        <v>#DIV/0!</v>
      </c>
    </row>
    <row r="157" spans="1:20">
      <c r="A157" s="5" t="s">
        <v>337</v>
      </c>
      <c r="B157" s="6"/>
      <c r="C157" s="6"/>
      <c r="D157" s="6"/>
      <c r="E157" s="5"/>
      <c r="F157" s="5"/>
      <c r="G157" s="6"/>
      <c r="H157" s="6"/>
      <c r="I157" s="6"/>
      <c r="J157" s="5"/>
      <c r="K157" s="5"/>
      <c r="L157" s="6"/>
      <c r="M157" s="6"/>
      <c r="N157" s="6"/>
      <c r="P157" t="s">
        <v>337</v>
      </c>
      <c r="Q157" s="4" t="e">
        <f t="shared" si="6"/>
        <v>#DIV/0!</v>
      </c>
      <c r="S157" t="s">
        <v>337</v>
      </c>
      <c r="T157" s="4" t="e">
        <f t="shared" si="5"/>
        <v>#DIV/0!</v>
      </c>
    </row>
    <row r="158" spans="1:20">
      <c r="A158" s="5" t="s">
        <v>145</v>
      </c>
      <c r="B158" s="6"/>
      <c r="C158" s="6"/>
      <c r="D158" s="6"/>
      <c r="E158" s="5"/>
      <c r="F158" s="5"/>
      <c r="G158" s="6"/>
      <c r="H158" s="6"/>
      <c r="I158" s="6"/>
      <c r="J158" s="5"/>
      <c r="K158" s="5"/>
      <c r="L158" s="5"/>
      <c r="M158" s="5"/>
      <c r="N158" s="5"/>
      <c r="P158" t="s">
        <v>145</v>
      </c>
      <c r="Q158" s="4" t="e">
        <f t="shared" si="6"/>
        <v>#DIV/0!</v>
      </c>
      <c r="S158" t="s">
        <v>145</v>
      </c>
      <c r="T158" s="4" t="e">
        <f t="shared" si="5"/>
        <v>#DIV/0!</v>
      </c>
    </row>
    <row r="159" spans="1:20">
      <c r="A159" s="5" t="s">
        <v>338</v>
      </c>
      <c r="B159" s="6"/>
      <c r="C159" s="6"/>
      <c r="D159" s="6"/>
      <c r="E159" s="5"/>
      <c r="F159" s="5"/>
      <c r="G159" s="6"/>
      <c r="H159" s="6"/>
      <c r="I159" s="6"/>
      <c r="J159" s="5"/>
      <c r="K159" s="5"/>
      <c r="L159" s="5"/>
      <c r="M159" s="5"/>
      <c r="N159" s="5"/>
      <c r="P159" t="s">
        <v>338</v>
      </c>
      <c r="Q159" s="4" t="e">
        <f t="shared" si="6"/>
        <v>#DIV/0!</v>
      </c>
      <c r="S159" t="s">
        <v>338</v>
      </c>
      <c r="T159" s="4" t="e">
        <f t="shared" si="5"/>
        <v>#DIV/0!</v>
      </c>
    </row>
    <row r="160" spans="1:20">
      <c r="A160" s="5" t="s">
        <v>339</v>
      </c>
      <c r="B160" s="6"/>
      <c r="C160" s="6"/>
      <c r="D160" s="6"/>
      <c r="E160" s="5"/>
      <c r="F160" s="5"/>
      <c r="G160" s="6"/>
      <c r="H160" s="6"/>
      <c r="I160" s="6"/>
      <c r="J160" s="5"/>
      <c r="K160" s="5"/>
      <c r="L160" s="6"/>
      <c r="M160" s="6"/>
      <c r="N160" s="6"/>
      <c r="P160" t="s">
        <v>339</v>
      </c>
      <c r="Q160" s="4" t="e">
        <f t="shared" si="6"/>
        <v>#DIV/0!</v>
      </c>
      <c r="S160" t="s">
        <v>339</v>
      </c>
      <c r="T160" s="4" t="e">
        <f t="shared" si="5"/>
        <v>#DIV/0!</v>
      </c>
    </row>
    <row r="161" spans="1:20">
      <c r="A161" s="5" t="s">
        <v>340</v>
      </c>
      <c r="B161" s="6"/>
      <c r="C161" s="6"/>
      <c r="D161" s="6"/>
      <c r="E161" s="5"/>
      <c r="F161" s="5"/>
      <c r="G161" s="6"/>
      <c r="H161" s="6"/>
      <c r="I161" s="6"/>
      <c r="J161" s="5"/>
      <c r="K161" s="5"/>
      <c r="L161" s="6"/>
      <c r="M161" s="6"/>
      <c r="N161" s="6"/>
      <c r="P161" t="s">
        <v>340</v>
      </c>
      <c r="Q161" s="4" t="e">
        <f t="shared" si="6"/>
        <v>#DIV/0!</v>
      </c>
      <c r="S161" t="s">
        <v>340</v>
      </c>
      <c r="T161" s="4" t="e">
        <f t="shared" si="5"/>
        <v>#DIV/0!</v>
      </c>
    </row>
    <row r="162" spans="1:20">
      <c r="A162" s="5" t="s">
        <v>341</v>
      </c>
      <c r="B162" s="6"/>
      <c r="C162" s="6"/>
      <c r="D162" s="6"/>
      <c r="E162" s="5"/>
      <c r="F162" s="5"/>
      <c r="G162" s="6"/>
      <c r="H162" s="6"/>
      <c r="I162" s="6"/>
      <c r="J162" s="5"/>
      <c r="K162" s="5"/>
      <c r="L162" s="6"/>
      <c r="M162" s="6"/>
      <c r="N162" s="6"/>
      <c r="P162" t="s">
        <v>341</v>
      </c>
      <c r="Q162" s="4" t="e">
        <f t="shared" si="6"/>
        <v>#DIV/0!</v>
      </c>
      <c r="S162" t="s">
        <v>341</v>
      </c>
      <c r="T162" s="4" t="e">
        <f t="shared" si="5"/>
        <v>#DIV/0!</v>
      </c>
    </row>
    <row r="163" spans="1:20">
      <c r="A163" s="5" t="s">
        <v>342</v>
      </c>
      <c r="B163" s="6"/>
      <c r="C163" s="6"/>
      <c r="D163" s="6"/>
      <c r="E163" s="5"/>
      <c r="F163" s="5"/>
      <c r="G163" s="6"/>
      <c r="H163" s="6"/>
      <c r="I163" s="6"/>
      <c r="J163" s="5"/>
      <c r="K163" s="5"/>
      <c r="L163" s="6"/>
      <c r="M163" s="6"/>
      <c r="N163" s="6"/>
      <c r="P163" t="s">
        <v>342</v>
      </c>
      <c r="Q163" s="4" t="e">
        <f t="shared" si="6"/>
        <v>#DIV/0!</v>
      </c>
      <c r="S163" t="s">
        <v>342</v>
      </c>
      <c r="T163" s="4" t="e">
        <f t="shared" si="5"/>
        <v>#DIV/0!</v>
      </c>
    </row>
    <row r="164" spans="1:20">
      <c r="A164" s="5" t="s">
        <v>343</v>
      </c>
      <c r="B164" s="6"/>
      <c r="C164" s="6"/>
      <c r="D164" s="6"/>
      <c r="E164" s="5"/>
      <c r="F164" s="5"/>
      <c r="G164" s="6"/>
      <c r="H164" s="6"/>
      <c r="I164" s="6"/>
      <c r="J164" s="5"/>
      <c r="K164" s="5"/>
      <c r="L164" s="6"/>
      <c r="M164" s="6"/>
      <c r="N164" s="6"/>
      <c r="P164" t="s">
        <v>343</v>
      </c>
      <c r="Q164" s="4" t="e">
        <f t="shared" si="6"/>
        <v>#DIV/0!</v>
      </c>
      <c r="S164" t="s">
        <v>343</v>
      </c>
      <c r="T164" s="4" t="e">
        <f t="shared" si="5"/>
        <v>#DIV/0!</v>
      </c>
    </row>
    <row r="165" spans="1:20">
      <c r="A165" s="5" t="s">
        <v>344</v>
      </c>
      <c r="B165" s="6"/>
      <c r="C165" s="6"/>
      <c r="D165" s="6"/>
      <c r="E165" s="5"/>
      <c r="F165" s="5"/>
      <c r="G165" s="6"/>
      <c r="H165" s="6"/>
      <c r="I165" s="6"/>
      <c r="J165" s="5"/>
      <c r="K165" s="5"/>
      <c r="L165" s="6"/>
      <c r="M165" s="6"/>
      <c r="N165" s="6"/>
      <c r="P165" t="s">
        <v>344</v>
      </c>
      <c r="Q165" s="4" t="e">
        <f t="shared" si="6"/>
        <v>#DIV/0!</v>
      </c>
      <c r="S165" t="s">
        <v>344</v>
      </c>
      <c r="T165" s="4" t="e">
        <f t="shared" si="5"/>
        <v>#DIV/0!</v>
      </c>
    </row>
    <row r="166" spans="1:20">
      <c r="A166" s="5" t="s">
        <v>345</v>
      </c>
      <c r="B166" s="6"/>
      <c r="C166" s="6"/>
      <c r="D166" s="6"/>
      <c r="E166" s="5"/>
      <c r="F166" s="5"/>
      <c r="G166" s="6"/>
      <c r="H166" s="6"/>
      <c r="I166" s="6"/>
      <c r="J166" s="5"/>
      <c r="K166" s="5"/>
      <c r="L166" s="6"/>
      <c r="M166" s="5"/>
      <c r="N166" s="5"/>
      <c r="P166" t="s">
        <v>345</v>
      </c>
      <c r="Q166" s="4" t="e">
        <f t="shared" si="6"/>
        <v>#DIV/0!</v>
      </c>
      <c r="S166" t="s">
        <v>345</v>
      </c>
      <c r="T166" s="4" t="e">
        <f t="shared" si="5"/>
        <v>#DIV/0!</v>
      </c>
    </row>
    <row r="167" spans="1:20">
      <c r="A167" s="5" t="s">
        <v>346</v>
      </c>
      <c r="B167" s="6"/>
      <c r="C167" s="6"/>
      <c r="D167" s="6"/>
      <c r="E167" s="5"/>
      <c r="F167" s="5"/>
      <c r="G167" s="6"/>
      <c r="H167" s="6"/>
      <c r="I167" s="6"/>
      <c r="J167" s="5"/>
      <c r="K167" s="5"/>
      <c r="L167" s="6"/>
      <c r="M167" s="6"/>
      <c r="N167" s="5"/>
      <c r="P167" t="s">
        <v>346</v>
      </c>
      <c r="Q167" s="4" t="e">
        <f t="shared" si="6"/>
        <v>#DIV/0!</v>
      </c>
      <c r="S167" t="s">
        <v>346</v>
      </c>
      <c r="T167" s="4" t="e">
        <f t="shared" si="5"/>
        <v>#DIV/0!</v>
      </c>
    </row>
    <row r="168" spans="1:20">
      <c r="A168" s="5" t="s">
        <v>347</v>
      </c>
      <c r="B168" s="6"/>
      <c r="C168" s="6"/>
      <c r="D168" s="6"/>
      <c r="E168" s="5"/>
      <c r="F168" s="5"/>
      <c r="G168" s="6"/>
      <c r="H168" s="6"/>
      <c r="I168" s="6"/>
      <c r="J168" s="5"/>
      <c r="K168" s="5"/>
      <c r="L168" s="5"/>
      <c r="M168" s="5"/>
      <c r="N168" s="5"/>
      <c r="P168" t="s">
        <v>347</v>
      </c>
      <c r="Q168" s="4" t="e">
        <f t="shared" si="6"/>
        <v>#DIV/0!</v>
      </c>
      <c r="S168" t="s">
        <v>347</v>
      </c>
      <c r="T168" s="4" t="e">
        <f t="shared" si="5"/>
        <v>#DIV/0!</v>
      </c>
    </row>
    <row r="169" spans="1:20">
      <c r="A169" s="5" t="s">
        <v>348</v>
      </c>
      <c r="B169" s="6"/>
      <c r="C169" s="6"/>
      <c r="D169" s="6"/>
      <c r="E169" s="5"/>
      <c r="F169" s="5"/>
      <c r="G169" s="6"/>
      <c r="H169" s="6"/>
      <c r="I169" s="6"/>
      <c r="J169" s="5"/>
      <c r="K169" s="5"/>
      <c r="L169" s="5"/>
      <c r="M169" s="5"/>
      <c r="N169" s="5"/>
      <c r="P169" t="s">
        <v>348</v>
      </c>
      <c r="Q169" s="4" t="e">
        <f t="shared" si="6"/>
        <v>#DIV/0!</v>
      </c>
      <c r="S169" t="s">
        <v>348</v>
      </c>
      <c r="T169" s="4" t="e">
        <f t="shared" si="5"/>
        <v>#DIV/0!</v>
      </c>
    </row>
    <row r="170" spans="1:20">
      <c r="A170" s="5" t="s">
        <v>349</v>
      </c>
      <c r="B170" s="6"/>
      <c r="C170" s="6"/>
      <c r="D170" s="6"/>
      <c r="E170" s="5"/>
      <c r="F170" s="5"/>
      <c r="G170" s="6"/>
      <c r="H170" s="6"/>
      <c r="I170" s="6"/>
      <c r="J170" s="5"/>
      <c r="K170" s="5"/>
      <c r="L170" s="5"/>
      <c r="M170" s="5"/>
      <c r="N170" s="5"/>
      <c r="P170" t="s">
        <v>349</v>
      </c>
      <c r="Q170" s="4" t="e">
        <f t="shared" si="6"/>
        <v>#DIV/0!</v>
      </c>
      <c r="S170" t="s">
        <v>349</v>
      </c>
      <c r="T170" s="4" t="e">
        <f t="shared" si="5"/>
        <v>#DIV/0!</v>
      </c>
    </row>
    <row r="171" spans="1:20">
      <c r="A171" s="5" t="s">
        <v>350</v>
      </c>
      <c r="B171" s="6"/>
      <c r="C171" s="6"/>
      <c r="D171" s="6"/>
      <c r="E171" s="5"/>
      <c r="F171" s="5"/>
      <c r="G171" s="6"/>
      <c r="H171" s="6"/>
      <c r="I171" s="6"/>
      <c r="J171" s="5"/>
      <c r="K171" s="5"/>
      <c r="L171" s="5"/>
      <c r="M171" s="5"/>
      <c r="N171" s="5"/>
      <c r="P171" t="s">
        <v>350</v>
      </c>
      <c r="Q171" s="4" t="e">
        <f t="shared" si="6"/>
        <v>#DIV/0!</v>
      </c>
      <c r="S171" t="s">
        <v>350</v>
      </c>
      <c r="T171" s="4" t="e">
        <f t="shared" si="5"/>
        <v>#DIV/0!</v>
      </c>
    </row>
    <row r="172" spans="1:20">
      <c r="A172" s="5" t="s">
        <v>351</v>
      </c>
      <c r="B172" s="6"/>
      <c r="C172" s="6"/>
      <c r="D172" s="6"/>
      <c r="E172" s="5"/>
      <c r="F172" s="5"/>
      <c r="G172" s="6"/>
      <c r="H172" s="6"/>
      <c r="I172" s="6"/>
      <c r="J172" s="5"/>
      <c r="K172" s="5"/>
      <c r="L172" s="5"/>
      <c r="M172" s="5"/>
      <c r="N172" s="5"/>
      <c r="P172" t="s">
        <v>351</v>
      </c>
      <c r="Q172" s="4" t="e">
        <f t="shared" si="6"/>
        <v>#DIV/0!</v>
      </c>
      <c r="S172" t="s">
        <v>351</v>
      </c>
      <c r="T172" s="4" t="e">
        <f t="shared" si="5"/>
        <v>#DIV/0!</v>
      </c>
    </row>
    <row r="173" spans="1:20">
      <c r="A173" s="5" t="s">
        <v>352</v>
      </c>
      <c r="B173" s="6"/>
      <c r="C173" s="6"/>
      <c r="D173" s="6"/>
      <c r="E173" s="5"/>
      <c r="F173" s="5"/>
      <c r="G173" s="6"/>
      <c r="H173" s="6"/>
      <c r="I173" s="6"/>
      <c r="J173" s="5"/>
      <c r="K173" s="5"/>
      <c r="L173" s="5"/>
      <c r="M173" s="5"/>
      <c r="N173" s="5"/>
      <c r="P173" t="s">
        <v>352</v>
      </c>
      <c r="Q173" s="4" t="e">
        <f t="shared" si="6"/>
        <v>#DIV/0!</v>
      </c>
      <c r="S173" t="s">
        <v>352</v>
      </c>
      <c r="T173" s="4" t="e">
        <f t="shared" si="5"/>
        <v>#DIV/0!</v>
      </c>
    </row>
    <row r="174" spans="1:20">
      <c r="A174" s="5" t="s">
        <v>334</v>
      </c>
      <c r="B174" s="6"/>
      <c r="C174" s="6"/>
      <c r="D174" s="6"/>
      <c r="E174" s="5"/>
      <c r="F174" s="5"/>
      <c r="G174" s="6"/>
      <c r="H174" s="6"/>
      <c r="I174" s="6"/>
      <c r="J174" s="5"/>
      <c r="K174" s="5"/>
      <c r="L174" s="6"/>
      <c r="M174" s="6"/>
      <c r="N174" s="6"/>
      <c r="P174" t="s">
        <v>206</v>
      </c>
      <c r="Q174" s="4" t="e">
        <f t="shared" si="6"/>
        <v>#DIV/0!</v>
      </c>
      <c r="S174" t="s">
        <v>206</v>
      </c>
      <c r="T174" s="4" t="e">
        <f t="shared" si="5"/>
        <v>#DIV/0!</v>
      </c>
    </row>
    <row r="175" spans="1:20">
      <c r="A175" s="5">
        <v>2022</v>
      </c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P175">
        <v>2022</v>
      </c>
      <c r="Q175" s="4" t="e">
        <f t="shared" si="6"/>
        <v>#DIV/0!</v>
      </c>
      <c r="S175">
        <v>2022</v>
      </c>
      <c r="T175" s="4" t="e">
        <f t="shared" si="5"/>
        <v>#DIV/0!</v>
      </c>
    </row>
    <row r="176" spans="1:20">
      <c r="A176" s="5" t="s">
        <v>337</v>
      </c>
      <c r="B176" s="6"/>
      <c r="C176" s="6"/>
      <c r="D176" s="6"/>
      <c r="E176" s="5"/>
      <c r="F176" s="5"/>
      <c r="G176" s="6"/>
      <c r="H176" s="6"/>
      <c r="I176" s="6"/>
      <c r="J176" s="5"/>
      <c r="K176" s="5"/>
      <c r="L176" s="6"/>
      <c r="M176" s="6"/>
      <c r="N176" s="6"/>
      <c r="P176" t="s">
        <v>337</v>
      </c>
      <c r="Q176" s="4" t="e">
        <f t="shared" si="6"/>
        <v>#DIV/0!</v>
      </c>
      <c r="S176" t="s">
        <v>337</v>
      </c>
      <c r="T176" s="4" t="e">
        <f t="shared" si="5"/>
        <v>#DIV/0!</v>
      </c>
    </row>
    <row r="177" spans="1:20">
      <c r="A177" s="5" t="s">
        <v>145</v>
      </c>
      <c r="B177" s="6"/>
      <c r="C177" s="6"/>
      <c r="D177" s="6"/>
      <c r="E177" s="5"/>
      <c r="F177" s="5"/>
      <c r="G177" s="6"/>
      <c r="H177" s="6"/>
      <c r="I177" s="6"/>
      <c r="J177" s="5"/>
      <c r="K177" s="5"/>
      <c r="L177" s="5"/>
      <c r="M177" s="5"/>
      <c r="N177" s="5"/>
      <c r="P177" t="s">
        <v>145</v>
      </c>
      <c r="Q177" s="4" t="e">
        <f t="shared" si="6"/>
        <v>#DIV/0!</v>
      </c>
      <c r="S177" t="s">
        <v>145</v>
      </c>
      <c r="T177" s="4" t="e">
        <f t="shared" si="5"/>
        <v>#DIV/0!</v>
      </c>
    </row>
    <row r="178" spans="1:20">
      <c r="A178" s="5" t="s">
        <v>338</v>
      </c>
      <c r="B178" s="6"/>
      <c r="C178" s="6"/>
      <c r="D178" s="6"/>
      <c r="E178" s="5"/>
      <c r="F178" s="5"/>
      <c r="G178" s="6"/>
      <c r="H178" s="6"/>
      <c r="I178" s="6"/>
      <c r="J178" s="5"/>
      <c r="K178" s="5"/>
      <c r="L178" s="5"/>
      <c r="M178" s="5"/>
      <c r="N178" s="5"/>
      <c r="P178" t="s">
        <v>338</v>
      </c>
      <c r="Q178" s="4" t="e">
        <f t="shared" si="6"/>
        <v>#DIV/0!</v>
      </c>
      <c r="S178" t="s">
        <v>338</v>
      </c>
      <c r="T178" s="4" t="e">
        <f t="shared" si="5"/>
        <v>#DIV/0!</v>
      </c>
    </row>
    <row r="179" spans="1:20">
      <c r="A179" s="5" t="s">
        <v>339</v>
      </c>
      <c r="B179" s="6"/>
      <c r="C179" s="6"/>
      <c r="D179" s="6"/>
      <c r="E179" s="5"/>
      <c r="F179" s="5"/>
      <c r="G179" s="6"/>
      <c r="H179" s="6"/>
      <c r="I179" s="6"/>
      <c r="J179" s="5"/>
      <c r="K179" s="5"/>
      <c r="L179" s="6"/>
      <c r="M179" s="6"/>
      <c r="N179" s="6"/>
      <c r="P179" t="s">
        <v>339</v>
      </c>
      <c r="Q179" s="4" t="e">
        <f t="shared" si="6"/>
        <v>#DIV/0!</v>
      </c>
      <c r="S179" t="s">
        <v>339</v>
      </c>
      <c r="T179" s="4" t="e">
        <f t="shared" si="5"/>
        <v>#DIV/0!</v>
      </c>
    </row>
    <row r="180" spans="1:20">
      <c r="A180" s="5" t="s">
        <v>340</v>
      </c>
      <c r="B180" s="6"/>
      <c r="C180" s="6"/>
      <c r="D180" s="6"/>
      <c r="E180" s="5"/>
      <c r="F180" s="5"/>
      <c r="G180" s="6"/>
      <c r="H180" s="6"/>
      <c r="I180" s="6"/>
      <c r="J180" s="5"/>
      <c r="K180" s="5"/>
      <c r="L180" s="6"/>
      <c r="M180" s="6"/>
      <c r="N180" s="6"/>
      <c r="P180" t="s">
        <v>340</v>
      </c>
      <c r="Q180" s="4" t="e">
        <f t="shared" si="6"/>
        <v>#DIV/0!</v>
      </c>
      <c r="S180" t="s">
        <v>340</v>
      </c>
      <c r="T180" s="4" t="e">
        <f t="shared" si="5"/>
        <v>#DIV/0!</v>
      </c>
    </row>
    <row r="181" spans="1:20">
      <c r="A181" s="5" t="s">
        <v>341</v>
      </c>
      <c r="B181" s="6"/>
      <c r="C181" s="6"/>
      <c r="D181" s="6"/>
      <c r="E181" s="5"/>
      <c r="F181" s="5"/>
      <c r="G181" s="6"/>
      <c r="H181" s="6"/>
      <c r="I181" s="6"/>
      <c r="J181" s="5"/>
      <c r="K181" s="5"/>
      <c r="L181" s="6"/>
      <c r="M181" s="6"/>
      <c r="N181" s="6"/>
      <c r="P181" t="s">
        <v>341</v>
      </c>
      <c r="Q181" s="4" t="e">
        <f t="shared" si="6"/>
        <v>#DIV/0!</v>
      </c>
      <c r="S181" t="s">
        <v>341</v>
      </c>
      <c r="T181" s="4" t="e">
        <f t="shared" si="5"/>
        <v>#DIV/0!</v>
      </c>
    </row>
    <row r="182" spans="1:20">
      <c r="A182" s="5" t="s">
        <v>342</v>
      </c>
      <c r="B182" s="6"/>
      <c r="C182" s="6"/>
      <c r="D182" s="6"/>
      <c r="E182" s="5"/>
      <c r="F182" s="5"/>
      <c r="G182" s="6"/>
      <c r="H182" s="6"/>
      <c r="I182" s="6"/>
      <c r="J182" s="5"/>
      <c r="K182" s="5"/>
      <c r="L182" s="6"/>
      <c r="M182" s="6"/>
      <c r="N182" s="6"/>
      <c r="P182" t="s">
        <v>342</v>
      </c>
      <c r="Q182" s="4" t="e">
        <f t="shared" si="6"/>
        <v>#DIV/0!</v>
      </c>
      <c r="S182" t="s">
        <v>342</v>
      </c>
      <c r="T182" s="4" t="e">
        <f t="shared" si="5"/>
        <v>#DIV/0!</v>
      </c>
    </row>
    <row r="183" spans="1:20">
      <c r="A183" s="5" t="s">
        <v>343</v>
      </c>
      <c r="B183" s="6"/>
      <c r="C183" s="6"/>
      <c r="D183" s="6"/>
      <c r="E183" s="5"/>
      <c r="F183" s="5"/>
      <c r="G183" s="6"/>
      <c r="H183" s="6"/>
      <c r="I183" s="6"/>
      <c r="J183" s="5"/>
      <c r="K183" s="5"/>
      <c r="L183" s="6"/>
      <c r="M183" s="6"/>
      <c r="N183" s="6"/>
      <c r="P183" t="s">
        <v>343</v>
      </c>
      <c r="Q183" s="4" t="e">
        <f t="shared" si="6"/>
        <v>#DIV/0!</v>
      </c>
      <c r="S183" t="s">
        <v>343</v>
      </c>
      <c r="T183" s="4" t="e">
        <f t="shared" si="5"/>
        <v>#DIV/0!</v>
      </c>
    </row>
    <row r="184" spans="1:20">
      <c r="A184" s="5" t="s">
        <v>344</v>
      </c>
      <c r="B184" s="6"/>
      <c r="C184" s="6"/>
      <c r="D184" s="6"/>
      <c r="E184" s="5"/>
      <c r="F184" s="5"/>
      <c r="G184" s="6"/>
      <c r="H184" s="6"/>
      <c r="I184" s="6"/>
      <c r="J184" s="5"/>
      <c r="K184" s="5"/>
      <c r="L184" s="6"/>
      <c r="M184" s="6"/>
      <c r="N184" s="6"/>
      <c r="P184" t="s">
        <v>344</v>
      </c>
      <c r="Q184" s="4" t="e">
        <f t="shared" si="6"/>
        <v>#DIV/0!</v>
      </c>
      <c r="S184" t="s">
        <v>344</v>
      </c>
      <c r="T184" s="4" t="e">
        <f t="shared" si="5"/>
        <v>#DIV/0!</v>
      </c>
    </row>
    <row r="185" spans="1:20">
      <c r="A185" s="5" t="s">
        <v>345</v>
      </c>
      <c r="B185" s="6"/>
      <c r="C185" s="6"/>
      <c r="D185" s="6"/>
      <c r="E185" s="5"/>
      <c r="F185" s="5"/>
      <c r="G185" s="6"/>
      <c r="H185" s="6"/>
      <c r="I185" s="6"/>
      <c r="J185" s="5"/>
      <c r="K185" s="5"/>
      <c r="L185" s="6"/>
      <c r="M185" s="5"/>
      <c r="N185" s="5"/>
      <c r="P185" t="s">
        <v>345</v>
      </c>
      <c r="Q185" s="4" t="e">
        <f t="shared" si="6"/>
        <v>#DIV/0!</v>
      </c>
      <c r="S185" t="s">
        <v>345</v>
      </c>
      <c r="T185" s="4" t="e">
        <f t="shared" si="5"/>
        <v>#DIV/0!</v>
      </c>
    </row>
    <row r="186" spans="1:20">
      <c r="A186" s="5" t="s">
        <v>346</v>
      </c>
      <c r="B186" s="6"/>
      <c r="C186" s="6"/>
      <c r="D186" s="6"/>
      <c r="E186" s="5"/>
      <c r="F186" s="5"/>
      <c r="G186" s="6"/>
      <c r="H186" s="6"/>
      <c r="I186" s="6"/>
      <c r="J186" s="5"/>
      <c r="K186" s="5"/>
      <c r="L186" s="6"/>
      <c r="M186" s="6"/>
      <c r="N186" s="5"/>
      <c r="P186" t="s">
        <v>346</v>
      </c>
      <c r="Q186" s="4" t="e">
        <f t="shared" si="6"/>
        <v>#DIV/0!</v>
      </c>
      <c r="S186" t="s">
        <v>346</v>
      </c>
      <c r="T186" s="4" t="e">
        <f t="shared" si="5"/>
        <v>#DIV/0!</v>
      </c>
    </row>
    <row r="187" spans="1:20">
      <c r="A187" s="5" t="s">
        <v>347</v>
      </c>
      <c r="B187" s="6"/>
      <c r="C187" s="6"/>
      <c r="D187" s="6"/>
      <c r="E187" s="5"/>
      <c r="F187" s="5"/>
      <c r="G187" s="6"/>
      <c r="H187" s="6"/>
      <c r="I187" s="6"/>
      <c r="J187" s="5"/>
      <c r="K187" s="5"/>
      <c r="L187" s="5"/>
      <c r="M187" s="5"/>
      <c r="N187" s="5"/>
      <c r="P187" t="s">
        <v>347</v>
      </c>
      <c r="Q187" s="4" t="e">
        <f t="shared" si="6"/>
        <v>#DIV/0!</v>
      </c>
      <c r="S187" t="s">
        <v>347</v>
      </c>
      <c r="T187" s="4" t="e">
        <f t="shared" si="5"/>
        <v>#DIV/0!</v>
      </c>
    </row>
    <row r="188" spans="1:20">
      <c r="A188" s="5" t="s">
        <v>348</v>
      </c>
      <c r="B188" s="6"/>
      <c r="C188" s="6"/>
      <c r="D188" s="6"/>
      <c r="E188" s="5"/>
      <c r="F188" s="5"/>
      <c r="G188" s="6"/>
      <c r="H188" s="6"/>
      <c r="I188" s="6"/>
      <c r="J188" s="5"/>
      <c r="K188" s="5"/>
      <c r="L188" s="5"/>
      <c r="M188" s="5"/>
      <c r="N188" s="5"/>
      <c r="P188" t="s">
        <v>348</v>
      </c>
      <c r="Q188" s="4" t="e">
        <f t="shared" si="6"/>
        <v>#DIV/0!</v>
      </c>
      <c r="S188" t="s">
        <v>348</v>
      </c>
      <c r="T188" s="4" t="e">
        <f t="shared" si="5"/>
        <v>#DIV/0!</v>
      </c>
    </row>
    <row r="189" spans="1:20">
      <c r="A189" s="5" t="s">
        <v>349</v>
      </c>
      <c r="B189" s="6"/>
      <c r="C189" s="6"/>
      <c r="D189" s="6"/>
      <c r="E189" s="5"/>
      <c r="F189" s="5"/>
      <c r="G189" s="6"/>
      <c r="H189" s="6"/>
      <c r="I189" s="6"/>
      <c r="J189" s="5"/>
      <c r="K189" s="5"/>
      <c r="L189" s="5"/>
      <c r="M189" s="5"/>
      <c r="N189" s="5"/>
      <c r="P189" t="s">
        <v>349</v>
      </c>
      <c r="Q189" s="4" t="e">
        <f t="shared" si="6"/>
        <v>#DIV/0!</v>
      </c>
      <c r="S189" t="s">
        <v>349</v>
      </c>
      <c r="T189" s="4" t="e">
        <f t="shared" si="5"/>
        <v>#DIV/0!</v>
      </c>
    </row>
    <row r="190" spans="1:20">
      <c r="A190" s="5" t="s">
        <v>350</v>
      </c>
      <c r="B190" s="6"/>
      <c r="C190" s="6"/>
      <c r="D190" s="6"/>
      <c r="E190" s="5"/>
      <c r="F190" s="5"/>
      <c r="G190" s="6"/>
      <c r="H190" s="6"/>
      <c r="I190" s="6"/>
      <c r="J190" s="5"/>
      <c r="K190" s="5"/>
      <c r="L190" s="5"/>
      <c r="M190" s="5"/>
      <c r="N190" s="5"/>
      <c r="P190" t="s">
        <v>350</v>
      </c>
      <c r="Q190" s="4" t="e">
        <f t="shared" si="6"/>
        <v>#DIV/0!</v>
      </c>
      <c r="S190" t="s">
        <v>350</v>
      </c>
      <c r="T190" s="4" t="e">
        <f t="shared" si="5"/>
        <v>#DIV/0!</v>
      </c>
    </row>
    <row r="191" spans="1:20">
      <c r="A191" s="5" t="s">
        <v>351</v>
      </c>
      <c r="B191" s="6"/>
      <c r="C191" s="6"/>
      <c r="D191" s="6"/>
      <c r="E191" s="5"/>
      <c r="F191" s="5"/>
      <c r="G191" s="6"/>
      <c r="H191" s="6"/>
      <c r="I191" s="6"/>
      <c r="J191" s="5"/>
      <c r="K191" s="5"/>
      <c r="L191" s="5"/>
      <c r="M191" s="5"/>
      <c r="N191" s="5"/>
      <c r="P191" t="s">
        <v>351</v>
      </c>
      <c r="Q191" s="4" t="e">
        <f t="shared" si="6"/>
        <v>#DIV/0!</v>
      </c>
      <c r="S191" t="s">
        <v>351</v>
      </c>
      <c r="T191" s="4" t="e">
        <f t="shared" si="5"/>
        <v>#DIV/0!</v>
      </c>
    </row>
    <row r="192" spans="1:20">
      <c r="A192" s="5" t="s">
        <v>352</v>
      </c>
      <c r="B192" s="6"/>
      <c r="C192" s="6"/>
      <c r="D192" s="6"/>
      <c r="E192" s="5"/>
      <c r="F192" s="5"/>
      <c r="G192" s="6"/>
      <c r="H192" s="6"/>
      <c r="I192" s="6"/>
      <c r="J192" s="5"/>
      <c r="K192" s="5"/>
      <c r="L192" s="5"/>
      <c r="M192" s="5"/>
      <c r="N192" s="5"/>
      <c r="P192" t="s">
        <v>352</v>
      </c>
      <c r="Q192" s="4" t="e">
        <f t="shared" si="6"/>
        <v>#DIV/0!</v>
      </c>
      <c r="S192" t="s">
        <v>352</v>
      </c>
      <c r="T192" s="4" t="e">
        <f t="shared" si="5"/>
        <v>#DIV/0!</v>
      </c>
    </row>
    <row r="193" spans="1:20">
      <c r="A193" s="5" t="s">
        <v>334</v>
      </c>
      <c r="B193" s="6"/>
      <c r="C193" s="6"/>
      <c r="D193" s="6"/>
      <c r="E193" s="5"/>
      <c r="F193" s="5"/>
      <c r="G193" s="6"/>
      <c r="H193" s="6"/>
      <c r="I193" s="6"/>
      <c r="J193" s="5"/>
      <c r="K193" s="5"/>
      <c r="L193" s="6"/>
      <c r="M193" s="6"/>
      <c r="N193" s="6"/>
      <c r="P193" t="s">
        <v>206</v>
      </c>
      <c r="Q193" s="4" t="e">
        <f t="shared" si="6"/>
        <v>#DIV/0!</v>
      </c>
      <c r="S193" t="s">
        <v>206</v>
      </c>
      <c r="T193" s="4" t="e">
        <f t="shared" si="5"/>
        <v>#DIV/0!</v>
      </c>
    </row>
    <row r="194" spans="1:20">
      <c r="A194" s="5">
        <v>2023</v>
      </c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P194">
        <v>2023</v>
      </c>
      <c r="Q194" s="4" t="e">
        <f t="shared" si="6"/>
        <v>#DIV/0!</v>
      </c>
      <c r="S194">
        <v>2023</v>
      </c>
      <c r="T194" s="4" t="e">
        <f t="shared" si="5"/>
        <v>#DIV/0!</v>
      </c>
    </row>
    <row r="195" spans="1:20">
      <c r="A195" s="5" t="s">
        <v>337</v>
      </c>
      <c r="B195" s="6"/>
      <c r="C195" s="6"/>
      <c r="D195" s="6"/>
      <c r="E195" s="5"/>
      <c r="F195" s="5"/>
      <c r="G195" s="6"/>
      <c r="H195" s="6"/>
      <c r="I195" s="6"/>
      <c r="J195" s="5"/>
      <c r="K195" s="5"/>
      <c r="L195" s="6"/>
      <c r="M195" s="6"/>
      <c r="N195" s="6"/>
      <c r="P195" t="s">
        <v>337</v>
      </c>
      <c r="Q195" s="4" t="e">
        <f t="shared" si="6"/>
        <v>#DIV/0!</v>
      </c>
      <c r="S195" t="s">
        <v>337</v>
      </c>
      <c r="T195" s="4" t="e">
        <f t="shared" si="5"/>
        <v>#DIV/0!</v>
      </c>
    </row>
    <row r="196" spans="1:20">
      <c r="A196" s="5" t="s">
        <v>145</v>
      </c>
      <c r="B196" s="6"/>
      <c r="C196" s="6"/>
      <c r="D196" s="6"/>
      <c r="E196" s="5"/>
      <c r="F196" s="5"/>
      <c r="G196" s="6"/>
      <c r="H196" s="6"/>
      <c r="I196" s="6"/>
      <c r="J196" s="5"/>
      <c r="K196" s="5"/>
      <c r="L196" s="5"/>
      <c r="M196" s="5"/>
      <c r="N196" s="5"/>
      <c r="P196" t="s">
        <v>145</v>
      </c>
      <c r="Q196" s="4" t="e">
        <f t="shared" si="6"/>
        <v>#DIV/0!</v>
      </c>
      <c r="S196" t="s">
        <v>145</v>
      </c>
      <c r="T196" s="4" t="e">
        <f t="shared" si="5"/>
        <v>#DIV/0!</v>
      </c>
    </row>
    <row r="197" spans="1:20">
      <c r="A197" s="5" t="s">
        <v>338</v>
      </c>
      <c r="B197" s="6"/>
      <c r="C197" s="6"/>
      <c r="D197" s="6"/>
      <c r="E197" s="5"/>
      <c r="F197" s="5"/>
      <c r="G197" s="6"/>
      <c r="H197" s="6"/>
      <c r="I197" s="6"/>
      <c r="J197" s="5"/>
      <c r="K197" s="5"/>
      <c r="L197" s="5"/>
      <c r="M197" s="5"/>
      <c r="N197" s="5"/>
      <c r="P197" t="s">
        <v>338</v>
      </c>
      <c r="Q197" s="4" t="e">
        <f t="shared" si="6"/>
        <v>#DIV/0!</v>
      </c>
      <c r="S197" t="s">
        <v>338</v>
      </c>
      <c r="T197" s="4" t="e">
        <f t="shared" ref="T197:T260" si="7">H197/C197</f>
        <v>#DIV/0!</v>
      </c>
    </row>
    <row r="198" spans="1:20">
      <c r="A198" s="5" t="s">
        <v>339</v>
      </c>
      <c r="B198" s="6"/>
      <c r="C198" s="6"/>
      <c r="D198" s="6"/>
      <c r="E198" s="5"/>
      <c r="F198" s="5"/>
      <c r="G198" s="6"/>
      <c r="H198" s="6"/>
      <c r="I198" s="6"/>
      <c r="J198" s="5"/>
      <c r="K198" s="5"/>
      <c r="L198" s="6"/>
      <c r="M198" s="6"/>
      <c r="N198" s="6"/>
      <c r="P198" t="s">
        <v>339</v>
      </c>
      <c r="Q198" s="4" t="e">
        <f t="shared" si="6"/>
        <v>#DIV/0!</v>
      </c>
      <c r="S198" t="s">
        <v>339</v>
      </c>
      <c r="T198" s="4" t="e">
        <f t="shared" si="7"/>
        <v>#DIV/0!</v>
      </c>
    </row>
    <row r="199" spans="1:20">
      <c r="A199" s="5" t="s">
        <v>340</v>
      </c>
      <c r="B199" s="6"/>
      <c r="C199" s="6"/>
      <c r="D199" s="6"/>
      <c r="E199" s="5"/>
      <c r="F199" s="5"/>
      <c r="G199" s="6"/>
      <c r="H199" s="6"/>
      <c r="I199" s="6"/>
      <c r="J199" s="5"/>
      <c r="K199" s="5"/>
      <c r="L199" s="6"/>
      <c r="M199" s="6"/>
      <c r="N199" s="6"/>
      <c r="P199" t="s">
        <v>340</v>
      </c>
      <c r="Q199" s="4" t="e">
        <f t="shared" si="6"/>
        <v>#DIV/0!</v>
      </c>
      <c r="S199" t="s">
        <v>340</v>
      </c>
      <c r="T199" s="4" t="e">
        <f t="shared" si="7"/>
        <v>#DIV/0!</v>
      </c>
    </row>
    <row r="200" spans="1:20">
      <c r="A200" s="5" t="s">
        <v>341</v>
      </c>
      <c r="B200" s="6"/>
      <c r="C200" s="6"/>
      <c r="D200" s="6"/>
      <c r="E200" s="5"/>
      <c r="F200" s="5"/>
      <c r="G200" s="6"/>
      <c r="H200" s="6"/>
      <c r="I200" s="6"/>
      <c r="J200" s="5"/>
      <c r="K200" s="5"/>
      <c r="L200" s="6"/>
      <c r="M200" s="6"/>
      <c r="N200" s="6"/>
      <c r="P200" t="s">
        <v>341</v>
      </c>
      <c r="Q200" s="4" t="e">
        <f t="shared" si="6"/>
        <v>#DIV/0!</v>
      </c>
      <c r="S200" t="s">
        <v>341</v>
      </c>
      <c r="T200" s="4" t="e">
        <f t="shared" si="7"/>
        <v>#DIV/0!</v>
      </c>
    </row>
    <row r="201" spans="1:20">
      <c r="A201" s="5" t="s">
        <v>342</v>
      </c>
      <c r="B201" s="6"/>
      <c r="C201" s="6"/>
      <c r="D201" s="6"/>
      <c r="E201" s="5"/>
      <c r="F201" s="5"/>
      <c r="G201" s="6"/>
      <c r="H201" s="6"/>
      <c r="I201" s="6"/>
      <c r="J201" s="5"/>
      <c r="K201" s="5"/>
      <c r="L201" s="6"/>
      <c r="M201" s="6"/>
      <c r="N201" s="6"/>
      <c r="P201" t="s">
        <v>342</v>
      </c>
      <c r="Q201" s="4" t="e">
        <f t="shared" si="6"/>
        <v>#DIV/0!</v>
      </c>
      <c r="S201" t="s">
        <v>342</v>
      </c>
      <c r="T201" s="4" t="e">
        <f t="shared" si="7"/>
        <v>#DIV/0!</v>
      </c>
    </row>
    <row r="202" spans="1:20">
      <c r="A202" s="5" t="s">
        <v>343</v>
      </c>
      <c r="B202" s="6"/>
      <c r="C202" s="6"/>
      <c r="D202" s="6"/>
      <c r="E202" s="5"/>
      <c r="F202" s="5"/>
      <c r="G202" s="6"/>
      <c r="H202" s="6"/>
      <c r="I202" s="6"/>
      <c r="J202" s="5"/>
      <c r="K202" s="5"/>
      <c r="L202" s="6"/>
      <c r="M202" s="6"/>
      <c r="N202" s="6"/>
      <c r="P202" t="s">
        <v>343</v>
      </c>
      <c r="Q202" s="4" t="e">
        <f t="shared" si="6"/>
        <v>#DIV/0!</v>
      </c>
      <c r="S202" t="s">
        <v>343</v>
      </c>
      <c r="T202" s="4" t="e">
        <f t="shared" si="7"/>
        <v>#DIV/0!</v>
      </c>
    </row>
    <row r="203" spans="1:20">
      <c r="A203" s="5" t="s">
        <v>344</v>
      </c>
      <c r="B203" s="6"/>
      <c r="C203" s="6"/>
      <c r="D203" s="6"/>
      <c r="E203" s="5"/>
      <c r="F203" s="5"/>
      <c r="G203" s="6"/>
      <c r="H203" s="6"/>
      <c r="I203" s="6"/>
      <c r="J203" s="5"/>
      <c r="K203" s="5"/>
      <c r="L203" s="6"/>
      <c r="M203" s="6"/>
      <c r="N203" s="6"/>
      <c r="P203" t="s">
        <v>344</v>
      </c>
      <c r="Q203" s="4" t="e">
        <f t="shared" si="6"/>
        <v>#DIV/0!</v>
      </c>
      <c r="S203" t="s">
        <v>344</v>
      </c>
      <c r="T203" s="4" t="e">
        <f t="shared" si="7"/>
        <v>#DIV/0!</v>
      </c>
    </row>
    <row r="204" spans="1:20">
      <c r="A204" s="5" t="s">
        <v>345</v>
      </c>
      <c r="B204" s="6"/>
      <c r="C204" s="6"/>
      <c r="D204" s="6"/>
      <c r="E204" s="5"/>
      <c r="F204" s="5"/>
      <c r="G204" s="6"/>
      <c r="H204" s="6"/>
      <c r="I204" s="6"/>
      <c r="J204" s="5"/>
      <c r="K204" s="5"/>
      <c r="L204" s="6"/>
      <c r="M204" s="5"/>
      <c r="N204" s="5"/>
      <c r="P204" t="s">
        <v>345</v>
      </c>
      <c r="Q204" s="4" t="e">
        <f t="shared" si="6"/>
        <v>#DIV/0!</v>
      </c>
      <c r="S204" t="s">
        <v>345</v>
      </c>
      <c r="T204" s="4" t="e">
        <f t="shared" si="7"/>
        <v>#DIV/0!</v>
      </c>
    </row>
    <row r="205" spans="1:20">
      <c r="A205" s="5" t="s">
        <v>346</v>
      </c>
      <c r="B205" s="6"/>
      <c r="C205" s="6"/>
      <c r="D205" s="6"/>
      <c r="E205" s="5"/>
      <c r="F205" s="5"/>
      <c r="G205" s="6"/>
      <c r="H205" s="6"/>
      <c r="I205" s="6"/>
      <c r="J205" s="5"/>
      <c r="K205" s="5"/>
      <c r="L205" s="6"/>
      <c r="M205" s="6"/>
      <c r="N205" s="5"/>
      <c r="P205" t="s">
        <v>346</v>
      </c>
      <c r="Q205" s="4" t="e">
        <f t="shared" si="6"/>
        <v>#DIV/0!</v>
      </c>
      <c r="S205" t="s">
        <v>346</v>
      </c>
      <c r="T205" s="4" t="e">
        <f t="shared" si="7"/>
        <v>#DIV/0!</v>
      </c>
    </row>
    <row r="206" spans="1:20">
      <c r="A206" s="5" t="s">
        <v>347</v>
      </c>
      <c r="B206" s="6"/>
      <c r="C206" s="6"/>
      <c r="D206" s="6"/>
      <c r="E206" s="5"/>
      <c r="F206" s="5"/>
      <c r="G206" s="6"/>
      <c r="H206" s="6"/>
      <c r="I206" s="6"/>
      <c r="J206" s="5"/>
      <c r="K206" s="5"/>
      <c r="L206" s="5"/>
      <c r="M206" s="5"/>
      <c r="N206" s="5"/>
      <c r="P206" t="s">
        <v>347</v>
      </c>
      <c r="Q206" s="4" t="e">
        <f t="shared" si="6"/>
        <v>#DIV/0!</v>
      </c>
      <c r="S206" t="s">
        <v>347</v>
      </c>
      <c r="T206" s="4" t="e">
        <f t="shared" si="7"/>
        <v>#DIV/0!</v>
      </c>
    </row>
    <row r="207" spans="1:20">
      <c r="A207" s="5" t="s">
        <v>348</v>
      </c>
      <c r="B207" s="6"/>
      <c r="C207" s="6"/>
      <c r="D207" s="6"/>
      <c r="E207" s="5"/>
      <c r="F207" s="5"/>
      <c r="G207" s="6"/>
      <c r="H207" s="6"/>
      <c r="I207" s="6"/>
      <c r="J207" s="5"/>
      <c r="K207" s="5"/>
      <c r="L207" s="5"/>
      <c r="M207" s="5"/>
      <c r="N207" s="5"/>
      <c r="P207" t="s">
        <v>348</v>
      </c>
      <c r="Q207" s="4" t="e">
        <f t="shared" si="6"/>
        <v>#DIV/0!</v>
      </c>
      <c r="S207" t="s">
        <v>348</v>
      </c>
      <c r="T207" s="4" t="e">
        <f t="shared" si="7"/>
        <v>#DIV/0!</v>
      </c>
    </row>
    <row r="208" spans="1:20">
      <c r="A208" s="5" t="s">
        <v>349</v>
      </c>
      <c r="B208" s="6"/>
      <c r="C208" s="6"/>
      <c r="D208" s="6"/>
      <c r="E208" s="5"/>
      <c r="F208" s="5"/>
      <c r="G208" s="6"/>
      <c r="H208" s="6"/>
      <c r="I208" s="6"/>
      <c r="J208" s="5"/>
      <c r="K208" s="5"/>
      <c r="L208" s="5"/>
      <c r="M208" s="5"/>
      <c r="N208" s="5"/>
      <c r="P208" t="s">
        <v>349</v>
      </c>
      <c r="Q208" s="4" t="e">
        <f t="shared" si="6"/>
        <v>#DIV/0!</v>
      </c>
      <c r="S208" t="s">
        <v>349</v>
      </c>
      <c r="T208" s="4" t="e">
        <f t="shared" si="7"/>
        <v>#DIV/0!</v>
      </c>
    </row>
    <row r="209" spans="1:20">
      <c r="A209" s="5" t="s">
        <v>350</v>
      </c>
      <c r="B209" s="6"/>
      <c r="C209" s="6"/>
      <c r="D209" s="6"/>
      <c r="E209" s="5"/>
      <c r="F209" s="5"/>
      <c r="G209" s="6"/>
      <c r="H209" s="6"/>
      <c r="I209" s="6"/>
      <c r="J209" s="5"/>
      <c r="K209" s="5"/>
      <c r="L209" s="5"/>
      <c r="M209" s="5"/>
      <c r="N209" s="5"/>
      <c r="P209" t="s">
        <v>350</v>
      </c>
      <c r="Q209" s="4" t="e">
        <f t="shared" si="6"/>
        <v>#DIV/0!</v>
      </c>
      <c r="S209" t="s">
        <v>350</v>
      </c>
      <c r="T209" s="4" t="e">
        <f t="shared" si="7"/>
        <v>#DIV/0!</v>
      </c>
    </row>
    <row r="210" spans="1:20">
      <c r="A210" s="5" t="s">
        <v>351</v>
      </c>
      <c r="B210" s="6"/>
      <c r="C210" s="6"/>
      <c r="D210" s="6"/>
      <c r="E210" s="5"/>
      <c r="F210" s="5"/>
      <c r="G210" s="6"/>
      <c r="H210" s="6"/>
      <c r="I210" s="6"/>
      <c r="J210" s="5"/>
      <c r="K210" s="5"/>
      <c r="L210" s="5"/>
      <c r="M210" s="5"/>
      <c r="N210" s="5"/>
      <c r="P210" t="s">
        <v>351</v>
      </c>
      <c r="Q210" s="4" t="e">
        <f t="shared" si="6"/>
        <v>#DIV/0!</v>
      </c>
      <c r="S210" t="s">
        <v>351</v>
      </c>
      <c r="T210" s="4" t="e">
        <f t="shared" si="7"/>
        <v>#DIV/0!</v>
      </c>
    </row>
    <row r="211" spans="1:20">
      <c r="A211" s="5" t="s">
        <v>352</v>
      </c>
      <c r="B211" s="6"/>
      <c r="C211" s="6"/>
      <c r="D211" s="6"/>
      <c r="E211" s="5"/>
      <c r="F211" s="5"/>
      <c r="G211" s="6"/>
      <c r="H211" s="6"/>
      <c r="I211" s="6"/>
      <c r="J211" s="5"/>
      <c r="K211" s="5"/>
      <c r="L211" s="5"/>
      <c r="M211" s="5"/>
      <c r="N211" s="5"/>
      <c r="P211" t="s">
        <v>352</v>
      </c>
      <c r="Q211" s="4" t="e">
        <f t="shared" si="6"/>
        <v>#DIV/0!</v>
      </c>
      <c r="S211" t="s">
        <v>352</v>
      </c>
      <c r="T211" s="4" t="e">
        <f t="shared" si="7"/>
        <v>#DIV/0!</v>
      </c>
    </row>
    <row r="212" spans="1:20">
      <c r="A212" s="5" t="s">
        <v>334</v>
      </c>
      <c r="B212" s="6"/>
      <c r="C212" s="6"/>
      <c r="D212" s="6"/>
      <c r="E212" s="5"/>
      <c r="F212" s="5"/>
      <c r="G212" s="6"/>
      <c r="H212" s="6"/>
      <c r="I212" s="6"/>
      <c r="J212" s="5"/>
      <c r="K212" s="5"/>
      <c r="L212" s="6"/>
      <c r="M212" s="6"/>
      <c r="N212" s="6"/>
      <c r="P212" t="s">
        <v>206</v>
      </c>
      <c r="Q212" s="4" t="e">
        <f t="shared" si="6"/>
        <v>#DIV/0!</v>
      </c>
      <c r="S212" t="s">
        <v>206</v>
      </c>
      <c r="T212" s="4" t="e">
        <f t="shared" si="7"/>
        <v>#DIV/0!</v>
      </c>
    </row>
    <row r="213" spans="1:20">
      <c r="A213" s="5">
        <v>2024</v>
      </c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P213">
        <v>2024</v>
      </c>
      <c r="Q213" s="4" t="e">
        <f t="shared" si="6"/>
        <v>#DIV/0!</v>
      </c>
      <c r="S213">
        <v>2024</v>
      </c>
      <c r="T213" s="4" t="e">
        <f t="shared" si="7"/>
        <v>#DIV/0!</v>
      </c>
    </row>
    <row r="214" spans="1:20">
      <c r="A214" s="5" t="s">
        <v>337</v>
      </c>
      <c r="B214" s="6"/>
      <c r="C214" s="6"/>
      <c r="D214" s="6"/>
      <c r="E214" s="5"/>
      <c r="F214" s="5"/>
      <c r="G214" s="6"/>
      <c r="H214" s="6"/>
      <c r="I214" s="6"/>
      <c r="J214" s="5"/>
      <c r="K214" s="5"/>
      <c r="L214" s="6"/>
      <c r="M214" s="6"/>
      <c r="N214" s="6"/>
      <c r="P214" t="s">
        <v>337</v>
      </c>
      <c r="Q214" s="4" t="e">
        <f t="shared" si="6"/>
        <v>#DIV/0!</v>
      </c>
      <c r="S214" t="s">
        <v>337</v>
      </c>
      <c r="T214" s="4" t="e">
        <f t="shared" si="7"/>
        <v>#DIV/0!</v>
      </c>
    </row>
    <row r="215" spans="1:20">
      <c r="A215" s="5" t="s">
        <v>145</v>
      </c>
      <c r="B215" s="6"/>
      <c r="C215" s="6"/>
      <c r="D215" s="6"/>
      <c r="E215" s="5"/>
      <c r="F215" s="5"/>
      <c r="G215" s="6"/>
      <c r="H215" s="6"/>
      <c r="I215" s="6"/>
      <c r="J215" s="5"/>
      <c r="K215" s="5"/>
      <c r="L215" s="5"/>
      <c r="M215" s="5"/>
      <c r="N215" s="5"/>
      <c r="P215" t="s">
        <v>145</v>
      </c>
      <c r="Q215" s="4" t="e">
        <f t="shared" si="6"/>
        <v>#DIV/0!</v>
      </c>
      <c r="S215" t="s">
        <v>145</v>
      </c>
      <c r="T215" s="4" t="e">
        <f t="shared" si="7"/>
        <v>#DIV/0!</v>
      </c>
    </row>
    <row r="216" spans="1:20">
      <c r="A216" s="5" t="s">
        <v>338</v>
      </c>
      <c r="B216" s="6"/>
      <c r="C216" s="6"/>
      <c r="D216" s="6"/>
      <c r="E216" s="5"/>
      <c r="F216" s="5"/>
      <c r="G216" s="6"/>
      <c r="H216" s="6"/>
      <c r="I216" s="6"/>
      <c r="J216" s="5"/>
      <c r="K216" s="5"/>
      <c r="L216" s="5"/>
      <c r="M216" s="5"/>
      <c r="N216" s="5"/>
      <c r="P216" t="s">
        <v>338</v>
      </c>
      <c r="Q216" s="4" t="e">
        <f t="shared" ref="Q216:Q279" si="8">M216/(C216-H216)</f>
        <v>#DIV/0!</v>
      </c>
      <c r="S216" t="s">
        <v>338</v>
      </c>
      <c r="T216" s="4" t="e">
        <f t="shared" si="7"/>
        <v>#DIV/0!</v>
      </c>
    </row>
    <row r="217" spans="1:20">
      <c r="A217" s="5" t="s">
        <v>339</v>
      </c>
      <c r="B217" s="6"/>
      <c r="C217" s="6"/>
      <c r="D217" s="6"/>
      <c r="E217" s="5"/>
      <c r="F217" s="5"/>
      <c r="G217" s="6"/>
      <c r="H217" s="6"/>
      <c r="I217" s="6"/>
      <c r="J217" s="5"/>
      <c r="K217" s="5"/>
      <c r="L217" s="6"/>
      <c r="M217" s="6"/>
      <c r="N217" s="6"/>
      <c r="P217" t="s">
        <v>339</v>
      </c>
      <c r="Q217" s="4" t="e">
        <f t="shared" si="8"/>
        <v>#DIV/0!</v>
      </c>
      <c r="S217" t="s">
        <v>339</v>
      </c>
      <c r="T217" s="4" t="e">
        <f t="shared" si="7"/>
        <v>#DIV/0!</v>
      </c>
    </row>
    <row r="218" spans="1:20">
      <c r="A218" s="5" t="s">
        <v>340</v>
      </c>
      <c r="B218" s="6"/>
      <c r="C218" s="6"/>
      <c r="D218" s="6"/>
      <c r="E218" s="5"/>
      <c r="F218" s="5"/>
      <c r="G218" s="6"/>
      <c r="H218" s="6"/>
      <c r="I218" s="6"/>
      <c r="J218" s="5"/>
      <c r="K218" s="5"/>
      <c r="L218" s="6"/>
      <c r="M218" s="6"/>
      <c r="N218" s="6"/>
      <c r="P218" t="s">
        <v>340</v>
      </c>
      <c r="Q218" s="4" t="e">
        <f t="shared" si="8"/>
        <v>#DIV/0!</v>
      </c>
      <c r="S218" t="s">
        <v>340</v>
      </c>
      <c r="T218" s="4" t="e">
        <f t="shared" si="7"/>
        <v>#DIV/0!</v>
      </c>
    </row>
    <row r="219" spans="1:20">
      <c r="A219" s="5" t="s">
        <v>341</v>
      </c>
      <c r="B219" s="6"/>
      <c r="C219" s="6"/>
      <c r="D219" s="6"/>
      <c r="E219" s="5"/>
      <c r="F219" s="5"/>
      <c r="G219" s="6"/>
      <c r="H219" s="6"/>
      <c r="I219" s="6"/>
      <c r="J219" s="5"/>
      <c r="K219" s="5"/>
      <c r="L219" s="6"/>
      <c r="M219" s="6"/>
      <c r="N219" s="6"/>
      <c r="P219" t="s">
        <v>341</v>
      </c>
      <c r="Q219" s="4" t="e">
        <f t="shared" si="8"/>
        <v>#DIV/0!</v>
      </c>
      <c r="S219" t="s">
        <v>341</v>
      </c>
      <c r="T219" s="4" t="e">
        <f t="shared" si="7"/>
        <v>#DIV/0!</v>
      </c>
    </row>
    <row r="220" spans="1:20">
      <c r="A220" s="5" t="s">
        <v>342</v>
      </c>
      <c r="B220" s="6"/>
      <c r="C220" s="6"/>
      <c r="D220" s="6"/>
      <c r="E220" s="5"/>
      <c r="F220" s="5"/>
      <c r="G220" s="6"/>
      <c r="H220" s="6"/>
      <c r="I220" s="6"/>
      <c r="J220" s="5"/>
      <c r="K220" s="5"/>
      <c r="L220" s="6"/>
      <c r="M220" s="6"/>
      <c r="N220" s="6"/>
      <c r="P220" t="s">
        <v>342</v>
      </c>
      <c r="Q220" s="4" t="e">
        <f t="shared" si="8"/>
        <v>#DIV/0!</v>
      </c>
      <c r="S220" t="s">
        <v>342</v>
      </c>
      <c r="T220" s="4" t="e">
        <f t="shared" si="7"/>
        <v>#DIV/0!</v>
      </c>
    </row>
    <row r="221" spans="1:20">
      <c r="A221" s="5" t="s">
        <v>343</v>
      </c>
      <c r="B221" s="6"/>
      <c r="C221" s="6"/>
      <c r="D221" s="6"/>
      <c r="E221" s="5"/>
      <c r="F221" s="5"/>
      <c r="G221" s="6"/>
      <c r="H221" s="6"/>
      <c r="I221" s="6"/>
      <c r="J221" s="5"/>
      <c r="K221" s="5"/>
      <c r="L221" s="6"/>
      <c r="M221" s="6"/>
      <c r="N221" s="6"/>
      <c r="P221" t="s">
        <v>343</v>
      </c>
      <c r="Q221" s="4" t="e">
        <f t="shared" si="8"/>
        <v>#DIV/0!</v>
      </c>
      <c r="S221" t="s">
        <v>343</v>
      </c>
      <c r="T221" s="4" t="e">
        <f t="shared" si="7"/>
        <v>#DIV/0!</v>
      </c>
    </row>
    <row r="222" spans="1:20">
      <c r="A222" s="5" t="s">
        <v>344</v>
      </c>
      <c r="B222" s="6"/>
      <c r="C222" s="6"/>
      <c r="D222" s="6"/>
      <c r="E222" s="5"/>
      <c r="F222" s="5"/>
      <c r="G222" s="6"/>
      <c r="H222" s="6"/>
      <c r="I222" s="6"/>
      <c r="J222" s="5"/>
      <c r="K222" s="5"/>
      <c r="L222" s="6"/>
      <c r="M222" s="6"/>
      <c r="N222" s="6"/>
      <c r="P222" t="s">
        <v>344</v>
      </c>
      <c r="Q222" s="4" t="e">
        <f t="shared" si="8"/>
        <v>#DIV/0!</v>
      </c>
      <c r="S222" t="s">
        <v>344</v>
      </c>
      <c r="T222" s="4" t="e">
        <f t="shared" si="7"/>
        <v>#DIV/0!</v>
      </c>
    </row>
    <row r="223" spans="1:20">
      <c r="A223" s="5" t="s">
        <v>345</v>
      </c>
      <c r="B223" s="6"/>
      <c r="C223" s="6"/>
      <c r="D223" s="6"/>
      <c r="E223" s="5"/>
      <c r="F223" s="5"/>
      <c r="G223" s="6"/>
      <c r="H223" s="6"/>
      <c r="I223" s="6"/>
      <c r="J223" s="5"/>
      <c r="K223" s="5"/>
      <c r="L223" s="6"/>
      <c r="M223" s="5"/>
      <c r="N223" s="5"/>
      <c r="P223" t="s">
        <v>345</v>
      </c>
      <c r="Q223" s="4" t="e">
        <f t="shared" si="8"/>
        <v>#DIV/0!</v>
      </c>
      <c r="S223" t="s">
        <v>345</v>
      </c>
      <c r="T223" s="4" t="e">
        <f t="shared" si="7"/>
        <v>#DIV/0!</v>
      </c>
    </row>
    <row r="224" spans="1:20">
      <c r="A224" s="5" t="s">
        <v>346</v>
      </c>
      <c r="B224" s="6"/>
      <c r="C224" s="6"/>
      <c r="D224" s="6"/>
      <c r="E224" s="5"/>
      <c r="F224" s="5"/>
      <c r="G224" s="6"/>
      <c r="H224" s="6"/>
      <c r="I224" s="6"/>
      <c r="J224" s="5"/>
      <c r="K224" s="5"/>
      <c r="L224" s="6"/>
      <c r="M224" s="6"/>
      <c r="N224" s="5"/>
      <c r="P224" t="s">
        <v>346</v>
      </c>
      <c r="Q224" s="4" t="e">
        <f t="shared" si="8"/>
        <v>#DIV/0!</v>
      </c>
      <c r="S224" t="s">
        <v>346</v>
      </c>
      <c r="T224" s="4" t="e">
        <f t="shared" si="7"/>
        <v>#DIV/0!</v>
      </c>
    </row>
    <row r="225" spans="1:20">
      <c r="A225" s="5" t="s">
        <v>347</v>
      </c>
      <c r="B225" s="6"/>
      <c r="C225" s="6"/>
      <c r="D225" s="6"/>
      <c r="E225" s="5"/>
      <c r="F225" s="5"/>
      <c r="G225" s="6"/>
      <c r="H225" s="6"/>
      <c r="I225" s="6"/>
      <c r="J225" s="5"/>
      <c r="K225" s="5"/>
      <c r="L225" s="5"/>
      <c r="M225" s="5"/>
      <c r="N225" s="5"/>
      <c r="P225" t="s">
        <v>347</v>
      </c>
      <c r="Q225" s="4" t="e">
        <f t="shared" si="8"/>
        <v>#DIV/0!</v>
      </c>
      <c r="S225" t="s">
        <v>347</v>
      </c>
      <c r="T225" s="4" t="e">
        <f t="shared" si="7"/>
        <v>#DIV/0!</v>
      </c>
    </row>
    <row r="226" spans="1:20">
      <c r="A226" s="5" t="s">
        <v>348</v>
      </c>
      <c r="B226" s="6"/>
      <c r="C226" s="6"/>
      <c r="D226" s="6"/>
      <c r="E226" s="5"/>
      <c r="F226" s="5"/>
      <c r="G226" s="6"/>
      <c r="H226" s="6"/>
      <c r="I226" s="6"/>
      <c r="J226" s="5"/>
      <c r="K226" s="5"/>
      <c r="L226" s="5"/>
      <c r="M226" s="5"/>
      <c r="N226" s="5"/>
      <c r="P226" t="s">
        <v>348</v>
      </c>
      <c r="Q226" s="4" t="e">
        <f t="shared" si="8"/>
        <v>#DIV/0!</v>
      </c>
      <c r="S226" t="s">
        <v>348</v>
      </c>
      <c r="T226" s="4" t="e">
        <f t="shared" si="7"/>
        <v>#DIV/0!</v>
      </c>
    </row>
    <row r="227" spans="1:20">
      <c r="A227" s="5" t="s">
        <v>349</v>
      </c>
      <c r="B227" s="6"/>
      <c r="C227" s="6"/>
      <c r="D227" s="6"/>
      <c r="E227" s="5"/>
      <c r="F227" s="5"/>
      <c r="G227" s="6"/>
      <c r="H227" s="6"/>
      <c r="I227" s="6"/>
      <c r="J227" s="5"/>
      <c r="K227" s="5"/>
      <c r="L227" s="5"/>
      <c r="M227" s="5"/>
      <c r="N227" s="5"/>
      <c r="P227" t="s">
        <v>349</v>
      </c>
      <c r="Q227" s="4" t="e">
        <f t="shared" si="8"/>
        <v>#DIV/0!</v>
      </c>
      <c r="S227" t="s">
        <v>349</v>
      </c>
      <c r="T227" s="4" t="e">
        <f t="shared" si="7"/>
        <v>#DIV/0!</v>
      </c>
    </row>
    <row r="228" spans="1:20">
      <c r="A228" s="5" t="s">
        <v>350</v>
      </c>
      <c r="B228" s="6"/>
      <c r="C228" s="6"/>
      <c r="D228" s="6"/>
      <c r="E228" s="5"/>
      <c r="F228" s="5"/>
      <c r="G228" s="6"/>
      <c r="H228" s="6"/>
      <c r="I228" s="6"/>
      <c r="J228" s="5"/>
      <c r="K228" s="5"/>
      <c r="L228" s="5"/>
      <c r="M228" s="5"/>
      <c r="N228" s="5"/>
      <c r="P228" t="s">
        <v>350</v>
      </c>
      <c r="Q228" s="4" t="e">
        <f t="shared" si="8"/>
        <v>#DIV/0!</v>
      </c>
      <c r="S228" t="s">
        <v>350</v>
      </c>
      <c r="T228" s="4" t="e">
        <f t="shared" si="7"/>
        <v>#DIV/0!</v>
      </c>
    </row>
    <row r="229" spans="1:20">
      <c r="A229" s="5" t="s">
        <v>351</v>
      </c>
      <c r="B229" s="6"/>
      <c r="C229" s="6"/>
      <c r="D229" s="6"/>
      <c r="E229" s="5"/>
      <c r="F229" s="5"/>
      <c r="G229" s="6"/>
      <c r="H229" s="6"/>
      <c r="I229" s="6"/>
      <c r="J229" s="5"/>
      <c r="K229" s="5"/>
      <c r="L229" s="5"/>
      <c r="M229" s="5"/>
      <c r="N229" s="5"/>
      <c r="P229" t="s">
        <v>351</v>
      </c>
      <c r="Q229" s="4" t="e">
        <f t="shared" si="8"/>
        <v>#DIV/0!</v>
      </c>
      <c r="S229" t="s">
        <v>351</v>
      </c>
      <c r="T229" s="4" t="e">
        <f t="shared" si="7"/>
        <v>#DIV/0!</v>
      </c>
    </row>
    <row r="230" spans="1:20">
      <c r="A230" s="5" t="s">
        <v>352</v>
      </c>
      <c r="B230" s="6"/>
      <c r="C230" s="6"/>
      <c r="D230" s="6"/>
      <c r="E230" s="5"/>
      <c r="F230" s="5"/>
      <c r="G230" s="6"/>
      <c r="H230" s="6"/>
      <c r="I230" s="6"/>
      <c r="J230" s="5"/>
      <c r="K230" s="5"/>
      <c r="L230" s="5"/>
      <c r="M230" s="5"/>
      <c r="N230" s="5"/>
      <c r="P230" t="s">
        <v>352</v>
      </c>
      <c r="Q230" s="4" t="e">
        <f t="shared" si="8"/>
        <v>#DIV/0!</v>
      </c>
      <c r="S230" t="s">
        <v>352</v>
      </c>
      <c r="T230" s="4" t="e">
        <f t="shared" si="7"/>
        <v>#DIV/0!</v>
      </c>
    </row>
    <row r="231" spans="1:20">
      <c r="A231" s="5" t="s">
        <v>334</v>
      </c>
      <c r="B231" s="6"/>
      <c r="C231" s="6"/>
      <c r="D231" s="6"/>
      <c r="E231" s="5"/>
      <c r="F231" s="5"/>
      <c r="G231" s="6"/>
      <c r="H231" s="6"/>
      <c r="I231" s="6"/>
      <c r="J231" s="5"/>
      <c r="K231" s="5"/>
      <c r="L231" s="6"/>
      <c r="M231" s="6"/>
      <c r="N231" s="6"/>
      <c r="P231" t="s">
        <v>206</v>
      </c>
      <c r="Q231" s="4" t="e">
        <f t="shared" si="8"/>
        <v>#DIV/0!</v>
      </c>
      <c r="S231" t="s">
        <v>206</v>
      </c>
      <c r="T231" s="4" t="e">
        <f t="shared" si="7"/>
        <v>#DIV/0!</v>
      </c>
    </row>
    <row r="232" spans="1:20">
      <c r="A232" s="5">
        <v>2025</v>
      </c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P232">
        <v>2025</v>
      </c>
      <c r="Q232" s="4" t="e">
        <f t="shared" si="8"/>
        <v>#DIV/0!</v>
      </c>
      <c r="S232">
        <v>2025</v>
      </c>
      <c r="T232" s="4" t="e">
        <f t="shared" si="7"/>
        <v>#DIV/0!</v>
      </c>
    </row>
    <row r="233" spans="1:20">
      <c r="A233" s="5" t="s">
        <v>337</v>
      </c>
      <c r="B233" s="6"/>
      <c r="C233" s="6"/>
      <c r="D233" s="6"/>
      <c r="E233" s="5"/>
      <c r="F233" s="5"/>
      <c r="G233" s="6"/>
      <c r="H233" s="6"/>
      <c r="I233" s="6"/>
      <c r="J233" s="5"/>
      <c r="K233" s="5"/>
      <c r="L233" s="6"/>
      <c r="M233" s="6"/>
      <c r="N233" s="6"/>
      <c r="P233" t="s">
        <v>337</v>
      </c>
      <c r="Q233" s="4" t="e">
        <f t="shared" si="8"/>
        <v>#DIV/0!</v>
      </c>
      <c r="S233" t="s">
        <v>337</v>
      </c>
      <c r="T233" s="4" t="e">
        <f t="shared" si="7"/>
        <v>#DIV/0!</v>
      </c>
    </row>
    <row r="234" spans="1:20">
      <c r="A234" s="5" t="s">
        <v>145</v>
      </c>
      <c r="B234" s="6"/>
      <c r="C234" s="6"/>
      <c r="D234" s="6"/>
      <c r="E234" s="5"/>
      <c r="F234" s="5"/>
      <c r="G234" s="6"/>
      <c r="H234" s="6"/>
      <c r="I234" s="6"/>
      <c r="J234" s="5"/>
      <c r="K234" s="5"/>
      <c r="L234" s="5"/>
      <c r="M234" s="5"/>
      <c r="N234" s="5"/>
      <c r="P234" t="s">
        <v>145</v>
      </c>
      <c r="Q234" s="4" t="e">
        <f t="shared" si="8"/>
        <v>#DIV/0!</v>
      </c>
      <c r="S234" t="s">
        <v>145</v>
      </c>
      <c r="T234" s="4" t="e">
        <f t="shared" si="7"/>
        <v>#DIV/0!</v>
      </c>
    </row>
    <row r="235" spans="1:20">
      <c r="A235" s="5" t="s">
        <v>338</v>
      </c>
      <c r="B235" s="6"/>
      <c r="C235" s="6"/>
      <c r="D235" s="6"/>
      <c r="E235" s="5"/>
      <c r="F235" s="5"/>
      <c r="G235" s="6"/>
      <c r="H235" s="6"/>
      <c r="I235" s="6"/>
      <c r="J235" s="5"/>
      <c r="K235" s="5"/>
      <c r="L235" s="5"/>
      <c r="M235" s="5"/>
      <c r="N235" s="5"/>
      <c r="P235" t="s">
        <v>338</v>
      </c>
      <c r="Q235" s="4" t="e">
        <f t="shared" si="8"/>
        <v>#DIV/0!</v>
      </c>
      <c r="S235" t="s">
        <v>338</v>
      </c>
      <c r="T235" s="4" t="e">
        <f t="shared" si="7"/>
        <v>#DIV/0!</v>
      </c>
    </row>
    <row r="236" spans="1:20">
      <c r="A236" s="5" t="s">
        <v>339</v>
      </c>
      <c r="B236" s="6"/>
      <c r="C236" s="6"/>
      <c r="D236" s="6"/>
      <c r="E236" s="5"/>
      <c r="F236" s="5"/>
      <c r="G236" s="6"/>
      <c r="H236" s="6"/>
      <c r="I236" s="6"/>
      <c r="J236" s="5"/>
      <c r="K236" s="5"/>
      <c r="L236" s="6"/>
      <c r="M236" s="6"/>
      <c r="N236" s="6"/>
      <c r="P236" t="s">
        <v>339</v>
      </c>
      <c r="Q236" s="4" t="e">
        <f t="shared" si="8"/>
        <v>#DIV/0!</v>
      </c>
      <c r="S236" t="s">
        <v>339</v>
      </c>
      <c r="T236" s="4" t="e">
        <f t="shared" si="7"/>
        <v>#DIV/0!</v>
      </c>
    </row>
    <row r="237" spans="1:20">
      <c r="A237" s="5" t="s">
        <v>340</v>
      </c>
      <c r="B237" s="6"/>
      <c r="C237" s="6"/>
      <c r="D237" s="6"/>
      <c r="E237" s="5"/>
      <c r="F237" s="5"/>
      <c r="G237" s="6"/>
      <c r="H237" s="6"/>
      <c r="I237" s="6"/>
      <c r="J237" s="5"/>
      <c r="K237" s="5"/>
      <c r="L237" s="6"/>
      <c r="M237" s="6"/>
      <c r="N237" s="6"/>
      <c r="P237" t="s">
        <v>340</v>
      </c>
      <c r="Q237" s="4" t="e">
        <f t="shared" si="8"/>
        <v>#DIV/0!</v>
      </c>
      <c r="S237" t="s">
        <v>340</v>
      </c>
      <c r="T237" s="4" t="e">
        <f t="shared" si="7"/>
        <v>#DIV/0!</v>
      </c>
    </row>
    <row r="238" spans="1:20">
      <c r="A238" s="5" t="s">
        <v>341</v>
      </c>
      <c r="B238" s="6"/>
      <c r="C238" s="6"/>
      <c r="D238" s="6"/>
      <c r="E238" s="5"/>
      <c r="F238" s="5"/>
      <c r="G238" s="6"/>
      <c r="H238" s="6"/>
      <c r="I238" s="6"/>
      <c r="J238" s="5"/>
      <c r="K238" s="5"/>
      <c r="L238" s="6"/>
      <c r="M238" s="6"/>
      <c r="N238" s="6"/>
      <c r="P238" t="s">
        <v>341</v>
      </c>
      <c r="Q238" s="4" t="e">
        <f t="shared" si="8"/>
        <v>#DIV/0!</v>
      </c>
      <c r="S238" t="s">
        <v>341</v>
      </c>
      <c r="T238" s="4" t="e">
        <f t="shared" si="7"/>
        <v>#DIV/0!</v>
      </c>
    </row>
    <row r="239" spans="1:20">
      <c r="A239" s="5" t="s">
        <v>342</v>
      </c>
      <c r="B239" s="6"/>
      <c r="C239" s="6"/>
      <c r="D239" s="6"/>
      <c r="E239" s="5"/>
      <c r="F239" s="5"/>
      <c r="G239" s="6"/>
      <c r="H239" s="6"/>
      <c r="I239" s="6"/>
      <c r="J239" s="5"/>
      <c r="K239" s="5"/>
      <c r="L239" s="6"/>
      <c r="M239" s="6"/>
      <c r="N239" s="6"/>
      <c r="P239" t="s">
        <v>342</v>
      </c>
      <c r="Q239" s="4" t="e">
        <f t="shared" si="8"/>
        <v>#DIV/0!</v>
      </c>
      <c r="S239" t="s">
        <v>342</v>
      </c>
      <c r="T239" s="4" t="e">
        <f t="shared" si="7"/>
        <v>#DIV/0!</v>
      </c>
    </row>
    <row r="240" spans="1:20">
      <c r="A240" s="5" t="s">
        <v>343</v>
      </c>
      <c r="B240" s="6"/>
      <c r="C240" s="6"/>
      <c r="D240" s="6"/>
      <c r="E240" s="5"/>
      <c r="F240" s="5"/>
      <c r="G240" s="6"/>
      <c r="H240" s="6"/>
      <c r="I240" s="6"/>
      <c r="J240" s="5"/>
      <c r="K240" s="5"/>
      <c r="L240" s="6"/>
      <c r="M240" s="6"/>
      <c r="N240" s="6"/>
      <c r="P240" t="s">
        <v>343</v>
      </c>
      <c r="Q240" s="4" t="e">
        <f t="shared" si="8"/>
        <v>#DIV/0!</v>
      </c>
      <c r="S240" t="s">
        <v>343</v>
      </c>
      <c r="T240" s="4" t="e">
        <f t="shared" si="7"/>
        <v>#DIV/0!</v>
      </c>
    </row>
    <row r="241" spans="1:20">
      <c r="A241" s="5" t="s">
        <v>344</v>
      </c>
      <c r="B241" s="6"/>
      <c r="C241" s="6"/>
      <c r="D241" s="6"/>
      <c r="E241" s="5"/>
      <c r="F241" s="5"/>
      <c r="G241" s="6"/>
      <c r="H241" s="6"/>
      <c r="I241" s="6"/>
      <c r="J241" s="5"/>
      <c r="K241" s="5"/>
      <c r="L241" s="6"/>
      <c r="M241" s="6"/>
      <c r="N241" s="6"/>
      <c r="P241" t="s">
        <v>344</v>
      </c>
      <c r="Q241" s="4" t="e">
        <f t="shared" si="8"/>
        <v>#DIV/0!</v>
      </c>
      <c r="S241" t="s">
        <v>344</v>
      </c>
      <c r="T241" s="4" t="e">
        <f t="shared" si="7"/>
        <v>#DIV/0!</v>
      </c>
    </row>
    <row r="242" spans="1:20">
      <c r="A242" s="5" t="s">
        <v>345</v>
      </c>
      <c r="B242" s="6"/>
      <c r="C242" s="6"/>
      <c r="D242" s="6"/>
      <c r="E242" s="5"/>
      <c r="F242" s="5"/>
      <c r="G242" s="6"/>
      <c r="H242" s="6"/>
      <c r="I242" s="6"/>
      <c r="J242" s="5"/>
      <c r="K242" s="5"/>
      <c r="L242" s="6"/>
      <c r="M242" s="5"/>
      <c r="N242" s="5"/>
      <c r="P242" t="s">
        <v>345</v>
      </c>
      <c r="Q242" s="4" t="e">
        <f t="shared" si="8"/>
        <v>#DIV/0!</v>
      </c>
      <c r="S242" t="s">
        <v>345</v>
      </c>
      <c r="T242" s="4" t="e">
        <f t="shared" si="7"/>
        <v>#DIV/0!</v>
      </c>
    </row>
    <row r="243" spans="1:20">
      <c r="A243" s="5" t="s">
        <v>346</v>
      </c>
      <c r="B243" s="6"/>
      <c r="C243" s="6"/>
      <c r="D243" s="6"/>
      <c r="E243" s="5"/>
      <c r="F243" s="5"/>
      <c r="G243" s="6"/>
      <c r="H243" s="6"/>
      <c r="I243" s="6"/>
      <c r="J243" s="5"/>
      <c r="K243" s="5"/>
      <c r="L243" s="6"/>
      <c r="M243" s="6"/>
      <c r="N243" s="5"/>
      <c r="P243" t="s">
        <v>346</v>
      </c>
      <c r="Q243" s="4" t="e">
        <f t="shared" si="8"/>
        <v>#DIV/0!</v>
      </c>
      <c r="S243" t="s">
        <v>346</v>
      </c>
      <c r="T243" s="4" t="e">
        <f t="shared" si="7"/>
        <v>#DIV/0!</v>
      </c>
    </row>
    <row r="244" spans="1:20">
      <c r="A244" s="5" t="s">
        <v>347</v>
      </c>
      <c r="B244" s="6"/>
      <c r="C244" s="6"/>
      <c r="D244" s="6"/>
      <c r="E244" s="5"/>
      <c r="F244" s="5"/>
      <c r="G244" s="6"/>
      <c r="H244" s="6"/>
      <c r="I244" s="6"/>
      <c r="J244" s="5"/>
      <c r="K244" s="5"/>
      <c r="L244" s="5"/>
      <c r="M244" s="5"/>
      <c r="N244" s="5"/>
      <c r="P244" t="s">
        <v>347</v>
      </c>
      <c r="Q244" s="4" t="e">
        <f t="shared" si="8"/>
        <v>#DIV/0!</v>
      </c>
      <c r="S244" t="s">
        <v>347</v>
      </c>
      <c r="T244" s="4" t="e">
        <f t="shared" si="7"/>
        <v>#DIV/0!</v>
      </c>
    </row>
    <row r="245" spans="1:20">
      <c r="A245" s="5" t="s">
        <v>348</v>
      </c>
      <c r="B245" s="6"/>
      <c r="C245" s="6"/>
      <c r="D245" s="6"/>
      <c r="E245" s="5"/>
      <c r="F245" s="5"/>
      <c r="G245" s="6"/>
      <c r="H245" s="6"/>
      <c r="I245" s="6"/>
      <c r="J245" s="5"/>
      <c r="K245" s="5"/>
      <c r="L245" s="5"/>
      <c r="M245" s="5"/>
      <c r="N245" s="5"/>
      <c r="P245" t="s">
        <v>348</v>
      </c>
      <c r="Q245" s="4" t="e">
        <f t="shared" si="8"/>
        <v>#DIV/0!</v>
      </c>
      <c r="S245" t="s">
        <v>348</v>
      </c>
      <c r="T245" s="4" t="e">
        <f t="shared" si="7"/>
        <v>#DIV/0!</v>
      </c>
    </row>
    <row r="246" spans="1:20">
      <c r="A246" s="5" t="s">
        <v>349</v>
      </c>
      <c r="B246" s="6"/>
      <c r="C246" s="6"/>
      <c r="D246" s="6"/>
      <c r="E246" s="5"/>
      <c r="F246" s="5"/>
      <c r="G246" s="6"/>
      <c r="H246" s="6"/>
      <c r="I246" s="6"/>
      <c r="J246" s="5"/>
      <c r="K246" s="5"/>
      <c r="L246" s="5"/>
      <c r="M246" s="5"/>
      <c r="N246" s="5"/>
      <c r="P246" t="s">
        <v>349</v>
      </c>
      <c r="Q246" s="4" t="e">
        <f t="shared" si="8"/>
        <v>#DIV/0!</v>
      </c>
      <c r="S246" t="s">
        <v>349</v>
      </c>
      <c r="T246" s="4" t="e">
        <f t="shared" si="7"/>
        <v>#DIV/0!</v>
      </c>
    </row>
    <row r="247" spans="1:20">
      <c r="A247" s="5" t="s">
        <v>350</v>
      </c>
      <c r="B247" s="6"/>
      <c r="C247" s="6"/>
      <c r="D247" s="6"/>
      <c r="E247" s="5"/>
      <c r="F247" s="5"/>
      <c r="G247" s="6"/>
      <c r="H247" s="6"/>
      <c r="I247" s="6"/>
      <c r="J247" s="5"/>
      <c r="K247" s="5"/>
      <c r="L247" s="5"/>
      <c r="M247" s="5"/>
      <c r="N247" s="5"/>
      <c r="P247" t="s">
        <v>350</v>
      </c>
      <c r="Q247" s="4" t="e">
        <f t="shared" si="8"/>
        <v>#DIV/0!</v>
      </c>
      <c r="S247" t="s">
        <v>350</v>
      </c>
      <c r="T247" s="4" t="e">
        <f t="shared" si="7"/>
        <v>#DIV/0!</v>
      </c>
    </row>
    <row r="248" spans="1:20">
      <c r="A248" s="5" t="s">
        <v>351</v>
      </c>
      <c r="B248" s="6"/>
      <c r="C248" s="6"/>
      <c r="D248" s="6"/>
      <c r="E248" s="5"/>
      <c r="F248" s="5"/>
      <c r="G248" s="6"/>
      <c r="H248" s="6"/>
      <c r="I248" s="6"/>
      <c r="J248" s="5"/>
      <c r="K248" s="5"/>
      <c r="L248" s="5"/>
      <c r="M248" s="5"/>
      <c r="N248" s="5"/>
      <c r="P248" t="s">
        <v>351</v>
      </c>
      <c r="Q248" s="4" t="e">
        <f t="shared" si="8"/>
        <v>#DIV/0!</v>
      </c>
      <c r="S248" t="s">
        <v>351</v>
      </c>
      <c r="T248" s="4" t="e">
        <f t="shared" si="7"/>
        <v>#DIV/0!</v>
      </c>
    </row>
    <row r="249" spans="1:20">
      <c r="A249" s="5" t="s">
        <v>352</v>
      </c>
      <c r="B249" s="6"/>
      <c r="C249" s="6"/>
      <c r="D249" s="6"/>
      <c r="E249" s="5"/>
      <c r="F249" s="5"/>
      <c r="G249" s="6"/>
      <c r="H249" s="6"/>
      <c r="I249" s="6"/>
      <c r="J249" s="5"/>
      <c r="K249" s="5"/>
      <c r="L249" s="5"/>
      <c r="M249" s="5"/>
      <c r="N249" s="5"/>
      <c r="P249" t="s">
        <v>352</v>
      </c>
      <c r="Q249" s="4" t="e">
        <f t="shared" si="8"/>
        <v>#DIV/0!</v>
      </c>
      <c r="S249" t="s">
        <v>352</v>
      </c>
      <c r="T249" s="4" t="e">
        <f t="shared" si="7"/>
        <v>#DIV/0!</v>
      </c>
    </row>
    <row r="250" spans="1:20">
      <c r="A250" s="5" t="s">
        <v>334</v>
      </c>
      <c r="B250" s="6"/>
      <c r="C250" s="6"/>
      <c r="D250" s="6"/>
      <c r="E250" s="5"/>
      <c r="F250" s="5"/>
      <c r="G250" s="6"/>
      <c r="H250" s="6"/>
      <c r="I250" s="6"/>
      <c r="J250" s="5"/>
      <c r="K250" s="5"/>
      <c r="L250" s="6"/>
      <c r="M250" s="6"/>
      <c r="N250" s="6"/>
      <c r="P250" t="s">
        <v>206</v>
      </c>
      <c r="Q250" s="4" t="e">
        <f t="shared" si="8"/>
        <v>#DIV/0!</v>
      </c>
      <c r="S250" t="s">
        <v>206</v>
      </c>
      <c r="T250" s="4" t="e">
        <f t="shared" si="7"/>
        <v>#DIV/0!</v>
      </c>
    </row>
    <row r="251" spans="1:20">
      <c r="A251" s="5">
        <v>2026</v>
      </c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P251">
        <v>2026</v>
      </c>
      <c r="Q251" s="4" t="e">
        <f t="shared" si="8"/>
        <v>#DIV/0!</v>
      </c>
      <c r="S251">
        <v>2026</v>
      </c>
      <c r="T251" s="4" t="e">
        <f t="shared" si="7"/>
        <v>#DIV/0!</v>
      </c>
    </row>
    <row r="252" spans="1:20">
      <c r="A252" s="5" t="s">
        <v>337</v>
      </c>
      <c r="B252" s="6"/>
      <c r="C252" s="6"/>
      <c r="D252" s="6"/>
      <c r="E252" s="5"/>
      <c r="F252" s="5"/>
      <c r="G252" s="6"/>
      <c r="H252" s="6"/>
      <c r="I252" s="6"/>
      <c r="J252" s="5"/>
      <c r="K252" s="5"/>
      <c r="L252" s="6"/>
      <c r="M252" s="6"/>
      <c r="N252" s="6"/>
      <c r="P252" t="s">
        <v>337</v>
      </c>
      <c r="Q252" s="4" t="e">
        <f t="shared" si="8"/>
        <v>#DIV/0!</v>
      </c>
      <c r="S252" t="s">
        <v>337</v>
      </c>
      <c r="T252" s="4" t="e">
        <f t="shared" si="7"/>
        <v>#DIV/0!</v>
      </c>
    </row>
    <row r="253" spans="1:20">
      <c r="A253" s="5" t="s">
        <v>145</v>
      </c>
      <c r="B253" s="6"/>
      <c r="C253" s="6"/>
      <c r="D253" s="6"/>
      <c r="E253" s="5"/>
      <c r="F253" s="5"/>
      <c r="G253" s="6"/>
      <c r="H253" s="6"/>
      <c r="I253" s="6"/>
      <c r="J253" s="5"/>
      <c r="K253" s="5"/>
      <c r="L253" s="5"/>
      <c r="M253" s="5"/>
      <c r="N253" s="5"/>
      <c r="P253" t="s">
        <v>145</v>
      </c>
      <c r="Q253" s="4" t="e">
        <f t="shared" si="8"/>
        <v>#DIV/0!</v>
      </c>
      <c r="S253" t="s">
        <v>145</v>
      </c>
      <c r="T253" s="4" t="e">
        <f t="shared" si="7"/>
        <v>#DIV/0!</v>
      </c>
    </row>
    <row r="254" spans="1:20">
      <c r="A254" s="5" t="s">
        <v>338</v>
      </c>
      <c r="B254" s="6"/>
      <c r="C254" s="6"/>
      <c r="D254" s="6"/>
      <c r="E254" s="5"/>
      <c r="F254" s="5"/>
      <c r="G254" s="6"/>
      <c r="H254" s="6"/>
      <c r="I254" s="6"/>
      <c r="J254" s="5"/>
      <c r="K254" s="5"/>
      <c r="L254" s="5"/>
      <c r="M254" s="5"/>
      <c r="N254" s="5"/>
      <c r="P254" t="s">
        <v>338</v>
      </c>
      <c r="Q254" s="4" t="e">
        <f t="shared" si="8"/>
        <v>#DIV/0!</v>
      </c>
      <c r="S254" t="s">
        <v>338</v>
      </c>
      <c r="T254" s="4" t="e">
        <f t="shared" si="7"/>
        <v>#DIV/0!</v>
      </c>
    </row>
    <row r="255" spans="1:20">
      <c r="A255" s="5" t="s">
        <v>339</v>
      </c>
      <c r="B255" s="6"/>
      <c r="C255" s="6"/>
      <c r="D255" s="6"/>
      <c r="E255" s="5"/>
      <c r="F255" s="5"/>
      <c r="G255" s="6"/>
      <c r="H255" s="6"/>
      <c r="I255" s="6"/>
      <c r="J255" s="5"/>
      <c r="K255" s="5"/>
      <c r="L255" s="6"/>
      <c r="M255" s="6"/>
      <c r="N255" s="6"/>
      <c r="P255" t="s">
        <v>339</v>
      </c>
      <c r="Q255" s="4" t="e">
        <f t="shared" si="8"/>
        <v>#DIV/0!</v>
      </c>
      <c r="S255" t="s">
        <v>339</v>
      </c>
      <c r="T255" s="4" t="e">
        <f t="shared" si="7"/>
        <v>#DIV/0!</v>
      </c>
    </row>
    <row r="256" spans="1:20">
      <c r="A256" s="5" t="s">
        <v>340</v>
      </c>
      <c r="B256" s="6"/>
      <c r="C256" s="6"/>
      <c r="D256" s="6"/>
      <c r="E256" s="5"/>
      <c r="F256" s="5"/>
      <c r="G256" s="6"/>
      <c r="H256" s="6"/>
      <c r="I256" s="6"/>
      <c r="J256" s="5"/>
      <c r="K256" s="5"/>
      <c r="L256" s="6"/>
      <c r="M256" s="6"/>
      <c r="N256" s="6"/>
      <c r="P256" t="s">
        <v>340</v>
      </c>
      <c r="Q256" s="4" t="e">
        <f t="shared" si="8"/>
        <v>#DIV/0!</v>
      </c>
      <c r="S256" t="s">
        <v>340</v>
      </c>
      <c r="T256" s="4" t="e">
        <f t="shared" si="7"/>
        <v>#DIV/0!</v>
      </c>
    </row>
    <row r="257" spans="1:20">
      <c r="A257" s="5" t="s">
        <v>341</v>
      </c>
      <c r="B257" s="6"/>
      <c r="C257" s="6"/>
      <c r="D257" s="6"/>
      <c r="E257" s="5"/>
      <c r="F257" s="5"/>
      <c r="G257" s="6"/>
      <c r="H257" s="6"/>
      <c r="I257" s="6"/>
      <c r="J257" s="5"/>
      <c r="K257" s="5"/>
      <c r="L257" s="6"/>
      <c r="M257" s="6"/>
      <c r="N257" s="6"/>
      <c r="P257" t="s">
        <v>341</v>
      </c>
      <c r="Q257" s="4" t="e">
        <f t="shared" si="8"/>
        <v>#DIV/0!</v>
      </c>
      <c r="S257" t="s">
        <v>341</v>
      </c>
      <c r="T257" s="4" t="e">
        <f t="shared" si="7"/>
        <v>#DIV/0!</v>
      </c>
    </row>
    <row r="258" spans="1:20">
      <c r="A258" s="5" t="s">
        <v>342</v>
      </c>
      <c r="B258" s="6"/>
      <c r="C258" s="6"/>
      <c r="D258" s="6"/>
      <c r="E258" s="5"/>
      <c r="F258" s="5"/>
      <c r="G258" s="6"/>
      <c r="H258" s="6"/>
      <c r="I258" s="6"/>
      <c r="J258" s="5"/>
      <c r="K258" s="5"/>
      <c r="L258" s="6"/>
      <c r="M258" s="6"/>
      <c r="N258" s="6"/>
      <c r="P258" t="s">
        <v>342</v>
      </c>
      <c r="Q258" s="4" t="e">
        <f t="shared" si="8"/>
        <v>#DIV/0!</v>
      </c>
      <c r="S258" t="s">
        <v>342</v>
      </c>
      <c r="T258" s="4" t="e">
        <f t="shared" si="7"/>
        <v>#DIV/0!</v>
      </c>
    </row>
    <row r="259" spans="1:20">
      <c r="A259" s="5" t="s">
        <v>343</v>
      </c>
      <c r="B259" s="6"/>
      <c r="C259" s="6"/>
      <c r="D259" s="6"/>
      <c r="E259" s="5"/>
      <c r="F259" s="5"/>
      <c r="G259" s="6"/>
      <c r="H259" s="6"/>
      <c r="I259" s="6"/>
      <c r="J259" s="5"/>
      <c r="K259" s="5"/>
      <c r="L259" s="6"/>
      <c r="M259" s="6"/>
      <c r="N259" s="6"/>
      <c r="P259" t="s">
        <v>343</v>
      </c>
      <c r="Q259" s="4" t="e">
        <f t="shared" si="8"/>
        <v>#DIV/0!</v>
      </c>
      <c r="S259" t="s">
        <v>343</v>
      </c>
      <c r="T259" s="4" t="e">
        <f t="shared" si="7"/>
        <v>#DIV/0!</v>
      </c>
    </row>
    <row r="260" spans="1:20">
      <c r="A260" s="5" t="s">
        <v>344</v>
      </c>
      <c r="B260" s="6"/>
      <c r="C260" s="6"/>
      <c r="D260" s="6"/>
      <c r="E260" s="5"/>
      <c r="F260" s="5"/>
      <c r="G260" s="6"/>
      <c r="H260" s="6"/>
      <c r="I260" s="6"/>
      <c r="J260" s="5"/>
      <c r="K260" s="5"/>
      <c r="L260" s="6"/>
      <c r="M260" s="6"/>
      <c r="N260" s="6"/>
      <c r="P260" t="s">
        <v>344</v>
      </c>
      <c r="Q260" s="4" t="e">
        <f t="shared" si="8"/>
        <v>#DIV/0!</v>
      </c>
      <c r="S260" t="s">
        <v>344</v>
      </c>
      <c r="T260" s="4" t="e">
        <f t="shared" si="7"/>
        <v>#DIV/0!</v>
      </c>
    </row>
    <row r="261" spans="1:20">
      <c r="A261" s="5" t="s">
        <v>345</v>
      </c>
      <c r="B261" s="6"/>
      <c r="C261" s="6"/>
      <c r="D261" s="6"/>
      <c r="E261" s="5"/>
      <c r="F261" s="5"/>
      <c r="G261" s="6"/>
      <c r="H261" s="6"/>
      <c r="I261" s="6"/>
      <c r="J261" s="5"/>
      <c r="K261" s="5"/>
      <c r="L261" s="6"/>
      <c r="M261" s="5"/>
      <c r="N261" s="6"/>
      <c r="P261" t="s">
        <v>345</v>
      </c>
      <c r="Q261" s="4" t="e">
        <f t="shared" si="8"/>
        <v>#DIV/0!</v>
      </c>
      <c r="S261" t="s">
        <v>345</v>
      </c>
      <c r="T261" s="4" t="e">
        <f t="shared" ref="T261:T324" si="9">H261/C261</f>
        <v>#DIV/0!</v>
      </c>
    </row>
    <row r="262" spans="1:20">
      <c r="A262" s="5" t="s">
        <v>346</v>
      </c>
      <c r="B262" s="6"/>
      <c r="C262" s="6"/>
      <c r="D262" s="6"/>
      <c r="E262" s="5"/>
      <c r="F262" s="5"/>
      <c r="G262" s="6"/>
      <c r="H262" s="6"/>
      <c r="I262" s="6"/>
      <c r="J262" s="5"/>
      <c r="K262" s="5"/>
      <c r="L262" s="6"/>
      <c r="M262" s="6"/>
      <c r="N262" s="5"/>
      <c r="P262" t="s">
        <v>346</v>
      </c>
      <c r="Q262" s="4" t="e">
        <f t="shared" si="8"/>
        <v>#DIV/0!</v>
      </c>
      <c r="S262" t="s">
        <v>346</v>
      </c>
      <c r="T262" s="4" t="e">
        <f t="shared" si="9"/>
        <v>#DIV/0!</v>
      </c>
    </row>
    <row r="263" spans="1:20">
      <c r="A263" s="5" t="s">
        <v>347</v>
      </c>
      <c r="B263" s="6"/>
      <c r="C263" s="6"/>
      <c r="D263" s="6"/>
      <c r="E263" s="5"/>
      <c r="F263" s="5"/>
      <c r="G263" s="6"/>
      <c r="H263" s="6"/>
      <c r="I263" s="6"/>
      <c r="J263" s="5"/>
      <c r="K263" s="5"/>
      <c r="L263" s="5"/>
      <c r="M263" s="5"/>
      <c r="N263" s="5"/>
      <c r="P263" t="s">
        <v>347</v>
      </c>
      <c r="Q263" s="4" t="e">
        <f t="shared" si="8"/>
        <v>#DIV/0!</v>
      </c>
      <c r="S263" t="s">
        <v>347</v>
      </c>
      <c r="T263" s="4" t="e">
        <f t="shared" si="9"/>
        <v>#DIV/0!</v>
      </c>
    </row>
    <row r="264" spans="1:20">
      <c r="A264" s="5" t="s">
        <v>348</v>
      </c>
      <c r="B264" s="6"/>
      <c r="C264" s="6"/>
      <c r="D264" s="6"/>
      <c r="E264" s="5"/>
      <c r="F264" s="5"/>
      <c r="G264" s="6"/>
      <c r="H264" s="6"/>
      <c r="I264" s="6"/>
      <c r="J264" s="5"/>
      <c r="K264" s="5"/>
      <c r="L264" s="5"/>
      <c r="M264" s="5"/>
      <c r="N264" s="5"/>
      <c r="P264" t="s">
        <v>348</v>
      </c>
      <c r="Q264" s="4" t="e">
        <f t="shared" si="8"/>
        <v>#DIV/0!</v>
      </c>
      <c r="S264" t="s">
        <v>348</v>
      </c>
      <c r="T264" s="4" t="e">
        <f t="shared" si="9"/>
        <v>#DIV/0!</v>
      </c>
    </row>
    <row r="265" spans="1:20">
      <c r="A265" s="5" t="s">
        <v>349</v>
      </c>
      <c r="B265" s="6"/>
      <c r="C265" s="6"/>
      <c r="D265" s="6"/>
      <c r="E265" s="5"/>
      <c r="F265" s="5"/>
      <c r="G265" s="6"/>
      <c r="H265" s="6"/>
      <c r="I265" s="6"/>
      <c r="J265" s="5"/>
      <c r="K265" s="5"/>
      <c r="L265" s="5"/>
      <c r="M265" s="5"/>
      <c r="N265" s="5"/>
      <c r="P265" t="s">
        <v>349</v>
      </c>
      <c r="Q265" s="4" t="e">
        <f t="shared" si="8"/>
        <v>#DIV/0!</v>
      </c>
      <c r="S265" t="s">
        <v>349</v>
      </c>
      <c r="T265" s="4" t="e">
        <f t="shared" si="9"/>
        <v>#DIV/0!</v>
      </c>
    </row>
    <row r="266" spans="1:20">
      <c r="A266" s="5" t="s">
        <v>350</v>
      </c>
      <c r="B266" s="6"/>
      <c r="C266" s="6"/>
      <c r="D266" s="6"/>
      <c r="E266" s="5"/>
      <c r="F266" s="5"/>
      <c r="G266" s="6"/>
      <c r="H266" s="6"/>
      <c r="I266" s="6"/>
      <c r="J266" s="5"/>
      <c r="K266" s="5"/>
      <c r="L266" s="5"/>
      <c r="M266" s="5"/>
      <c r="N266" s="5"/>
      <c r="P266" t="s">
        <v>350</v>
      </c>
      <c r="Q266" s="4" t="e">
        <f t="shared" si="8"/>
        <v>#DIV/0!</v>
      </c>
      <c r="S266" t="s">
        <v>350</v>
      </c>
      <c r="T266" s="4" t="e">
        <f t="shared" si="9"/>
        <v>#DIV/0!</v>
      </c>
    </row>
    <row r="267" spans="1:20">
      <c r="A267" s="5" t="s">
        <v>351</v>
      </c>
      <c r="B267" s="6"/>
      <c r="C267" s="6"/>
      <c r="D267" s="6"/>
      <c r="E267" s="5"/>
      <c r="F267" s="5"/>
      <c r="G267" s="6"/>
      <c r="H267" s="6"/>
      <c r="I267" s="6"/>
      <c r="J267" s="5"/>
      <c r="K267" s="5"/>
      <c r="L267" s="5"/>
      <c r="M267" s="5"/>
      <c r="N267" s="5"/>
      <c r="P267" t="s">
        <v>351</v>
      </c>
      <c r="Q267" s="4" t="e">
        <f t="shared" si="8"/>
        <v>#DIV/0!</v>
      </c>
      <c r="S267" t="s">
        <v>351</v>
      </c>
      <c r="T267" s="4" t="e">
        <f t="shared" si="9"/>
        <v>#DIV/0!</v>
      </c>
    </row>
    <row r="268" spans="1:20">
      <c r="A268" s="5" t="s">
        <v>352</v>
      </c>
      <c r="B268" s="6"/>
      <c r="C268" s="6"/>
      <c r="D268" s="6"/>
      <c r="E268" s="5"/>
      <c r="F268" s="5"/>
      <c r="G268" s="6"/>
      <c r="H268" s="6"/>
      <c r="I268" s="6"/>
      <c r="J268" s="5"/>
      <c r="K268" s="5"/>
      <c r="L268" s="5"/>
      <c r="M268" s="5"/>
      <c r="N268" s="5"/>
      <c r="P268" t="s">
        <v>352</v>
      </c>
      <c r="Q268" s="4" t="e">
        <f t="shared" si="8"/>
        <v>#DIV/0!</v>
      </c>
      <c r="S268" t="s">
        <v>352</v>
      </c>
      <c r="T268" s="4" t="e">
        <f t="shared" si="9"/>
        <v>#DIV/0!</v>
      </c>
    </row>
    <row r="269" spans="1:20">
      <c r="A269" s="5" t="s">
        <v>334</v>
      </c>
      <c r="B269" s="6"/>
      <c r="C269" s="6"/>
      <c r="D269" s="6"/>
      <c r="E269" s="5"/>
      <c r="F269" s="5"/>
      <c r="G269" s="6"/>
      <c r="H269" s="6"/>
      <c r="I269" s="6"/>
      <c r="J269" s="5"/>
      <c r="K269" s="5"/>
      <c r="L269" s="6"/>
      <c r="M269" s="6"/>
      <c r="N269" s="6"/>
      <c r="P269" t="s">
        <v>206</v>
      </c>
      <c r="Q269" s="4" t="e">
        <f t="shared" si="8"/>
        <v>#DIV/0!</v>
      </c>
      <c r="S269" t="s">
        <v>206</v>
      </c>
      <c r="T269" s="4" t="e">
        <f t="shared" si="9"/>
        <v>#DIV/0!</v>
      </c>
    </row>
    <row r="270" spans="1:20">
      <c r="A270" s="5">
        <v>2027</v>
      </c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P270">
        <v>2027</v>
      </c>
      <c r="Q270" s="4" t="e">
        <f t="shared" si="8"/>
        <v>#DIV/0!</v>
      </c>
      <c r="S270">
        <v>2027</v>
      </c>
      <c r="T270" s="4" t="e">
        <f t="shared" si="9"/>
        <v>#DIV/0!</v>
      </c>
    </row>
    <row r="271" spans="1:20">
      <c r="A271" s="5" t="s">
        <v>337</v>
      </c>
      <c r="B271" s="6"/>
      <c r="C271" s="6"/>
      <c r="D271" s="6"/>
      <c r="E271" s="5"/>
      <c r="F271" s="5"/>
      <c r="G271" s="6"/>
      <c r="H271" s="6"/>
      <c r="I271" s="6"/>
      <c r="J271" s="5"/>
      <c r="K271" s="5"/>
      <c r="L271" s="6"/>
      <c r="M271" s="6"/>
      <c r="N271" s="6"/>
      <c r="P271" t="s">
        <v>337</v>
      </c>
      <c r="Q271" s="4" t="e">
        <f t="shared" si="8"/>
        <v>#DIV/0!</v>
      </c>
      <c r="S271" t="s">
        <v>337</v>
      </c>
      <c r="T271" s="4" t="e">
        <f t="shared" si="9"/>
        <v>#DIV/0!</v>
      </c>
    </row>
    <row r="272" spans="1:20">
      <c r="A272" s="5" t="s">
        <v>145</v>
      </c>
      <c r="B272" s="6"/>
      <c r="C272" s="6"/>
      <c r="D272" s="6"/>
      <c r="E272" s="5"/>
      <c r="F272" s="5"/>
      <c r="G272" s="6"/>
      <c r="H272" s="6"/>
      <c r="I272" s="6"/>
      <c r="J272" s="5"/>
      <c r="K272" s="5"/>
      <c r="L272" s="5"/>
      <c r="M272" s="5"/>
      <c r="N272" s="5"/>
      <c r="P272" t="s">
        <v>145</v>
      </c>
      <c r="Q272" s="4" t="e">
        <f t="shared" si="8"/>
        <v>#DIV/0!</v>
      </c>
      <c r="S272" t="s">
        <v>145</v>
      </c>
      <c r="T272" s="4" t="e">
        <f t="shared" si="9"/>
        <v>#DIV/0!</v>
      </c>
    </row>
    <row r="273" spans="1:20">
      <c r="A273" s="5" t="s">
        <v>338</v>
      </c>
      <c r="B273" s="6"/>
      <c r="C273" s="6"/>
      <c r="D273" s="6"/>
      <c r="E273" s="5"/>
      <c r="F273" s="5"/>
      <c r="G273" s="6"/>
      <c r="H273" s="6"/>
      <c r="I273" s="6"/>
      <c r="J273" s="5"/>
      <c r="K273" s="5"/>
      <c r="L273" s="5"/>
      <c r="M273" s="5"/>
      <c r="N273" s="5"/>
      <c r="P273" t="s">
        <v>338</v>
      </c>
      <c r="Q273" s="4" t="e">
        <f t="shared" si="8"/>
        <v>#DIV/0!</v>
      </c>
      <c r="S273" t="s">
        <v>338</v>
      </c>
      <c r="T273" s="4" t="e">
        <f t="shared" si="9"/>
        <v>#DIV/0!</v>
      </c>
    </row>
    <row r="274" spans="1:20">
      <c r="A274" s="5" t="s">
        <v>339</v>
      </c>
      <c r="B274" s="6"/>
      <c r="C274" s="6"/>
      <c r="D274" s="6"/>
      <c r="E274" s="5"/>
      <c r="F274" s="5"/>
      <c r="G274" s="6"/>
      <c r="H274" s="6"/>
      <c r="I274" s="6"/>
      <c r="J274" s="5"/>
      <c r="K274" s="5"/>
      <c r="L274" s="6"/>
      <c r="M274" s="6"/>
      <c r="N274" s="6"/>
      <c r="P274" t="s">
        <v>339</v>
      </c>
      <c r="Q274" s="4" t="e">
        <f t="shared" si="8"/>
        <v>#DIV/0!</v>
      </c>
      <c r="S274" t="s">
        <v>339</v>
      </c>
      <c r="T274" s="4" t="e">
        <f t="shared" si="9"/>
        <v>#DIV/0!</v>
      </c>
    </row>
    <row r="275" spans="1:20">
      <c r="A275" s="5" t="s">
        <v>340</v>
      </c>
      <c r="B275" s="6"/>
      <c r="C275" s="6"/>
      <c r="D275" s="6"/>
      <c r="E275" s="5"/>
      <c r="F275" s="5"/>
      <c r="G275" s="6"/>
      <c r="H275" s="6"/>
      <c r="I275" s="6"/>
      <c r="J275" s="5"/>
      <c r="K275" s="5"/>
      <c r="L275" s="6"/>
      <c r="M275" s="6"/>
      <c r="N275" s="6"/>
      <c r="P275" t="s">
        <v>340</v>
      </c>
      <c r="Q275" s="4" t="e">
        <f t="shared" si="8"/>
        <v>#DIV/0!</v>
      </c>
      <c r="S275" t="s">
        <v>340</v>
      </c>
      <c r="T275" s="4" t="e">
        <f t="shared" si="9"/>
        <v>#DIV/0!</v>
      </c>
    </row>
    <row r="276" spans="1:20">
      <c r="A276" s="5" t="s">
        <v>341</v>
      </c>
      <c r="B276" s="6"/>
      <c r="C276" s="6"/>
      <c r="D276" s="6"/>
      <c r="E276" s="5"/>
      <c r="F276" s="5"/>
      <c r="G276" s="6"/>
      <c r="H276" s="6"/>
      <c r="I276" s="6"/>
      <c r="J276" s="5"/>
      <c r="K276" s="5"/>
      <c r="L276" s="6"/>
      <c r="M276" s="6"/>
      <c r="N276" s="6"/>
      <c r="P276" t="s">
        <v>341</v>
      </c>
      <c r="Q276" s="4" t="e">
        <f t="shared" si="8"/>
        <v>#DIV/0!</v>
      </c>
      <c r="S276" t="s">
        <v>341</v>
      </c>
      <c r="T276" s="4" t="e">
        <f t="shared" si="9"/>
        <v>#DIV/0!</v>
      </c>
    </row>
    <row r="277" spans="1:20">
      <c r="A277" s="5" t="s">
        <v>342</v>
      </c>
      <c r="B277" s="6"/>
      <c r="C277" s="6"/>
      <c r="D277" s="6"/>
      <c r="E277" s="5"/>
      <c r="F277" s="5"/>
      <c r="G277" s="6"/>
      <c r="H277" s="6"/>
      <c r="I277" s="6"/>
      <c r="J277" s="5"/>
      <c r="K277" s="5"/>
      <c r="L277" s="6"/>
      <c r="M277" s="6"/>
      <c r="N277" s="6"/>
      <c r="P277" t="s">
        <v>342</v>
      </c>
      <c r="Q277" s="4" t="e">
        <f t="shared" si="8"/>
        <v>#DIV/0!</v>
      </c>
      <c r="S277" t="s">
        <v>342</v>
      </c>
      <c r="T277" s="4" t="e">
        <f t="shared" si="9"/>
        <v>#DIV/0!</v>
      </c>
    </row>
    <row r="278" spans="1:20">
      <c r="A278" s="5" t="s">
        <v>343</v>
      </c>
      <c r="B278" s="6"/>
      <c r="C278" s="6"/>
      <c r="D278" s="6"/>
      <c r="E278" s="5"/>
      <c r="F278" s="5"/>
      <c r="G278" s="6"/>
      <c r="H278" s="6"/>
      <c r="I278" s="6"/>
      <c r="J278" s="5"/>
      <c r="K278" s="5"/>
      <c r="L278" s="6"/>
      <c r="M278" s="6"/>
      <c r="N278" s="6"/>
      <c r="P278" t="s">
        <v>343</v>
      </c>
      <c r="Q278" s="4" t="e">
        <f t="shared" si="8"/>
        <v>#DIV/0!</v>
      </c>
      <c r="S278" t="s">
        <v>343</v>
      </c>
      <c r="T278" s="4" t="e">
        <f t="shared" si="9"/>
        <v>#DIV/0!</v>
      </c>
    </row>
    <row r="279" spans="1:20">
      <c r="A279" s="5" t="s">
        <v>344</v>
      </c>
      <c r="B279" s="6"/>
      <c r="C279" s="6"/>
      <c r="D279" s="6"/>
      <c r="E279" s="5"/>
      <c r="F279" s="5"/>
      <c r="G279" s="6"/>
      <c r="H279" s="6"/>
      <c r="I279" s="6"/>
      <c r="J279" s="5"/>
      <c r="K279" s="5"/>
      <c r="L279" s="6"/>
      <c r="M279" s="6"/>
      <c r="N279" s="6"/>
      <c r="P279" t="s">
        <v>344</v>
      </c>
      <c r="Q279" s="4" t="e">
        <f t="shared" si="8"/>
        <v>#DIV/0!</v>
      </c>
      <c r="S279" t="s">
        <v>344</v>
      </c>
      <c r="T279" s="4" t="e">
        <f t="shared" si="9"/>
        <v>#DIV/0!</v>
      </c>
    </row>
    <row r="280" spans="1:20">
      <c r="A280" s="5" t="s">
        <v>345</v>
      </c>
      <c r="B280" s="6"/>
      <c r="C280" s="6"/>
      <c r="D280" s="6"/>
      <c r="E280" s="5"/>
      <c r="F280" s="5"/>
      <c r="G280" s="6"/>
      <c r="H280" s="6"/>
      <c r="I280" s="6"/>
      <c r="J280" s="5"/>
      <c r="K280" s="5"/>
      <c r="L280" s="6"/>
      <c r="M280" s="6"/>
      <c r="N280" s="6"/>
      <c r="P280" t="s">
        <v>345</v>
      </c>
      <c r="Q280" s="4" t="e">
        <f t="shared" ref="Q280:Q343" si="10">M280/(C280-H280)</f>
        <v>#DIV/0!</v>
      </c>
      <c r="S280" t="s">
        <v>345</v>
      </c>
      <c r="T280" s="4" t="e">
        <f t="shared" si="9"/>
        <v>#DIV/0!</v>
      </c>
    </row>
    <row r="281" spans="1:20">
      <c r="A281" s="5" t="s">
        <v>346</v>
      </c>
      <c r="B281" s="6"/>
      <c r="C281" s="6"/>
      <c r="D281" s="6"/>
      <c r="E281" s="5"/>
      <c r="F281" s="5"/>
      <c r="G281" s="6"/>
      <c r="H281" s="6"/>
      <c r="I281" s="6"/>
      <c r="J281" s="5"/>
      <c r="K281" s="5"/>
      <c r="L281" s="6"/>
      <c r="M281" s="6"/>
      <c r="N281" s="5"/>
      <c r="P281" t="s">
        <v>346</v>
      </c>
      <c r="Q281" s="4" t="e">
        <f t="shared" si="10"/>
        <v>#DIV/0!</v>
      </c>
      <c r="S281" t="s">
        <v>346</v>
      </c>
      <c r="T281" s="4" t="e">
        <f t="shared" si="9"/>
        <v>#DIV/0!</v>
      </c>
    </row>
    <row r="282" spans="1:20">
      <c r="A282" s="5" t="s">
        <v>347</v>
      </c>
      <c r="B282" s="6"/>
      <c r="C282" s="6"/>
      <c r="D282" s="6"/>
      <c r="E282" s="5"/>
      <c r="F282" s="5"/>
      <c r="G282" s="6"/>
      <c r="H282" s="6"/>
      <c r="I282" s="6"/>
      <c r="J282" s="5"/>
      <c r="K282" s="5"/>
      <c r="L282" s="5"/>
      <c r="M282" s="5"/>
      <c r="N282" s="5"/>
      <c r="P282" t="s">
        <v>347</v>
      </c>
      <c r="Q282" s="4" t="e">
        <f t="shared" si="10"/>
        <v>#DIV/0!</v>
      </c>
      <c r="S282" t="s">
        <v>347</v>
      </c>
      <c r="T282" s="4" t="e">
        <f t="shared" si="9"/>
        <v>#DIV/0!</v>
      </c>
    </row>
    <row r="283" spans="1:20">
      <c r="A283" s="5" t="s">
        <v>348</v>
      </c>
      <c r="B283" s="6"/>
      <c r="C283" s="6"/>
      <c r="D283" s="6"/>
      <c r="E283" s="5"/>
      <c r="F283" s="5"/>
      <c r="G283" s="6"/>
      <c r="H283" s="6"/>
      <c r="I283" s="6"/>
      <c r="J283" s="5"/>
      <c r="K283" s="5"/>
      <c r="L283" s="5"/>
      <c r="M283" s="5"/>
      <c r="N283" s="5"/>
      <c r="P283" t="s">
        <v>348</v>
      </c>
      <c r="Q283" s="4" t="e">
        <f t="shared" si="10"/>
        <v>#DIV/0!</v>
      </c>
      <c r="S283" t="s">
        <v>348</v>
      </c>
      <c r="T283" s="4" t="e">
        <f t="shared" si="9"/>
        <v>#DIV/0!</v>
      </c>
    </row>
    <row r="284" spans="1:20">
      <c r="A284" s="5" t="s">
        <v>349</v>
      </c>
      <c r="B284" s="6"/>
      <c r="C284" s="6"/>
      <c r="D284" s="6"/>
      <c r="E284" s="5"/>
      <c r="F284" s="5"/>
      <c r="G284" s="6"/>
      <c r="H284" s="6"/>
      <c r="I284" s="6"/>
      <c r="J284" s="5"/>
      <c r="K284" s="5"/>
      <c r="L284" s="5"/>
      <c r="M284" s="5"/>
      <c r="N284" s="5"/>
      <c r="P284" t="s">
        <v>349</v>
      </c>
      <c r="Q284" s="4" t="e">
        <f t="shared" si="10"/>
        <v>#DIV/0!</v>
      </c>
      <c r="S284" t="s">
        <v>349</v>
      </c>
      <c r="T284" s="4" t="e">
        <f t="shared" si="9"/>
        <v>#DIV/0!</v>
      </c>
    </row>
    <row r="285" spans="1:20">
      <c r="A285" s="5" t="s">
        <v>350</v>
      </c>
      <c r="B285" s="6"/>
      <c r="C285" s="6"/>
      <c r="D285" s="6"/>
      <c r="E285" s="5"/>
      <c r="F285" s="5"/>
      <c r="G285" s="6"/>
      <c r="H285" s="6"/>
      <c r="I285" s="6"/>
      <c r="J285" s="5"/>
      <c r="K285" s="5"/>
      <c r="L285" s="5"/>
      <c r="M285" s="5"/>
      <c r="N285" s="5"/>
      <c r="P285" t="s">
        <v>350</v>
      </c>
      <c r="Q285" s="4" t="e">
        <f t="shared" si="10"/>
        <v>#DIV/0!</v>
      </c>
      <c r="S285" t="s">
        <v>350</v>
      </c>
      <c r="T285" s="4" t="e">
        <f t="shared" si="9"/>
        <v>#DIV/0!</v>
      </c>
    </row>
    <row r="286" spans="1:20">
      <c r="A286" s="5" t="s">
        <v>351</v>
      </c>
      <c r="B286" s="6"/>
      <c r="C286" s="6"/>
      <c r="D286" s="6"/>
      <c r="E286" s="5"/>
      <c r="F286" s="5"/>
      <c r="G286" s="6"/>
      <c r="H286" s="6"/>
      <c r="I286" s="6"/>
      <c r="J286" s="5"/>
      <c r="K286" s="5"/>
      <c r="L286" s="5"/>
      <c r="M286" s="5"/>
      <c r="N286" s="5"/>
      <c r="P286" t="s">
        <v>351</v>
      </c>
      <c r="Q286" s="4" t="e">
        <f t="shared" si="10"/>
        <v>#DIV/0!</v>
      </c>
      <c r="S286" t="s">
        <v>351</v>
      </c>
      <c r="T286" s="4" t="e">
        <f t="shared" si="9"/>
        <v>#DIV/0!</v>
      </c>
    </row>
    <row r="287" spans="1:20">
      <c r="A287" s="5" t="s">
        <v>352</v>
      </c>
      <c r="B287" s="6"/>
      <c r="C287" s="6"/>
      <c r="D287" s="6"/>
      <c r="E287" s="5"/>
      <c r="F287" s="5"/>
      <c r="G287" s="6"/>
      <c r="H287" s="6"/>
      <c r="I287" s="6"/>
      <c r="J287" s="5"/>
      <c r="K287" s="5"/>
      <c r="L287" s="5"/>
      <c r="M287" s="5"/>
      <c r="N287" s="5"/>
      <c r="P287" t="s">
        <v>352</v>
      </c>
      <c r="Q287" s="4" t="e">
        <f t="shared" si="10"/>
        <v>#DIV/0!</v>
      </c>
      <c r="S287" t="s">
        <v>352</v>
      </c>
      <c r="T287" s="4" t="e">
        <f t="shared" si="9"/>
        <v>#DIV/0!</v>
      </c>
    </row>
    <row r="288" spans="1:20">
      <c r="A288" s="5" t="s">
        <v>334</v>
      </c>
      <c r="B288" s="6"/>
      <c r="C288" s="6"/>
      <c r="D288" s="6"/>
      <c r="E288" s="5"/>
      <c r="F288" s="5"/>
      <c r="G288" s="6"/>
      <c r="H288" s="6"/>
      <c r="I288" s="6"/>
      <c r="J288" s="5"/>
      <c r="K288" s="5"/>
      <c r="L288" s="6"/>
      <c r="M288" s="6"/>
      <c r="N288" s="6"/>
      <c r="P288" t="s">
        <v>206</v>
      </c>
      <c r="Q288" s="4" t="e">
        <f t="shared" si="10"/>
        <v>#DIV/0!</v>
      </c>
      <c r="S288" t="s">
        <v>206</v>
      </c>
      <c r="T288" s="4" t="e">
        <f t="shared" si="9"/>
        <v>#DIV/0!</v>
      </c>
    </row>
    <row r="289" spans="1:20">
      <c r="A289" s="5">
        <v>2028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P289">
        <v>2028</v>
      </c>
      <c r="Q289" s="4" t="e">
        <f t="shared" si="10"/>
        <v>#DIV/0!</v>
      </c>
      <c r="S289">
        <v>2028</v>
      </c>
      <c r="T289" s="4" t="e">
        <f t="shared" si="9"/>
        <v>#DIV/0!</v>
      </c>
    </row>
    <row r="290" spans="1:20">
      <c r="A290" s="5" t="s">
        <v>337</v>
      </c>
      <c r="B290" s="6"/>
      <c r="C290" s="6"/>
      <c r="D290" s="6"/>
      <c r="E290" s="5"/>
      <c r="F290" s="5"/>
      <c r="G290" s="6"/>
      <c r="H290" s="6"/>
      <c r="I290" s="6"/>
      <c r="J290" s="5"/>
      <c r="K290" s="5"/>
      <c r="L290" s="6"/>
      <c r="M290" s="6"/>
      <c r="N290" s="6"/>
      <c r="P290" t="s">
        <v>337</v>
      </c>
      <c r="Q290" s="4" t="e">
        <f t="shared" si="10"/>
        <v>#DIV/0!</v>
      </c>
      <c r="S290" t="s">
        <v>337</v>
      </c>
      <c r="T290" s="4" t="e">
        <f t="shared" si="9"/>
        <v>#DIV/0!</v>
      </c>
    </row>
    <row r="291" spans="1:20">
      <c r="A291" s="5" t="s">
        <v>145</v>
      </c>
      <c r="B291" s="6"/>
      <c r="C291" s="6"/>
      <c r="D291" s="6"/>
      <c r="E291" s="5"/>
      <c r="F291" s="5"/>
      <c r="G291" s="6"/>
      <c r="H291" s="6"/>
      <c r="I291" s="6"/>
      <c r="J291" s="5"/>
      <c r="K291" s="5"/>
      <c r="L291" s="5"/>
      <c r="M291" s="5"/>
      <c r="N291" s="5"/>
      <c r="P291" t="s">
        <v>145</v>
      </c>
      <c r="Q291" s="4" t="e">
        <f t="shared" si="10"/>
        <v>#DIV/0!</v>
      </c>
      <c r="S291" t="s">
        <v>145</v>
      </c>
      <c r="T291" s="4" t="e">
        <f t="shared" si="9"/>
        <v>#DIV/0!</v>
      </c>
    </row>
    <row r="292" spans="1:20">
      <c r="A292" s="5" t="s">
        <v>338</v>
      </c>
      <c r="B292" s="6"/>
      <c r="C292" s="6"/>
      <c r="D292" s="6"/>
      <c r="E292" s="5"/>
      <c r="F292" s="5"/>
      <c r="G292" s="6"/>
      <c r="H292" s="6"/>
      <c r="I292" s="6"/>
      <c r="J292" s="5"/>
      <c r="K292" s="5"/>
      <c r="L292" s="5"/>
      <c r="M292" s="5"/>
      <c r="N292" s="5"/>
      <c r="P292" t="s">
        <v>338</v>
      </c>
      <c r="Q292" s="4" t="e">
        <f t="shared" si="10"/>
        <v>#DIV/0!</v>
      </c>
      <c r="S292" t="s">
        <v>338</v>
      </c>
      <c r="T292" s="4" t="e">
        <f t="shared" si="9"/>
        <v>#DIV/0!</v>
      </c>
    </row>
    <row r="293" spans="1:20">
      <c r="A293" s="5" t="s">
        <v>339</v>
      </c>
      <c r="B293" s="6"/>
      <c r="C293" s="6"/>
      <c r="D293" s="6"/>
      <c r="E293" s="5"/>
      <c r="F293" s="5"/>
      <c r="G293" s="6"/>
      <c r="H293" s="6"/>
      <c r="I293" s="6"/>
      <c r="J293" s="5"/>
      <c r="K293" s="5"/>
      <c r="L293" s="6"/>
      <c r="M293" s="6"/>
      <c r="N293" s="6"/>
      <c r="P293" t="s">
        <v>339</v>
      </c>
      <c r="Q293" s="4" t="e">
        <f t="shared" si="10"/>
        <v>#DIV/0!</v>
      </c>
      <c r="S293" t="s">
        <v>339</v>
      </c>
      <c r="T293" s="4" t="e">
        <f t="shared" si="9"/>
        <v>#DIV/0!</v>
      </c>
    </row>
    <row r="294" spans="1:20">
      <c r="A294" s="5" t="s">
        <v>340</v>
      </c>
      <c r="B294" s="6"/>
      <c r="C294" s="6"/>
      <c r="D294" s="6"/>
      <c r="E294" s="5"/>
      <c r="F294" s="5"/>
      <c r="G294" s="6"/>
      <c r="H294" s="6"/>
      <c r="I294" s="6"/>
      <c r="J294" s="5"/>
      <c r="K294" s="5"/>
      <c r="L294" s="6"/>
      <c r="M294" s="6"/>
      <c r="N294" s="6"/>
      <c r="P294" t="s">
        <v>340</v>
      </c>
      <c r="Q294" s="4" t="e">
        <f t="shared" si="10"/>
        <v>#DIV/0!</v>
      </c>
      <c r="S294" t="s">
        <v>340</v>
      </c>
      <c r="T294" s="4" t="e">
        <f t="shared" si="9"/>
        <v>#DIV/0!</v>
      </c>
    </row>
    <row r="295" spans="1:20">
      <c r="A295" s="5" t="s">
        <v>341</v>
      </c>
      <c r="B295" s="6"/>
      <c r="C295" s="6"/>
      <c r="D295" s="6"/>
      <c r="E295" s="5"/>
      <c r="F295" s="5"/>
      <c r="G295" s="6"/>
      <c r="H295" s="6"/>
      <c r="I295" s="6"/>
      <c r="J295" s="5"/>
      <c r="K295" s="5"/>
      <c r="L295" s="6"/>
      <c r="M295" s="6"/>
      <c r="N295" s="6"/>
      <c r="P295" t="s">
        <v>341</v>
      </c>
      <c r="Q295" s="4" t="e">
        <f t="shared" si="10"/>
        <v>#DIV/0!</v>
      </c>
      <c r="S295" t="s">
        <v>341</v>
      </c>
      <c r="T295" s="4" t="e">
        <f t="shared" si="9"/>
        <v>#DIV/0!</v>
      </c>
    </row>
    <row r="296" spans="1:20">
      <c r="A296" s="5" t="s">
        <v>342</v>
      </c>
      <c r="B296" s="6"/>
      <c r="C296" s="6"/>
      <c r="D296" s="6"/>
      <c r="E296" s="5"/>
      <c r="F296" s="5"/>
      <c r="G296" s="6"/>
      <c r="H296" s="6"/>
      <c r="I296" s="6"/>
      <c r="J296" s="5"/>
      <c r="K296" s="5"/>
      <c r="L296" s="6"/>
      <c r="M296" s="6"/>
      <c r="N296" s="6"/>
      <c r="P296" t="s">
        <v>342</v>
      </c>
      <c r="Q296" s="4" t="e">
        <f t="shared" si="10"/>
        <v>#DIV/0!</v>
      </c>
      <c r="S296" t="s">
        <v>342</v>
      </c>
      <c r="T296" s="4" t="e">
        <f t="shared" si="9"/>
        <v>#DIV/0!</v>
      </c>
    </row>
    <row r="297" spans="1:20">
      <c r="A297" s="5" t="s">
        <v>343</v>
      </c>
      <c r="B297" s="6"/>
      <c r="C297" s="6"/>
      <c r="D297" s="6"/>
      <c r="E297" s="5"/>
      <c r="F297" s="5"/>
      <c r="G297" s="6"/>
      <c r="H297" s="6"/>
      <c r="I297" s="6"/>
      <c r="J297" s="5"/>
      <c r="K297" s="5"/>
      <c r="L297" s="6"/>
      <c r="M297" s="6"/>
      <c r="N297" s="6"/>
      <c r="P297" t="s">
        <v>343</v>
      </c>
      <c r="Q297" s="4" t="e">
        <f t="shared" si="10"/>
        <v>#DIV/0!</v>
      </c>
      <c r="S297" t="s">
        <v>343</v>
      </c>
      <c r="T297" s="4" t="e">
        <f t="shared" si="9"/>
        <v>#DIV/0!</v>
      </c>
    </row>
    <row r="298" spans="1:20">
      <c r="A298" s="5" t="s">
        <v>344</v>
      </c>
      <c r="B298" s="6"/>
      <c r="C298" s="6"/>
      <c r="D298" s="6"/>
      <c r="E298" s="5"/>
      <c r="F298" s="5"/>
      <c r="G298" s="6"/>
      <c r="H298" s="6"/>
      <c r="I298" s="6"/>
      <c r="J298" s="5"/>
      <c r="K298" s="5"/>
      <c r="L298" s="6"/>
      <c r="M298" s="6"/>
      <c r="N298" s="6"/>
      <c r="P298" t="s">
        <v>344</v>
      </c>
      <c r="Q298" s="4" t="e">
        <f t="shared" si="10"/>
        <v>#DIV/0!</v>
      </c>
      <c r="S298" t="s">
        <v>344</v>
      </c>
      <c r="T298" s="4" t="e">
        <f t="shared" si="9"/>
        <v>#DIV/0!</v>
      </c>
    </row>
    <row r="299" spans="1:20">
      <c r="A299" s="5" t="s">
        <v>345</v>
      </c>
      <c r="B299" s="6"/>
      <c r="C299" s="6"/>
      <c r="D299" s="6"/>
      <c r="E299" s="5"/>
      <c r="F299" s="5"/>
      <c r="G299" s="6"/>
      <c r="H299" s="6"/>
      <c r="I299" s="6"/>
      <c r="J299" s="5"/>
      <c r="K299" s="5"/>
      <c r="L299" s="6"/>
      <c r="M299" s="6"/>
      <c r="N299" s="6"/>
      <c r="P299" t="s">
        <v>345</v>
      </c>
      <c r="Q299" s="4" t="e">
        <f t="shared" si="10"/>
        <v>#DIV/0!</v>
      </c>
      <c r="S299" t="s">
        <v>345</v>
      </c>
      <c r="T299" s="4" t="e">
        <f t="shared" si="9"/>
        <v>#DIV/0!</v>
      </c>
    </row>
    <row r="300" spans="1:20">
      <c r="A300" s="5" t="s">
        <v>346</v>
      </c>
      <c r="B300" s="6"/>
      <c r="C300" s="6"/>
      <c r="D300" s="6"/>
      <c r="E300" s="5"/>
      <c r="F300" s="5"/>
      <c r="G300" s="6"/>
      <c r="H300" s="6"/>
      <c r="I300" s="6"/>
      <c r="J300" s="5"/>
      <c r="K300" s="5"/>
      <c r="L300" s="6"/>
      <c r="M300" s="6"/>
      <c r="N300" s="5"/>
      <c r="P300" t="s">
        <v>346</v>
      </c>
      <c r="Q300" s="4" t="e">
        <f t="shared" si="10"/>
        <v>#DIV/0!</v>
      </c>
      <c r="S300" t="s">
        <v>346</v>
      </c>
      <c r="T300" s="4" t="e">
        <f t="shared" si="9"/>
        <v>#DIV/0!</v>
      </c>
    </row>
    <row r="301" spans="1:20">
      <c r="A301" s="5" t="s">
        <v>347</v>
      </c>
      <c r="B301" s="6"/>
      <c r="C301" s="6"/>
      <c r="D301" s="6"/>
      <c r="E301" s="5"/>
      <c r="F301" s="5"/>
      <c r="G301" s="6"/>
      <c r="H301" s="6"/>
      <c r="I301" s="6"/>
      <c r="J301" s="5"/>
      <c r="K301" s="5"/>
      <c r="L301" s="5"/>
      <c r="M301" s="5"/>
      <c r="N301" s="5"/>
      <c r="P301" t="s">
        <v>347</v>
      </c>
      <c r="Q301" s="4" t="e">
        <f t="shared" si="10"/>
        <v>#DIV/0!</v>
      </c>
      <c r="S301" t="s">
        <v>347</v>
      </c>
      <c r="T301" s="4" t="e">
        <f t="shared" si="9"/>
        <v>#DIV/0!</v>
      </c>
    </row>
    <row r="302" spans="1:20">
      <c r="A302" s="5" t="s">
        <v>348</v>
      </c>
      <c r="B302" s="6"/>
      <c r="C302" s="6"/>
      <c r="D302" s="6"/>
      <c r="E302" s="5"/>
      <c r="F302" s="5"/>
      <c r="G302" s="6"/>
      <c r="H302" s="6"/>
      <c r="I302" s="6"/>
      <c r="J302" s="5"/>
      <c r="K302" s="5"/>
      <c r="L302" s="5"/>
      <c r="M302" s="5"/>
      <c r="N302" s="5"/>
      <c r="P302" t="s">
        <v>348</v>
      </c>
      <c r="Q302" s="4" t="e">
        <f t="shared" si="10"/>
        <v>#DIV/0!</v>
      </c>
      <c r="S302" t="s">
        <v>348</v>
      </c>
      <c r="T302" s="4" t="e">
        <f t="shared" si="9"/>
        <v>#DIV/0!</v>
      </c>
    </row>
    <row r="303" spans="1:20">
      <c r="A303" s="5" t="s">
        <v>349</v>
      </c>
      <c r="B303" s="6"/>
      <c r="C303" s="6"/>
      <c r="D303" s="6"/>
      <c r="E303" s="5"/>
      <c r="F303" s="5"/>
      <c r="G303" s="6"/>
      <c r="H303" s="6"/>
      <c r="I303" s="6"/>
      <c r="J303" s="5"/>
      <c r="K303" s="5"/>
      <c r="L303" s="5"/>
      <c r="M303" s="5"/>
      <c r="N303" s="5"/>
      <c r="P303" t="s">
        <v>349</v>
      </c>
      <c r="Q303" s="4" t="e">
        <f t="shared" si="10"/>
        <v>#DIV/0!</v>
      </c>
      <c r="S303" t="s">
        <v>349</v>
      </c>
      <c r="T303" s="4" t="e">
        <f t="shared" si="9"/>
        <v>#DIV/0!</v>
      </c>
    </row>
    <row r="304" spans="1:20">
      <c r="A304" s="5" t="s">
        <v>350</v>
      </c>
      <c r="B304" s="6"/>
      <c r="C304" s="6"/>
      <c r="D304" s="6"/>
      <c r="E304" s="5"/>
      <c r="F304" s="5"/>
      <c r="G304" s="6"/>
      <c r="H304" s="6"/>
      <c r="I304" s="6"/>
      <c r="J304" s="5"/>
      <c r="K304" s="5"/>
      <c r="L304" s="5"/>
      <c r="M304" s="5"/>
      <c r="N304" s="5"/>
      <c r="P304" t="s">
        <v>350</v>
      </c>
      <c r="Q304" s="4" t="e">
        <f t="shared" si="10"/>
        <v>#DIV/0!</v>
      </c>
      <c r="S304" t="s">
        <v>350</v>
      </c>
      <c r="T304" s="4" t="e">
        <f t="shared" si="9"/>
        <v>#DIV/0!</v>
      </c>
    </row>
    <row r="305" spans="1:20">
      <c r="A305" s="5" t="s">
        <v>351</v>
      </c>
      <c r="B305" s="6"/>
      <c r="C305" s="6"/>
      <c r="D305" s="6"/>
      <c r="E305" s="5"/>
      <c r="F305" s="5"/>
      <c r="G305" s="6"/>
      <c r="H305" s="6"/>
      <c r="I305" s="6"/>
      <c r="J305" s="5"/>
      <c r="K305" s="5"/>
      <c r="L305" s="5"/>
      <c r="M305" s="5"/>
      <c r="N305" s="5"/>
      <c r="P305" t="s">
        <v>351</v>
      </c>
      <c r="Q305" s="4" t="e">
        <f t="shared" si="10"/>
        <v>#DIV/0!</v>
      </c>
      <c r="S305" t="s">
        <v>351</v>
      </c>
      <c r="T305" s="4" t="e">
        <f t="shared" si="9"/>
        <v>#DIV/0!</v>
      </c>
    </row>
    <row r="306" spans="1:20">
      <c r="A306" s="5" t="s">
        <v>352</v>
      </c>
      <c r="B306" s="6"/>
      <c r="C306" s="6"/>
      <c r="D306" s="6"/>
      <c r="E306" s="5"/>
      <c r="F306" s="5"/>
      <c r="G306" s="6"/>
      <c r="H306" s="6"/>
      <c r="I306" s="6"/>
      <c r="J306" s="5"/>
      <c r="K306" s="5"/>
      <c r="L306" s="5"/>
      <c r="M306" s="5"/>
      <c r="N306" s="5"/>
      <c r="P306" t="s">
        <v>352</v>
      </c>
      <c r="Q306" s="4" t="e">
        <f t="shared" si="10"/>
        <v>#DIV/0!</v>
      </c>
      <c r="S306" t="s">
        <v>352</v>
      </c>
      <c r="T306" s="4" t="e">
        <f t="shared" si="9"/>
        <v>#DIV/0!</v>
      </c>
    </row>
    <row r="307" spans="1:20">
      <c r="A307" s="5" t="s">
        <v>334</v>
      </c>
      <c r="B307" s="6"/>
      <c r="C307" s="6"/>
      <c r="D307" s="6"/>
      <c r="E307" s="5"/>
      <c r="F307" s="5"/>
      <c r="G307" s="6"/>
      <c r="H307" s="6"/>
      <c r="I307" s="6"/>
      <c r="J307" s="5"/>
      <c r="K307" s="5"/>
      <c r="L307" s="6"/>
      <c r="M307" s="6"/>
      <c r="N307" s="6"/>
      <c r="P307" t="s">
        <v>206</v>
      </c>
      <c r="Q307" s="4" t="e">
        <f t="shared" si="10"/>
        <v>#DIV/0!</v>
      </c>
      <c r="S307" t="s">
        <v>206</v>
      </c>
      <c r="T307" s="4" t="e">
        <f t="shared" si="9"/>
        <v>#DIV/0!</v>
      </c>
    </row>
    <row r="308" spans="1:20">
      <c r="A308" s="5">
        <v>2029</v>
      </c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P308">
        <v>2029</v>
      </c>
      <c r="Q308" s="4" t="e">
        <f t="shared" si="10"/>
        <v>#DIV/0!</v>
      </c>
      <c r="S308">
        <v>2029</v>
      </c>
      <c r="T308" s="4" t="e">
        <f t="shared" si="9"/>
        <v>#DIV/0!</v>
      </c>
    </row>
    <row r="309" spans="1:20">
      <c r="A309" s="5" t="s">
        <v>337</v>
      </c>
      <c r="B309" s="6"/>
      <c r="C309" s="6"/>
      <c r="D309" s="6"/>
      <c r="E309" s="5"/>
      <c r="F309" s="5"/>
      <c r="G309" s="6"/>
      <c r="H309" s="6"/>
      <c r="I309" s="6"/>
      <c r="J309" s="5"/>
      <c r="K309" s="5"/>
      <c r="L309" s="6"/>
      <c r="M309" s="6"/>
      <c r="N309" s="6"/>
      <c r="P309" t="s">
        <v>337</v>
      </c>
      <c r="Q309" s="4" t="e">
        <f t="shared" si="10"/>
        <v>#DIV/0!</v>
      </c>
      <c r="S309" t="s">
        <v>337</v>
      </c>
      <c r="T309" s="4" t="e">
        <f t="shared" si="9"/>
        <v>#DIV/0!</v>
      </c>
    </row>
    <row r="310" spans="1:20">
      <c r="A310" s="5" t="s">
        <v>145</v>
      </c>
      <c r="B310" s="6"/>
      <c r="C310" s="6"/>
      <c r="D310" s="6"/>
      <c r="E310" s="5"/>
      <c r="F310" s="5"/>
      <c r="G310" s="6"/>
      <c r="H310" s="6"/>
      <c r="I310" s="6"/>
      <c r="J310" s="5"/>
      <c r="K310" s="5"/>
      <c r="L310" s="5"/>
      <c r="M310" s="5"/>
      <c r="N310" s="5"/>
      <c r="P310" t="s">
        <v>145</v>
      </c>
      <c r="Q310" s="4" t="e">
        <f t="shared" si="10"/>
        <v>#DIV/0!</v>
      </c>
      <c r="S310" t="s">
        <v>145</v>
      </c>
      <c r="T310" s="4" t="e">
        <f t="shared" si="9"/>
        <v>#DIV/0!</v>
      </c>
    </row>
    <row r="311" spans="1:20">
      <c r="A311" s="5" t="s">
        <v>338</v>
      </c>
      <c r="B311" s="6"/>
      <c r="C311" s="6"/>
      <c r="D311" s="6"/>
      <c r="E311" s="5"/>
      <c r="F311" s="5"/>
      <c r="G311" s="6"/>
      <c r="H311" s="6"/>
      <c r="I311" s="6"/>
      <c r="J311" s="5"/>
      <c r="K311" s="5"/>
      <c r="L311" s="5"/>
      <c r="M311" s="5"/>
      <c r="N311" s="5"/>
      <c r="P311" t="s">
        <v>338</v>
      </c>
      <c r="Q311" s="4" t="e">
        <f t="shared" si="10"/>
        <v>#DIV/0!</v>
      </c>
      <c r="S311" t="s">
        <v>338</v>
      </c>
      <c r="T311" s="4" t="e">
        <f t="shared" si="9"/>
        <v>#DIV/0!</v>
      </c>
    </row>
    <row r="312" spans="1:20">
      <c r="A312" s="5" t="s">
        <v>339</v>
      </c>
      <c r="B312" s="6"/>
      <c r="C312" s="6"/>
      <c r="D312" s="6"/>
      <c r="E312" s="5"/>
      <c r="F312" s="5"/>
      <c r="G312" s="6"/>
      <c r="H312" s="6"/>
      <c r="I312" s="6"/>
      <c r="J312" s="5"/>
      <c r="K312" s="5"/>
      <c r="L312" s="6"/>
      <c r="M312" s="6"/>
      <c r="N312" s="6"/>
      <c r="P312" t="s">
        <v>339</v>
      </c>
      <c r="Q312" s="4" t="e">
        <f t="shared" si="10"/>
        <v>#DIV/0!</v>
      </c>
      <c r="S312" t="s">
        <v>339</v>
      </c>
      <c r="T312" s="4" t="e">
        <f t="shared" si="9"/>
        <v>#DIV/0!</v>
      </c>
    </row>
    <row r="313" spans="1:20">
      <c r="A313" s="5" t="s">
        <v>340</v>
      </c>
      <c r="B313" s="6"/>
      <c r="C313" s="6"/>
      <c r="D313" s="6"/>
      <c r="E313" s="5"/>
      <c r="F313" s="5"/>
      <c r="G313" s="6"/>
      <c r="H313" s="6"/>
      <c r="I313" s="6"/>
      <c r="J313" s="5"/>
      <c r="K313" s="5"/>
      <c r="L313" s="6"/>
      <c r="M313" s="6"/>
      <c r="N313" s="6"/>
      <c r="P313" t="s">
        <v>340</v>
      </c>
      <c r="Q313" s="4" t="e">
        <f t="shared" si="10"/>
        <v>#DIV/0!</v>
      </c>
      <c r="S313" t="s">
        <v>340</v>
      </c>
      <c r="T313" s="4" t="e">
        <f t="shared" si="9"/>
        <v>#DIV/0!</v>
      </c>
    </row>
    <row r="314" spans="1:20">
      <c r="A314" s="5" t="s">
        <v>341</v>
      </c>
      <c r="B314" s="6"/>
      <c r="C314" s="6"/>
      <c r="D314" s="6"/>
      <c r="E314" s="5"/>
      <c r="F314" s="5"/>
      <c r="G314" s="6"/>
      <c r="H314" s="6"/>
      <c r="I314" s="6"/>
      <c r="J314" s="5"/>
      <c r="K314" s="5"/>
      <c r="L314" s="6"/>
      <c r="M314" s="6"/>
      <c r="N314" s="6"/>
      <c r="P314" t="s">
        <v>341</v>
      </c>
      <c r="Q314" s="4" t="e">
        <f t="shared" si="10"/>
        <v>#DIV/0!</v>
      </c>
      <c r="S314" t="s">
        <v>341</v>
      </c>
      <c r="T314" s="4" t="e">
        <f t="shared" si="9"/>
        <v>#DIV/0!</v>
      </c>
    </row>
    <row r="315" spans="1:20">
      <c r="A315" s="5" t="s">
        <v>342</v>
      </c>
      <c r="B315" s="6"/>
      <c r="C315" s="6"/>
      <c r="D315" s="6"/>
      <c r="E315" s="5"/>
      <c r="F315" s="5"/>
      <c r="G315" s="6"/>
      <c r="H315" s="6"/>
      <c r="I315" s="6"/>
      <c r="J315" s="5"/>
      <c r="K315" s="5"/>
      <c r="L315" s="6"/>
      <c r="M315" s="6"/>
      <c r="N315" s="6"/>
      <c r="P315" t="s">
        <v>342</v>
      </c>
      <c r="Q315" s="4" t="e">
        <f t="shared" si="10"/>
        <v>#DIV/0!</v>
      </c>
      <c r="S315" t="s">
        <v>342</v>
      </c>
      <c r="T315" s="4" t="e">
        <f t="shared" si="9"/>
        <v>#DIV/0!</v>
      </c>
    </row>
    <row r="316" spans="1:20">
      <c r="A316" s="5" t="s">
        <v>343</v>
      </c>
      <c r="B316" s="6"/>
      <c r="C316" s="6"/>
      <c r="D316" s="6"/>
      <c r="E316" s="5"/>
      <c r="F316" s="5"/>
      <c r="G316" s="6"/>
      <c r="H316" s="6"/>
      <c r="I316" s="6"/>
      <c r="J316" s="5"/>
      <c r="K316" s="5"/>
      <c r="L316" s="6"/>
      <c r="M316" s="6"/>
      <c r="N316" s="6"/>
      <c r="P316" t="s">
        <v>343</v>
      </c>
      <c r="Q316" s="4" t="e">
        <f t="shared" si="10"/>
        <v>#DIV/0!</v>
      </c>
      <c r="S316" t="s">
        <v>343</v>
      </c>
      <c r="T316" s="4" t="e">
        <f t="shared" si="9"/>
        <v>#DIV/0!</v>
      </c>
    </row>
    <row r="317" spans="1:20">
      <c r="A317" s="5" t="s">
        <v>344</v>
      </c>
      <c r="B317" s="6"/>
      <c r="C317" s="6"/>
      <c r="D317" s="6"/>
      <c r="E317" s="5"/>
      <c r="F317" s="5"/>
      <c r="G317" s="6"/>
      <c r="H317" s="6"/>
      <c r="I317" s="6"/>
      <c r="J317" s="5"/>
      <c r="K317" s="5"/>
      <c r="L317" s="6"/>
      <c r="M317" s="6"/>
      <c r="N317" s="6"/>
      <c r="P317" t="s">
        <v>344</v>
      </c>
      <c r="Q317" s="4" t="e">
        <f t="shared" si="10"/>
        <v>#DIV/0!</v>
      </c>
      <c r="S317" t="s">
        <v>344</v>
      </c>
      <c r="T317" s="4" t="e">
        <f t="shared" si="9"/>
        <v>#DIV/0!</v>
      </c>
    </row>
    <row r="318" spans="1:20">
      <c r="A318" s="5" t="s">
        <v>345</v>
      </c>
      <c r="B318" s="6"/>
      <c r="C318" s="6"/>
      <c r="D318" s="6"/>
      <c r="E318" s="5"/>
      <c r="F318" s="5"/>
      <c r="G318" s="6"/>
      <c r="H318" s="6"/>
      <c r="I318" s="6"/>
      <c r="J318" s="5"/>
      <c r="K318" s="5"/>
      <c r="L318" s="6"/>
      <c r="M318" s="6"/>
      <c r="N318" s="6"/>
      <c r="P318" t="s">
        <v>345</v>
      </c>
      <c r="Q318" s="4" t="e">
        <f t="shared" si="10"/>
        <v>#DIV/0!</v>
      </c>
      <c r="S318" t="s">
        <v>345</v>
      </c>
      <c r="T318" s="4" t="e">
        <f t="shared" si="9"/>
        <v>#DIV/0!</v>
      </c>
    </row>
    <row r="319" spans="1:20">
      <c r="A319" s="5" t="s">
        <v>346</v>
      </c>
      <c r="B319" s="6"/>
      <c r="C319" s="6"/>
      <c r="D319" s="6"/>
      <c r="E319" s="5"/>
      <c r="F319" s="5"/>
      <c r="G319" s="6"/>
      <c r="H319" s="6"/>
      <c r="I319" s="6"/>
      <c r="J319" s="5"/>
      <c r="K319" s="5"/>
      <c r="L319" s="6"/>
      <c r="M319" s="6"/>
      <c r="N319" s="5"/>
      <c r="P319" t="s">
        <v>346</v>
      </c>
      <c r="Q319" s="4" t="e">
        <f t="shared" si="10"/>
        <v>#DIV/0!</v>
      </c>
      <c r="S319" t="s">
        <v>346</v>
      </c>
      <c r="T319" s="4" t="e">
        <f t="shared" si="9"/>
        <v>#DIV/0!</v>
      </c>
    </row>
    <row r="320" spans="1:20">
      <c r="A320" s="5" t="s">
        <v>347</v>
      </c>
      <c r="B320" s="6"/>
      <c r="C320" s="6"/>
      <c r="D320" s="6"/>
      <c r="E320" s="5"/>
      <c r="F320" s="5"/>
      <c r="G320" s="6"/>
      <c r="H320" s="6"/>
      <c r="I320" s="6"/>
      <c r="J320" s="5"/>
      <c r="K320" s="5"/>
      <c r="L320" s="5"/>
      <c r="M320" s="5"/>
      <c r="N320" s="5"/>
      <c r="P320" t="s">
        <v>347</v>
      </c>
      <c r="Q320" s="4" t="e">
        <f t="shared" si="10"/>
        <v>#DIV/0!</v>
      </c>
      <c r="S320" t="s">
        <v>347</v>
      </c>
      <c r="T320" s="4" t="e">
        <f t="shared" si="9"/>
        <v>#DIV/0!</v>
      </c>
    </row>
    <row r="321" spans="1:20">
      <c r="A321" s="5" t="s">
        <v>348</v>
      </c>
      <c r="B321" s="6"/>
      <c r="C321" s="6"/>
      <c r="D321" s="6"/>
      <c r="E321" s="5"/>
      <c r="F321" s="5"/>
      <c r="G321" s="6"/>
      <c r="H321" s="6"/>
      <c r="I321" s="6"/>
      <c r="J321" s="5"/>
      <c r="K321" s="5"/>
      <c r="L321" s="5"/>
      <c r="M321" s="5"/>
      <c r="N321" s="5"/>
      <c r="P321" t="s">
        <v>348</v>
      </c>
      <c r="Q321" s="4" t="e">
        <f t="shared" si="10"/>
        <v>#DIV/0!</v>
      </c>
      <c r="S321" t="s">
        <v>348</v>
      </c>
      <c r="T321" s="4" t="e">
        <f t="shared" si="9"/>
        <v>#DIV/0!</v>
      </c>
    </row>
    <row r="322" spans="1:20">
      <c r="A322" s="5" t="s">
        <v>349</v>
      </c>
      <c r="B322" s="6"/>
      <c r="C322" s="6"/>
      <c r="D322" s="6"/>
      <c r="E322" s="5"/>
      <c r="F322" s="5"/>
      <c r="G322" s="6"/>
      <c r="H322" s="6"/>
      <c r="I322" s="6"/>
      <c r="J322" s="5"/>
      <c r="K322" s="5"/>
      <c r="L322" s="5"/>
      <c r="M322" s="5"/>
      <c r="N322" s="5"/>
      <c r="P322" t="s">
        <v>349</v>
      </c>
      <c r="Q322" s="4" t="e">
        <f t="shared" si="10"/>
        <v>#DIV/0!</v>
      </c>
      <c r="S322" t="s">
        <v>349</v>
      </c>
      <c r="T322" s="4" t="e">
        <f t="shared" si="9"/>
        <v>#DIV/0!</v>
      </c>
    </row>
    <row r="323" spans="1:20">
      <c r="A323" s="5" t="s">
        <v>350</v>
      </c>
      <c r="B323" s="6"/>
      <c r="C323" s="6"/>
      <c r="D323" s="6"/>
      <c r="E323" s="5"/>
      <c r="F323" s="5"/>
      <c r="G323" s="6"/>
      <c r="H323" s="6"/>
      <c r="I323" s="6"/>
      <c r="J323" s="5"/>
      <c r="K323" s="5"/>
      <c r="L323" s="5"/>
      <c r="M323" s="5"/>
      <c r="N323" s="5"/>
      <c r="P323" t="s">
        <v>350</v>
      </c>
      <c r="Q323" s="4" t="e">
        <f t="shared" si="10"/>
        <v>#DIV/0!</v>
      </c>
      <c r="S323" t="s">
        <v>350</v>
      </c>
      <c r="T323" s="4" t="e">
        <f t="shared" si="9"/>
        <v>#DIV/0!</v>
      </c>
    </row>
    <row r="324" spans="1:20">
      <c r="A324" s="5" t="s">
        <v>351</v>
      </c>
      <c r="B324" s="6"/>
      <c r="C324" s="6"/>
      <c r="D324" s="6"/>
      <c r="E324" s="5"/>
      <c r="F324" s="5"/>
      <c r="G324" s="6"/>
      <c r="H324" s="6"/>
      <c r="I324" s="6"/>
      <c r="J324" s="5"/>
      <c r="K324" s="5"/>
      <c r="L324" s="5"/>
      <c r="M324" s="5"/>
      <c r="N324" s="5"/>
      <c r="P324" t="s">
        <v>351</v>
      </c>
      <c r="Q324" s="4" t="e">
        <f t="shared" si="10"/>
        <v>#DIV/0!</v>
      </c>
      <c r="S324" t="s">
        <v>351</v>
      </c>
      <c r="T324" s="4" t="e">
        <f t="shared" si="9"/>
        <v>#DIV/0!</v>
      </c>
    </row>
    <row r="325" spans="1:20">
      <c r="A325" s="5" t="s">
        <v>352</v>
      </c>
      <c r="B325" s="6"/>
      <c r="C325" s="6"/>
      <c r="D325" s="6"/>
      <c r="E325" s="5"/>
      <c r="F325" s="5"/>
      <c r="G325" s="6"/>
      <c r="H325" s="6"/>
      <c r="I325" s="6"/>
      <c r="J325" s="5"/>
      <c r="K325" s="5"/>
      <c r="L325" s="5"/>
      <c r="M325" s="5"/>
      <c r="N325" s="5"/>
      <c r="P325" t="s">
        <v>352</v>
      </c>
      <c r="Q325" s="4" t="e">
        <f t="shared" si="10"/>
        <v>#DIV/0!</v>
      </c>
      <c r="S325" t="s">
        <v>352</v>
      </c>
      <c r="T325" s="4" t="e">
        <f t="shared" ref="T325:T388" si="11">H325/C325</f>
        <v>#DIV/0!</v>
      </c>
    </row>
    <row r="326" spans="1:20">
      <c r="A326" s="5" t="s">
        <v>334</v>
      </c>
      <c r="B326" s="6"/>
      <c r="C326" s="6"/>
      <c r="D326" s="6"/>
      <c r="E326" s="5"/>
      <c r="F326" s="5"/>
      <c r="G326" s="6"/>
      <c r="H326" s="6"/>
      <c r="I326" s="6"/>
      <c r="J326" s="5"/>
      <c r="K326" s="5"/>
      <c r="L326" s="6"/>
      <c r="M326" s="6"/>
      <c r="N326" s="6"/>
      <c r="P326" t="s">
        <v>206</v>
      </c>
      <c r="Q326" s="4" t="e">
        <f t="shared" si="10"/>
        <v>#DIV/0!</v>
      </c>
      <c r="S326" t="s">
        <v>206</v>
      </c>
      <c r="T326" s="4" t="e">
        <f t="shared" si="11"/>
        <v>#DIV/0!</v>
      </c>
    </row>
    <row r="327" spans="1:20">
      <c r="A327" s="5">
        <v>2030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P327">
        <v>2030</v>
      </c>
      <c r="Q327" s="4" t="e">
        <f t="shared" si="10"/>
        <v>#DIV/0!</v>
      </c>
      <c r="S327">
        <v>2030</v>
      </c>
      <c r="T327" s="4" t="e">
        <f t="shared" si="11"/>
        <v>#DIV/0!</v>
      </c>
    </row>
    <row r="328" spans="1:20">
      <c r="A328" s="5" t="s">
        <v>337</v>
      </c>
      <c r="B328" s="6"/>
      <c r="C328" s="6"/>
      <c r="D328" s="6"/>
      <c r="E328" s="5"/>
      <c r="F328" s="5"/>
      <c r="G328" s="6"/>
      <c r="H328" s="6"/>
      <c r="I328" s="6"/>
      <c r="J328" s="5"/>
      <c r="K328" s="5"/>
      <c r="L328" s="6"/>
      <c r="M328" s="6"/>
      <c r="N328" s="6"/>
      <c r="P328" t="s">
        <v>337</v>
      </c>
      <c r="Q328" s="4" t="e">
        <f t="shared" si="10"/>
        <v>#DIV/0!</v>
      </c>
      <c r="S328" t="s">
        <v>337</v>
      </c>
      <c r="T328" s="4" t="e">
        <f t="shared" si="11"/>
        <v>#DIV/0!</v>
      </c>
    </row>
    <row r="329" spans="1:20">
      <c r="A329" s="5" t="s">
        <v>145</v>
      </c>
      <c r="B329" s="6"/>
      <c r="C329" s="6"/>
      <c r="D329" s="6"/>
      <c r="E329" s="5"/>
      <c r="F329" s="5"/>
      <c r="G329" s="6"/>
      <c r="H329" s="6"/>
      <c r="I329" s="6"/>
      <c r="J329" s="5"/>
      <c r="K329" s="5"/>
      <c r="L329" s="5"/>
      <c r="M329" s="5"/>
      <c r="N329" s="5"/>
      <c r="P329" t="s">
        <v>145</v>
      </c>
      <c r="Q329" s="4" t="e">
        <f t="shared" si="10"/>
        <v>#DIV/0!</v>
      </c>
      <c r="S329" t="s">
        <v>145</v>
      </c>
      <c r="T329" s="4" t="e">
        <f t="shared" si="11"/>
        <v>#DIV/0!</v>
      </c>
    </row>
    <row r="330" spans="1:20">
      <c r="A330" s="5" t="s">
        <v>338</v>
      </c>
      <c r="B330" s="6"/>
      <c r="C330" s="6"/>
      <c r="D330" s="6"/>
      <c r="E330" s="5"/>
      <c r="F330" s="5"/>
      <c r="G330" s="6"/>
      <c r="H330" s="6"/>
      <c r="I330" s="6"/>
      <c r="J330" s="5"/>
      <c r="K330" s="5"/>
      <c r="L330" s="5"/>
      <c r="M330" s="5"/>
      <c r="N330" s="5"/>
      <c r="P330" t="s">
        <v>338</v>
      </c>
      <c r="Q330" s="4" t="e">
        <f t="shared" si="10"/>
        <v>#DIV/0!</v>
      </c>
      <c r="S330" t="s">
        <v>338</v>
      </c>
      <c r="T330" s="4" t="e">
        <f t="shared" si="11"/>
        <v>#DIV/0!</v>
      </c>
    </row>
    <row r="331" spans="1:20">
      <c r="A331" s="5" t="s">
        <v>339</v>
      </c>
      <c r="B331" s="6"/>
      <c r="C331" s="6"/>
      <c r="D331" s="6"/>
      <c r="E331" s="5"/>
      <c r="F331" s="5"/>
      <c r="G331" s="6"/>
      <c r="H331" s="6"/>
      <c r="I331" s="6"/>
      <c r="J331" s="5"/>
      <c r="K331" s="5"/>
      <c r="L331" s="6"/>
      <c r="M331" s="6"/>
      <c r="N331" s="6"/>
      <c r="P331" t="s">
        <v>339</v>
      </c>
      <c r="Q331" s="4" t="e">
        <f t="shared" si="10"/>
        <v>#DIV/0!</v>
      </c>
      <c r="S331" t="s">
        <v>339</v>
      </c>
      <c r="T331" s="4" t="e">
        <f t="shared" si="11"/>
        <v>#DIV/0!</v>
      </c>
    </row>
    <row r="332" spans="1:20">
      <c r="A332" s="5" t="s">
        <v>340</v>
      </c>
      <c r="B332" s="6"/>
      <c r="C332" s="6"/>
      <c r="D332" s="6"/>
      <c r="E332" s="5"/>
      <c r="F332" s="5"/>
      <c r="G332" s="6"/>
      <c r="H332" s="6"/>
      <c r="I332" s="6"/>
      <c r="J332" s="5"/>
      <c r="K332" s="5"/>
      <c r="L332" s="6"/>
      <c r="M332" s="6"/>
      <c r="N332" s="6"/>
      <c r="P332" t="s">
        <v>340</v>
      </c>
      <c r="Q332" s="4" t="e">
        <f t="shared" si="10"/>
        <v>#DIV/0!</v>
      </c>
      <c r="S332" t="s">
        <v>340</v>
      </c>
      <c r="T332" s="4" t="e">
        <f t="shared" si="11"/>
        <v>#DIV/0!</v>
      </c>
    </row>
    <row r="333" spans="1:20">
      <c r="A333" s="5" t="s">
        <v>341</v>
      </c>
      <c r="B333" s="6"/>
      <c r="C333" s="6"/>
      <c r="D333" s="6"/>
      <c r="E333" s="5"/>
      <c r="F333" s="5"/>
      <c r="G333" s="6"/>
      <c r="H333" s="6"/>
      <c r="I333" s="6"/>
      <c r="J333" s="5"/>
      <c r="K333" s="5"/>
      <c r="L333" s="6"/>
      <c r="M333" s="6"/>
      <c r="N333" s="6"/>
      <c r="P333" t="s">
        <v>341</v>
      </c>
      <c r="Q333" s="4" t="e">
        <f t="shared" si="10"/>
        <v>#DIV/0!</v>
      </c>
      <c r="S333" t="s">
        <v>341</v>
      </c>
      <c r="T333" s="4" t="e">
        <f t="shared" si="11"/>
        <v>#DIV/0!</v>
      </c>
    </row>
    <row r="334" spans="1:20">
      <c r="A334" s="5" t="s">
        <v>342</v>
      </c>
      <c r="B334" s="6"/>
      <c r="C334" s="6"/>
      <c r="D334" s="6"/>
      <c r="E334" s="5"/>
      <c r="F334" s="5"/>
      <c r="G334" s="6"/>
      <c r="H334" s="6"/>
      <c r="I334" s="6"/>
      <c r="J334" s="5"/>
      <c r="K334" s="5"/>
      <c r="L334" s="6"/>
      <c r="M334" s="6"/>
      <c r="N334" s="6"/>
      <c r="P334" t="s">
        <v>342</v>
      </c>
      <c r="Q334" s="4" t="e">
        <f t="shared" si="10"/>
        <v>#DIV/0!</v>
      </c>
      <c r="S334" t="s">
        <v>342</v>
      </c>
      <c r="T334" s="4" t="e">
        <f t="shared" si="11"/>
        <v>#DIV/0!</v>
      </c>
    </row>
    <row r="335" spans="1:20">
      <c r="A335" s="5" t="s">
        <v>343</v>
      </c>
      <c r="B335" s="6"/>
      <c r="C335" s="6"/>
      <c r="D335" s="6"/>
      <c r="E335" s="5"/>
      <c r="F335" s="5"/>
      <c r="G335" s="6"/>
      <c r="H335" s="6"/>
      <c r="I335" s="6"/>
      <c r="J335" s="5"/>
      <c r="K335" s="5"/>
      <c r="L335" s="6"/>
      <c r="M335" s="6"/>
      <c r="N335" s="6"/>
      <c r="P335" t="s">
        <v>343</v>
      </c>
      <c r="Q335" s="4" t="e">
        <f t="shared" si="10"/>
        <v>#DIV/0!</v>
      </c>
      <c r="S335" t="s">
        <v>343</v>
      </c>
      <c r="T335" s="4" t="e">
        <f t="shared" si="11"/>
        <v>#DIV/0!</v>
      </c>
    </row>
    <row r="336" spans="1:20">
      <c r="A336" s="5" t="s">
        <v>344</v>
      </c>
      <c r="B336" s="6"/>
      <c r="C336" s="6"/>
      <c r="D336" s="6"/>
      <c r="E336" s="5"/>
      <c r="F336" s="5"/>
      <c r="G336" s="6"/>
      <c r="H336" s="6"/>
      <c r="I336" s="6"/>
      <c r="J336" s="5"/>
      <c r="K336" s="5"/>
      <c r="L336" s="6"/>
      <c r="M336" s="6"/>
      <c r="N336" s="6"/>
      <c r="P336" t="s">
        <v>344</v>
      </c>
      <c r="Q336" s="4" t="e">
        <f t="shared" si="10"/>
        <v>#DIV/0!</v>
      </c>
      <c r="S336" t="s">
        <v>344</v>
      </c>
      <c r="T336" s="4" t="e">
        <f t="shared" si="11"/>
        <v>#DIV/0!</v>
      </c>
    </row>
    <row r="337" spans="1:20">
      <c r="A337" s="5" t="s">
        <v>345</v>
      </c>
      <c r="B337" s="6"/>
      <c r="C337" s="6"/>
      <c r="D337" s="6"/>
      <c r="E337" s="5"/>
      <c r="F337" s="5"/>
      <c r="G337" s="6"/>
      <c r="H337" s="6"/>
      <c r="I337" s="6"/>
      <c r="J337" s="5"/>
      <c r="K337" s="5"/>
      <c r="L337" s="6"/>
      <c r="M337" s="6"/>
      <c r="N337" s="6"/>
      <c r="P337" t="s">
        <v>345</v>
      </c>
      <c r="Q337" s="4" t="e">
        <f t="shared" si="10"/>
        <v>#DIV/0!</v>
      </c>
      <c r="S337" t="s">
        <v>345</v>
      </c>
      <c r="T337" s="4" t="e">
        <f t="shared" si="11"/>
        <v>#DIV/0!</v>
      </c>
    </row>
    <row r="338" spans="1:20">
      <c r="A338" s="5" t="s">
        <v>346</v>
      </c>
      <c r="B338" s="6"/>
      <c r="C338" s="6"/>
      <c r="D338" s="6"/>
      <c r="E338" s="5"/>
      <c r="F338" s="5"/>
      <c r="G338" s="6"/>
      <c r="H338" s="6"/>
      <c r="I338" s="6"/>
      <c r="J338" s="5"/>
      <c r="K338" s="5"/>
      <c r="L338" s="6"/>
      <c r="M338" s="6"/>
      <c r="N338" s="5"/>
      <c r="P338" t="s">
        <v>346</v>
      </c>
      <c r="Q338" s="4" t="e">
        <f t="shared" si="10"/>
        <v>#DIV/0!</v>
      </c>
      <c r="S338" t="s">
        <v>346</v>
      </c>
      <c r="T338" s="4" t="e">
        <f t="shared" si="11"/>
        <v>#DIV/0!</v>
      </c>
    </row>
    <row r="339" spans="1:20">
      <c r="A339" s="5" t="s">
        <v>347</v>
      </c>
      <c r="B339" s="6"/>
      <c r="C339" s="6"/>
      <c r="D339" s="6"/>
      <c r="E339" s="5"/>
      <c r="F339" s="5"/>
      <c r="G339" s="6"/>
      <c r="H339" s="6"/>
      <c r="I339" s="6"/>
      <c r="J339" s="5"/>
      <c r="K339" s="5"/>
      <c r="L339" s="5"/>
      <c r="M339" s="5"/>
      <c r="N339" s="5"/>
      <c r="P339" t="s">
        <v>347</v>
      </c>
      <c r="Q339" s="4" t="e">
        <f t="shared" si="10"/>
        <v>#DIV/0!</v>
      </c>
      <c r="S339" t="s">
        <v>347</v>
      </c>
      <c r="T339" s="4" t="e">
        <f t="shared" si="11"/>
        <v>#DIV/0!</v>
      </c>
    </row>
    <row r="340" spans="1:20">
      <c r="A340" s="5" t="s">
        <v>348</v>
      </c>
      <c r="B340" s="6"/>
      <c r="C340" s="6"/>
      <c r="D340" s="6"/>
      <c r="E340" s="5"/>
      <c r="F340" s="5"/>
      <c r="G340" s="6"/>
      <c r="H340" s="6"/>
      <c r="I340" s="6"/>
      <c r="J340" s="5"/>
      <c r="K340" s="5"/>
      <c r="L340" s="5"/>
      <c r="M340" s="5"/>
      <c r="N340" s="5"/>
      <c r="P340" t="s">
        <v>348</v>
      </c>
      <c r="Q340" s="4" t="e">
        <f t="shared" si="10"/>
        <v>#DIV/0!</v>
      </c>
      <c r="S340" t="s">
        <v>348</v>
      </c>
      <c r="T340" s="4" t="e">
        <f t="shared" si="11"/>
        <v>#DIV/0!</v>
      </c>
    </row>
    <row r="341" spans="1:20">
      <c r="A341" s="5" t="s">
        <v>349</v>
      </c>
      <c r="B341" s="6"/>
      <c r="C341" s="6"/>
      <c r="D341" s="6"/>
      <c r="E341" s="5"/>
      <c r="F341" s="5"/>
      <c r="G341" s="6"/>
      <c r="H341" s="6"/>
      <c r="I341" s="6"/>
      <c r="J341" s="5"/>
      <c r="K341" s="5"/>
      <c r="L341" s="5"/>
      <c r="M341" s="5"/>
      <c r="N341" s="5"/>
      <c r="P341" t="s">
        <v>349</v>
      </c>
      <c r="Q341" s="4" t="e">
        <f t="shared" si="10"/>
        <v>#DIV/0!</v>
      </c>
      <c r="S341" t="s">
        <v>349</v>
      </c>
      <c r="T341" s="4" t="e">
        <f t="shared" si="11"/>
        <v>#DIV/0!</v>
      </c>
    </row>
    <row r="342" spans="1:20">
      <c r="A342" s="5" t="s">
        <v>350</v>
      </c>
      <c r="B342" s="6"/>
      <c r="C342" s="6"/>
      <c r="D342" s="6"/>
      <c r="E342" s="5"/>
      <c r="F342" s="5"/>
      <c r="G342" s="6"/>
      <c r="H342" s="6"/>
      <c r="I342" s="6"/>
      <c r="J342" s="5"/>
      <c r="K342" s="5"/>
      <c r="L342" s="5"/>
      <c r="M342" s="5"/>
      <c r="N342" s="5"/>
      <c r="P342" t="s">
        <v>350</v>
      </c>
      <c r="Q342" s="4" t="e">
        <f t="shared" si="10"/>
        <v>#DIV/0!</v>
      </c>
      <c r="S342" t="s">
        <v>350</v>
      </c>
      <c r="T342" s="4" t="e">
        <f t="shared" si="11"/>
        <v>#DIV/0!</v>
      </c>
    </row>
    <row r="343" spans="1:20">
      <c r="A343" s="5" t="s">
        <v>351</v>
      </c>
      <c r="B343" s="6"/>
      <c r="C343" s="6"/>
      <c r="D343" s="6"/>
      <c r="E343" s="5"/>
      <c r="F343" s="5"/>
      <c r="G343" s="6"/>
      <c r="H343" s="6"/>
      <c r="I343" s="6"/>
      <c r="J343" s="5"/>
      <c r="K343" s="5"/>
      <c r="L343" s="5"/>
      <c r="M343" s="5"/>
      <c r="N343" s="5"/>
      <c r="P343" t="s">
        <v>351</v>
      </c>
      <c r="Q343" s="4" t="e">
        <f t="shared" si="10"/>
        <v>#DIV/0!</v>
      </c>
      <c r="S343" t="s">
        <v>351</v>
      </c>
      <c r="T343" s="4" t="e">
        <f t="shared" si="11"/>
        <v>#DIV/0!</v>
      </c>
    </row>
    <row r="344" spans="1:20">
      <c r="A344" s="5" t="s">
        <v>352</v>
      </c>
      <c r="B344" s="6"/>
      <c r="C344" s="6"/>
      <c r="D344" s="6"/>
      <c r="E344" s="5"/>
      <c r="F344" s="5"/>
      <c r="G344" s="6"/>
      <c r="H344" s="6"/>
      <c r="I344" s="6"/>
      <c r="J344" s="5"/>
      <c r="K344" s="5"/>
      <c r="L344" s="5"/>
      <c r="M344" s="5"/>
      <c r="N344" s="5"/>
      <c r="P344" t="s">
        <v>352</v>
      </c>
      <c r="Q344" s="4" t="e">
        <f t="shared" ref="Q344:Q407" si="12">M344/(C344-H344)</f>
        <v>#DIV/0!</v>
      </c>
      <c r="S344" t="s">
        <v>352</v>
      </c>
      <c r="T344" s="4" t="e">
        <f t="shared" si="11"/>
        <v>#DIV/0!</v>
      </c>
    </row>
    <row r="345" spans="1:20">
      <c r="A345" s="5" t="s">
        <v>334</v>
      </c>
      <c r="B345" s="6"/>
      <c r="C345" s="6"/>
      <c r="D345" s="6"/>
      <c r="E345" s="5"/>
      <c r="F345" s="5"/>
      <c r="G345" s="6"/>
      <c r="H345" s="6"/>
      <c r="I345" s="6"/>
      <c r="J345" s="5"/>
      <c r="K345" s="5"/>
      <c r="L345" s="6"/>
      <c r="M345" s="6"/>
      <c r="N345" s="6"/>
      <c r="P345" t="s">
        <v>206</v>
      </c>
      <c r="Q345" s="4" t="e">
        <f t="shared" si="12"/>
        <v>#DIV/0!</v>
      </c>
      <c r="S345" t="s">
        <v>206</v>
      </c>
      <c r="T345" s="4" t="e">
        <f t="shared" si="11"/>
        <v>#DIV/0!</v>
      </c>
    </row>
    <row r="346" spans="1:20">
      <c r="A346" s="5">
        <v>2031</v>
      </c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P346">
        <v>2031</v>
      </c>
      <c r="Q346" s="4" t="e">
        <f t="shared" si="12"/>
        <v>#DIV/0!</v>
      </c>
      <c r="S346">
        <v>2031</v>
      </c>
      <c r="T346" s="4" t="e">
        <f t="shared" si="11"/>
        <v>#DIV/0!</v>
      </c>
    </row>
    <row r="347" spans="1:20">
      <c r="A347" s="5" t="s">
        <v>337</v>
      </c>
      <c r="B347" s="6"/>
      <c r="C347" s="6"/>
      <c r="D347" s="6"/>
      <c r="E347" s="5"/>
      <c r="F347" s="5"/>
      <c r="G347" s="6"/>
      <c r="H347" s="6"/>
      <c r="I347" s="6"/>
      <c r="J347" s="5"/>
      <c r="K347" s="5"/>
      <c r="L347" s="6"/>
      <c r="M347" s="6"/>
      <c r="N347" s="6"/>
      <c r="P347" t="s">
        <v>337</v>
      </c>
      <c r="Q347" s="4" t="e">
        <f t="shared" si="12"/>
        <v>#DIV/0!</v>
      </c>
      <c r="S347" t="s">
        <v>337</v>
      </c>
      <c r="T347" s="4" t="e">
        <f t="shared" si="11"/>
        <v>#DIV/0!</v>
      </c>
    </row>
    <row r="348" spans="1:20">
      <c r="A348" s="5" t="s">
        <v>145</v>
      </c>
      <c r="B348" s="6"/>
      <c r="C348" s="6"/>
      <c r="D348" s="6"/>
      <c r="E348" s="5"/>
      <c r="F348" s="5"/>
      <c r="G348" s="6"/>
      <c r="H348" s="6"/>
      <c r="I348" s="6"/>
      <c r="J348" s="5"/>
      <c r="K348" s="5"/>
      <c r="L348" s="5"/>
      <c r="M348" s="5"/>
      <c r="N348" s="5"/>
      <c r="P348" t="s">
        <v>145</v>
      </c>
      <c r="Q348" s="4" t="e">
        <f t="shared" si="12"/>
        <v>#DIV/0!</v>
      </c>
      <c r="S348" t="s">
        <v>145</v>
      </c>
      <c r="T348" s="4" t="e">
        <f t="shared" si="11"/>
        <v>#DIV/0!</v>
      </c>
    </row>
    <row r="349" spans="1:20">
      <c r="A349" s="5" t="s">
        <v>338</v>
      </c>
      <c r="B349" s="6"/>
      <c r="C349" s="6"/>
      <c r="D349" s="6"/>
      <c r="E349" s="5"/>
      <c r="F349" s="5"/>
      <c r="G349" s="6"/>
      <c r="H349" s="6"/>
      <c r="I349" s="6"/>
      <c r="J349" s="5"/>
      <c r="K349" s="5"/>
      <c r="L349" s="5"/>
      <c r="M349" s="5"/>
      <c r="N349" s="5"/>
      <c r="P349" t="s">
        <v>338</v>
      </c>
      <c r="Q349" s="4" t="e">
        <f t="shared" si="12"/>
        <v>#DIV/0!</v>
      </c>
      <c r="S349" t="s">
        <v>338</v>
      </c>
      <c r="T349" s="4" t="e">
        <f t="shared" si="11"/>
        <v>#DIV/0!</v>
      </c>
    </row>
    <row r="350" spans="1:20">
      <c r="A350" s="5" t="s">
        <v>339</v>
      </c>
      <c r="B350" s="6"/>
      <c r="C350" s="6"/>
      <c r="D350" s="6"/>
      <c r="E350" s="5"/>
      <c r="F350" s="5"/>
      <c r="G350" s="6"/>
      <c r="H350" s="6"/>
      <c r="I350" s="6"/>
      <c r="J350" s="5"/>
      <c r="K350" s="5"/>
      <c r="L350" s="6"/>
      <c r="M350" s="6"/>
      <c r="N350" s="6"/>
      <c r="P350" t="s">
        <v>339</v>
      </c>
      <c r="Q350" s="4" t="e">
        <f t="shared" si="12"/>
        <v>#DIV/0!</v>
      </c>
      <c r="S350" t="s">
        <v>339</v>
      </c>
      <c r="T350" s="4" t="e">
        <f t="shared" si="11"/>
        <v>#DIV/0!</v>
      </c>
    </row>
    <row r="351" spans="1:20">
      <c r="A351" s="5" t="s">
        <v>340</v>
      </c>
      <c r="B351" s="6"/>
      <c r="C351" s="6"/>
      <c r="D351" s="6"/>
      <c r="E351" s="5"/>
      <c r="F351" s="5"/>
      <c r="G351" s="6"/>
      <c r="H351" s="6"/>
      <c r="I351" s="6"/>
      <c r="J351" s="5"/>
      <c r="K351" s="5"/>
      <c r="L351" s="6"/>
      <c r="M351" s="6"/>
      <c r="N351" s="6"/>
      <c r="P351" t="s">
        <v>340</v>
      </c>
      <c r="Q351" s="4" t="e">
        <f t="shared" si="12"/>
        <v>#DIV/0!</v>
      </c>
      <c r="S351" t="s">
        <v>340</v>
      </c>
      <c r="T351" s="4" t="e">
        <f t="shared" si="11"/>
        <v>#DIV/0!</v>
      </c>
    </row>
    <row r="352" spans="1:20">
      <c r="A352" s="5" t="s">
        <v>341</v>
      </c>
      <c r="B352" s="6"/>
      <c r="C352" s="6"/>
      <c r="D352" s="6"/>
      <c r="E352" s="5"/>
      <c r="F352" s="5"/>
      <c r="G352" s="6"/>
      <c r="H352" s="6"/>
      <c r="I352" s="6"/>
      <c r="J352" s="5"/>
      <c r="K352" s="5"/>
      <c r="L352" s="6"/>
      <c r="M352" s="6"/>
      <c r="N352" s="6"/>
      <c r="P352" t="s">
        <v>341</v>
      </c>
      <c r="Q352" s="4" t="e">
        <f t="shared" si="12"/>
        <v>#DIV/0!</v>
      </c>
      <c r="S352" t="s">
        <v>341</v>
      </c>
      <c r="T352" s="4" t="e">
        <f t="shared" si="11"/>
        <v>#DIV/0!</v>
      </c>
    </row>
    <row r="353" spans="1:20">
      <c r="A353" s="5" t="s">
        <v>342</v>
      </c>
      <c r="B353" s="6"/>
      <c r="C353" s="6"/>
      <c r="D353" s="6"/>
      <c r="E353" s="5"/>
      <c r="F353" s="5"/>
      <c r="G353" s="6"/>
      <c r="H353" s="6"/>
      <c r="I353" s="6"/>
      <c r="J353" s="5"/>
      <c r="K353" s="5"/>
      <c r="L353" s="6"/>
      <c r="M353" s="6"/>
      <c r="N353" s="6"/>
      <c r="P353" t="s">
        <v>342</v>
      </c>
      <c r="Q353" s="4" t="e">
        <f t="shared" si="12"/>
        <v>#DIV/0!</v>
      </c>
      <c r="S353" t="s">
        <v>342</v>
      </c>
      <c r="T353" s="4" t="e">
        <f t="shared" si="11"/>
        <v>#DIV/0!</v>
      </c>
    </row>
    <row r="354" spans="1:20">
      <c r="A354" s="5" t="s">
        <v>343</v>
      </c>
      <c r="B354" s="6"/>
      <c r="C354" s="6"/>
      <c r="D354" s="6"/>
      <c r="E354" s="5"/>
      <c r="F354" s="5"/>
      <c r="G354" s="6"/>
      <c r="H354" s="6"/>
      <c r="I354" s="6"/>
      <c r="J354" s="5"/>
      <c r="K354" s="5"/>
      <c r="L354" s="6"/>
      <c r="M354" s="6"/>
      <c r="N354" s="6"/>
      <c r="P354" t="s">
        <v>343</v>
      </c>
      <c r="Q354" s="4" t="e">
        <f t="shared" si="12"/>
        <v>#DIV/0!</v>
      </c>
      <c r="S354" t="s">
        <v>343</v>
      </c>
      <c r="T354" s="4" t="e">
        <f t="shared" si="11"/>
        <v>#DIV/0!</v>
      </c>
    </row>
    <row r="355" spans="1:20">
      <c r="A355" s="5" t="s">
        <v>344</v>
      </c>
      <c r="B355" s="6"/>
      <c r="C355" s="6"/>
      <c r="D355" s="6"/>
      <c r="E355" s="5"/>
      <c r="F355" s="5"/>
      <c r="G355" s="6"/>
      <c r="H355" s="6"/>
      <c r="I355" s="6"/>
      <c r="J355" s="5"/>
      <c r="K355" s="5"/>
      <c r="L355" s="6"/>
      <c r="M355" s="6"/>
      <c r="N355" s="6"/>
      <c r="P355" t="s">
        <v>344</v>
      </c>
      <c r="Q355" s="4" t="e">
        <f t="shared" si="12"/>
        <v>#DIV/0!</v>
      </c>
      <c r="S355" t="s">
        <v>344</v>
      </c>
      <c r="T355" s="4" t="e">
        <f t="shared" si="11"/>
        <v>#DIV/0!</v>
      </c>
    </row>
    <row r="356" spans="1:20">
      <c r="A356" s="5" t="s">
        <v>345</v>
      </c>
      <c r="B356" s="6"/>
      <c r="C356" s="6"/>
      <c r="D356" s="6"/>
      <c r="E356" s="5"/>
      <c r="F356" s="5"/>
      <c r="G356" s="6"/>
      <c r="H356" s="6"/>
      <c r="I356" s="6"/>
      <c r="J356" s="5"/>
      <c r="K356" s="5"/>
      <c r="L356" s="6"/>
      <c r="M356" s="6"/>
      <c r="N356" s="6"/>
      <c r="P356" t="s">
        <v>345</v>
      </c>
      <c r="Q356" s="4" t="e">
        <f t="shared" si="12"/>
        <v>#DIV/0!</v>
      </c>
      <c r="S356" t="s">
        <v>345</v>
      </c>
      <c r="T356" s="4" t="e">
        <f t="shared" si="11"/>
        <v>#DIV/0!</v>
      </c>
    </row>
    <row r="357" spans="1:20">
      <c r="A357" s="5" t="s">
        <v>346</v>
      </c>
      <c r="B357" s="6"/>
      <c r="C357" s="6"/>
      <c r="D357" s="6"/>
      <c r="E357" s="5"/>
      <c r="F357" s="5"/>
      <c r="G357" s="6"/>
      <c r="H357" s="6"/>
      <c r="I357" s="6"/>
      <c r="J357" s="5"/>
      <c r="K357" s="5"/>
      <c r="L357" s="6"/>
      <c r="M357" s="6"/>
      <c r="N357" s="5"/>
      <c r="P357" t="s">
        <v>346</v>
      </c>
      <c r="Q357" s="4" t="e">
        <f t="shared" si="12"/>
        <v>#DIV/0!</v>
      </c>
      <c r="S357" t="s">
        <v>346</v>
      </c>
      <c r="T357" s="4" t="e">
        <f t="shared" si="11"/>
        <v>#DIV/0!</v>
      </c>
    </row>
    <row r="358" spans="1:20">
      <c r="A358" s="5" t="s">
        <v>347</v>
      </c>
      <c r="B358" s="6"/>
      <c r="C358" s="6"/>
      <c r="D358" s="6"/>
      <c r="E358" s="5"/>
      <c r="F358" s="5"/>
      <c r="G358" s="6"/>
      <c r="H358" s="6"/>
      <c r="I358" s="6"/>
      <c r="J358" s="5"/>
      <c r="K358" s="5"/>
      <c r="L358" s="5"/>
      <c r="M358" s="5"/>
      <c r="N358" s="5"/>
      <c r="P358" t="s">
        <v>347</v>
      </c>
      <c r="Q358" s="4" t="e">
        <f t="shared" si="12"/>
        <v>#DIV/0!</v>
      </c>
      <c r="S358" t="s">
        <v>347</v>
      </c>
      <c r="T358" s="4" t="e">
        <f t="shared" si="11"/>
        <v>#DIV/0!</v>
      </c>
    </row>
    <row r="359" spans="1:20">
      <c r="A359" s="5" t="s">
        <v>348</v>
      </c>
      <c r="B359" s="6"/>
      <c r="C359" s="6"/>
      <c r="D359" s="6"/>
      <c r="E359" s="5"/>
      <c r="F359" s="5"/>
      <c r="G359" s="6"/>
      <c r="H359" s="6"/>
      <c r="I359" s="6"/>
      <c r="J359" s="5"/>
      <c r="K359" s="5"/>
      <c r="L359" s="5"/>
      <c r="M359" s="5"/>
      <c r="N359" s="5"/>
      <c r="P359" t="s">
        <v>348</v>
      </c>
      <c r="Q359" s="4" t="e">
        <f t="shared" si="12"/>
        <v>#DIV/0!</v>
      </c>
      <c r="S359" t="s">
        <v>348</v>
      </c>
      <c r="T359" s="4" t="e">
        <f t="shared" si="11"/>
        <v>#DIV/0!</v>
      </c>
    </row>
    <row r="360" spans="1:20">
      <c r="A360" s="5" t="s">
        <v>349</v>
      </c>
      <c r="B360" s="6"/>
      <c r="C360" s="6"/>
      <c r="D360" s="6"/>
      <c r="E360" s="5"/>
      <c r="F360" s="5"/>
      <c r="G360" s="6"/>
      <c r="H360" s="6"/>
      <c r="I360" s="6"/>
      <c r="J360" s="5"/>
      <c r="K360" s="5"/>
      <c r="L360" s="5"/>
      <c r="M360" s="5"/>
      <c r="N360" s="5"/>
      <c r="P360" t="s">
        <v>349</v>
      </c>
      <c r="Q360" s="4" t="e">
        <f t="shared" si="12"/>
        <v>#DIV/0!</v>
      </c>
      <c r="S360" t="s">
        <v>349</v>
      </c>
      <c r="T360" s="4" t="e">
        <f t="shared" si="11"/>
        <v>#DIV/0!</v>
      </c>
    </row>
    <row r="361" spans="1:20">
      <c r="A361" s="5" t="s">
        <v>350</v>
      </c>
      <c r="B361" s="6"/>
      <c r="C361" s="6"/>
      <c r="D361" s="6"/>
      <c r="E361" s="5"/>
      <c r="F361" s="5"/>
      <c r="G361" s="6"/>
      <c r="H361" s="6"/>
      <c r="I361" s="6"/>
      <c r="J361" s="5"/>
      <c r="K361" s="5"/>
      <c r="L361" s="5"/>
      <c r="M361" s="5"/>
      <c r="N361" s="5"/>
      <c r="P361" t="s">
        <v>350</v>
      </c>
      <c r="Q361" s="4" t="e">
        <f t="shared" si="12"/>
        <v>#DIV/0!</v>
      </c>
      <c r="S361" t="s">
        <v>350</v>
      </c>
      <c r="T361" s="4" t="e">
        <f t="shared" si="11"/>
        <v>#DIV/0!</v>
      </c>
    </row>
    <row r="362" spans="1:20">
      <c r="A362" s="5" t="s">
        <v>351</v>
      </c>
      <c r="B362" s="6"/>
      <c r="C362" s="6"/>
      <c r="D362" s="6"/>
      <c r="E362" s="5"/>
      <c r="F362" s="5"/>
      <c r="G362" s="6"/>
      <c r="H362" s="6"/>
      <c r="I362" s="6"/>
      <c r="J362" s="5"/>
      <c r="K362" s="5"/>
      <c r="L362" s="5"/>
      <c r="M362" s="5"/>
      <c r="N362" s="5"/>
      <c r="P362" t="s">
        <v>351</v>
      </c>
      <c r="Q362" s="4" t="e">
        <f t="shared" si="12"/>
        <v>#DIV/0!</v>
      </c>
      <c r="S362" t="s">
        <v>351</v>
      </c>
      <c r="T362" s="4" t="e">
        <f t="shared" si="11"/>
        <v>#DIV/0!</v>
      </c>
    </row>
    <row r="363" spans="1:20">
      <c r="A363" s="5" t="s">
        <v>352</v>
      </c>
      <c r="B363" s="6"/>
      <c r="C363" s="6"/>
      <c r="D363" s="6"/>
      <c r="E363" s="5"/>
      <c r="F363" s="5"/>
      <c r="G363" s="6"/>
      <c r="H363" s="6"/>
      <c r="I363" s="6"/>
      <c r="J363" s="5"/>
      <c r="K363" s="5"/>
      <c r="L363" s="5"/>
      <c r="M363" s="5"/>
      <c r="N363" s="5"/>
      <c r="P363" t="s">
        <v>352</v>
      </c>
      <c r="Q363" s="4" t="e">
        <f t="shared" si="12"/>
        <v>#DIV/0!</v>
      </c>
      <c r="S363" t="s">
        <v>352</v>
      </c>
      <c r="T363" s="4" t="e">
        <f t="shared" si="11"/>
        <v>#DIV/0!</v>
      </c>
    </row>
    <row r="364" spans="1:20">
      <c r="A364" s="5" t="s">
        <v>334</v>
      </c>
      <c r="B364" s="6"/>
      <c r="C364" s="6"/>
      <c r="D364" s="6"/>
      <c r="E364" s="5"/>
      <c r="F364" s="5"/>
      <c r="G364" s="6"/>
      <c r="H364" s="6"/>
      <c r="I364" s="6"/>
      <c r="J364" s="5"/>
      <c r="K364" s="5"/>
      <c r="L364" s="6"/>
      <c r="M364" s="6"/>
      <c r="N364" s="6"/>
      <c r="P364" t="s">
        <v>206</v>
      </c>
      <c r="Q364" s="4" t="e">
        <f t="shared" si="12"/>
        <v>#DIV/0!</v>
      </c>
      <c r="S364" t="s">
        <v>206</v>
      </c>
      <c r="T364" s="4" t="e">
        <f t="shared" si="11"/>
        <v>#DIV/0!</v>
      </c>
    </row>
    <row r="365" spans="1:20">
      <c r="A365" s="5">
        <v>2032</v>
      </c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P365">
        <v>2032</v>
      </c>
      <c r="Q365" s="4" t="e">
        <f t="shared" si="12"/>
        <v>#DIV/0!</v>
      </c>
      <c r="S365">
        <v>2032</v>
      </c>
      <c r="T365" s="4" t="e">
        <f t="shared" si="11"/>
        <v>#DIV/0!</v>
      </c>
    </row>
    <row r="366" spans="1:20">
      <c r="A366" s="5" t="s">
        <v>337</v>
      </c>
      <c r="B366" s="6"/>
      <c r="C366" s="6"/>
      <c r="D366" s="6"/>
      <c r="E366" s="5"/>
      <c r="F366" s="5"/>
      <c r="G366" s="6"/>
      <c r="H366" s="6"/>
      <c r="I366" s="6"/>
      <c r="J366" s="5"/>
      <c r="K366" s="5"/>
      <c r="L366" s="6"/>
      <c r="M366" s="6"/>
      <c r="N366" s="6"/>
      <c r="P366" t="s">
        <v>337</v>
      </c>
      <c r="Q366" s="4" t="e">
        <f t="shared" si="12"/>
        <v>#DIV/0!</v>
      </c>
      <c r="S366" t="s">
        <v>337</v>
      </c>
      <c r="T366" s="4" t="e">
        <f t="shared" si="11"/>
        <v>#DIV/0!</v>
      </c>
    </row>
    <row r="367" spans="1:20">
      <c r="A367" s="5" t="s">
        <v>145</v>
      </c>
      <c r="B367" s="6"/>
      <c r="C367" s="6"/>
      <c r="D367" s="6"/>
      <c r="E367" s="5"/>
      <c r="F367" s="5"/>
      <c r="G367" s="6"/>
      <c r="H367" s="6"/>
      <c r="I367" s="6"/>
      <c r="J367" s="5"/>
      <c r="K367" s="5"/>
      <c r="L367" s="5"/>
      <c r="M367" s="5"/>
      <c r="N367" s="5"/>
      <c r="P367" t="s">
        <v>145</v>
      </c>
      <c r="Q367" s="4" t="e">
        <f t="shared" si="12"/>
        <v>#DIV/0!</v>
      </c>
      <c r="S367" t="s">
        <v>145</v>
      </c>
      <c r="T367" s="4" t="e">
        <f t="shared" si="11"/>
        <v>#DIV/0!</v>
      </c>
    </row>
    <row r="368" spans="1:20">
      <c r="A368" s="5" t="s">
        <v>338</v>
      </c>
      <c r="B368" s="6"/>
      <c r="C368" s="6"/>
      <c r="D368" s="6"/>
      <c r="E368" s="5"/>
      <c r="F368" s="5"/>
      <c r="G368" s="6"/>
      <c r="H368" s="6"/>
      <c r="I368" s="6"/>
      <c r="J368" s="5"/>
      <c r="K368" s="5"/>
      <c r="L368" s="5"/>
      <c r="M368" s="5"/>
      <c r="N368" s="5"/>
      <c r="P368" t="s">
        <v>338</v>
      </c>
      <c r="Q368" s="4" t="e">
        <f t="shared" si="12"/>
        <v>#DIV/0!</v>
      </c>
      <c r="S368" t="s">
        <v>338</v>
      </c>
      <c r="T368" s="4" t="e">
        <f t="shared" si="11"/>
        <v>#DIV/0!</v>
      </c>
    </row>
    <row r="369" spans="1:20">
      <c r="A369" s="5" t="s">
        <v>339</v>
      </c>
      <c r="B369" s="6"/>
      <c r="C369" s="6"/>
      <c r="D369" s="6"/>
      <c r="E369" s="5"/>
      <c r="F369" s="5"/>
      <c r="G369" s="6"/>
      <c r="H369" s="6"/>
      <c r="I369" s="6"/>
      <c r="J369" s="5"/>
      <c r="K369" s="5"/>
      <c r="L369" s="6"/>
      <c r="M369" s="6"/>
      <c r="N369" s="6"/>
      <c r="P369" t="s">
        <v>339</v>
      </c>
      <c r="Q369" s="4" t="e">
        <f t="shared" si="12"/>
        <v>#DIV/0!</v>
      </c>
      <c r="S369" t="s">
        <v>339</v>
      </c>
      <c r="T369" s="4" t="e">
        <f t="shared" si="11"/>
        <v>#DIV/0!</v>
      </c>
    </row>
    <row r="370" spans="1:20">
      <c r="A370" s="5" t="s">
        <v>340</v>
      </c>
      <c r="B370" s="6"/>
      <c r="C370" s="6"/>
      <c r="D370" s="6"/>
      <c r="E370" s="5"/>
      <c r="F370" s="5"/>
      <c r="G370" s="6"/>
      <c r="H370" s="6"/>
      <c r="I370" s="6"/>
      <c r="J370" s="5"/>
      <c r="K370" s="5"/>
      <c r="L370" s="6"/>
      <c r="M370" s="6"/>
      <c r="N370" s="6"/>
      <c r="P370" t="s">
        <v>340</v>
      </c>
      <c r="Q370" s="4" t="e">
        <f t="shared" si="12"/>
        <v>#DIV/0!</v>
      </c>
      <c r="S370" t="s">
        <v>340</v>
      </c>
      <c r="T370" s="4" t="e">
        <f t="shared" si="11"/>
        <v>#DIV/0!</v>
      </c>
    </row>
    <row r="371" spans="1:20">
      <c r="A371" s="5" t="s">
        <v>341</v>
      </c>
      <c r="B371" s="6"/>
      <c r="C371" s="6"/>
      <c r="D371" s="6"/>
      <c r="E371" s="5"/>
      <c r="F371" s="5"/>
      <c r="G371" s="6"/>
      <c r="H371" s="6"/>
      <c r="I371" s="6"/>
      <c r="J371" s="5"/>
      <c r="K371" s="5"/>
      <c r="L371" s="6"/>
      <c r="M371" s="6"/>
      <c r="N371" s="6"/>
      <c r="P371" t="s">
        <v>341</v>
      </c>
      <c r="Q371" s="4" t="e">
        <f t="shared" si="12"/>
        <v>#DIV/0!</v>
      </c>
      <c r="S371" t="s">
        <v>341</v>
      </c>
      <c r="T371" s="4" t="e">
        <f t="shared" si="11"/>
        <v>#DIV/0!</v>
      </c>
    </row>
    <row r="372" spans="1:20">
      <c r="A372" s="5" t="s">
        <v>342</v>
      </c>
      <c r="B372" s="6"/>
      <c r="C372" s="6"/>
      <c r="D372" s="6"/>
      <c r="E372" s="5"/>
      <c r="F372" s="5"/>
      <c r="G372" s="6"/>
      <c r="H372" s="6"/>
      <c r="I372" s="6"/>
      <c r="J372" s="5"/>
      <c r="K372" s="5"/>
      <c r="L372" s="6"/>
      <c r="M372" s="6"/>
      <c r="N372" s="6"/>
      <c r="P372" t="s">
        <v>342</v>
      </c>
      <c r="Q372" s="4" t="e">
        <f t="shared" si="12"/>
        <v>#DIV/0!</v>
      </c>
      <c r="S372" t="s">
        <v>342</v>
      </c>
      <c r="T372" s="4" t="e">
        <f t="shared" si="11"/>
        <v>#DIV/0!</v>
      </c>
    </row>
    <row r="373" spans="1:20">
      <c r="A373" s="5" t="s">
        <v>343</v>
      </c>
      <c r="B373" s="6"/>
      <c r="C373" s="6"/>
      <c r="D373" s="6"/>
      <c r="E373" s="5"/>
      <c r="F373" s="5"/>
      <c r="G373" s="6"/>
      <c r="H373" s="6"/>
      <c r="I373" s="6"/>
      <c r="J373" s="5"/>
      <c r="K373" s="5"/>
      <c r="L373" s="6"/>
      <c r="M373" s="6"/>
      <c r="N373" s="6"/>
      <c r="P373" t="s">
        <v>343</v>
      </c>
      <c r="Q373" s="4" t="e">
        <f t="shared" si="12"/>
        <v>#DIV/0!</v>
      </c>
      <c r="S373" t="s">
        <v>343</v>
      </c>
      <c r="T373" s="4" t="e">
        <f t="shared" si="11"/>
        <v>#DIV/0!</v>
      </c>
    </row>
    <row r="374" spans="1:20">
      <c r="A374" s="5" t="s">
        <v>344</v>
      </c>
      <c r="B374" s="6"/>
      <c r="C374" s="6"/>
      <c r="D374" s="6"/>
      <c r="E374" s="5"/>
      <c r="F374" s="5"/>
      <c r="G374" s="6"/>
      <c r="H374" s="6"/>
      <c r="I374" s="6"/>
      <c r="J374" s="5"/>
      <c r="K374" s="5"/>
      <c r="L374" s="6"/>
      <c r="M374" s="6"/>
      <c r="N374" s="6"/>
      <c r="P374" t="s">
        <v>344</v>
      </c>
      <c r="Q374" s="4" t="e">
        <f t="shared" si="12"/>
        <v>#DIV/0!</v>
      </c>
      <c r="S374" t="s">
        <v>344</v>
      </c>
      <c r="T374" s="4" t="e">
        <f t="shared" si="11"/>
        <v>#DIV/0!</v>
      </c>
    </row>
    <row r="375" spans="1:20">
      <c r="A375" s="5" t="s">
        <v>345</v>
      </c>
      <c r="B375" s="6"/>
      <c r="C375" s="6"/>
      <c r="D375" s="6"/>
      <c r="E375" s="5"/>
      <c r="F375" s="5"/>
      <c r="G375" s="6"/>
      <c r="H375" s="6"/>
      <c r="I375" s="6"/>
      <c r="J375" s="5"/>
      <c r="K375" s="5"/>
      <c r="L375" s="6"/>
      <c r="M375" s="6"/>
      <c r="N375" s="6"/>
      <c r="P375" t="s">
        <v>345</v>
      </c>
      <c r="Q375" s="4" t="e">
        <f t="shared" si="12"/>
        <v>#DIV/0!</v>
      </c>
      <c r="S375" t="s">
        <v>345</v>
      </c>
      <c r="T375" s="4" t="e">
        <f t="shared" si="11"/>
        <v>#DIV/0!</v>
      </c>
    </row>
    <row r="376" spans="1:20">
      <c r="A376" s="5" t="s">
        <v>346</v>
      </c>
      <c r="B376" s="6"/>
      <c r="C376" s="6"/>
      <c r="D376" s="6"/>
      <c r="E376" s="5"/>
      <c r="F376" s="5"/>
      <c r="G376" s="6"/>
      <c r="H376" s="6"/>
      <c r="I376" s="6"/>
      <c r="J376" s="5"/>
      <c r="K376" s="5"/>
      <c r="L376" s="6"/>
      <c r="M376" s="6"/>
      <c r="N376" s="5"/>
      <c r="P376" t="s">
        <v>346</v>
      </c>
      <c r="Q376" s="4" t="e">
        <f t="shared" si="12"/>
        <v>#DIV/0!</v>
      </c>
      <c r="S376" t="s">
        <v>346</v>
      </c>
      <c r="T376" s="4" t="e">
        <f t="shared" si="11"/>
        <v>#DIV/0!</v>
      </c>
    </row>
    <row r="377" spans="1:20">
      <c r="A377" s="5" t="s">
        <v>347</v>
      </c>
      <c r="B377" s="6"/>
      <c r="C377" s="6"/>
      <c r="D377" s="6"/>
      <c r="E377" s="5"/>
      <c r="F377" s="5"/>
      <c r="G377" s="6"/>
      <c r="H377" s="6"/>
      <c r="I377" s="6"/>
      <c r="J377" s="5"/>
      <c r="K377" s="5"/>
      <c r="L377" s="5"/>
      <c r="M377" s="5"/>
      <c r="N377" s="5"/>
      <c r="P377" t="s">
        <v>347</v>
      </c>
      <c r="Q377" s="4" t="e">
        <f t="shared" si="12"/>
        <v>#DIV/0!</v>
      </c>
      <c r="S377" t="s">
        <v>347</v>
      </c>
      <c r="T377" s="4" t="e">
        <f t="shared" si="11"/>
        <v>#DIV/0!</v>
      </c>
    </row>
    <row r="378" spans="1:20">
      <c r="A378" s="5" t="s">
        <v>348</v>
      </c>
      <c r="B378" s="6"/>
      <c r="C378" s="6"/>
      <c r="D378" s="6"/>
      <c r="E378" s="5"/>
      <c r="F378" s="5"/>
      <c r="G378" s="6"/>
      <c r="H378" s="6"/>
      <c r="I378" s="6"/>
      <c r="J378" s="5"/>
      <c r="K378" s="5"/>
      <c r="L378" s="5"/>
      <c r="M378" s="5"/>
      <c r="N378" s="5"/>
      <c r="P378" t="s">
        <v>348</v>
      </c>
      <c r="Q378" s="4" t="e">
        <f t="shared" si="12"/>
        <v>#DIV/0!</v>
      </c>
      <c r="S378" t="s">
        <v>348</v>
      </c>
      <c r="T378" s="4" t="e">
        <f t="shared" si="11"/>
        <v>#DIV/0!</v>
      </c>
    </row>
    <row r="379" spans="1:20">
      <c r="A379" s="5" t="s">
        <v>349</v>
      </c>
      <c r="B379" s="6"/>
      <c r="C379" s="6"/>
      <c r="D379" s="6"/>
      <c r="E379" s="5"/>
      <c r="F379" s="5"/>
      <c r="G379" s="6"/>
      <c r="H379" s="6"/>
      <c r="I379" s="6"/>
      <c r="J379" s="5"/>
      <c r="K379" s="5"/>
      <c r="L379" s="5"/>
      <c r="M379" s="5"/>
      <c r="N379" s="5"/>
      <c r="P379" t="s">
        <v>349</v>
      </c>
      <c r="Q379" s="4" t="e">
        <f t="shared" si="12"/>
        <v>#DIV/0!</v>
      </c>
      <c r="S379" t="s">
        <v>349</v>
      </c>
      <c r="T379" s="4" t="e">
        <f t="shared" si="11"/>
        <v>#DIV/0!</v>
      </c>
    </row>
    <row r="380" spans="1:20">
      <c r="A380" s="5" t="s">
        <v>350</v>
      </c>
      <c r="B380" s="6"/>
      <c r="C380" s="6"/>
      <c r="D380" s="6"/>
      <c r="E380" s="5"/>
      <c r="F380" s="5"/>
      <c r="G380" s="6"/>
      <c r="H380" s="6"/>
      <c r="I380" s="6"/>
      <c r="J380" s="5"/>
      <c r="K380" s="5"/>
      <c r="L380" s="5"/>
      <c r="M380" s="5"/>
      <c r="N380" s="5"/>
      <c r="P380" t="s">
        <v>350</v>
      </c>
      <c r="Q380" s="4" t="e">
        <f t="shared" si="12"/>
        <v>#DIV/0!</v>
      </c>
      <c r="S380" t="s">
        <v>350</v>
      </c>
      <c r="T380" s="4" t="e">
        <f t="shared" si="11"/>
        <v>#DIV/0!</v>
      </c>
    </row>
    <row r="381" spans="1:20">
      <c r="A381" s="5" t="s">
        <v>351</v>
      </c>
      <c r="B381" s="6"/>
      <c r="C381" s="6"/>
      <c r="D381" s="6"/>
      <c r="E381" s="5"/>
      <c r="F381" s="5"/>
      <c r="G381" s="6"/>
      <c r="H381" s="6"/>
      <c r="I381" s="6"/>
      <c r="J381" s="5"/>
      <c r="K381" s="5"/>
      <c r="L381" s="5"/>
      <c r="M381" s="5"/>
      <c r="N381" s="5"/>
      <c r="P381" t="s">
        <v>351</v>
      </c>
      <c r="Q381" s="4" t="e">
        <f t="shared" si="12"/>
        <v>#DIV/0!</v>
      </c>
      <c r="S381" t="s">
        <v>351</v>
      </c>
      <c r="T381" s="4" t="e">
        <f t="shared" si="11"/>
        <v>#DIV/0!</v>
      </c>
    </row>
    <row r="382" spans="1:20">
      <c r="A382" s="5" t="s">
        <v>352</v>
      </c>
      <c r="B382" s="6"/>
      <c r="C382" s="6"/>
      <c r="D382" s="6"/>
      <c r="E382" s="5"/>
      <c r="F382" s="5"/>
      <c r="G382" s="6"/>
      <c r="H382" s="6"/>
      <c r="I382" s="6"/>
      <c r="J382" s="5"/>
      <c r="K382" s="5"/>
      <c r="L382" s="5"/>
      <c r="M382" s="5"/>
      <c r="N382" s="5"/>
      <c r="P382" t="s">
        <v>352</v>
      </c>
      <c r="Q382" s="4" t="e">
        <f t="shared" si="12"/>
        <v>#DIV/0!</v>
      </c>
      <c r="S382" t="s">
        <v>352</v>
      </c>
      <c r="T382" s="4" t="e">
        <f t="shared" si="11"/>
        <v>#DIV/0!</v>
      </c>
    </row>
    <row r="383" spans="1:20">
      <c r="A383" s="5" t="s">
        <v>334</v>
      </c>
      <c r="B383" s="6"/>
      <c r="C383" s="6"/>
      <c r="D383" s="6"/>
      <c r="E383" s="5"/>
      <c r="F383" s="5"/>
      <c r="G383" s="6"/>
      <c r="H383" s="6"/>
      <c r="I383" s="6"/>
      <c r="J383" s="5"/>
      <c r="K383" s="5"/>
      <c r="L383" s="6"/>
      <c r="M383" s="6"/>
      <c r="N383" s="6"/>
      <c r="P383" t="s">
        <v>206</v>
      </c>
      <c r="Q383" s="4" t="e">
        <f t="shared" si="12"/>
        <v>#DIV/0!</v>
      </c>
      <c r="S383" t="s">
        <v>206</v>
      </c>
      <c r="T383" s="4" t="e">
        <f t="shared" si="11"/>
        <v>#DIV/0!</v>
      </c>
    </row>
    <row r="384" spans="1:20">
      <c r="A384" s="5">
        <v>2033</v>
      </c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P384">
        <v>2033</v>
      </c>
      <c r="Q384" s="4" t="e">
        <f t="shared" si="12"/>
        <v>#DIV/0!</v>
      </c>
      <c r="S384">
        <v>2033</v>
      </c>
      <c r="T384" s="4" t="e">
        <f t="shared" si="11"/>
        <v>#DIV/0!</v>
      </c>
    </row>
    <row r="385" spans="1:20">
      <c r="A385" s="5" t="s">
        <v>337</v>
      </c>
      <c r="B385" s="6"/>
      <c r="C385" s="6"/>
      <c r="D385" s="6"/>
      <c r="E385" s="5"/>
      <c r="F385" s="5"/>
      <c r="G385" s="6"/>
      <c r="H385" s="6"/>
      <c r="I385" s="6"/>
      <c r="J385" s="5"/>
      <c r="K385" s="5"/>
      <c r="L385" s="6"/>
      <c r="M385" s="6"/>
      <c r="N385" s="6"/>
      <c r="P385" t="s">
        <v>337</v>
      </c>
      <c r="Q385" s="4" t="e">
        <f t="shared" si="12"/>
        <v>#DIV/0!</v>
      </c>
      <c r="S385" t="s">
        <v>337</v>
      </c>
      <c r="T385" s="4" t="e">
        <f t="shared" si="11"/>
        <v>#DIV/0!</v>
      </c>
    </row>
    <row r="386" spans="1:20">
      <c r="A386" s="5" t="s">
        <v>145</v>
      </c>
      <c r="B386" s="6"/>
      <c r="C386" s="6"/>
      <c r="D386" s="6"/>
      <c r="E386" s="5"/>
      <c r="F386" s="5"/>
      <c r="G386" s="6"/>
      <c r="H386" s="6"/>
      <c r="I386" s="6"/>
      <c r="J386" s="5"/>
      <c r="K386" s="5"/>
      <c r="L386" s="5"/>
      <c r="M386" s="5"/>
      <c r="N386" s="5"/>
      <c r="P386" t="s">
        <v>145</v>
      </c>
      <c r="Q386" s="4" t="e">
        <f t="shared" si="12"/>
        <v>#DIV/0!</v>
      </c>
      <c r="S386" t="s">
        <v>145</v>
      </c>
      <c r="T386" s="4" t="e">
        <f t="shared" si="11"/>
        <v>#DIV/0!</v>
      </c>
    </row>
    <row r="387" spans="1:20">
      <c r="A387" s="5" t="s">
        <v>338</v>
      </c>
      <c r="B387" s="6"/>
      <c r="C387" s="6"/>
      <c r="D387" s="6"/>
      <c r="E387" s="5"/>
      <c r="F387" s="5"/>
      <c r="G387" s="6"/>
      <c r="H387" s="6"/>
      <c r="I387" s="6"/>
      <c r="J387" s="5"/>
      <c r="K387" s="5"/>
      <c r="L387" s="5"/>
      <c r="M387" s="5"/>
      <c r="N387" s="5"/>
      <c r="P387" t="s">
        <v>338</v>
      </c>
      <c r="Q387" s="4" t="e">
        <f t="shared" si="12"/>
        <v>#DIV/0!</v>
      </c>
      <c r="S387" t="s">
        <v>338</v>
      </c>
      <c r="T387" s="4" t="e">
        <f t="shared" si="11"/>
        <v>#DIV/0!</v>
      </c>
    </row>
    <row r="388" spans="1:20">
      <c r="A388" s="5" t="s">
        <v>339</v>
      </c>
      <c r="B388" s="6"/>
      <c r="C388" s="6"/>
      <c r="D388" s="6"/>
      <c r="E388" s="5"/>
      <c r="F388" s="5"/>
      <c r="G388" s="6"/>
      <c r="H388" s="6"/>
      <c r="I388" s="6"/>
      <c r="J388" s="5"/>
      <c r="K388" s="5"/>
      <c r="L388" s="6"/>
      <c r="M388" s="6"/>
      <c r="N388" s="6"/>
      <c r="P388" t="s">
        <v>339</v>
      </c>
      <c r="Q388" s="4" t="e">
        <f t="shared" si="12"/>
        <v>#DIV/0!</v>
      </c>
      <c r="S388" t="s">
        <v>339</v>
      </c>
      <c r="T388" s="4" t="e">
        <f t="shared" si="11"/>
        <v>#DIV/0!</v>
      </c>
    </row>
    <row r="389" spans="1:20">
      <c r="A389" s="5" t="s">
        <v>340</v>
      </c>
      <c r="B389" s="6"/>
      <c r="C389" s="6"/>
      <c r="D389" s="6"/>
      <c r="E389" s="5"/>
      <c r="F389" s="5"/>
      <c r="G389" s="6"/>
      <c r="H389" s="6"/>
      <c r="I389" s="6"/>
      <c r="J389" s="5"/>
      <c r="K389" s="5"/>
      <c r="L389" s="6"/>
      <c r="M389" s="6"/>
      <c r="N389" s="6"/>
      <c r="P389" t="s">
        <v>340</v>
      </c>
      <c r="Q389" s="4" t="e">
        <f t="shared" si="12"/>
        <v>#DIV/0!</v>
      </c>
      <c r="S389" t="s">
        <v>340</v>
      </c>
      <c r="T389" s="4" t="e">
        <f t="shared" ref="T389:T440" si="13">H389/C389</f>
        <v>#DIV/0!</v>
      </c>
    </row>
    <row r="390" spans="1:20">
      <c r="A390" s="5" t="s">
        <v>341</v>
      </c>
      <c r="B390" s="6"/>
      <c r="C390" s="6"/>
      <c r="D390" s="6"/>
      <c r="E390" s="5"/>
      <c r="F390" s="5"/>
      <c r="G390" s="6"/>
      <c r="H390" s="6"/>
      <c r="I390" s="6"/>
      <c r="J390" s="5"/>
      <c r="K390" s="5"/>
      <c r="L390" s="6"/>
      <c r="M390" s="6"/>
      <c r="N390" s="6"/>
      <c r="P390" t="s">
        <v>341</v>
      </c>
      <c r="Q390" s="4" t="e">
        <f t="shared" si="12"/>
        <v>#DIV/0!</v>
      </c>
      <c r="S390" t="s">
        <v>341</v>
      </c>
      <c r="T390" s="4" t="e">
        <f t="shared" si="13"/>
        <v>#DIV/0!</v>
      </c>
    </row>
    <row r="391" spans="1:20">
      <c r="A391" s="5" t="s">
        <v>342</v>
      </c>
      <c r="B391" s="6"/>
      <c r="C391" s="6"/>
      <c r="D391" s="6"/>
      <c r="E391" s="5"/>
      <c r="F391" s="5"/>
      <c r="G391" s="6"/>
      <c r="H391" s="6"/>
      <c r="I391" s="6"/>
      <c r="J391" s="5"/>
      <c r="K391" s="5"/>
      <c r="L391" s="6"/>
      <c r="M391" s="6"/>
      <c r="N391" s="6"/>
      <c r="P391" t="s">
        <v>342</v>
      </c>
      <c r="Q391" s="4" t="e">
        <f t="shared" si="12"/>
        <v>#DIV/0!</v>
      </c>
      <c r="S391" t="s">
        <v>342</v>
      </c>
      <c r="T391" s="4" t="e">
        <f t="shared" si="13"/>
        <v>#DIV/0!</v>
      </c>
    </row>
    <row r="392" spans="1:20">
      <c r="A392" s="5" t="s">
        <v>343</v>
      </c>
      <c r="B392" s="6"/>
      <c r="C392" s="6"/>
      <c r="D392" s="6"/>
      <c r="E392" s="5"/>
      <c r="F392" s="5"/>
      <c r="G392" s="6"/>
      <c r="H392" s="6"/>
      <c r="I392" s="6"/>
      <c r="J392" s="5"/>
      <c r="K392" s="5"/>
      <c r="L392" s="6"/>
      <c r="M392" s="6"/>
      <c r="N392" s="6"/>
      <c r="P392" t="s">
        <v>343</v>
      </c>
      <c r="Q392" s="4" t="e">
        <f t="shared" si="12"/>
        <v>#DIV/0!</v>
      </c>
      <c r="S392" t="s">
        <v>343</v>
      </c>
      <c r="T392" s="4" t="e">
        <f t="shared" si="13"/>
        <v>#DIV/0!</v>
      </c>
    </row>
    <row r="393" spans="1:20">
      <c r="A393" s="5" t="s">
        <v>344</v>
      </c>
      <c r="B393" s="6"/>
      <c r="C393" s="6"/>
      <c r="D393" s="6"/>
      <c r="E393" s="5"/>
      <c r="F393" s="5"/>
      <c r="G393" s="6"/>
      <c r="H393" s="6"/>
      <c r="I393" s="6"/>
      <c r="J393" s="5"/>
      <c r="K393" s="5"/>
      <c r="L393" s="6"/>
      <c r="M393" s="6"/>
      <c r="N393" s="6"/>
      <c r="P393" t="s">
        <v>344</v>
      </c>
      <c r="Q393" s="4" t="e">
        <f t="shared" si="12"/>
        <v>#DIV/0!</v>
      </c>
      <c r="S393" t="s">
        <v>344</v>
      </c>
      <c r="T393" s="4" t="e">
        <f t="shared" si="13"/>
        <v>#DIV/0!</v>
      </c>
    </row>
    <row r="394" spans="1:20">
      <c r="A394" s="5" t="s">
        <v>345</v>
      </c>
      <c r="B394" s="6"/>
      <c r="C394" s="6"/>
      <c r="D394" s="6"/>
      <c r="E394" s="5"/>
      <c r="F394" s="5"/>
      <c r="G394" s="6"/>
      <c r="H394" s="6"/>
      <c r="I394" s="6"/>
      <c r="J394" s="5"/>
      <c r="K394" s="5"/>
      <c r="L394" s="6"/>
      <c r="M394" s="6"/>
      <c r="N394" s="6"/>
      <c r="P394" t="s">
        <v>345</v>
      </c>
      <c r="Q394" s="4" t="e">
        <f t="shared" si="12"/>
        <v>#DIV/0!</v>
      </c>
      <c r="S394" t="s">
        <v>345</v>
      </c>
      <c r="T394" s="4" t="e">
        <f t="shared" si="13"/>
        <v>#DIV/0!</v>
      </c>
    </row>
    <row r="395" spans="1:20">
      <c r="A395" s="5" t="s">
        <v>346</v>
      </c>
      <c r="B395" s="6"/>
      <c r="C395" s="6"/>
      <c r="D395" s="6"/>
      <c r="E395" s="5"/>
      <c r="F395" s="5"/>
      <c r="G395" s="6"/>
      <c r="H395" s="6"/>
      <c r="I395" s="6"/>
      <c r="J395" s="5"/>
      <c r="K395" s="5"/>
      <c r="L395" s="6"/>
      <c r="M395" s="6"/>
      <c r="N395" s="5"/>
      <c r="P395" t="s">
        <v>346</v>
      </c>
      <c r="Q395" s="4" t="e">
        <f t="shared" si="12"/>
        <v>#DIV/0!</v>
      </c>
      <c r="S395" t="s">
        <v>346</v>
      </c>
      <c r="T395" s="4" t="e">
        <f t="shared" si="13"/>
        <v>#DIV/0!</v>
      </c>
    </row>
    <row r="396" spans="1:20">
      <c r="A396" s="5" t="s">
        <v>347</v>
      </c>
      <c r="B396" s="6"/>
      <c r="C396" s="6"/>
      <c r="D396" s="6"/>
      <c r="E396" s="5"/>
      <c r="F396" s="5"/>
      <c r="G396" s="6"/>
      <c r="H396" s="6"/>
      <c r="I396" s="6"/>
      <c r="J396" s="5"/>
      <c r="K396" s="5"/>
      <c r="L396" s="5"/>
      <c r="M396" s="5"/>
      <c r="N396" s="5"/>
      <c r="P396" t="s">
        <v>347</v>
      </c>
      <c r="Q396" s="4" t="e">
        <f t="shared" si="12"/>
        <v>#DIV/0!</v>
      </c>
      <c r="S396" t="s">
        <v>347</v>
      </c>
      <c r="T396" s="4" t="e">
        <f t="shared" si="13"/>
        <v>#DIV/0!</v>
      </c>
    </row>
    <row r="397" spans="1:20">
      <c r="A397" s="5" t="s">
        <v>348</v>
      </c>
      <c r="B397" s="6"/>
      <c r="C397" s="6"/>
      <c r="D397" s="6"/>
      <c r="E397" s="5"/>
      <c r="F397" s="5"/>
      <c r="G397" s="6"/>
      <c r="H397" s="6"/>
      <c r="I397" s="6"/>
      <c r="J397" s="5"/>
      <c r="K397" s="5"/>
      <c r="L397" s="5"/>
      <c r="M397" s="5"/>
      <c r="N397" s="5"/>
      <c r="P397" t="s">
        <v>348</v>
      </c>
      <c r="Q397" s="4" t="e">
        <f t="shared" si="12"/>
        <v>#DIV/0!</v>
      </c>
      <c r="S397" t="s">
        <v>348</v>
      </c>
      <c r="T397" s="4" t="e">
        <f t="shared" si="13"/>
        <v>#DIV/0!</v>
      </c>
    </row>
    <row r="398" spans="1:20">
      <c r="A398" s="5" t="s">
        <v>349</v>
      </c>
      <c r="B398" s="6"/>
      <c r="C398" s="6"/>
      <c r="D398" s="6"/>
      <c r="E398" s="5"/>
      <c r="F398" s="5"/>
      <c r="G398" s="6"/>
      <c r="H398" s="6"/>
      <c r="I398" s="6"/>
      <c r="J398" s="5"/>
      <c r="K398" s="5"/>
      <c r="L398" s="5"/>
      <c r="M398" s="5"/>
      <c r="N398" s="5"/>
      <c r="P398" t="s">
        <v>349</v>
      </c>
      <c r="Q398" s="4" t="e">
        <f t="shared" si="12"/>
        <v>#DIV/0!</v>
      </c>
      <c r="S398" t="s">
        <v>349</v>
      </c>
      <c r="T398" s="4" t="e">
        <f t="shared" si="13"/>
        <v>#DIV/0!</v>
      </c>
    </row>
    <row r="399" spans="1:20">
      <c r="A399" s="5" t="s">
        <v>350</v>
      </c>
      <c r="B399" s="6"/>
      <c r="C399" s="6"/>
      <c r="D399" s="6"/>
      <c r="E399" s="5"/>
      <c r="F399" s="5"/>
      <c r="G399" s="6"/>
      <c r="H399" s="6"/>
      <c r="I399" s="6"/>
      <c r="J399" s="5"/>
      <c r="K399" s="5"/>
      <c r="L399" s="5"/>
      <c r="M399" s="5"/>
      <c r="N399" s="5"/>
      <c r="P399" t="s">
        <v>350</v>
      </c>
      <c r="Q399" s="4" t="e">
        <f t="shared" si="12"/>
        <v>#DIV/0!</v>
      </c>
      <c r="S399" t="s">
        <v>350</v>
      </c>
      <c r="T399" s="4" t="e">
        <f t="shared" si="13"/>
        <v>#DIV/0!</v>
      </c>
    </row>
    <row r="400" spans="1:20">
      <c r="A400" s="5" t="s">
        <v>351</v>
      </c>
      <c r="B400" s="6"/>
      <c r="C400" s="6"/>
      <c r="D400" s="6"/>
      <c r="E400" s="5"/>
      <c r="F400" s="5"/>
      <c r="G400" s="6"/>
      <c r="H400" s="6"/>
      <c r="I400" s="6"/>
      <c r="J400" s="5"/>
      <c r="K400" s="5"/>
      <c r="L400" s="5"/>
      <c r="M400" s="5"/>
      <c r="N400" s="5"/>
      <c r="P400" t="s">
        <v>351</v>
      </c>
      <c r="Q400" s="4" t="e">
        <f t="shared" si="12"/>
        <v>#DIV/0!</v>
      </c>
      <c r="S400" t="s">
        <v>351</v>
      </c>
      <c r="T400" s="4" t="e">
        <f t="shared" si="13"/>
        <v>#DIV/0!</v>
      </c>
    </row>
    <row r="401" spans="1:20">
      <c r="A401" s="5" t="s">
        <v>352</v>
      </c>
      <c r="B401" s="6"/>
      <c r="C401" s="6"/>
      <c r="D401" s="6"/>
      <c r="E401" s="5"/>
      <c r="F401" s="5"/>
      <c r="G401" s="6"/>
      <c r="H401" s="6"/>
      <c r="I401" s="6"/>
      <c r="J401" s="5"/>
      <c r="K401" s="5"/>
      <c r="L401" s="5"/>
      <c r="M401" s="5"/>
      <c r="N401" s="5"/>
      <c r="P401" t="s">
        <v>352</v>
      </c>
      <c r="Q401" s="4" t="e">
        <f t="shared" si="12"/>
        <v>#DIV/0!</v>
      </c>
      <c r="S401" t="s">
        <v>352</v>
      </c>
      <c r="T401" s="4" t="e">
        <f t="shared" si="13"/>
        <v>#DIV/0!</v>
      </c>
    </row>
    <row r="402" spans="1:20">
      <c r="A402" s="5" t="s">
        <v>334</v>
      </c>
      <c r="B402" s="6"/>
      <c r="C402" s="6"/>
      <c r="D402" s="6"/>
      <c r="E402" s="5"/>
      <c r="F402" s="5"/>
      <c r="G402" s="6"/>
      <c r="H402" s="6"/>
      <c r="I402" s="6"/>
      <c r="J402" s="5"/>
      <c r="K402" s="5"/>
      <c r="L402" s="6"/>
      <c r="M402" s="6"/>
      <c r="N402" s="6"/>
      <c r="P402" t="s">
        <v>206</v>
      </c>
      <c r="Q402" s="4" t="e">
        <f t="shared" si="12"/>
        <v>#DIV/0!</v>
      </c>
      <c r="S402" t="s">
        <v>206</v>
      </c>
      <c r="T402" s="4" t="e">
        <f t="shared" si="13"/>
        <v>#DIV/0!</v>
      </c>
    </row>
    <row r="403" spans="1:20">
      <c r="A403" s="5">
        <v>2034</v>
      </c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P403">
        <v>2034</v>
      </c>
      <c r="Q403" s="4" t="e">
        <f t="shared" si="12"/>
        <v>#DIV/0!</v>
      </c>
      <c r="S403">
        <v>2034</v>
      </c>
      <c r="T403" s="4" t="e">
        <f t="shared" si="13"/>
        <v>#DIV/0!</v>
      </c>
    </row>
    <row r="404" spans="1:20">
      <c r="A404" s="5" t="s">
        <v>337</v>
      </c>
      <c r="B404" s="6"/>
      <c r="C404" s="6"/>
      <c r="D404" s="6"/>
      <c r="E404" s="5"/>
      <c r="F404" s="5"/>
      <c r="G404" s="6"/>
      <c r="H404" s="6"/>
      <c r="I404" s="6"/>
      <c r="J404" s="5"/>
      <c r="K404" s="5"/>
      <c r="L404" s="6"/>
      <c r="M404" s="6"/>
      <c r="N404" s="6"/>
      <c r="P404" t="s">
        <v>337</v>
      </c>
      <c r="Q404" s="4" t="e">
        <f t="shared" si="12"/>
        <v>#DIV/0!</v>
      </c>
      <c r="S404" t="s">
        <v>337</v>
      </c>
      <c r="T404" s="4" t="e">
        <f t="shared" si="13"/>
        <v>#DIV/0!</v>
      </c>
    </row>
    <row r="405" spans="1:20">
      <c r="A405" s="5" t="s">
        <v>145</v>
      </c>
      <c r="B405" s="6"/>
      <c r="C405" s="6"/>
      <c r="D405" s="6"/>
      <c r="E405" s="5"/>
      <c r="F405" s="5"/>
      <c r="G405" s="6"/>
      <c r="H405" s="6"/>
      <c r="I405" s="6"/>
      <c r="J405" s="5"/>
      <c r="K405" s="5"/>
      <c r="L405" s="5"/>
      <c r="M405" s="5"/>
      <c r="N405" s="5"/>
      <c r="P405" t="s">
        <v>145</v>
      </c>
      <c r="Q405" s="4" t="e">
        <f t="shared" si="12"/>
        <v>#DIV/0!</v>
      </c>
      <c r="S405" t="s">
        <v>145</v>
      </c>
      <c r="T405" s="4" t="e">
        <f t="shared" si="13"/>
        <v>#DIV/0!</v>
      </c>
    </row>
    <row r="406" spans="1:20">
      <c r="A406" s="5" t="s">
        <v>338</v>
      </c>
      <c r="B406" s="6"/>
      <c r="C406" s="6"/>
      <c r="D406" s="6"/>
      <c r="E406" s="5"/>
      <c r="F406" s="5"/>
      <c r="G406" s="6"/>
      <c r="H406" s="6"/>
      <c r="I406" s="6"/>
      <c r="J406" s="5"/>
      <c r="K406" s="5"/>
      <c r="L406" s="5"/>
      <c r="M406" s="5"/>
      <c r="N406" s="5"/>
      <c r="P406" t="s">
        <v>338</v>
      </c>
      <c r="Q406" s="4" t="e">
        <f t="shared" si="12"/>
        <v>#DIV/0!</v>
      </c>
      <c r="S406" t="s">
        <v>338</v>
      </c>
      <c r="T406" s="4" t="e">
        <f t="shared" si="13"/>
        <v>#DIV/0!</v>
      </c>
    </row>
    <row r="407" spans="1:20">
      <c r="A407" s="5" t="s">
        <v>339</v>
      </c>
      <c r="B407" s="6"/>
      <c r="C407" s="6"/>
      <c r="D407" s="6"/>
      <c r="E407" s="5"/>
      <c r="F407" s="5"/>
      <c r="G407" s="6"/>
      <c r="H407" s="6"/>
      <c r="I407" s="6"/>
      <c r="J407" s="5"/>
      <c r="K407" s="5"/>
      <c r="L407" s="6"/>
      <c r="M407" s="6"/>
      <c r="N407" s="6"/>
      <c r="P407" t="s">
        <v>339</v>
      </c>
      <c r="Q407" s="4" t="e">
        <f t="shared" si="12"/>
        <v>#DIV/0!</v>
      </c>
      <c r="S407" t="s">
        <v>339</v>
      </c>
      <c r="T407" s="4" t="e">
        <f t="shared" si="13"/>
        <v>#DIV/0!</v>
      </c>
    </row>
    <row r="408" spans="1:20">
      <c r="A408" s="5" t="s">
        <v>340</v>
      </c>
      <c r="B408" s="6"/>
      <c r="C408" s="6"/>
      <c r="D408" s="6"/>
      <c r="E408" s="5"/>
      <c r="F408" s="5"/>
      <c r="G408" s="6"/>
      <c r="H408" s="6"/>
      <c r="I408" s="6"/>
      <c r="J408" s="5"/>
      <c r="K408" s="5"/>
      <c r="L408" s="6"/>
      <c r="M408" s="6"/>
      <c r="N408" s="6"/>
      <c r="P408" t="s">
        <v>340</v>
      </c>
      <c r="Q408" s="4" t="e">
        <f t="shared" ref="Q408:Q440" si="14">M408/(C408-H408)</f>
        <v>#DIV/0!</v>
      </c>
      <c r="S408" t="s">
        <v>340</v>
      </c>
      <c r="T408" s="4" t="e">
        <f t="shared" si="13"/>
        <v>#DIV/0!</v>
      </c>
    </row>
    <row r="409" spans="1:20">
      <c r="A409" s="5" t="s">
        <v>341</v>
      </c>
      <c r="B409" s="6"/>
      <c r="C409" s="6"/>
      <c r="D409" s="6"/>
      <c r="E409" s="5"/>
      <c r="F409" s="5"/>
      <c r="G409" s="6"/>
      <c r="H409" s="6"/>
      <c r="I409" s="6"/>
      <c r="J409" s="5"/>
      <c r="K409" s="5"/>
      <c r="L409" s="6"/>
      <c r="M409" s="6"/>
      <c r="N409" s="6"/>
      <c r="P409" t="s">
        <v>341</v>
      </c>
      <c r="Q409" s="4" t="e">
        <f t="shared" si="14"/>
        <v>#DIV/0!</v>
      </c>
      <c r="S409" t="s">
        <v>341</v>
      </c>
      <c r="T409" s="4" t="e">
        <f t="shared" si="13"/>
        <v>#DIV/0!</v>
      </c>
    </row>
    <row r="410" spans="1:20">
      <c r="A410" s="5" t="s">
        <v>342</v>
      </c>
      <c r="B410" s="6"/>
      <c r="C410" s="6"/>
      <c r="D410" s="6"/>
      <c r="E410" s="5"/>
      <c r="F410" s="5"/>
      <c r="G410" s="6"/>
      <c r="H410" s="6"/>
      <c r="I410" s="6"/>
      <c r="J410" s="5"/>
      <c r="K410" s="5"/>
      <c r="L410" s="6"/>
      <c r="M410" s="6"/>
      <c r="N410" s="6"/>
      <c r="P410" t="s">
        <v>342</v>
      </c>
      <c r="Q410" s="4" t="e">
        <f t="shared" si="14"/>
        <v>#DIV/0!</v>
      </c>
      <c r="S410" t="s">
        <v>342</v>
      </c>
      <c r="T410" s="4" t="e">
        <f t="shared" si="13"/>
        <v>#DIV/0!</v>
      </c>
    </row>
    <row r="411" spans="1:20">
      <c r="A411" s="5" t="s">
        <v>343</v>
      </c>
      <c r="B411" s="6"/>
      <c r="C411" s="6"/>
      <c r="D411" s="6"/>
      <c r="E411" s="5"/>
      <c r="F411" s="5"/>
      <c r="G411" s="6"/>
      <c r="H411" s="6"/>
      <c r="I411" s="6"/>
      <c r="J411" s="5"/>
      <c r="K411" s="5"/>
      <c r="L411" s="6"/>
      <c r="M411" s="6"/>
      <c r="N411" s="6"/>
      <c r="P411" t="s">
        <v>343</v>
      </c>
      <c r="Q411" s="4" t="e">
        <f t="shared" si="14"/>
        <v>#DIV/0!</v>
      </c>
      <c r="S411" t="s">
        <v>343</v>
      </c>
      <c r="T411" s="4" t="e">
        <f t="shared" si="13"/>
        <v>#DIV/0!</v>
      </c>
    </row>
    <row r="412" spans="1:20">
      <c r="A412" s="5" t="s">
        <v>344</v>
      </c>
      <c r="B412" s="6"/>
      <c r="C412" s="6"/>
      <c r="D412" s="6"/>
      <c r="E412" s="5"/>
      <c r="F412" s="5"/>
      <c r="G412" s="6"/>
      <c r="H412" s="6"/>
      <c r="I412" s="6"/>
      <c r="J412" s="5"/>
      <c r="K412" s="5"/>
      <c r="L412" s="6"/>
      <c r="M412" s="6"/>
      <c r="N412" s="6"/>
      <c r="P412" t="s">
        <v>344</v>
      </c>
      <c r="Q412" s="4" t="e">
        <f t="shared" si="14"/>
        <v>#DIV/0!</v>
      </c>
      <c r="S412" t="s">
        <v>344</v>
      </c>
      <c r="T412" s="4" t="e">
        <f t="shared" si="13"/>
        <v>#DIV/0!</v>
      </c>
    </row>
    <row r="413" spans="1:20">
      <c r="A413" s="5" t="s">
        <v>345</v>
      </c>
      <c r="B413" s="6"/>
      <c r="C413" s="6"/>
      <c r="D413" s="6"/>
      <c r="E413" s="5"/>
      <c r="F413" s="5"/>
      <c r="G413" s="6"/>
      <c r="H413" s="6"/>
      <c r="I413" s="6"/>
      <c r="J413" s="5"/>
      <c r="K413" s="5"/>
      <c r="L413" s="6"/>
      <c r="M413" s="6"/>
      <c r="N413" s="6"/>
      <c r="P413" t="s">
        <v>345</v>
      </c>
      <c r="Q413" s="4" t="e">
        <f t="shared" si="14"/>
        <v>#DIV/0!</v>
      </c>
      <c r="S413" t="s">
        <v>345</v>
      </c>
      <c r="T413" s="4" t="e">
        <f t="shared" si="13"/>
        <v>#DIV/0!</v>
      </c>
    </row>
    <row r="414" spans="1:20">
      <c r="A414" s="5" t="s">
        <v>346</v>
      </c>
      <c r="B414" s="6"/>
      <c r="C414" s="6"/>
      <c r="D414" s="6"/>
      <c r="E414" s="5"/>
      <c r="F414" s="5"/>
      <c r="G414" s="6"/>
      <c r="H414" s="6"/>
      <c r="I414" s="6"/>
      <c r="J414" s="5"/>
      <c r="K414" s="5"/>
      <c r="L414" s="6"/>
      <c r="M414" s="6"/>
      <c r="N414" s="5"/>
      <c r="P414" t="s">
        <v>346</v>
      </c>
      <c r="Q414" s="4" t="e">
        <f t="shared" si="14"/>
        <v>#DIV/0!</v>
      </c>
      <c r="S414" t="s">
        <v>346</v>
      </c>
      <c r="T414" s="4" t="e">
        <f t="shared" si="13"/>
        <v>#DIV/0!</v>
      </c>
    </row>
    <row r="415" spans="1:20">
      <c r="A415" s="5" t="s">
        <v>347</v>
      </c>
      <c r="B415" s="6"/>
      <c r="C415" s="6"/>
      <c r="D415" s="6"/>
      <c r="E415" s="5"/>
      <c r="F415" s="5"/>
      <c r="G415" s="6"/>
      <c r="H415" s="6"/>
      <c r="I415" s="6"/>
      <c r="J415" s="5"/>
      <c r="K415" s="5"/>
      <c r="L415" s="5"/>
      <c r="M415" s="5"/>
      <c r="N415" s="5"/>
      <c r="P415" t="s">
        <v>347</v>
      </c>
      <c r="Q415" s="4" t="e">
        <f t="shared" si="14"/>
        <v>#DIV/0!</v>
      </c>
      <c r="S415" t="s">
        <v>347</v>
      </c>
      <c r="T415" s="4" t="e">
        <f t="shared" si="13"/>
        <v>#DIV/0!</v>
      </c>
    </row>
    <row r="416" spans="1:20">
      <c r="A416" s="5" t="s">
        <v>348</v>
      </c>
      <c r="B416" s="6"/>
      <c r="C416" s="6"/>
      <c r="D416" s="6"/>
      <c r="E416" s="5"/>
      <c r="F416" s="5"/>
      <c r="G416" s="6"/>
      <c r="H416" s="6"/>
      <c r="I416" s="6"/>
      <c r="J416" s="5"/>
      <c r="K416" s="5"/>
      <c r="L416" s="5"/>
      <c r="M416" s="5"/>
      <c r="N416" s="5"/>
      <c r="P416" t="s">
        <v>348</v>
      </c>
      <c r="Q416" s="4" t="e">
        <f t="shared" si="14"/>
        <v>#DIV/0!</v>
      </c>
      <c r="S416" t="s">
        <v>348</v>
      </c>
      <c r="T416" s="4" t="e">
        <f t="shared" si="13"/>
        <v>#DIV/0!</v>
      </c>
    </row>
    <row r="417" spans="1:20">
      <c r="A417" s="5" t="s">
        <v>349</v>
      </c>
      <c r="B417" s="6"/>
      <c r="C417" s="6"/>
      <c r="D417" s="6"/>
      <c r="E417" s="5"/>
      <c r="F417" s="5"/>
      <c r="G417" s="6"/>
      <c r="H417" s="6"/>
      <c r="I417" s="6"/>
      <c r="J417" s="5"/>
      <c r="K417" s="5"/>
      <c r="L417" s="5"/>
      <c r="M417" s="5"/>
      <c r="N417" s="5"/>
      <c r="P417" t="s">
        <v>349</v>
      </c>
      <c r="Q417" s="4" t="e">
        <f t="shared" si="14"/>
        <v>#DIV/0!</v>
      </c>
      <c r="S417" t="s">
        <v>349</v>
      </c>
      <c r="T417" s="4" t="e">
        <f t="shared" si="13"/>
        <v>#DIV/0!</v>
      </c>
    </row>
    <row r="418" spans="1:20">
      <c r="A418" s="5" t="s">
        <v>350</v>
      </c>
      <c r="B418" s="6"/>
      <c r="C418" s="6"/>
      <c r="D418" s="6"/>
      <c r="E418" s="5"/>
      <c r="F418" s="5"/>
      <c r="G418" s="6"/>
      <c r="H418" s="6"/>
      <c r="I418" s="6"/>
      <c r="J418" s="5"/>
      <c r="K418" s="5"/>
      <c r="L418" s="5"/>
      <c r="M418" s="5"/>
      <c r="N418" s="5"/>
      <c r="P418" t="s">
        <v>350</v>
      </c>
      <c r="Q418" s="4" t="e">
        <f t="shared" si="14"/>
        <v>#DIV/0!</v>
      </c>
      <c r="S418" t="s">
        <v>350</v>
      </c>
      <c r="T418" s="4" t="e">
        <f t="shared" si="13"/>
        <v>#DIV/0!</v>
      </c>
    </row>
    <row r="419" spans="1:20">
      <c r="A419" s="5" t="s">
        <v>351</v>
      </c>
      <c r="B419" s="6"/>
      <c r="C419" s="6"/>
      <c r="D419" s="6"/>
      <c r="E419" s="5"/>
      <c r="F419" s="5"/>
      <c r="G419" s="6"/>
      <c r="H419" s="6"/>
      <c r="I419" s="6"/>
      <c r="J419" s="5"/>
      <c r="K419" s="5"/>
      <c r="L419" s="5"/>
      <c r="M419" s="5"/>
      <c r="N419" s="5"/>
      <c r="P419" t="s">
        <v>351</v>
      </c>
      <c r="Q419" s="4" t="e">
        <f t="shared" si="14"/>
        <v>#DIV/0!</v>
      </c>
      <c r="S419" t="s">
        <v>351</v>
      </c>
      <c r="T419" s="4" t="e">
        <f t="shared" si="13"/>
        <v>#DIV/0!</v>
      </c>
    </row>
    <row r="420" spans="1:20">
      <c r="A420" s="5" t="s">
        <v>352</v>
      </c>
      <c r="B420" s="6"/>
      <c r="C420" s="6"/>
      <c r="D420" s="6"/>
      <c r="E420" s="5"/>
      <c r="F420" s="5"/>
      <c r="G420" s="6"/>
      <c r="H420" s="6"/>
      <c r="I420" s="6"/>
      <c r="J420" s="5"/>
      <c r="K420" s="5"/>
      <c r="L420" s="5"/>
      <c r="M420" s="5"/>
      <c r="N420" s="5"/>
      <c r="P420" t="s">
        <v>352</v>
      </c>
      <c r="Q420" s="4" t="e">
        <f t="shared" si="14"/>
        <v>#DIV/0!</v>
      </c>
      <c r="S420" t="s">
        <v>352</v>
      </c>
      <c r="T420" s="4" t="e">
        <f t="shared" si="13"/>
        <v>#DIV/0!</v>
      </c>
    </row>
    <row r="421" spans="1:20">
      <c r="A421" s="5" t="s">
        <v>334</v>
      </c>
      <c r="B421" s="6"/>
      <c r="C421" s="6"/>
      <c r="D421" s="6"/>
      <c r="E421" s="5"/>
      <c r="F421" s="5"/>
      <c r="G421" s="6"/>
      <c r="H421" s="6"/>
      <c r="I421" s="6"/>
      <c r="J421" s="5"/>
      <c r="K421" s="5"/>
      <c r="L421" s="6"/>
      <c r="M421" s="6"/>
      <c r="N421" s="6"/>
      <c r="P421" t="s">
        <v>206</v>
      </c>
      <c r="Q421" s="4" t="e">
        <f t="shared" si="14"/>
        <v>#DIV/0!</v>
      </c>
      <c r="S421" t="s">
        <v>206</v>
      </c>
      <c r="T421" s="4" t="e">
        <f t="shared" si="13"/>
        <v>#DIV/0!</v>
      </c>
    </row>
    <row r="422" spans="1:20">
      <c r="A422" s="5">
        <v>2035</v>
      </c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P422">
        <v>2035</v>
      </c>
      <c r="Q422" s="4" t="e">
        <f t="shared" si="14"/>
        <v>#DIV/0!</v>
      </c>
      <c r="S422">
        <v>2035</v>
      </c>
      <c r="T422" s="4" t="e">
        <f t="shared" si="13"/>
        <v>#DIV/0!</v>
      </c>
    </row>
    <row r="423" spans="1:20">
      <c r="A423" s="5" t="s">
        <v>337</v>
      </c>
      <c r="B423" s="6"/>
      <c r="C423" s="6"/>
      <c r="D423" s="6"/>
      <c r="E423" s="5"/>
      <c r="F423" s="5"/>
      <c r="G423" s="6"/>
      <c r="H423" s="6"/>
      <c r="I423" s="6"/>
      <c r="J423" s="5"/>
      <c r="K423" s="5"/>
      <c r="L423" s="6"/>
      <c r="M423" s="6"/>
      <c r="N423" s="6"/>
      <c r="P423" t="s">
        <v>337</v>
      </c>
      <c r="Q423" s="4" t="e">
        <f t="shared" si="14"/>
        <v>#DIV/0!</v>
      </c>
      <c r="S423" t="s">
        <v>337</v>
      </c>
      <c r="T423" s="4" t="e">
        <f t="shared" si="13"/>
        <v>#DIV/0!</v>
      </c>
    </row>
    <row r="424" spans="1:20">
      <c r="A424" s="5" t="s">
        <v>145</v>
      </c>
      <c r="B424" s="6"/>
      <c r="C424" s="6"/>
      <c r="D424" s="6"/>
      <c r="E424" s="5"/>
      <c r="F424" s="5"/>
      <c r="G424" s="6"/>
      <c r="H424" s="6"/>
      <c r="I424" s="6"/>
      <c r="J424" s="5"/>
      <c r="K424" s="5"/>
      <c r="L424" s="5"/>
      <c r="M424" s="5"/>
      <c r="N424" s="5"/>
      <c r="P424" t="s">
        <v>145</v>
      </c>
      <c r="Q424" s="4" t="e">
        <f t="shared" si="14"/>
        <v>#DIV/0!</v>
      </c>
      <c r="S424" t="s">
        <v>145</v>
      </c>
      <c r="T424" s="4" t="e">
        <f t="shared" si="13"/>
        <v>#DIV/0!</v>
      </c>
    </row>
    <row r="425" spans="1:20">
      <c r="A425" s="5" t="s">
        <v>338</v>
      </c>
      <c r="B425" s="6"/>
      <c r="C425" s="6"/>
      <c r="D425" s="6"/>
      <c r="E425" s="5"/>
      <c r="F425" s="5"/>
      <c r="G425" s="6"/>
      <c r="H425" s="6"/>
      <c r="I425" s="6"/>
      <c r="J425" s="5"/>
      <c r="K425" s="5"/>
      <c r="L425" s="5"/>
      <c r="M425" s="5"/>
      <c r="N425" s="5"/>
      <c r="P425" t="s">
        <v>338</v>
      </c>
      <c r="Q425" s="4" t="e">
        <f t="shared" si="14"/>
        <v>#DIV/0!</v>
      </c>
      <c r="S425" t="s">
        <v>338</v>
      </c>
      <c r="T425" s="4" t="e">
        <f t="shared" si="13"/>
        <v>#DIV/0!</v>
      </c>
    </row>
    <row r="426" spans="1:20">
      <c r="A426" s="5" t="s">
        <v>339</v>
      </c>
      <c r="B426" s="6"/>
      <c r="C426" s="6"/>
      <c r="D426" s="6"/>
      <c r="E426" s="5"/>
      <c r="F426" s="5"/>
      <c r="G426" s="6"/>
      <c r="H426" s="6"/>
      <c r="I426" s="6"/>
      <c r="J426" s="5"/>
      <c r="K426" s="5"/>
      <c r="L426" s="6"/>
      <c r="M426" s="6"/>
      <c r="N426" s="6"/>
      <c r="P426" t="s">
        <v>339</v>
      </c>
      <c r="Q426" s="4" t="e">
        <f t="shared" si="14"/>
        <v>#DIV/0!</v>
      </c>
      <c r="S426" t="s">
        <v>339</v>
      </c>
      <c r="T426" s="4" t="e">
        <f t="shared" si="13"/>
        <v>#DIV/0!</v>
      </c>
    </row>
    <row r="427" spans="1:20">
      <c r="A427" s="5" t="s">
        <v>340</v>
      </c>
      <c r="B427" s="6"/>
      <c r="C427" s="6"/>
      <c r="D427" s="6"/>
      <c r="E427" s="5"/>
      <c r="F427" s="5"/>
      <c r="G427" s="6"/>
      <c r="H427" s="6"/>
      <c r="I427" s="6"/>
      <c r="J427" s="5"/>
      <c r="K427" s="5"/>
      <c r="L427" s="6"/>
      <c r="M427" s="6"/>
      <c r="N427" s="6"/>
      <c r="P427" t="s">
        <v>340</v>
      </c>
      <c r="Q427" s="4" t="e">
        <f t="shared" si="14"/>
        <v>#DIV/0!</v>
      </c>
      <c r="S427" t="s">
        <v>340</v>
      </c>
      <c r="T427" s="4" t="e">
        <f t="shared" si="13"/>
        <v>#DIV/0!</v>
      </c>
    </row>
    <row r="428" spans="1:20">
      <c r="A428" s="5" t="s">
        <v>341</v>
      </c>
      <c r="B428" s="6"/>
      <c r="C428" s="6"/>
      <c r="D428" s="6"/>
      <c r="E428" s="5"/>
      <c r="F428" s="5"/>
      <c r="G428" s="6"/>
      <c r="H428" s="6"/>
      <c r="I428" s="6"/>
      <c r="J428" s="5"/>
      <c r="K428" s="5"/>
      <c r="L428" s="6"/>
      <c r="M428" s="6"/>
      <c r="N428" s="6"/>
      <c r="P428" t="s">
        <v>341</v>
      </c>
      <c r="Q428" s="4" t="e">
        <f t="shared" si="14"/>
        <v>#DIV/0!</v>
      </c>
      <c r="S428" t="s">
        <v>341</v>
      </c>
      <c r="T428" s="4" t="e">
        <f t="shared" si="13"/>
        <v>#DIV/0!</v>
      </c>
    </row>
    <row r="429" spans="1:20">
      <c r="A429" s="5" t="s">
        <v>342</v>
      </c>
      <c r="B429" s="6"/>
      <c r="C429" s="6"/>
      <c r="D429" s="6"/>
      <c r="E429" s="5"/>
      <c r="F429" s="5"/>
      <c r="G429" s="6"/>
      <c r="H429" s="6"/>
      <c r="I429" s="6"/>
      <c r="J429" s="5"/>
      <c r="K429" s="5"/>
      <c r="L429" s="6"/>
      <c r="M429" s="6"/>
      <c r="N429" s="6"/>
      <c r="P429" t="s">
        <v>342</v>
      </c>
      <c r="Q429" s="4" t="e">
        <f t="shared" si="14"/>
        <v>#DIV/0!</v>
      </c>
      <c r="S429" t="s">
        <v>342</v>
      </c>
      <c r="T429" s="4" t="e">
        <f t="shared" si="13"/>
        <v>#DIV/0!</v>
      </c>
    </row>
    <row r="430" spans="1:20">
      <c r="A430" s="5" t="s">
        <v>343</v>
      </c>
      <c r="B430" s="6"/>
      <c r="C430" s="6"/>
      <c r="D430" s="6"/>
      <c r="E430" s="5"/>
      <c r="F430" s="5"/>
      <c r="G430" s="6"/>
      <c r="H430" s="6"/>
      <c r="I430" s="6"/>
      <c r="J430" s="5"/>
      <c r="K430" s="5"/>
      <c r="L430" s="6"/>
      <c r="M430" s="6"/>
      <c r="N430" s="6"/>
      <c r="P430" t="s">
        <v>343</v>
      </c>
      <c r="Q430" s="4" t="e">
        <f t="shared" si="14"/>
        <v>#DIV/0!</v>
      </c>
      <c r="S430" t="s">
        <v>343</v>
      </c>
      <c r="T430" s="4" t="e">
        <f t="shared" si="13"/>
        <v>#DIV/0!</v>
      </c>
    </row>
    <row r="431" spans="1:20">
      <c r="A431" s="5" t="s">
        <v>344</v>
      </c>
      <c r="B431" s="6"/>
      <c r="C431" s="6"/>
      <c r="D431" s="6"/>
      <c r="E431" s="5"/>
      <c r="F431" s="5"/>
      <c r="G431" s="6"/>
      <c r="H431" s="6"/>
      <c r="I431" s="6"/>
      <c r="J431" s="5"/>
      <c r="K431" s="5"/>
      <c r="L431" s="6"/>
      <c r="M431" s="6"/>
      <c r="N431" s="6"/>
      <c r="P431" t="s">
        <v>344</v>
      </c>
      <c r="Q431" s="4" t="e">
        <f t="shared" si="14"/>
        <v>#DIV/0!</v>
      </c>
      <c r="S431" t="s">
        <v>344</v>
      </c>
      <c r="T431" s="4" t="e">
        <f t="shared" si="13"/>
        <v>#DIV/0!</v>
      </c>
    </row>
    <row r="432" spans="1:20">
      <c r="A432" s="5" t="s">
        <v>345</v>
      </c>
      <c r="B432" s="6"/>
      <c r="C432" s="6"/>
      <c r="D432" s="6"/>
      <c r="E432" s="5"/>
      <c r="F432" s="5"/>
      <c r="G432" s="6"/>
      <c r="H432" s="6"/>
      <c r="I432" s="6"/>
      <c r="J432" s="5"/>
      <c r="K432" s="5"/>
      <c r="L432" s="6"/>
      <c r="M432" s="6"/>
      <c r="N432" s="6"/>
      <c r="P432" t="s">
        <v>345</v>
      </c>
      <c r="Q432" s="4" t="e">
        <f t="shared" si="14"/>
        <v>#DIV/0!</v>
      </c>
      <c r="S432" t="s">
        <v>345</v>
      </c>
      <c r="T432" s="4" t="e">
        <f t="shared" si="13"/>
        <v>#DIV/0!</v>
      </c>
    </row>
    <row r="433" spans="1:20">
      <c r="A433" s="5" t="s">
        <v>346</v>
      </c>
      <c r="B433" s="6"/>
      <c r="C433" s="6"/>
      <c r="D433" s="6"/>
      <c r="E433" s="5"/>
      <c r="F433" s="5"/>
      <c r="G433" s="6"/>
      <c r="H433" s="6"/>
      <c r="I433" s="6"/>
      <c r="J433" s="5"/>
      <c r="K433" s="5"/>
      <c r="L433" s="6"/>
      <c r="M433" s="6"/>
      <c r="N433" s="5"/>
      <c r="P433" t="s">
        <v>346</v>
      </c>
      <c r="Q433" s="4" t="e">
        <f t="shared" si="14"/>
        <v>#DIV/0!</v>
      </c>
      <c r="S433" t="s">
        <v>346</v>
      </c>
      <c r="T433" s="4" t="e">
        <f t="shared" si="13"/>
        <v>#DIV/0!</v>
      </c>
    </row>
    <row r="434" spans="1:20">
      <c r="A434" s="5" t="s">
        <v>347</v>
      </c>
      <c r="B434" s="6"/>
      <c r="C434" s="6"/>
      <c r="D434" s="6"/>
      <c r="E434" s="5"/>
      <c r="F434" s="5"/>
      <c r="G434" s="6"/>
      <c r="H434" s="6"/>
      <c r="I434" s="6"/>
      <c r="J434" s="5"/>
      <c r="K434" s="5"/>
      <c r="L434" s="5"/>
      <c r="M434" s="5"/>
      <c r="N434" s="5"/>
      <c r="P434" t="s">
        <v>347</v>
      </c>
      <c r="Q434" s="4" t="e">
        <f t="shared" si="14"/>
        <v>#DIV/0!</v>
      </c>
      <c r="S434" t="s">
        <v>347</v>
      </c>
      <c r="T434" s="4" t="e">
        <f t="shared" si="13"/>
        <v>#DIV/0!</v>
      </c>
    </row>
    <row r="435" spans="1:20">
      <c r="A435" s="5" t="s">
        <v>348</v>
      </c>
      <c r="B435" s="6"/>
      <c r="C435" s="6"/>
      <c r="D435" s="6"/>
      <c r="E435" s="5"/>
      <c r="F435" s="5"/>
      <c r="G435" s="6"/>
      <c r="H435" s="6"/>
      <c r="I435" s="6"/>
      <c r="J435" s="5"/>
      <c r="K435" s="5"/>
      <c r="L435" s="5"/>
      <c r="M435" s="5"/>
      <c r="N435" s="5"/>
      <c r="P435" t="s">
        <v>348</v>
      </c>
      <c r="Q435" s="4" t="e">
        <f t="shared" si="14"/>
        <v>#DIV/0!</v>
      </c>
      <c r="S435" t="s">
        <v>348</v>
      </c>
      <c r="T435" s="4" t="e">
        <f t="shared" si="13"/>
        <v>#DIV/0!</v>
      </c>
    </row>
    <row r="436" spans="1:20">
      <c r="A436" s="5" t="s">
        <v>349</v>
      </c>
      <c r="B436" s="6"/>
      <c r="C436" s="6"/>
      <c r="D436" s="6"/>
      <c r="E436" s="5"/>
      <c r="F436" s="5"/>
      <c r="G436" s="6"/>
      <c r="H436" s="6"/>
      <c r="I436" s="6"/>
      <c r="J436" s="5"/>
      <c r="K436" s="5"/>
      <c r="L436" s="5"/>
      <c r="M436" s="5"/>
      <c r="N436" s="5"/>
      <c r="P436" t="s">
        <v>349</v>
      </c>
      <c r="Q436" s="4" t="e">
        <f t="shared" si="14"/>
        <v>#DIV/0!</v>
      </c>
      <c r="S436" t="s">
        <v>349</v>
      </c>
      <c r="T436" s="4" t="e">
        <f t="shared" si="13"/>
        <v>#DIV/0!</v>
      </c>
    </row>
    <row r="437" spans="1:20">
      <c r="A437" s="5" t="s">
        <v>350</v>
      </c>
      <c r="B437" s="6"/>
      <c r="C437" s="6"/>
      <c r="D437" s="6"/>
      <c r="E437" s="5"/>
      <c r="F437" s="5"/>
      <c r="G437" s="6"/>
      <c r="H437" s="6"/>
      <c r="I437" s="6"/>
      <c r="J437" s="5"/>
      <c r="K437" s="5"/>
      <c r="L437" s="5"/>
      <c r="M437" s="5"/>
      <c r="N437" s="5"/>
      <c r="P437" t="s">
        <v>350</v>
      </c>
      <c r="Q437" s="4" t="e">
        <f t="shared" si="14"/>
        <v>#DIV/0!</v>
      </c>
      <c r="S437" t="s">
        <v>350</v>
      </c>
      <c r="T437" s="4" t="e">
        <f t="shared" si="13"/>
        <v>#DIV/0!</v>
      </c>
    </row>
    <row r="438" spans="1:20">
      <c r="A438" s="5" t="s">
        <v>351</v>
      </c>
      <c r="B438" s="6"/>
      <c r="C438" s="6"/>
      <c r="D438" s="6"/>
      <c r="E438" s="5"/>
      <c r="F438" s="5"/>
      <c r="G438" s="6"/>
      <c r="H438" s="6"/>
      <c r="I438" s="6"/>
      <c r="J438" s="5"/>
      <c r="K438" s="5"/>
      <c r="L438" s="5"/>
      <c r="M438" s="5"/>
      <c r="N438" s="5"/>
      <c r="P438" t="s">
        <v>351</v>
      </c>
      <c r="Q438" s="4" t="e">
        <f t="shared" si="14"/>
        <v>#DIV/0!</v>
      </c>
      <c r="S438" t="s">
        <v>351</v>
      </c>
      <c r="T438" s="4" t="e">
        <f t="shared" si="13"/>
        <v>#DIV/0!</v>
      </c>
    </row>
    <row r="439" spans="1:20">
      <c r="A439" s="5" t="s">
        <v>352</v>
      </c>
      <c r="B439" s="6"/>
      <c r="C439" s="6"/>
      <c r="D439" s="6"/>
      <c r="E439" s="5"/>
      <c r="F439" s="5"/>
      <c r="G439" s="6"/>
      <c r="H439" s="6"/>
      <c r="I439" s="6"/>
      <c r="J439" s="5"/>
      <c r="K439" s="5"/>
      <c r="L439" s="5"/>
      <c r="M439" s="5"/>
      <c r="N439" s="5"/>
      <c r="P439" t="s">
        <v>352</v>
      </c>
      <c r="Q439" s="4" t="e">
        <f t="shared" si="14"/>
        <v>#DIV/0!</v>
      </c>
      <c r="S439" t="s">
        <v>352</v>
      </c>
      <c r="T439" s="4" t="e">
        <f t="shared" si="13"/>
        <v>#DIV/0!</v>
      </c>
    </row>
    <row r="440" spans="1:20">
      <c r="A440" s="5" t="s">
        <v>334</v>
      </c>
      <c r="B440" s="6"/>
      <c r="C440" s="6"/>
      <c r="D440" s="6"/>
      <c r="E440" s="5"/>
      <c r="F440" s="5"/>
      <c r="G440" s="6"/>
      <c r="H440" s="6"/>
      <c r="I440" s="6"/>
      <c r="J440" s="5"/>
      <c r="K440" s="5"/>
      <c r="L440" s="6"/>
      <c r="M440" s="6"/>
      <c r="N440" s="6"/>
      <c r="P440" t="s">
        <v>206</v>
      </c>
      <c r="Q440" s="4" t="e">
        <f t="shared" si="14"/>
        <v>#DIV/0!</v>
      </c>
      <c r="S440" t="s">
        <v>206</v>
      </c>
      <c r="T440" s="4" t="e">
        <f t="shared" si="13"/>
        <v>#DIV/0!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H43"/>
  <sheetViews>
    <sheetView workbookViewId="0"/>
  </sheetViews>
  <sheetFormatPr defaultColWidth="9.140625" defaultRowHeight="15"/>
  <sheetData>
    <row r="1" spans="1:86">
      <c r="C1" t="s">
        <v>114</v>
      </c>
      <c r="D1" t="s">
        <v>114</v>
      </c>
      <c r="E1" t="s">
        <v>114</v>
      </c>
      <c r="F1" t="s">
        <v>114</v>
      </c>
      <c r="G1" t="s">
        <v>114</v>
      </c>
      <c r="H1" t="s">
        <v>114</v>
      </c>
      <c r="I1" t="s">
        <v>114</v>
      </c>
      <c r="J1" t="s">
        <v>115</v>
      </c>
      <c r="K1" t="s">
        <v>115</v>
      </c>
      <c r="L1" t="s">
        <v>115</v>
      </c>
      <c r="M1" t="s">
        <v>115</v>
      </c>
      <c r="N1" t="s">
        <v>115</v>
      </c>
      <c r="O1" t="s">
        <v>115</v>
      </c>
      <c r="P1" t="s">
        <v>115</v>
      </c>
      <c r="Q1" t="s">
        <v>116</v>
      </c>
      <c r="R1" t="s">
        <v>116</v>
      </c>
      <c r="S1" t="s">
        <v>116</v>
      </c>
      <c r="T1" t="s">
        <v>116</v>
      </c>
      <c r="U1" t="s">
        <v>116</v>
      </c>
      <c r="V1" t="s">
        <v>116</v>
      </c>
      <c r="W1" t="s">
        <v>116</v>
      </c>
      <c r="X1" t="s">
        <v>117</v>
      </c>
      <c r="Y1" t="s">
        <v>117</v>
      </c>
      <c r="Z1" t="s">
        <v>117</v>
      </c>
      <c r="AA1" t="s">
        <v>117</v>
      </c>
      <c r="AB1" t="s">
        <v>117</v>
      </c>
      <c r="AC1" t="s">
        <v>117</v>
      </c>
      <c r="AD1" t="s">
        <v>117</v>
      </c>
      <c r="AE1" t="s">
        <v>118</v>
      </c>
      <c r="AF1" t="s">
        <v>118</v>
      </c>
      <c r="AG1" t="s">
        <v>118</v>
      </c>
      <c r="AH1" t="s">
        <v>118</v>
      </c>
      <c r="AI1" t="s">
        <v>118</v>
      </c>
      <c r="AJ1" t="s">
        <v>118</v>
      </c>
      <c r="AK1" t="s">
        <v>118</v>
      </c>
      <c r="AL1" t="s">
        <v>119</v>
      </c>
      <c r="AM1" t="s">
        <v>119</v>
      </c>
      <c r="AN1" t="s">
        <v>119</v>
      </c>
      <c r="AO1" t="s">
        <v>119</v>
      </c>
      <c r="AP1" t="s">
        <v>119</v>
      </c>
      <c r="AQ1" t="s">
        <v>119</v>
      </c>
      <c r="AR1" t="s">
        <v>119</v>
      </c>
      <c r="AS1" t="s">
        <v>120</v>
      </c>
      <c r="AT1" t="s">
        <v>120</v>
      </c>
      <c r="AU1" t="s">
        <v>120</v>
      </c>
      <c r="AV1" t="s">
        <v>120</v>
      </c>
      <c r="AW1" t="s">
        <v>120</v>
      </c>
      <c r="AX1" t="s">
        <v>120</v>
      </c>
      <c r="AY1" t="s">
        <v>120</v>
      </c>
      <c r="AZ1" t="s">
        <v>121</v>
      </c>
      <c r="BA1" t="s">
        <v>121</v>
      </c>
      <c r="BB1" t="s">
        <v>121</v>
      </c>
      <c r="BC1" t="s">
        <v>121</v>
      </c>
      <c r="BD1" t="s">
        <v>121</v>
      </c>
      <c r="BE1" t="s">
        <v>121</v>
      </c>
      <c r="BF1" t="s">
        <v>121</v>
      </c>
      <c r="BG1" t="s">
        <v>122</v>
      </c>
      <c r="BH1" t="s">
        <v>122</v>
      </c>
      <c r="BI1" t="s">
        <v>122</v>
      </c>
      <c r="BJ1" t="s">
        <v>122</v>
      </c>
      <c r="BK1" t="s">
        <v>122</v>
      </c>
      <c r="BL1" t="s">
        <v>122</v>
      </c>
      <c r="BM1" t="s">
        <v>122</v>
      </c>
      <c r="BN1" t="s">
        <v>123</v>
      </c>
      <c r="BO1" t="s">
        <v>123</v>
      </c>
      <c r="BP1" t="s">
        <v>123</v>
      </c>
      <c r="BQ1" t="s">
        <v>123</v>
      </c>
      <c r="BR1" t="s">
        <v>123</v>
      </c>
      <c r="BS1" t="s">
        <v>123</v>
      </c>
      <c r="BT1" t="s">
        <v>123</v>
      </c>
      <c r="BU1" t="s">
        <v>124</v>
      </c>
      <c r="BV1" t="s">
        <v>124</v>
      </c>
      <c r="BW1" t="s">
        <v>124</v>
      </c>
      <c r="BX1" t="s">
        <v>124</v>
      </c>
      <c r="BY1" t="s">
        <v>124</v>
      </c>
      <c r="BZ1" t="s">
        <v>124</v>
      </c>
      <c r="CA1" t="s">
        <v>124</v>
      </c>
      <c r="CB1" t="s">
        <v>125</v>
      </c>
      <c r="CC1" t="s">
        <v>125</v>
      </c>
      <c r="CD1" t="s">
        <v>125</v>
      </c>
      <c r="CE1" t="s">
        <v>125</v>
      </c>
      <c r="CF1" t="s">
        <v>125</v>
      </c>
      <c r="CG1" t="s">
        <v>125</v>
      </c>
      <c r="CH1" t="s">
        <v>125</v>
      </c>
    </row>
    <row r="2" spans="1:86">
      <c r="C2" t="s">
        <v>253</v>
      </c>
      <c r="D2" t="s">
        <v>254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253</v>
      </c>
      <c r="K2" t="s">
        <v>254</v>
      </c>
      <c r="L2" t="s">
        <v>137</v>
      </c>
      <c r="M2" t="s">
        <v>138</v>
      </c>
      <c r="N2" t="s">
        <v>139</v>
      </c>
      <c r="O2" t="s">
        <v>140</v>
      </c>
      <c r="P2" t="s">
        <v>141</v>
      </c>
      <c r="Q2" t="s">
        <v>253</v>
      </c>
      <c r="R2" t="s">
        <v>254</v>
      </c>
      <c r="S2" t="s">
        <v>137</v>
      </c>
      <c r="T2" t="s">
        <v>138</v>
      </c>
      <c r="U2" t="s">
        <v>139</v>
      </c>
      <c r="V2" t="s">
        <v>140</v>
      </c>
      <c r="W2" t="s">
        <v>141</v>
      </c>
      <c r="X2" t="s">
        <v>253</v>
      </c>
      <c r="Y2" t="s">
        <v>254</v>
      </c>
      <c r="Z2" t="s">
        <v>137</v>
      </c>
      <c r="AA2" t="s">
        <v>138</v>
      </c>
      <c r="AB2" t="s">
        <v>139</v>
      </c>
      <c r="AC2" t="s">
        <v>140</v>
      </c>
      <c r="AD2" t="s">
        <v>141</v>
      </c>
      <c r="AE2" t="s">
        <v>253</v>
      </c>
      <c r="AF2" t="s">
        <v>254</v>
      </c>
      <c r="AG2" t="s">
        <v>137</v>
      </c>
      <c r="AH2" t="s">
        <v>138</v>
      </c>
      <c r="AI2" t="s">
        <v>139</v>
      </c>
      <c r="AJ2" t="s">
        <v>140</v>
      </c>
      <c r="AK2" t="s">
        <v>141</v>
      </c>
      <c r="AL2" t="s">
        <v>253</v>
      </c>
      <c r="AM2" t="s">
        <v>254</v>
      </c>
      <c r="AN2" t="s">
        <v>137</v>
      </c>
      <c r="AO2" t="s">
        <v>138</v>
      </c>
      <c r="AP2" t="s">
        <v>139</v>
      </c>
      <c r="AQ2" t="s">
        <v>140</v>
      </c>
      <c r="AR2" t="s">
        <v>141</v>
      </c>
      <c r="AS2" t="s">
        <v>253</v>
      </c>
      <c r="AT2" t="s">
        <v>254</v>
      </c>
      <c r="AU2" t="s">
        <v>137</v>
      </c>
      <c r="AV2" t="s">
        <v>138</v>
      </c>
      <c r="AW2" t="s">
        <v>139</v>
      </c>
      <c r="AX2" t="s">
        <v>140</v>
      </c>
      <c r="AY2" t="s">
        <v>141</v>
      </c>
      <c r="AZ2" t="s">
        <v>253</v>
      </c>
      <c r="BA2" t="s">
        <v>254</v>
      </c>
      <c r="BB2" t="s">
        <v>137</v>
      </c>
      <c r="BC2" t="s">
        <v>138</v>
      </c>
      <c r="BD2" t="s">
        <v>139</v>
      </c>
      <c r="BE2" t="s">
        <v>140</v>
      </c>
      <c r="BF2" t="s">
        <v>141</v>
      </c>
      <c r="BG2" t="s">
        <v>253</v>
      </c>
      <c r="BH2" t="s">
        <v>254</v>
      </c>
      <c r="BI2" t="s">
        <v>137</v>
      </c>
      <c r="BJ2" t="s">
        <v>138</v>
      </c>
      <c r="BK2" t="s">
        <v>139</v>
      </c>
      <c r="BL2" t="s">
        <v>140</v>
      </c>
      <c r="BM2" t="s">
        <v>141</v>
      </c>
      <c r="BN2" t="s">
        <v>253</v>
      </c>
      <c r="BO2" t="s">
        <v>254</v>
      </c>
      <c r="BP2" t="s">
        <v>137</v>
      </c>
      <c r="BQ2" t="s">
        <v>138</v>
      </c>
      <c r="BR2" t="s">
        <v>139</v>
      </c>
      <c r="BS2" t="s">
        <v>140</v>
      </c>
      <c r="BT2" t="s">
        <v>141</v>
      </c>
      <c r="BU2" t="s">
        <v>253</v>
      </c>
      <c r="BV2" t="s">
        <v>254</v>
      </c>
      <c r="BW2" t="s">
        <v>137</v>
      </c>
      <c r="BX2" t="s">
        <v>138</v>
      </c>
      <c r="BY2" t="s">
        <v>139</v>
      </c>
      <c r="BZ2" t="s">
        <v>140</v>
      </c>
      <c r="CA2" t="s">
        <v>141</v>
      </c>
      <c r="CB2" t="s">
        <v>253</v>
      </c>
      <c r="CC2" t="s">
        <v>254</v>
      </c>
      <c r="CD2" t="s">
        <v>137</v>
      </c>
      <c r="CE2" t="s">
        <v>138</v>
      </c>
      <c r="CF2" t="s">
        <v>139</v>
      </c>
      <c r="CG2" t="s">
        <v>140</v>
      </c>
      <c r="CH2" t="s">
        <v>141</v>
      </c>
    </row>
    <row r="5" spans="1:86">
      <c r="A5" t="s">
        <v>95</v>
      </c>
      <c r="B5" t="s">
        <v>97</v>
      </c>
      <c r="C5">
        <v>319897</v>
      </c>
      <c r="D5">
        <v>325540</v>
      </c>
      <c r="E5">
        <v>330796</v>
      </c>
      <c r="F5">
        <v>335593</v>
      </c>
      <c r="G5">
        <v>340112</v>
      </c>
      <c r="H5">
        <v>344356</v>
      </c>
      <c r="I5">
        <v>348375</v>
      </c>
      <c r="J5">
        <v>1292603</v>
      </c>
      <c r="K5">
        <v>1312373</v>
      </c>
      <c r="L5">
        <v>1329537</v>
      </c>
      <c r="M5">
        <v>1352876</v>
      </c>
      <c r="N5">
        <v>1374060</v>
      </c>
      <c r="O5">
        <v>1394084</v>
      </c>
      <c r="P5">
        <v>1414044</v>
      </c>
      <c r="Q5">
        <v>921162</v>
      </c>
      <c r="R5">
        <v>972554</v>
      </c>
      <c r="S5">
        <v>1017776</v>
      </c>
      <c r="T5">
        <v>1057512</v>
      </c>
      <c r="U5">
        <v>1093612</v>
      </c>
      <c r="V5">
        <v>1126415</v>
      </c>
      <c r="W5">
        <v>1156369</v>
      </c>
      <c r="X5">
        <v>620093</v>
      </c>
      <c r="Y5">
        <v>611489</v>
      </c>
      <c r="Z5">
        <v>605034</v>
      </c>
      <c r="AA5">
        <v>664622</v>
      </c>
      <c r="AB5">
        <v>231668</v>
      </c>
      <c r="AC5">
        <v>235886</v>
      </c>
      <c r="AD5">
        <v>240057</v>
      </c>
      <c r="AE5">
        <v>528366</v>
      </c>
      <c r="AF5">
        <v>488817</v>
      </c>
      <c r="AG5">
        <v>462863</v>
      </c>
      <c r="AH5">
        <v>469965</v>
      </c>
      <c r="AI5">
        <v>184951</v>
      </c>
      <c r="AJ5">
        <v>187189</v>
      </c>
      <c r="AK5">
        <v>191790</v>
      </c>
      <c r="AL5">
        <v>491913</v>
      </c>
      <c r="AM5">
        <v>473650</v>
      </c>
      <c r="AN5">
        <v>455508</v>
      </c>
      <c r="AO5">
        <v>426713</v>
      </c>
      <c r="AP5">
        <v>157742</v>
      </c>
      <c r="AQ5">
        <v>160798</v>
      </c>
      <c r="AR5">
        <v>160691</v>
      </c>
      <c r="AS5">
        <v>452121</v>
      </c>
      <c r="AT5">
        <v>446683</v>
      </c>
      <c r="AU5">
        <v>440196</v>
      </c>
      <c r="AV5">
        <v>411493</v>
      </c>
      <c r="AW5">
        <v>410975</v>
      </c>
      <c r="AX5">
        <v>357264</v>
      </c>
      <c r="AY5">
        <v>314688</v>
      </c>
      <c r="AZ5">
        <v>390242</v>
      </c>
      <c r="BA5">
        <v>395150</v>
      </c>
      <c r="BB5">
        <v>399356</v>
      </c>
      <c r="BC5">
        <v>380413</v>
      </c>
      <c r="BD5">
        <v>384401</v>
      </c>
      <c r="BE5">
        <v>387577</v>
      </c>
      <c r="BF5">
        <v>379455</v>
      </c>
      <c r="BG5">
        <v>321882</v>
      </c>
      <c r="BH5">
        <v>330038</v>
      </c>
      <c r="BI5">
        <v>338299</v>
      </c>
      <c r="BJ5">
        <v>328259</v>
      </c>
      <c r="BK5">
        <v>336058</v>
      </c>
      <c r="BL5">
        <v>343153</v>
      </c>
      <c r="BM5">
        <v>349479</v>
      </c>
      <c r="BN5">
        <v>252886</v>
      </c>
      <c r="BO5">
        <v>261879</v>
      </c>
      <c r="BP5">
        <v>270996</v>
      </c>
      <c r="BQ5">
        <v>266186</v>
      </c>
      <c r="BR5">
        <v>274990</v>
      </c>
      <c r="BS5">
        <v>283593</v>
      </c>
      <c r="BT5">
        <v>291838</v>
      </c>
      <c r="BU5">
        <v>194908</v>
      </c>
      <c r="BV5">
        <v>203374</v>
      </c>
      <c r="BW5">
        <v>211884</v>
      </c>
      <c r="BX5">
        <v>220827</v>
      </c>
      <c r="BY5">
        <v>227046</v>
      </c>
      <c r="BZ5">
        <v>233822</v>
      </c>
      <c r="CA5">
        <v>240937</v>
      </c>
      <c r="CB5">
        <v>147210</v>
      </c>
      <c r="CC5">
        <v>153874</v>
      </c>
      <c r="CD5">
        <v>160866</v>
      </c>
      <c r="CE5">
        <v>168139</v>
      </c>
      <c r="CF5">
        <v>175731</v>
      </c>
      <c r="CG5">
        <v>183039</v>
      </c>
      <c r="CH5">
        <v>190180</v>
      </c>
    </row>
    <row r="6" spans="1:86">
      <c r="A6" t="s">
        <v>146</v>
      </c>
      <c r="B6" t="s">
        <v>97</v>
      </c>
      <c r="C6">
        <v>52244</v>
      </c>
      <c r="D6">
        <v>53169</v>
      </c>
      <c r="E6">
        <v>54026</v>
      </c>
      <c r="F6">
        <v>54810</v>
      </c>
      <c r="G6">
        <v>55548</v>
      </c>
      <c r="H6">
        <v>56241</v>
      </c>
      <c r="I6">
        <v>56897</v>
      </c>
      <c r="J6">
        <v>211921</v>
      </c>
      <c r="K6">
        <v>214937</v>
      </c>
      <c r="L6">
        <v>217632</v>
      </c>
      <c r="M6">
        <v>221342</v>
      </c>
      <c r="N6">
        <v>224723</v>
      </c>
      <c r="O6">
        <v>227933</v>
      </c>
      <c r="P6">
        <v>231144</v>
      </c>
      <c r="Q6">
        <v>166026</v>
      </c>
      <c r="R6">
        <v>171782</v>
      </c>
      <c r="S6">
        <v>177051</v>
      </c>
      <c r="T6">
        <v>181850</v>
      </c>
      <c r="U6">
        <v>186383</v>
      </c>
      <c r="V6">
        <v>190641</v>
      </c>
      <c r="W6">
        <v>194649</v>
      </c>
      <c r="X6">
        <v>135158</v>
      </c>
      <c r="Y6">
        <v>138360</v>
      </c>
      <c r="Z6">
        <v>141593</v>
      </c>
      <c r="AA6">
        <v>146866</v>
      </c>
      <c r="AB6">
        <v>37819</v>
      </c>
      <c r="AC6">
        <v>38502</v>
      </c>
      <c r="AD6">
        <v>39178</v>
      </c>
      <c r="AE6">
        <v>120311</v>
      </c>
      <c r="AF6">
        <v>122581</v>
      </c>
      <c r="AG6">
        <v>124223</v>
      </c>
      <c r="AH6">
        <v>127439</v>
      </c>
      <c r="AI6">
        <v>33745</v>
      </c>
      <c r="AJ6">
        <v>34493</v>
      </c>
      <c r="AK6">
        <v>35228</v>
      </c>
      <c r="AL6">
        <v>106502</v>
      </c>
      <c r="AM6">
        <v>108755</v>
      </c>
      <c r="AN6">
        <v>110722</v>
      </c>
      <c r="AO6">
        <v>113105</v>
      </c>
      <c r="AP6">
        <v>29345</v>
      </c>
      <c r="AQ6">
        <v>30146</v>
      </c>
      <c r="AR6">
        <v>30938</v>
      </c>
      <c r="AS6">
        <v>91615</v>
      </c>
      <c r="AT6">
        <v>94103</v>
      </c>
      <c r="AU6">
        <v>96407</v>
      </c>
      <c r="AV6">
        <v>98894</v>
      </c>
      <c r="AW6">
        <v>101374</v>
      </c>
      <c r="AX6">
        <v>86648</v>
      </c>
      <c r="AY6">
        <v>75085</v>
      </c>
      <c r="AZ6">
        <v>75901</v>
      </c>
      <c r="BA6">
        <v>78491</v>
      </c>
      <c r="BB6">
        <v>81042</v>
      </c>
      <c r="BC6">
        <v>83644</v>
      </c>
      <c r="BD6">
        <v>86238</v>
      </c>
      <c r="BE6">
        <v>88820</v>
      </c>
      <c r="BF6">
        <v>87953</v>
      </c>
      <c r="BG6">
        <v>61239</v>
      </c>
      <c r="BH6">
        <v>63616</v>
      </c>
      <c r="BI6">
        <v>66026</v>
      </c>
      <c r="BJ6">
        <v>68519</v>
      </c>
      <c r="BK6">
        <v>71043</v>
      </c>
      <c r="BL6">
        <v>73587</v>
      </c>
      <c r="BM6">
        <v>76137</v>
      </c>
      <c r="BN6">
        <v>48109</v>
      </c>
      <c r="BO6">
        <v>50181</v>
      </c>
      <c r="BP6">
        <v>52313</v>
      </c>
      <c r="BQ6">
        <v>54524</v>
      </c>
      <c r="BR6">
        <v>56796</v>
      </c>
      <c r="BS6">
        <v>59124</v>
      </c>
      <c r="BT6">
        <v>61487</v>
      </c>
      <c r="BU6">
        <v>36779</v>
      </c>
      <c r="BV6">
        <v>38497</v>
      </c>
      <c r="BW6">
        <v>40282</v>
      </c>
      <c r="BX6">
        <v>42138</v>
      </c>
      <c r="BY6">
        <v>44064</v>
      </c>
      <c r="BZ6">
        <v>46059</v>
      </c>
      <c r="CA6">
        <v>48106</v>
      </c>
      <c r="CB6">
        <v>27614</v>
      </c>
      <c r="CC6">
        <v>28906</v>
      </c>
      <c r="CD6">
        <v>30277</v>
      </c>
      <c r="CE6">
        <v>31724</v>
      </c>
      <c r="CF6">
        <v>33249</v>
      </c>
      <c r="CG6">
        <v>34850</v>
      </c>
      <c r="CH6">
        <v>36514</v>
      </c>
    </row>
    <row r="7" spans="1:86">
      <c r="A7" t="s">
        <v>147</v>
      </c>
      <c r="B7" t="s">
        <v>97</v>
      </c>
      <c r="C7">
        <v>87639</v>
      </c>
      <c r="D7">
        <v>89178</v>
      </c>
      <c r="E7">
        <v>90616</v>
      </c>
      <c r="F7">
        <v>91930</v>
      </c>
      <c r="G7">
        <v>93168</v>
      </c>
      <c r="H7">
        <v>94331</v>
      </c>
      <c r="I7">
        <v>95431</v>
      </c>
      <c r="J7">
        <v>356030</v>
      </c>
      <c r="K7">
        <v>361164</v>
      </c>
      <c r="L7">
        <v>365559</v>
      </c>
      <c r="M7">
        <v>371672</v>
      </c>
      <c r="N7">
        <v>377257</v>
      </c>
      <c r="O7">
        <v>382573</v>
      </c>
      <c r="P7">
        <v>387918</v>
      </c>
      <c r="Q7">
        <v>295301</v>
      </c>
      <c r="R7">
        <v>305084</v>
      </c>
      <c r="S7">
        <v>313949</v>
      </c>
      <c r="T7">
        <v>321906</v>
      </c>
      <c r="U7">
        <v>329466</v>
      </c>
      <c r="V7">
        <v>336607</v>
      </c>
      <c r="W7">
        <v>343361</v>
      </c>
      <c r="X7">
        <v>213895</v>
      </c>
      <c r="Y7">
        <v>204491</v>
      </c>
      <c r="Z7">
        <v>200954</v>
      </c>
      <c r="AA7">
        <v>220561</v>
      </c>
      <c r="AB7">
        <v>63691</v>
      </c>
      <c r="AC7">
        <v>64829</v>
      </c>
      <c r="AD7">
        <v>65957</v>
      </c>
      <c r="AE7">
        <v>168931</v>
      </c>
      <c r="AF7">
        <v>144911</v>
      </c>
      <c r="AG7">
        <v>137192</v>
      </c>
      <c r="AH7">
        <v>139005</v>
      </c>
      <c r="AI7">
        <v>56876</v>
      </c>
      <c r="AJ7">
        <v>57751</v>
      </c>
      <c r="AK7">
        <v>58672</v>
      </c>
      <c r="AL7">
        <v>156382</v>
      </c>
      <c r="AM7">
        <v>147252</v>
      </c>
      <c r="AN7">
        <v>139127</v>
      </c>
      <c r="AO7">
        <v>121405</v>
      </c>
      <c r="AP7">
        <v>49473</v>
      </c>
      <c r="AQ7">
        <v>50298</v>
      </c>
      <c r="AR7">
        <v>51123</v>
      </c>
      <c r="AS7">
        <v>147112</v>
      </c>
      <c r="AT7">
        <v>144167</v>
      </c>
      <c r="AU7">
        <v>140575</v>
      </c>
      <c r="AV7">
        <v>122441</v>
      </c>
      <c r="AW7">
        <v>121409</v>
      </c>
      <c r="AX7">
        <v>106239</v>
      </c>
      <c r="AY7">
        <v>94319</v>
      </c>
      <c r="AZ7">
        <v>128396</v>
      </c>
      <c r="BA7">
        <v>130408</v>
      </c>
      <c r="BB7">
        <v>131148</v>
      </c>
      <c r="BC7">
        <v>117603</v>
      </c>
      <c r="BD7">
        <v>117948</v>
      </c>
      <c r="BE7">
        <v>118053</v>
      </c>
      <c r="BF7">
        <v>115133</v>
      </c>
      <c r="BG7">
        <v>105850</v>
      </c>
      <c r="BH7">
        <v>109098</v>
      </c>
      <c r="BI7">
        <v>111836</v>
      </c>
      <c r="BJ7">
        <v>103272</v>
      </c>
      <c r="BK7">
        <v>105393</v>
      </c>
      <c r="BL7">
        <v>107182</v>
      </c>
      <c r="BM7">
        <v>108646</v>
      </c>
      <c r="BN7">
        <v>83793</v>
      </c>
      <c r="BO7">
        <v>87160</v>
      </c>
      <c r="BP7">
        <v>90381</v>
      </c>
      <c r="BQ7">
        <v>85110</v>
      </c>
      <c r="BR7">
        <v>87928</v>
      </c>
      <c r="BS7">
        <v>90621</v>
      </c>
      <c r="BT7">
        <v>93131</v>
      </c>
      <c r="BU7">
        <v>64252</v>
      </c>
      <c r="BV7">
        <v>67163</v>
      </c>
      <c r="BW7">
        <v>70098</v>
      </c>
      <c r="BX7">
        <v>73199</v>
      </c>
      <c r="BY7">
        <v>74637</v>
      </c>
      <c r="BZ7">
        <v>76372</v>
      </c>
      <c r="CA7">
        <v>78294</v>
      </c>
      <c r="CB7">
        <v>48313</v>
      </c>
      <c r="CC7">
        <v>50555</v>
      </c>
      <c r="CD7">
        <v>52919</v>
      </c>
      <c r="CE7">
        <v>55388</v>
      </c>
      <c r="CF7">
        <v>57977</v>
      </c>
      <c r="CG7">
        <v>60333</v>
      </c>
      <c r="CH7">
        <v>62545</v>
      </c>
    </row>
    <row r="8" spans="1:86">
      <c r="A8" t="s">
        <v>148</v>
      </c>
      <c r="B8" t="s">
        <v>97</v>
      </c>
      <c r="C8">
        <v>41288</v>
      </c>
      <c r="D8">
        <v>42016</v>
      </c>
      <c r="E8">
        <v>42693</v>
      </c>
      <c r="F8">
        <v>43313</v>
      </c>
      <c r="G8">
        <v>43896</v>
      </c>
      <c r="H8">
        <v>44444</v>
      </c>
      <c r="I8">
        <v>44962</v>
      </c>
      <c r="J8">
        <v>167881</v>
      </c>
      <c r="K8">
        <v>170246</v>
      </c>
      <c r="L8">
        <v>172292</v>
      </c>
      <c r="M8">
        <v>175159</v>
      </c>
      <c r="N8">
        <v>177781</v>
      </c>
      <c r="O8">
        <v>180278</v>
      </c>
      <c r="P8">
        <v>182788</v>
      </c>
      <c r="Q8">
        <v>143232</v>
      </c>
      <c r="R8">
        <v>147138</v>
      </c>
      <c r="S8">
        <v>150739</v>
      </c>
      <c r="T8">
        <v>154038</v>
      </c>
      <c r="U8">
        <v>157239</v>
      </c>
      <c r="V8">
        <v>160316</v>
      </c>
      <c r="W8">
        <v>163267</v>
      </c>
      <c r="X8">
        <v>120324</v>
      </c>
      <c r="Y8">
        <v>123707</v>
      </c>
      <c r="Z8">
        <v>126237</v>
      </c>
      <c r="AA8">
        <v>130521</v>
      </c>
      <c r="AB8">
        <v>29986</v>
      </c>
      <c r="AC8">
        <v>30521</v>
      </c>
      <c r="AD8">
        <v>31051</v>
      </c>
      <c r="AE8">
        <v>104656</v>
      </c>
      <c r="AF8">
        <v>106755</v>
      </c>
      <c r="AG8">
        <v>108905</v>
      </c>
      <c r="AH8">
        <v>112144</v>
      </c>
      <c r="AI8">
        <v>26806</v>
      </c>
      <c r="AJ8">
        <v>27390</v>
      </c>
      <c r="AK8">
        <v>27965</v>
      </c>
      <c r="AL8">
        <v>91271</v>
      </c>
      <c r="AM8">
        <v>93324</v>
      </c>
      <c r="AN8">
        <v>95352</v>
      </c>
      <c r="AO8">
        <v>97788</v>
      </c>
      <c r="AP8">
        <v>23362</v>
      </c>
      <c r="AQ8">
        <v>23990</v>
      </c>
      <c r="AR8">
        <v>24609</v>
      </c>
      <c r="AS8">
        <v>78010</v>
      </c>
      <c r="AT8">
        <v>80165</v>
      </c>
      <c r="AU8">
        <v>82274</v>
      </c>
      <c r="AV8">
        <v>84568</v>
      </c>
      <c r="AW8">
        <v>86902</v>
      </c>
      <c r="AX8">
        <v>73921</v>
      </c>
      <c r="AY8">
        <v>63711</v>
      </c>
      <c r="AZ8">
        <v>64061</v>
      </c>
      <c r="BA8">
        <v>66322</v>
      </c>
      <c r="BB8">
        <v>68516</v>
      </c>
      <c r="BC8">
        <v>70870</v>
      </c>
      <c r="BD8">
        <v>73222</v>
      </c>
      <c r="BE8">
        <v>75580</v>
      </c>
      <c r="BF8">
        <v>74880</v>
      </c>
      <c r="BG8">
        <v>51737</v>
      </c>
      <c r="BH8">
        <v>53698</v>
      </c>
      <c r="BI8">
        <v>55702</v>
      </c>
      <c r="BJ8">
        <v>57834</v>
      </c>
      <c r="BK8">
        <v>60018</v>
      </c>
      <c r="BL8">
        <v>62241</v>
      </c>
      <c r="BM8">
        <v>64489</v>
      </c>
      <c r="BN8">
        <v>40870</v>
      </c>
      <c r="BO8">
        <v>42560</v>
      </c>
      <c r="BP8">
        <v>44298</v>
      </c>
      <c r="BQ8">
        <v>46128</v>
      </c>
      <c r="BR8">
        <v>48024</v>
      </c>
      <c r="BS8">
        <v>49982</v>
      </c>
      <c r="BT8">
        <v>51986</v>
      </c>
      <c r="BU8">
        <v>31333</v>
      </c>
      <c r="BV8">
        <v>32770</v>
      </c>
      <c r="BW8">
        <v>34252</v>
      </c>
      <c r="BX8">
        <v>35794</v>
      </c>
      <c r="BY8">
        <v>37393</v>
      </c>
      <c r="BZ8">
        <v>39051</v>
      </c>
      <c r="CA8">
        <v>40758</v>
      </c>
      <c r="CB8">
        <v>23581</v>
      </c>
      <c r="CC8">
        <v>24669</v>
      </c>
      <c r="CD8">
        <v>25822</v>
      </c>
      <c r="CE8">
        <v>27036</v>
      </c>
      <c r="CF8">
        <v>28313</v>
      </c>
      <c r="CG8">
        <v>29651</v>
      </c>
      <c r="CH8">
        <v>31039</v>
      </c>
    </row>
    <row r="9" spans="1:86">
      <c r="A9" t="s">
        <v>149</v>
      </c>
      <c r="B9" t="s">
        <v>97</v>
      </c>
      <c r="C9">
        <v>76884</v>
      </c>
      <c r="D9">
        <v>78249</v>
      </c>
      <c r="E9">
        <v>79517</v>
      </c>
      <c r="F9">
        <v>80670</v>
      </c>
      <c r="G9">
        <v>81757</v>
      </c>
      <c r="H9">
        <v>82777</v>
      </c>
      <c r="I9">
        <v>83743</v>
      </c>
      <c r="J9">
        <v>305508</v>
      </c>
      <c r="K9">
        <v>311142</v>
      </c>
      <c r="L9">
        <v>316076</v>
      </c>
      <c r="M9">
        <v>322408</v>
      </c>
      <c r="N9">
        <v>328067</v>
      </c>
      <c r="O9">
        <v>333323</v>
      </c>
      <c r="P9">
        <v>338454</v>
      </c>
      <c r="Q9">
        <v>165883</v>
      </c>
      <c r="R9">
        <v>181069</v>
      </c>
      <c r="S9">
        <v>194465</v>
      </c>
      <c r="T9">
        <v>206300</v>
      </c>
      <c r="U9">
        <v>216823</v>
      </c>
      <c r="V9">
        <v>226186</v>
      </c>
      <c r="W9">
        <v>234553</v>
      </c>
      <c r="X9">
        <v>63519</v>
      </c>
      <c r="Y9">
        <v>70857</v>
      </c>
      <c r="Z9">
        <v>70705</v>
      </c>
      <c r="AA9">
        <v>81940</v>
      </c>
      <c r="AB9">
        <v>55239</v>
      </c>
      <c r="AC9">
        <v>56286</v>
      </c>
      <c r="AD9">
        <v>57318</v>
      </c>
      <c r="AE9">
        <v>58519</v>
      </c>
      <c r="AF9">
        <v>57808</v>
      </c>
      <c r="AG9">
        <v>53899</v>
      </c>
      <c r="AH9">
        <v>53290</v>
      </c>
      <c r="AI9">
        <v>40644</v>
      </c>
      <c r="AJ9">
        <v>42044</v>
      </c>
      <c r="AK9">
        <v>43348</v>
      </c>
      <c r="AL9">
        <v>56978</v>
      </c>
      <c r="AM9">
        <v>54873</v>
      </c>
      <c r="AN9">
        <v>51311</v>
      </c>
      <c r="AO9">
        <v>47319</v>
      </c>
      <c r="AP9">
        <v>30163</v>
      </c>
      <c r="AQ9">
        <v>31753</v>
      </c>
      <c r="AR9">
        <v>29810</v>
      </c>
      <c r="AS9">
        <v>57644</v>
      </c>
      <c r="AT9">
        <v>56651</v>
      </c>
      <c r="AU9">
        <v>54594</v>
      </c>
      <c r="AV9">
        <v>49065</v>
      </c>
      <c r="AW9">
        <v>47566</v>
      </c>
      <c r="AX9">
        <v>43305</v>
      </c>
      <c r="AY9">
        <v>39832</v>
      </c>
      <c r="AZ9">
        <v>52320</v>
      </c>
      <c r="BA9">
        <v>52791</v>
      </c>
      <c r="BB9">
        <v>52644</v>
      </c>
      <c r="BC9">
        <v>49011</v>
      </c>
      <c r="BD9">
        <v>48565</v>
      </c>
      <c r="BE9">
        <v>47920</v>
      </c>
      <c r="BF9">
        <v>46559</v>
      </c>
      <c r="BG9">
        <v>44285</v>
      </c>
      <c r="BH9">
        <v>45248</v>
      </c>
      <c r="BI9">
        <v>45956</v>
      </c>
      <c r="BJ9">
        <v>43915</v>
      </c>
      <c r="BK9">
        <v>44364</v>
      </c>
      <c r="BL9">
        <v>44638</v>
      </c>
      <c r="BM9">
        <v>44726</v>
      </c>
      <c r="BN9">
        <v>32724</v>
      </c>
      <c r="BO9">
        <v>33718</v>
      </c>
      <c r="BP9">
        <v>34602</v>
      </c>
      <c r="BQ9">
        <v>33426</v>
      </c>
      <c r="BR9">
        <v>34145</v>
      </c>
      <c r="BS9">
        <v>34775</v>
      </c>
      <c r="BT9">
        <v>35291</v>
      </c>
      <c r="BU9">
        <v>25706</v>
      </c>
      <c r="BV9">
        <v>26731</v>
      </c>
      <c r="BW9">
        <v>27718</v>
      </c>
      <c r="BX9">
        <v>28725</v>
      </c>
      <c r="BY9">
        <v>29301</v>
      </c>
      <c r="BZ9">
        <v>29915</v>
      </c>
      <c r="CA9">
        <v>30532</v>
      </c>
      <c r="CB9">
        <v>19733</v>
      </c>
      <c r="CC9">
        <v>20547</v>
      </c>
      <c r="CD9">
        <v>21401</v>
      </c>
      <c r="CE9">
        <v>22280</v>
      </c>
      <c r="CF9">
        <v>23184</v>
      </c>
      <c r="CG9">
        <v>24024</v>
      </c>
      <c r="CH9">
        <v>24812</v>
      </c>
    </row>
    <row r="10" spans="1:86">
      <c r="A10" t="s">
        <v>150</v>
      </c>
      <c r="B10" t="s">
        <v>97</v>
      </c>
      <c r="C10">
        <v>61842</v>
      </c>
      <c r="D10">
        <v>62928</v>
      </c>
      <c r="E10">
        <v>63943</v>
      </c>
      <c r="F10">
        <v>64870</v>
      </c>
      <c r="G10">
        <v>65744</v>
      </c>
      <c r="H10">
        <v>66564</v>
      </c>
      <c r="I10">
        <v>67341</v>
      </c>
      <c r="J10">
        <v>251263</v>
      </c>
      <c r="K10">
        <v>254885</v>
      </c>
      <c r="L10">
        <v>257980</v>
      </c>
      <c r="M10">
        <v>262295</v>
      </c>
      <c r="N10">
        <v>266232</v>
      </c>
      <c r="O10">
        <v>269977</v>
      </c>
      <c r="P10">
        <v>273740</v>
      </c>
      <c r="Q10">
        <v>150719</v>
      </c>
      <c r="R10">
        <v>167480</v>
      </c>
      <c r="S10">
        <v>181571</v>
      </c>
      <c r="T10">
        <v>193418</v>
      </c>
      <c r="U10">
        <v>203701</v>
      </c>
      <c r="V10">
        <v>212665</v>
      </c>
      <c r="W10">
        <v>220539</v>
      </c>
      <c r="X10">
        <v>87196</v>
      </c>
      <c r="Y10">
        <v>74075</v>
      </c>
      <c r="Z10">
        <v>65544</v>
      </c>
      <c r="AA10">
        <v>84734</v>
      </c>
      <c r="AB10">
        <v>44933</v>
      </c>
      <c r="AC10">
        <v>45748</v>
      </c>
      <c r="AD10">
        <v>46554</v>
      </c>
      <c r="AE10">
        <v>75950</v>
      </c>
      <c r="AF10">
        <v>56761</v>
      </c>
      <c r="AG10">
        <v>38645</v>
      </c>
      <c r="AH10">
        <v>38086</v>
      </c>
      <c r="AI10">
        <v>26881</v>
      </c>
      <c r="AJ10">
        <v>25510</v>
      </c>
      <c r="AK10">
        <v>26576</v>
      </c>
      <c r="AL10">
        <v>80781</v>
      </c>
      <c r="AM10">
        <v>69446</v>
      </c>
      <c r="AN10">
        <v>58998</v>
      </c>
      <c r="AO10">
        <v>47095</v>
      </c>
      <c r="AP10">
        <v>25399</v>
      </c>
      <c r="AQ10">
        <v>24610</v>
      </c>
      <c r="AR10">
        <v>24210</v>
      </c>
      <c r="AS10">
        <v>77741</v>
      </c>
      <c r="AT10">
        <v>71597</v>
      </c>
      <c r="AU10">
        <v>66346</v>
      </c>
      <c r="AV10">
        <v>56525</v>
      </c>
      <c r="AW10">
        <v>53724</v>
      </c>
      <c r="AX10">
        <v>47151</v>
      </c>
      <c r="AY10">
        <v>41742</v>
      </c>
      <c r="AZ10">
        <v>69565</v>
      </c>
      <c r="BA10">
        <v>67137</v>
      </c>
      <c r="BB10">
        <v>66006</v>
      </c>
      <c r="BC10">
        <v>59285</v>
      </c>
      <c r="BD10">
        <v>58427</v>
      </c>
      <c r="BE10">
        <v>57204</v>
      </c>
      <c r="BF10">
        <v>54931</v>
      </c>
      <c r="BG10">
        <v>58771</v>
      </c>
      <c r="BH10">
        <v>58378</v>
      </c>
      <c r="BI10">
        <v>58779</v>
      </c>
      <c r="BJ10">
        <v>54719</v>
      </c>
      <c r="BK10">
        <v>55241</v>
      </c>
      <c r="BL10">
        <v>55504</v>
      </c>
      <c r="BM10">
        <v>55481</v>
      </c>
      <c r="BN10">
        <v>47390</v>
      </c>
      <c r="BO10">
        <v>48261</v>
      </c>
      <c r="BP10">
        <v>49401</v>
      </c>
      <c r="BQ10">
        <v>46999</v>
      </c>
      <c r="BR10">
        <v>48096</v>
      </c>
      <c r="BS10">
        <v>49091</v>
      </c>
      <c r="BT10">
        <v>49943</v>
      </c>
      <c r="BU10">
        <v>36837</v>
      </c>
      <c r="BV10">
        <v>38212</v>
      </c>
      <c r="BW10">
        <v>39534</v>
      </c>
      <c r="BX10">
        <v>40971</v>
      </c>
      <c r="BY10">
        <v>41650</v>
      </c>
      <c r="BZ10">
        <v>42426</v>
      </c>
      <c r="CA10">
        <v>43247</v>
      </c>
      <c r="CB10">
        <v>27970</v>
      </c>
      <c r="CC10">
        <v>29196</v>
      </c>
      <c r="CD10">
        <v>30448</v>
      </c>
      <c r="CE10">
        <v>31710</v>
      </c>
      <c r="CF10">
        <v>33008</v>
      </c>
      <c r="CG10">
        <v>34182</v>
      </c>
      <c r="CH10">
        <v>35269</v>
      </c>
    </row>
    <row r="11" spans="1:86">
      <c r="A11" t="s">
        <v>151</v>
      </c>
      <c r="B11" t="s">
        <v>151</v>
      </c>
      <c r="C11">
        <v>52244</v>
      </c>
      <c r="D11">
        <v>53169</v>
      </c>
      <c r="E11">
        <v>54026</v>
      </c>
      <c r="F11">
        <v>54810</v>
      </c>
      <c r="G11">
        <v>55548</v>
      </c>
      <c r="H11">
        <v>56241</v>
      </c>
      <c r="I11">
        <v>56897</v>
      </c>
      <c r="J11">
        <v>211921</v>
      </c>
      <c r="K11">
        <v>214937</v>
      </c>
      <c r="L11">
        <v>217632</v>
      </c>
      <c r="M11">
        <v>221342</v>
      </c>
      <c r="N11">
        <v>224723</v>
      </c>
      <c r="O11">
        <v>227933</v>
      </c>
      <c r="P11">
        <v>231144</v>
      </c>
      <c r="Q11">
        <v>166026</v>
      </c>
      <c r="R11">
        <v>171782</v>
      </c>
      <c r="S11">
        <v>177051</v>
      </c>
      <c r="T11">
        <v>181850</v>
      </c>
      <c r="U11">
        <v>186383</v>
      </c>
      <c r="V11">
        <v>190641</v>
      </c>
      <c r="W11">
        <v>194649</v>
      </c>
      <c r="X11">
        <v>135158</v>
      </c>
      <c r="Y11">
        <v>138360</v>
      </c>
      <c r="Z11">
        <v>141593</v>
      </c>
      <c r="AA11">
        <v>146866</v>
      </c>
      <c r="AB11">
        <v>37819</v>
      </c>
      <c r="AC11">
        <v>38502</v>
      </c>
      <c r="AD11">
        <v>39178</v>
      </c>
      <c r="AE11">
        <v>120311</v>
      </c>
      <c r="AF11">
        <v>122581</v>
      </c>
      <c r="AG11">
        <v>124223</v>
      </c>
      <c r="AH11">
        <v>127439</v>
      </c>
      <c r="AI11">
        <v>33745</v>
      </c>
      <c r="AJ11">
        <v>34493</v>
      </c>
      <c r="AK11">
        <v>35228</v>
      </c>
      <c r="AL11">
        <v>106502</v>
      </c>
      <c r="AM11">
        <v>108755</v>
      </c>
      <c r="AN11">
        <v>110722</v>
      </c>
      <c r="AO11">
        <v>113105</v>
      </c>
      <c r="AP11">
        <v>29345</v>
      </c>
      <c r="AQ11">
        <v>30146</v>
      </c>
      <c r="AR11">
        <v>30938</v>
      </c>
      <c r="AS11">
        <v>91615</v>
      </c>
      <c r="AT11">
        <v>94103</v>
      </c>
      <c r="AU11">
        <v>96407</v>
      </c>
      <c r="AV11">
        <v>98894</v>
      </c>
      <c r="AW11">
        <v>101374</v>
      </c>
      <c r="AX11">
        <v>86648</v>
      </c>
      <c r="AY11">
        <v>75085</v>
      </c>
      <c r="AZ11">
        <v>75901</v>
      </c>
      <c r="BA11">
        <v>78491</v>
      </c>
      <c r="BB11">
        <v>81042</v>
      </c>
      <c r="BC11">
        <v>83644</v>
      </c>
      <c r="BD11">
        <v>86238</v>
      </c>
      <c r="BE11">
        <v>88820</v>
      </c>
      <c r="BF11">
        <v>87953</v>
      </c>
      <c r="BG11">
        <v>61239</v>
      </c>
      <c r="BH11">
        <v>63616</v>
      </c>
      <c r="BI11">
        <v>66026</v>
      </c>
      <c r="BJ11">
        <v>68519</v>
      </c>
      <c r="BK11">
        <v>71043</v>
      </c>
      <c r="BL11">
        <v>73587</v>
      </c>
      <c r="BM11">
        <v>76137</v>
      </c>
      <c r="BN11">
        <v>48109</v>
      </c>
      <c r="BO11">
        <v>50181</v>
      </c>
      <c r="BP11">
        <v>52313</v>
      </c>
      <c r="BQ11">
        <v>54524</v>
      </c>
      <c r="BR11">
        <v>56796</v>
      </c>
      <c r="BS11">
        <v>59124</v>
      </c>
      <c r="BT11">
        <v>61487</v>
      </c>
      <c r="BU11">
        <v>36779</v>
      </c>
      <c r="BV11">
        <v>38497</v>
      </c>
      <c r="BW11">
        <v>40282</v>
      </c>
      <c r="BX11">
        <v>42138</v>
      </c>
      <c r="BY11">
        <v>44064</v>
      </c>
      <c r="BZ11">
        <v>46059</v>
      </c>
      <c r="CA11">
        <v>48106</v>
      </c>
      <c r="CB11">
        <v>27614</v>
      </c>
      <c r="CC11">
        <v>28906</v>
      </c>
      <c r="CD11">
        <v>30277</v>
      </c>
      <c r="CE11">
        <v>31724</v>
      </c>
      <c r="CF11">
        <v>33249</v>
      </c>
      <c r="CG11">
        <v>34850</v>
      </c>
      <c r="CH11">
        <v>36514</v>
      </c>
    </row>
    <row r="12" spans="1:86">
      <c r="A12" t="s">
        <v>152</v>
      </c>
      <c r="B12" t="s">
        <v>151</v>
      </c>
      <c r="C12">
        <v>14481</v>
      </c>
      <c r="D12">
        <v>14735</v>
      </c>
      <c r="E12">
        <v>14973</v>
      </c>
      <c r="F12">
        <v>15190</v>
      </c>
      <c r="G12">
        <v>15394</v>
      </c>
      <c r="H12">
        <v>15586</v>
      </c>
      <c r="I12">
        <v>15768</v>
      </c>
      <c r="J12">
        <v>58893</v>
      </c>
      <c r="K12">
        <v>59730</v>
      </c>
      <c r="L12">
        <v>60447</v>
      </c>
      <c r="M12">
        <v>61448</v>
      </c>
      <c r="N12">
        <v>62363</v>
      </c>
      <c r="O12">
        <v>63236</v>
      </c>
      <c r="P12">
        <v>64115</v>
      </c>
      <c r="Q12">
        <v>51797</v>
      </c>
      <c r="R12">
        <v>52910</v>
      </c>
      <c r="S12">
        <v>53987</v>
      </c>
      <c r="T12">
        <v>54989</v>
      </c>
      <c r="U12">
        <v>55988</v>
      </c>
      <c r="V12">
        <v>56969</v>
      </c>
      <c r="W12">
        <v>57926</v>
      </c>
      <c r="X12">
        <v>45013</v>
      </c>
      <c r="Y12">
        <v>45395</v>
      </c>
      <c r="Z12">
        <v>46113</v>
      </c>
      <c r="AA12">
        <v>47503</v>
      </c>
      <c r="AB12">
        <v>10520</v>
      </c>
      <c r="AC12">
        <v>10708</v>
      </c>
      <c r="AD12">
        <v>10893</v>
      </c>
      <c r="AE12">
        <v>39423</v>
      </c>
      <c r="AF12">
        <v>40340</v>
      </c>
      <c r="AG12">
        <v>40751</v>
      </c>
      <c r="AH12">
        <v>41738</v>
      </c>
      <c r="AI12">
        <v>9407</v>
      </c>
      <c r="AJ12">
        <v>9611</v>
      </c>
      <c r="AK12">
        <v>9813</v>
      </c>
      <c r="AL12">
        <v>33840</v>
      </c>
      <c r="AM12">
        <v>34805</v>
      </c>
      <c r="AN12">
        <v>35615</v>
      </c>
      <c r="AO12">
        <v>36539</v>
      </c>
      <c r="AP12">
        <v>8200</v>
      </c>
      <c r="AQ12">
        <v>8420</v>
      </c>
      <c r="AR12">
        <v>8637</v>
      </c>
      <c r="AS12">
        <v>28456</v>
      </c>
      <c r="AT12">
        <v>29385</v>
      </c>
      <c r="AU12">
        <v>30249</v>
      </c>
      <c r="AV12">
        <v>31204</v>
      </c>
      <c r="AW12">
        <v>32156</v>
      </c>
      <c r="AX12">
        <v>27264</v>
      </c>
      <c r="AY12">
        <v>23412</v>
      </c>
      <c r="AZ12">
        <v>23381</v>
      </c>
      <c r="BA12">
        <v>24240</v>
      </c>
      <c r="BB12">
        <v>25079</v>
      </c>
      <c r="BC12">
        <v>25967</v>
      </c>
      <c r="BD12">
        <v>26872</v>
      </c>
      <c r="BE12">
        <v>27789</v>
      </c>
      <c r="BF12">
        <v>27549</v>
      </c>
      <c r="BG12">
        <v>18763</v>
      </c>
      <c r="BH12">
        <v>19524</v>
      </c>
      <c r="BI12">
        <v>20286</v>
      </c>
      <c r="BJ12">
        <v>21087</v>
      </c>
      <c r="BK12">
        <v>21909</v>
      </c>
      <c r="BL12">
        <v>22749</v>
      </c>
      <c r="BM12">
        <v>23603</v>
      </c>
      <c r="BN12">
        <v>14675</v>
      </c>
      <c r="BO12">
        <v>15326</v>
      </c>
      <c r="BP12">
        <v>15993</v>
      </c>
      <c r="BQ12">
        <v>16688</v>
      </c>
      <c r="BR12">
        <v>17407</v>
      </c>
      <c r="BS12">
        <v>18147</v>
      </c>
      <c r="BT12">
        <v>18905</v>
      </c>
      <c r="BU12">
        <v>11192</v>
      </c>
      <c r="BV12">
        <v>11723</v>
      </c>
      <c r="BW12">
        <v>12275</v>
      </c>
      <c r="BX12">
        <v>12850</v>
      </c>
      <c r="BY12">
        <v>13450</v>
      </c>
      <c r="BZ12">
        <v>14073</v>
      </c>
      <c r="CA12">
        <v>14714</v>
      </c>
      <c r="CB12">
        <v>8384</v>
      </c>
      <c r="CC12">
        <v>8782</v>
      </c>
      <c r="CD12">
        <v>9203</v>
      </c>
      <c r="CE12">
        <v>9649</v>
      </c>
      <c r="CF12">
        <v>10120</v>
      </c>
      <c r="CG12">
        <v>10615</v>
      </c>
      <c r="CH12">
        <v>11130</v>
      </c>
    </row>
    <row r="13" spans="1:86">
      <c r="A13" t="s">
        <v>153</v>
      </c>
      <c r="B13" t="s">
        <v>151</v>
      </c>
      <c r="C13">
        <v>15799</v>
      </c>
      <c r="D13">
        <v>16082</v>
      </c>
      <c r="E13">
        <v>16342</v>
      </c>
      <c r="F13">
        <v>16579</v>
      </c>
      <c r="G13">
        <v>16802</v>
      </c>
      <c r="H13">
        <v>17011</v>
      </c>
      <c r="I13">
        <v>17210</v>
      </c>
      <c r="J13">
        <v>64374</v>
      </c>
      <c r="K13">
        <v>65256</v>
      </c>
      <c r="L13">
        <v>66023</v>
      </c>
      <c r="M13">
        <v>67105</v>
      </c>
      <c r="N13">
        <v>68097</v>
      </c>
      <c r="O13">
        <v>69043</v>
      </c>
      <c r="P13">
        <v>69991</v>
      </c>
      <c r="Q13">
        <v>56031</v>
      </c>
      <c r="R13">
        <v>57167</v>
      </c>
      <c r="S13">
        <v>58290</v>
      </c>
      <c r="T13">
        <v>59342</v>
      </c>
      <c r="U13">
        <v>60394</v>
      </c>
      <c r="V13">
        <v>61430</v>
      </c>
      <c r="W13">
        <v>62442</v>
      </c>
      <c r="X13">
        <v>48777</v>
      </c>
      <c r="Y13">
        <v>49673</v>
      </c>
      <c r="Z13">
        <v>50039</v>
      </c>
      <c r="AA13">
        <v>51395</v>
      </c>
      <c r="AB13">
        <v>11471</v>
      </c>
      <c r="AC13">
        <v>11676</v>
      </c>
      <c r="AD13">
        <v>11879</v>
      </c>
      <c r="AE13">
        <v>42716</v>
      </c>
      <c r="AF13">
        <v>43610</v>
      </c>
      <c r="AG13">
        <v>44143</v>
      </c>
      <c r="AH13">
        <v>45230</v>
      </c>
      <c r="AI13">
        <v>10251</v>
      </c>
      <c r="AJ13">
        <v>10475</v>
      </c>
      <c r="AK13">
        <v>10696</v>
      </c>
      <c r="AL13">
        <v>36705</v>
      </c>
      <c r="AM13">
        <v>37703</v>
      </c>
      <c r="AN13">
        <v>38549</v>
      </c>
      <c r="AO13">
        <v>39557</v>
      </c>
      <c r="AP13">
        <v>8931</v>
      </c>
      <c r="AQ13">
        <v>9171</v>
      </c>
      <c r="AR13">
        <v>9409</v>
      </c>
      <c r="AS13">
        <v>30793</v>
      </c>
      <c r="AT13">
        <v>31796</v>
      </c>
      <c r="AU13">
        <v>32735</v>
      </c>
      <c r="AV13">
        <v>33769</v>
      </c>
      <c r="AW13">
        <v>34802</v>
      </c>
      <c r="AX13">
        <v>29518</v>
      </c>
      <c r="AY13">
        <v>25359</v>
      </c>
      <c r="AZ13">
        <v>25101</v>
      </c>
      <c r="BA13">
        <v>26042</v>
      </c>
      <c r="BB13">
        <v>26994</v>
      </c>
      <c r="BC13">
        <v>27985</v>
      </c>
      <c r="BD13">
        <v>28988</v>
      </c>
      <c r="BE13">
        <v>30001</v>
      </c>
      <c r="BF13">
        <v>29757</v>
      </c>
      <c r="BG13">
        <v>20059</v>
      </c>
      <c r="BH13">
        <v>20878</v>
      </c>
      <c r="BI13">
        <v>21721</v>
      </c>
      <c r="BJ13">
        <v>22607</v>
      </c>
      <c r="BK13">
        <v>23517</v>
      </c>
      <c r="BL13">
        <v>24447</v>
      </c>
      <c r="BM13">
        <v>25392</v>
      </c>
      <c r="BN13">
        <v>15672</v>
      </c>
      <c r="BO13">
        <v>16365</v>
      </c>
      <c r="BP13">
        <v>17086</v>
      </c>
      <c r="BQ13">
        <v>17839</v>
      </c>
      <c r="BR13">
        <v>18620</v>
      </c>
      <c r="BS13">
        <v>19428</v>
      </c>
      <c r="BT13">
        <v>20258</v>
      </c>
      <c r="BU13">
        <v>11946</v>
      </c>
      <c r="BV13">
        <v>12513</v>
      </c>
      <c r="BW13">
        <v>13102</v>
      </c>
      <c r="BX13">
        <v>13720</v>
      </c>
      <c r="BY13">
        <v>14364</v>
      </c>
      <c r="BZ13">
        <v>15035</v>
      </c>
      <c r="CA13">
        <v>15729</v>
      </c>
      <c r="CB13">
        <v>8953</v>
      </c>
      <c r="CC13">
        <v>9376</v>
      </c>
      <c r="CD13">
        <v>9826</v>
      </c>
      <c r="CE13">
        <v>10301</v>
      </c>
      <c r="CF13">
        <v>10804</v>
      </c>
      <c r="CG13">
        <v>11333</v>
      </c>
      <c r="CH13">
        <v>11885</v>
      </c>
    </row>
    <row r="14" spans="1:86">
      <c r="A14" t="s">
        <v>154</v>
      </c>
      <c r="B14" t="s">
        <v>151</v>
      </c>
      <c r="C14">
        <v>7113</v>
      </c>
      <c r="D14">
        <v>7238</v>
      </c>
      <c r="E14">
        <v>7355</v>
      </c>
      <c r="F14">
        <v>7461</v>
      </c>
      <c r="G14">
        <v>7562</v>
      </c>
      <c r="H14">
        <v>7656</v>
      </c>
      <c r="I14">
        <v>7745</v>
      </c>
      <c r="J14">
        <v>28873</v>
      </c>
      <c r="K14">
        <v>29286</v>
      </c>
      <c r="L14">
        <v>29645</v>
      </c>
      <c r="M14">
        <v>30147</v>
      </c>
      <c r="N14">
        <v>30604</v>
      </c>
      <c r="O14">
        <v>31038</v>
      </c>
      <c r="P14">
        <v>31474</v>
      </c>
      <c r="Q14">
        <v>14661</v>
      </c>
      <c r="R14">
        <v>16428</v>
      </c>
      <c r="S14">
        <v>17845</v>
      </c>
      <c r="T14">
        <v>19106</v>
      </c>
      <c r="U14">
        <v>20196</v>
      </c>
      <c r="V14">
        <v>21144</v>
      </c>
      <c r="W14">
        <v>21973</v>
      </c>
      <c r="X14">
        <v>8413</v>
      </c>
      <c r="Y14">
        <v>9102</v>
      </c>
      <c r="Z14">
        <v>9841</v>
      </c>
      <c r="AA14">
        <v>10868</v>
      </c>
      <c r="AB14">
        <v>5108</v>
      </c>
      <c r="AC14">
        <v>5203</v>
      </c>
      <c r="AD14">
        <v>5296</v>
      </c>
      <c r="AE14">
        <v>8843</v>
      </c>
      <c r="AF14">
        <v>8717</v>
      </c>
      <c r="AG14">
        <v>8666</v>
      </c>
      <c r="AH14">
        <v>8884</v>
      </c>
      <c r="AI14">
        <v>4537</v>
      </c>
      <c r="AJ14">
        <v>4642</v>
      </c>
      <c r="AK14">
        <v>4744</v>
      </c>
      <c r="AL14">
        <v>9266</v>
      </c>
      <c r="AM14">
        <v>9144</v>
      </c>
      <c r="AN14">
        <v>8992</v>
      </c>
      <c r="AO14">
        <v>8902</v>
      </c>
      <c r="AP14">
        <v>3925</v>
      </c>
      <c r="AQ14">
        <v>4036</v>
      </c>
      <c r="AR14">
        <v>4146</v>
      </c>
      <c r="AS14">
        <v>8831</v>
      </c>
      <c r="AT14">
        <v>8876</v>
      </c>
      <c r="AU14">
        <v>8873</v>
      </c>
      <c r="AV14">
        <v>8863</v>
      </c>
      <c r="AW14">
        <v>8839</v>
      </c>
      <c r="AX14">
        <v>7828</v>
      </c>
      <c r="AY14">
        <v>7046</v>
      </c>
      <c r="AZ14">
        <v>7631</v>
      </c>
      <c r="BA14">
        <v>7819</v>
      </c>
      <c r="BB14">
        <v>7977</v>
      </c>
      <c r="BC14">
        <v>8111</v>
      </c>
      <c r="BD14">
        <v>8218</v>
      </c>
      <c r="BE14">
        <v>8300</v>
      </c>
      <c r="BF14">
        <v>8166</v>
      </c>
      <c r="BG14">
        <v>6333</v>
      </c>
      <c r="BH14">
        <v>6537</v>
      </c>
      <c r="BI14">
        <v>6738</v>
      </c>
      <c r="BJ14">
        <v>6934</v>
      </c>
      <c r="BK14">
        <v>7119</v>
      </c>
      <c r="BL14">
        <v>7290</v>
      </c>
      <c r="BM14">
        <v>7443</v>
      </c>
      <c r="BN14">
        <v>5092</v>
      </c>
      <c r="BO14">
        <v>5283</v>
      </c>
      <c r="BP14">
        <v>5476</v>
      </c>
      <c r="BQ14">
        <v>5673</v>
      </c>
      <c r="BR14">
        <v>5871</v>
      </c>
      <c r="BS14">
        <v>6067</v>
      </c>
      <c r="BT14">
        <v>6258</v>
      </c>
      <c r="BU14">
        <v>3939</v>
      </c>
      <c r="BV14">
        <v>4111</v>
      </c>
      <c r="BW14">
        <v>4287</v>
      </c>
      <c r="BX14">
        <v>4467</v>
      </c>
      <c r="BY14">
        <v>4650</v>
      </c>
      <c r="BZ14">
        <v>4836</v>
      </c>
      <c r="CA14">
        <v>5023</v>
      </c>
      <c r="CB14">
        <v>2986</v>
      </c>
      <c r="CC14">
        <v>3118</v>
      </c>
      <c r="CD14">
        <v>3258</v>
      </c>
      <c r="CE14">
        <v>3404</v>
      </c>
      <c r="CF14">
        <v>3557</v>
      </c>
      <c r="CG14">
        <v>3716</v>
      </c>
      <c r="CH14">
        <v>3878</v>
      </c>
    </row>
    <row r="15" spans="1:86">
      <c r="A15" t="s">
        <v>155</v>
      </c>
      <c r="B15" t="s">
        <v>151</v>
      </c>
      <c r="C15">
        <v>6009</v>
      </c>
      <c r="D15">
        <v>6114</v>
      </c>
      <c r="E15">
        <v>6213</v>
      </c>
      <c r="F15">
        <v>6303</v>
      </c>
      <c r="G15">
        <v>6388</v>
      </c>
      <c r="H15">
        <v>6468</v>
      </c>
      <c r="I15">
        <v>6543</v>
      </c>
      <c r="J15">
        <v>24462</v>
      </c>
      <c r="K15">
        <v>24805</v>
      </c>
      <c r="L15">
        <v>25098</v>
      </c>
      <c r="M15">
        <v>25511</v>
      </c>
      <c r="N15">
        <v>25888</v>
      </c>
      <c r="O15">
        <v>26248</v>
      </c>
      <c r="P15">
        <v>26611</v>
      </c>
      <c r="Q15">
        <v>21918</v>
      </c>
      <c r="R15">
        <v>22302</v>
      </c>
      <c r="S15">
        <v>22679</v>
      </c>
      <c r="T15">
        <v>23040</v>
      </c>
      <c r="U15">
        <v>23410</v>
      </c>
      <c r="V15">
        <v>23780</v>
      </c>
      <c r="W15">
        <v>24148</v>
      </c>
      <c r="X15">
        <v>19185</v>
      </c>
      <c r="Y15">
        <v>19621</v>
      </c>
      <c r="Z15">
        <v>20033</v>
      </c>
      <c r="AA15">
        <v>20483</v>
      </c>
      <c r="AB15">
        <v>4365</v>
      </c>
      <c r="AC15">
        <v>4443</v>
      </c>
      <c r="AD15">
        <v>4520</v>
      </c>
      <c r="AE15">
        <v>16728</v>
      </c>
      <c r="AF15">
        <v>17135</v>
      </c>
      <c r="AG15">
        <v>17558</v>
      </c>
      <c r="AH15">
        <v>18016</v>
      </c>
      <c r="AI15">
        <v>3903</v>
      </c>
      <c r="AJ15">
        <v>3988</v>
      </c>
      <c r="AK15">
        <v>4072</v>
      </c>
      <c r="AL15">
        <v>14330</v>
      </c>
      <c r="AM15">
        <v>14745</v>
      </c>
      <c r="AN15">
        <v>15163</v>
      </c>
      <c r="AO15">
        <v>15598</v>
      </c>
      <c r="AP15">
        <v>3402</v>
      </c>
      <c r="AQ15">
        <v>3494</v>
      </c>
      <c r="AR15">
        <v>3584</v>
      </c>
      <c r="AS15">
        <v>11992</v>
      </c>
      <c r="AT15">
        <v>12397</v>
      </c>
      <c r="AU15">
        <v>12808</v>
      </c>
      <c r="AV15">
        <v>13228</v>
      </c>
      <c r="AW15">
        <v>13654</v>
      </c>
      <c r="AX15">
        <v>11560</v>
      </c>
      <c r="AY15">
        <v>9912</v>
      </c>
      <c r="AZ15">
        <v>9795</v>
      </c>
      <c r="BA15">
        <v>10156</v>
      </c>
      <c r="BB15">
        <v>10538</v>
      </c>
      <c r="BC15">
        <v>10930</v>
      </c>
      <c r="BD15">
        <v>11330</v>
      </c>
      <c r="BE15">
        <v>11736</v>
      </c>
      <c r="BF15">
        <v>11643</v>
      </c>
      <c r="BG15">
        <v>7828</v>
      </c>
      <c r="BH15">
        <v>8146</v>
      </c>
      <c r="BI15">
        <v>8480</v>
      </c>
      <c r="BJ15">
        <v>8826</v>
      </c>
      <c r="BK15">
        <v>9182</v>
      </c>
      <c r="BL15">
        <v>9547</v>
      </c>
      <c r="BM15">
        <v>9920</v>
      </c>
      <c r="BN15">
        <v>6103</v>
      </c>
      <c r="BO15">
        <v>6377</v>
      </c>
      <c r="BP15">
        <v>6662</v>
      </c>
      <c r="BQ15">
        <v>6957</v>
      </c>
      <c r="BR15">
        <v>7264</v>
      </c>
      <c r="BS15">
        <v>7581</v>
      </c>
      <c r="BT15">
        <v>7906</v>
      </c>
      <c r="BU15">
        <v>4651</v>
      </c>
      <c r="BV15">
        <v>4872</v>
      </c>
      <c r="BW15">
        <v>5103</v>
      </c>
      <c r="BX15">
        <v>5345</v>
      </c>
      <c r="BY15">
        <v>5598</v>
      </c>
      <c r="BZ15">
        <v>5861</v>
      </c>
      <c r="CA15">
        <v>6133</v>
      </c>
      <c r="CB15">
        <v>3481</v>
      </c>
      <c r="CC15">
        <v>3647</v>
      </c>
      <c r="CD15">
        <v>3823</v>
      </c>
      <c r="CE15">
        <v>4009</v>
      </c>
      <c r="CF15">
        <v>4206</v>
      </c>
      <c r="CG15">
        <v>4413</v>
      </c>
      <c r="CH15">
        <v>4629</v>
      </c>
    </row>
    <row r="16" spans="1:86">
      <c r="A16" t="s">
        <v>156</v>
      </c>
      <c r="B16" t="s">
        <v>151</v>
      </c>
      <c r="C16">
        <v>8843</v>
      </c>
      <c r="D16">
        <v>8999</v>
      </c>
      <c r="E16">
        <v>9144</v>
      </c>
      <c r="F16">
        <v>9277</v>
      </c>
      <c r="G16">
        <v>9402</v>
      </c>
      <c r="H16">
        <v>9519</v>
      </c>
      <c r="I16">
        <v>9630</v>
      </c>
      <c r="J16">
        <v>35318</v>
      </c>
      <c r="K16">
        <v>35860</v>
      </c>
      <c r="L16">
        <v>36419</v>
      </c>
      <c r="M16">
        <v>37132</v>
      </c>
      <c r="N16">
        <v>37771</v>
      </c>
      <c r="O16">
        <v>38367</v>
      </c>
      <c r="P16">
        <v>38953</v>
      </c>
      <c r="Q16">
        <v>21620</v>
      </c>
      <c r="R16">
        <v>22974</v>
      </c>
      <c r="S16">
        <v>24251</v>
      </c>
      <c r="T16">
        <v>25374</v>
      </c>
      <c r="U16">
        <v>26394</v>
      </c>
      <c r="V16">
        <v>27319</v>
      </c>
      <c r="W16">
        <v>28159</v>
      </c>
      <c r="X16">
        <v>13771</v>
      </c>
      <c r="Y16">
        <v>14569</v>
      </c>
      <c r="Z16">
        <v>15568</v>
      </c>
      <c r="AA16">
        <v>16617</v>
      </c>
      <c r="AB16">
        <v>6355</v>
      </c>
      <c r="AC16">
        <v>6472</v>
      </c>
      <c r="AD16">
        <v>6588</v>
      </c>
      <c r="AE16">
        <v>12602</v>
      </c>
      <c r="AF16">
        <v>12779</v>
      </c>
      <c r="AG16">
        <v>13105</v>
      </c>
      <c r="AH16">
        <v>13571</v>
      </c>
      <c r="AI16">
        <v>5647</v>
      </c>
      <c r="AJ16">
        <v>5776</v>
      </c>
      <c r="AK16">
        <v>5904</v>
      </c>
      <c r="AL16">
        <v>12361</v>
      </c>
      <c r="AM16">
        <v>12358</v>
      </c>
      <c r="AN16">
        <v>12403</v>
      </c>
      <c r="AO16">
        <v>12509</v>
      </c>
      <c r="AP16">
        <v>4886</v>
      </c>
      <c r="AQ16">
        <v>5025</v>
      </c>
      <c r="AR16">
        <v>5161</v>
      </c>
      <c r="AS16">
        <v>11542</v>
      </c>
      <c r="AT16">
        <v>11650</v>
      </c>
      <c r="AU16">
        <v>11743</v>
      </c>
      <c r="AV16">
        <v>11830</v>
      </c>
      <c r="AW16">
        <v>11923</v>
      </c>
      <c r="AX16">
        <v>10478</v>
      </c>
      <c r="AY16">
        <v>9355</v>
      </c>
      <c r="AZ16">
        <v>9993</v>
      </c>
      <c r="BA16">
        <v>10235</v>
      </c>
      <c r="BB16">
        <v>10454</v>
      </c>
      <c r="BC16">
        <v>10652</v>
      </c>
      <c r="BD16">
        <v>10830</v>
      </c>
      <c r="BE16">
        <v>10994</v>
      </c>
      <c r="BF16">
        <v>10838</v>
      </c>
      <c r="BG16">
        <v>8256</v>
      </c>
      <c r="BH16">
        <v>8530</v>
      </c>
      <c r="BI16">
        <v>8801</v>
      </c>
      <c r="BJ16">
        <v>9064</v>
      </c>
      <c r="BK16">
        <v>9316</v>
      </c>
      <c r="BL16">
        <v>9554</v>
      </c>
      <c r="BM16">
        <v>9778</v>
      </c>
      <c r="BN16">
        <v>6567</v>
      </c>
      <c r="BO16">
        <v>6830</v>
      </c>
      <c r="BP16">
        <v>7097</v>
      </c>
      <c r="BQ16">
        <v>7366</v>
      </c>
      <c r="BR16">
        <v>7635</v>
      </c>
      <c r="BS16">
        <v>7901</v>
      </c>
      <c r="BT16">
        <v>8161</v>
      </c>
      <c r="BU16">
        <v>5051</v>
      </c>
      <c r="BV16">
        <v>5279</v>
      </c>
      <c r="BW16">
        <v>5514</v>
      </c>
      <c r="BX16">
        <v>5756</v>
      </c>
      <c r="BY16">
        <v>6003</v>
      </c>
      <c r="BZ16">
        <v>6254</v>
      </c>
      <c r="CA16">
        <v>6507</v>
      </c>
      <c r="CB16">
        <v>3809</v>
      </c>
      <c r="CC16">
        <v>3983</v>
      </c>
      <c r="CD16">
        <v>4167</v>
      </c>
      <c r="CE16">
        <v>4360</v>
      </c>
      <c r="CF16">
        <v>4563</v>
      </c>
      <c r="CG16">
        <v>4774</v>
      </c>
      <c r="CH16">
        <v>4991</v>
      </c>
    </row>
    <row r="17" spans="1:86">
      <c r="A17" t="s">
        <v>157</v>
      </c>
      <c r="B17" t="s">
        <v>157</v>
      </c>
      <c r="C17">
        <v>87639</v>
      </c>
      <c r="D17">
        <v>89178</v>
      </c>
      <c r="E17">
        <v>90616</v>
      </c>
      <c r="F17">
        <v>91930</v>
      </c>
      <c r="G17">
        <v>93168</v>
      </c>
      <c r="H17">
        <v>94331</v>
      </c>
      <c r="I17">
        <v>95431</v>
      </c>
      <c r="J17">
        <v>356030</v>
      </c>
      <c r="K17">
        <v>361164</v>
      </c>
      <c r="L17">
        <v>365559</v>
      </c>
      <c r="M17">
        <v>371672</v>
      </c>
      <c r="N17">
        <v>377257</v>
      </c>
      <c r="O17">
        <v>382573</v>
      </c>
      <c r="P17">
        <v>387918</v>
      </c>
      <c r="Q17">
        <v>295301</v>
      </c>
      <c r="R17">
        <v>305084</v>
      </c>
      <c r="S17">
        <v>313949</v>
      </c>
      <c r="T17">
        <v>321906</v>
      </c>
      <c r="U17">
        <v>329466</v>
      </c>
      <c r="V17">
        <v>336607</v>
      </c>
      <c r="W17">
        <v>343361</v>
      </c>
      <c r="X17">
        <v>213895</v>
      </c>
      <c r="Y17">
        <v>204491</v>
      </c>
      <c r="Z17">
        <v>200954</v>
      </c>
      <c r="AA17">
        <v>220561</v>
      </c>
      <c r="AB17">
        <v>63691</v>
      </c>
      <c r="AC17">
        <v>64829</v>
      </c>
      <c r="AD17">
        <v>65957</v>
      </c>
      <c r="AE17">
        <v>168931</v>
      </c>
      <c r="AF17">
        <v>144911</v>
      </c>
      <c r="AG17">
        <v>137192</v>
      </c>
      <c r="AH17">
        <v>139005</v>
      </c>
      <c r="AI17">
        <v>56876</v>
      </c>
      <c r="AJ17">
        <v>57751</v>
      </c>
      <c r="AK17">
        <v>58672</v>
      </c>
      <c r="AL17">
        <v>156382</v>
      </c>
      <c r="AM17">
        <v>147252</v>
      </c>
      <c r="AN17">
        <v>139127</v>
      </c>
      <c r="AO17">
        <v>121405</v>
      </c>
      <c r="AP17">
        <v>49473</v>
      </c>
      <c r="AQ17">
        <v>50298</v>
      </c>
      <c r="AR17">
        <v>51123</v>
      </c>
      <c r="AS17">
        <v>147112</v>
      </c>
      <c r="AT17">
        <v>144167</v>
      </c>
      <c r="AU17">
        <v>140575</v>
      </c>
      <c r="AV17">
        <v>122441</v>
      </c>
      <c r="AW17">
        <v>121409</v>
      </c>
      <c r="AX17">
        <v>106239</v>
      </c>
      <c r="AY17">
        <v>94319</v>
      </c>
      <c r="AZ17">
        <v>128396</v>
      </c>
      <c r="BA17">
        <v>130408</v>
      </c>
      <c r="BB17">
        <v>131148</v>
      </c>
      <c r="BC17">
        <v>117603</v>
      </c>
      <c r="BD17">
        <v>117948</v>
      </c>
      <c r="BE17">
        <v>118053</v>
      </c>
      <c r="BF17">
        <v>115133</v>
      </c>
      <c r="BG17">
        <v>105850</v>
      </c>
      <c r="BH17">
        <v>109098</v>
      </c>
      <c r="BI17">
        <v>111836</v>
      </c>
      <c r="BJ17">
        <v>103272</v>
      </c>
      <c r="BK17">
        <v>105393</v>
      </c>
      <c r="BL17">
        <v>107182</v>
      </c>
      <c r="BM17">
        <v>108646</v>
      </c>
      <c r="BN17">
        <v>83793</v>
      </c>
      <c r="BO17">
        <v>87160</v>
      </c>
      <c r="BP17">
        <v>90381</v>
      </c>
      <c r="BQ17">
        <v>85110</v>
      </c>
      <c r="BR17">
        <v>87928</v>
      </c>
      <c r="BS17">
        <v>90621</v>
      </c>
      <c r="BT17">
        <v>93131</v>
      </c>
      <c r="BU17">
        <v>64252</v>
      </c>
      <c r="BV17">
        <v>67163</v>
      </c>
      <c r="BW17">
        <v>70098</v>
      </c>
      <c r="BX17">
        <v>73199</v>
      </c>
      <c r="BY17">
        <v>74637</v>
      </c>
      <c r="BZ17">
        <v>76372</v>
      </c>
      <c r="CA17">
        <v>78294</v>
      </c>
      <c r="CB17">
        <v>48313</v>
      </c>
      <c r="CC17">
        <v>50555</v>
      </c>
      <c r="CD17">
        <v>52919</v>
      </c>
      <c r="CE17">
        <v>55388</v>
      </c>
      <c r="CF17">
        <v>57977</v>
      </c>
      <c r="CG17">
        <v>60333</v>
      </c>
      <c r="CH17">
        <v>62545</v>
      </c>
    </row>
    <row r="18" spans="1:86">
      <c r="A18" t="s">
        <v>158</v>
      </c>
      <c r="B18" t="s">
        <v>157</v>
      </c>
      <c r="C18">
        <v>14883</v>
      </c>
      <c r="D18">
        <v>15145</v>
      </c>
      <c r="E18">
        <v>15389</v>
      </c>
      <c r="F18">
        <v>15612</v>
      </c>
      <c r="G18">
        <v>15822</v>
      </c>
      <c r="H18">
        <v>16020</v>
      </c>
      <c r="I18">
        <v>16207</v>
      </c>
      <c r="J18">
        <v>60139</v>
      </c>
      <c r="K18">
        <v>61075</v>
      </c>
      <c r="L18">
        <v>61874</v>
      </c>
      <c r="M18">
        <v>62955</v>
      </c>
      <c r="N18">
        <v>63936</v>
      </c>
      <c r="O18">
        <v>64866</v>
      </c>
      <c r="P18">
        <v>65794</v>
      </c>
      <c r="Q18">
        <v>48889</v>
      </c>
      <c r="R18">
        <v>50382</v>
      </c>
      <c r="S18">
        <v>51758</v>
      </c>
      <c r="T18">
        <v>53010</v>
      </c>
      <c r="U18">
        <v>54217</v>
      </c>
      <c r="V18">
        <v>55369</v>
      </c>
      <c r="W18">
        <v>56468</v>
      </c>
      <c r="X18">
        <v>39746</v>
      </c>
      <c r="Y18">
        <v>41104</v>
      </c>
      <c r="Z18">
        <v>42339</v>
      </c>
      <c r="AA18">
        <v>43793</v>
      </c>
      <c r="AB18">
        <v>10783</v>
      </c>
      <c r="AC18">
        <v>10977</v>
      </c>
      <c r="AD18">
        <v>11169</v>
      </c>
      <c r="AE18">
        <v>34585</v>
      </c>
      <c r="AF18">
        <v>35395</v>
      </c>
      <c r="AG18">
        <v>36275</v>
      </c>
      <c r="AH18">
        <v>37413</v>
      </c>
      <c r="AI18">
        <v>9627</v>
      </c>
      <c r="AJ18">
        <v>9839</v>
      </c>
      <c r="AK18">
        <v>10048</v>
      </c>
      <c r="AL18">
        <v>30735</v>
      </c>
      <c r="AM18">
        <v>31350</v>
      </c>
      <c r="AN18">
        <v>31994</v>
      </c>
      <c r="AO18">
        <v>32758</v>
      </c>
      <c r="AP18">
        <v>8377</v>
      </c>
      <c r="AQ18">
        <v>8605</v>
      </c>
      <c r="AR18">
        <v>8830</v>
      </c>
      <c r="AS18">
        <v>26686</v>
      </c>
      <c r="AT18">
        <v>27349</v>
      </c>
      <c r="AU18">
        <v>28002</v>
      </c>
      <c r="AV18">
        <v>28691</v>
      </c>
      <c r="AW18">
        <v>29399</v>
      </c>
      <c r="AX18">
        <v>25102</v>
      </c>
      <c r="AY18">
        <v>21727</v>
      </c>
      <c r="AZ18">
        <v>22185</v>
      </c>
      <c r="BA18">
        <v>22940</v>
      </c>
      <c r="BB18">
        <v>23669</v>
      </c>
      <c r="BC18">
        <v>24399</v>
      </c>
      <c r="BD18">
        <v>25124</v>
      </c>
      <c r="BE18">
        <v>25849</v>
      </c>
      <c r="BF18">
        <v>25574</v>
      </c>
      <c r="BG18">
        <v>17895</v>
      </c>
      <c r="BH18">
        <v>18599</v>
      </c>
      <c r="BI18">
        <v>19310</v>
      </c>
      <c r="BJ18">
        <v>20033</v>
      </c>
      <c r="BK18">
        <v>20759</v>
      </c>
      <c r="BL18">
        <v>21488</v>
      </c>
      <c r="BM18">
        <v>22215</v>
      </c>
      <c r="BN18">
        <v>14052</v>
      </c>
      <c r="BO18">
        <v>14662</v>
      </c>
      <c r="BP18">
        <v>15289</v>
      </c>
      <c r="BQ18">
        <v>15938</v>
      </c>
      <c r="BR18">
        <v>16603</v>
      </c>
      <c r="BS18">
        <v>17282</v>
      </c>
      <c r="BT18">
        <v>17968</v>
      </c>
      <c r="BU18">
        <v>10740</v>
      </c>
      <c r="BV18">
        <v>11243</v>
      </c>
      <c r="BW18">
        <v>11767</v>
      </c>
      <c r="BX18">
        <v>12311</v>
      </c>
      <c r="BY18">
        <v>12875</v>
      </c>
      <c r="BZ18">
        <v>13459</v>
      </c>
      <c r="CA18">
        <v>14058</v>
      </c>
      <c r="CB18">
        <v>8064</v>
      </c>
      <c r="CC18">
        <v>8441</v>
      </c>
      <c r="CD18">
        <v>8842</v>
      </c>
      <c r="CE18">
        <v>9265</v>
      </c>
      <c r="CF18">
        <v>9711</v>
      </c>
      <c r="CG18">
        <v>10180</v>
      </c>
      <c r="CH18">
        <v>10667</v>
      </c>
    </row>
    <row r="19" spans="1:86">
      <c r="A19" t="s">
        <v>159</v>
      </c>
      <c r="B19" t="s">
        <v>157</v>
      </c>
      <c r="C19">
        <v>49273</v>
      </c>
      <c r="D19">
        <v>50139</v>
      </c>
      <c r="E19">
        <v>50947</v>
      </c>
      <c r="F19">
        <v>51686</v>
      </c>
      <c r="G19">
        <v>52382</v>
      </c>
      <c r="H19">
        <v>53036</v>
      </c>
      <c r="I19">
        <v>53655</v>
      </c>
      <c r="J19">
        <v>200552</v>
      </c>
      <c r="K19">
        <v>203370</v>
      </c>
      <c r="L19">
        <v>205781</v>
      </c>
      <c r="M19">
        <v>209168</v>
      </c>
      <c r="N19">
        <v>212267</v>
      </c>
      <c r="O19">
        <v>215224</v>
      </c>
      <c r="P19">
        <v>218203</v>
      </c>
      <c r="Q19">
        <v>164945</v>
      </c>
      <c r="R19">
        <v>171303</v>
      </c>
      <c r="S19">
        <v>176947</v>
      </c>
      <c r="T19">
        <v>181937</v>
      </c>
      <c r="U19">
        <v>186599</v>
      </c>
      <c r="V19">
        <v>190944</v>
      </c>
      <c r="W19">
        <v>195006</v>
      </c>
      <c r="X19">
        <v>105698</v>
      </c>
      <c r="Y19">
        <v>92871</v>
      </c>
      <c r="Z19">
        <v>86085</v>
      </c>
      <c r="AA19">
        <v>102173</v>
      </c>
      <c r="AB19">
        <v>35869</v>
      </c>
      <c r="AC19">
        <v>36509</v>
      </c>
      <c r="AD19">
        <v>37143</v>
      </c>
      <c r="AE19">
        <v>74780</v>
      </c>
      <c r="AF19">
        <v>48395</v>
      </c>
      <c r="AG19">
        <v>38133</v>
      </c>
      <c r="AH19">
        <v>36991</v>
      </c>
      <c r="AI19">
        <v>32025</v>
      </c>
      <c r="AJ19">
        <v>32354</v>
      </c>
      <c r="AK19">
        <v>32739</v>
      </c>
      <c r="AL19">
        <v>73666</v>
      </c>
      <c r="AM19">
        <v>62607</v>
      </c>
      <c r="AN19">
        <v>52465</v>
      </c>
      <c r="AO19">
        <v>32513</v>
      </c>
      <c r="AP19">
        <v>27836</v>
      </c>
      <c r="AQ19">
        <v>28075</v>
      </c>
      <c r="AR19">
        <v>28322</v>
      </c>
      <c r="AS19">
        <v>76009</v>
      </c>
      <c r="AT19">
        <v>71103</v>
      </c>
      <c r="AU19">
        <v>65550</v>
      </c>
      <c r="AV19">
        <v>45382</v>
      </c>
      <c r="AW19">
        <v>42266</v>
      </c>
      <c r="AX19">
        <v>38847</v>
      </c>
      <c r="AY19">
        <v>36164</v>
      </c>
      <c r="AZ19">
        <v>69554</v>
      </c>
      <c r="BA19">
        <v>69511</v>
      </c>
      <c r="BB19">
        <v>68214</v>
      </c>
      <c r="BC19">
        <v>52616</v>
      </c>
      <c r="BD19">
        <v>50902</v>
      </c>
      <c r="BE19">
        <v>48934</v>
      </c>
      <c r="BF19">
        <v>46696</v>
      </c>
      <c r="BG19">
        <v>58508</v>
      </c>
      <c r="BH19">
        <v>59870</v>
      </c>
      <c r="BI19">
        <v>60687</v>
      </c>
      <c r="BJ19">
        <v>50161</v>
      </c>
      <c r="BK19">
        <v>50296</v>
      </c>
      <c r="BL19">
        <v>50079</v>
      </c>
      <c r="BM19">
        <v>49525</v>
      </c>
      <c r="BN19">
        <v>46692</v>
      </c>
      <c r="BO19">
        <v>48431</v>
      </c>
      <c r="BP19">
        <v>49973</v>
      </c>
      <c r="BQ19">
        <v>42965</v>
      </c>
      <c r="BR19">
        <v>43996</v>
      </c>
      <c r="BS19">
        <v>44860</v>
      </c>
      <c r="BT19">
        <v>45512</v>
      </c>
      <c r="BU19">
        <v>35914</v>
      </c>
      <c r="BV19">
        <v>37493</v>
      </c>
      <c r="BW19">
        <v>39039</v>
      </c>
      <c r="BX19">
        <v>40694</v>
      </c>
      <c r="BY19">
        <v>40629</v>
      </c>
      <c r="BZ19">
        <v>40805</v>
      </c>
      <c r="CA19">
        <v>41127</v>
      </c>
      <c r="CB19">
        <v>27057</v>
      </c>
      <c r="CC19">
        <v>28299</v>
      </c>
      <c r="CD19">
        <v>29602</v>
      </c>
      <c r="CE19">
        <v>30949</v>
      </c>
      <c r="CF19">
        <v>32354</v>
      </c>
      <c r="CG19">
        <v>33466</v>
      </c>
      <c r="CH19">
        <v>34385</v>
      </c>
    </row>
    <row r="20" spans="1:86">
      <c r="A20" t="s">
        <v>160</v>
      </c>
      <c r="B20" t="s">
        <v>157</v>
      </c>
      <c r="C20">
        <v>11142</v>
      </c>
      <c r="D20">
        <v>11337</v>
      </c>
      <c r="E20">
        <v>11520</v>
      </c>
      <c r="F20">
        <v>11687</v>
      </c>
      <c r="G20">
        <v>11845</v>
      </c>
      <c r="H20">
        <v>11992</v>
      </c>
      <c r="I20">
        <v>12132</v>
      </c>
      <c r="J20">
        <v>45106</v>
      </c>
      <c r="K20">
        <v>45782</v>
      </c>
      <c r="L20">
        <v>46363</v>
      </c>
      <c r="M20">
        <v>47162</v>
      </c>
      <c r="N20">
        <v>47890</v>
      </c>
      <c r="O20">
        <v>48580</v>
      </c>
      <c r="P20">
        <v>49271</v>
      </c>
      <c r="Q20">
        <v>39525</v>
      </c>
      <c r="R20">
        <v>40399</v>
      </c>
      <c r="S20">
        <v>41240</v>
      </c>
      <c r="T20">
        <v>42029</v>
      </c>
      <c r="U20">
        <v>42819</v>
      </c>
      <c r="V20">
        <v>43594</v>
      </c>
      <c r="W20">
        <v>44351</v>
      </c>
      <c r="X20">
        <v>34286</v>
      </c>
      <c r="Y20">
        <v>35140</v>
      </c>
      <c r="Z20">
        <v>35957</v>
      </c>
      <c r="AA20">
        <v>36865</v>
      </c>
      <c r="AB20">
        <v>8094</v>
      </c>
      <c r="AC20">
        <v>8238</v>
      </c>
      <c r="AD20">
        <v>8381</v>
      </c>
      <c r="AE20">
        <v>30050</v>
      </c>
      <c r="AF20">
        <v>30766</v>
      </c>
      <c r="AG20">
        <v>31494</v>
      </c>
      <c r="AH20">
        <v>32321</v>
      </c>
      <c r="AI20">
        <v>7236</v>
      </c>
      <c r="AJ20">
        <v>7394</v>
      </c>
      <c r="AK20">
        <v>7549</v>
      </c>
      <c r="AL20">
        <v>26028</v>
      </c>
      <c r="AM20">
        <v>26722</v>
      </c>
      <c r="AN20">
        <v>27420</v>
      </c>
      <c r="AO20">
        <v>28156</v>
      </c>
      <c r="AP20">
        <v>6308</v>
      </c>
      <c r="AQ20">
        <v>6477</v>
      </c>
      <c r="AR20">
        <v>6644</v>
      </c>
      <c r="AS20">
        <v>22003</v>
      </c>
      <c r="AT20">
        <v>22697</v>
      </c>
      <c r="AU20">
        <v>23392</v>
      </c>
      <c r="AV20">
        <v>24106</v>
      </c>
      <c r="AW20">
        <v>24827</v>
      </c>
      <c r="AX20">
        <v>21045</v>
      </c>
      <c r="AY20">
        <v>18068</v>
      </c>
      <c r="AZ20">
        <v>18049</v>
      </c>
      <c r="BA20">
        <v>18712</v>
      </c>
      <c r="BB20">
        <v>19384</v>
      </c>
      <c r="BC20">
        <v>20073</v>
      </c>
      <c r="BD20">
        <v>20769</v>
      </c>
      <c r="BE20">
        <v>21473</v>
      </c>
      <c r="BF20">
        <v>21283</v>
      </c>
      <c r="BG20">
        <v>14439</v>
      </c>
      <c r="BH20">
        <v>15031</v>
      </c>
      <c r="BI20">
        <v>15639</v>
      </c>
      <c r="BJ20">
        <v>16267</v>
      </c>
      <c r="BK20">
        <v>16909</v>
      </c>
      <c r="BL20">
        <v>17563</v>
      </c>
      <c r="BM20">
        <v>18226</v>
      </c>
      <c r="BN20">
        <v>11271</v>
      </c>
      <c r="BO20">
        <v>11775</v>
      </c>
      <c r="BP20">
        <v>12299</v>
      </c>
      <c r="BQ20">
        <v>12842</v>
      </c>
      <c r="BR20">
        <v>13402</v>
      </c>
      <c r="BS20">
        <v>13980</v>
      </c>
      <c r="BT20">
        <v>14571</v>
      </c>
      <c r="BU20">
        <v>8594</v>
      </c>
      <c r="BV20">
        <v>9002</v>
      </c>
      <c r="BW20">
        <v>9428</v>
      </c>
      <c r="BX20">
        <v>9873</v>
      </c>
      <c r="BY20">
        <v>10338</v>
      </c>
      <c r="BZ20">
        <v>10821</v>
      </c>
      <c r="CA20">
        <v>11320</v>
      </c>
      <c r="CB20">
        <v>6438</v>
      </c>
      <c r="CC20">
        <v>6743</v>
      </c>
      <c r="CD20">
        <v>7067</v>
      </c>
      <c r="CE20">
        <v>7410</v>
      </c>
      <c r="CF20">
        <v>7772</v>
      </c>
      <c r="CG20">
        <v>8154</v>
      </c>
      <c r="CH20">
        <v>8552</v>
      </c>
    </row>
    <row r="21" spans="1:86">
      <c r="A21" t="s">
        <v>161</v>
      </c>
      <c r="B21" t="s">
        <v>157</v>
      </c>
      <c r="C21">
        <v>12340</v>
      </c>
      <c r="D21">
        <v>12557</v>
      </c>
      <c r="E21">
        <v>12760</v>
      </c>
      <c r="F21">
        <v>12945</v>
      </c>
      <c r="G21">
        <v>13119</v>
      </c>
      <c r="H21">
        <v>13283</v>
      </c>
      <c r="I21">
        <v>13438</v>
      </c>
      <c r="J21">
        <v>50233</v>
      </c>
      <c r="K21">
        <v>50937</v>
      </c>
      <c r="L21">
        <v>51540</v>
      </c>
      <c r="M21">
        <v>52388</v>
      </c>
      <c r="N21">
        <v>53164</v>
      </c>
      <c r="O21">
        <v>53904</v>
      </c>
      <c r="P21">
        <v>54649</v>
      </c>
      <c r="Q21">
        <v>41942</v>
      </c>
      <c r="R21">
        <v>43000</v>
      </c>
      <c r="S21">
        <v>44005</v>
      </c>
      <c r="T21">
        <v>44929</v>
      </c>
      <c r="U21">
        <v>45831</v>
      </c>
      <c r="V21">
        <v>46700</v>
      </c>
      <c r="W21">
        <v>47537</v>
      </c>
      <c r="X21">
        <v>34165</v>
      </c>
      <c r="Y21">
        <v>35376</v>
      </c>
      <c r="Z21">
        <v>36573</v>
      </c>
      <c r="AA21">
        <v>37730</v>
      </c>
      <c r="AB21">
        <v>8944</v>
      </c>
      <c r="AC21">
        <v>9105</v>
      </c>
      <c r="AD21">
        <v>9264</v>
      </c>
      <c r="AE21">
        <v>29516</v>
      </c>
      <c r="AF21">
        <v>30356</v>
      </c>
      <c r="AG21">
        <v>31289</v>
      </c>
      <c r="AH21">
        <v>32281</v>
      </c>
      <c r="AI21">
        <v>7987</v>
      </c>
      <c r="AJ21">
        <v>8163</v>
      </c>
      <c r="AK21">
        <v>8336</v>
      </c>
      <c r="AL21">
        <v>25953</v>
      </c>
      <c r="AM21">
        <v>26573</v>
      </c>
      <c r="AN21">
        <v>27247</v>
      </c>
      <c r="AO21">
        <v>27977</v>
      </c>
      <c r="AP21">
        <v>6952</v>
      </c>
      <c r="AQ21">
        <v>7141</v>
      </c>
      <c r="AR21">
        <v>7327</v>
      </c>
      <c r="AS21">
        <v>22414</v>
      </c>
      <c r="AT21">
        <v>23017</v>
      </c>
      <c r="AU21">
        <v>23631</v>
      </c>
      <c r="AV21">
        <v>24262</v>
      </c>
      <c r="AW21">
        <v>24916</v>
      </c>
      <c r="AX21">
        <v>21245</v>
      </c>
      <c r="AY21">
        <v>18360</v>
      </c>
      <c r="AZ21">
        <v>18608</v>
      </c>
      <c r="BA21">
        <v>19246</v>
      </c>
      <c r="BB21">
        <v>19881</v>
      </c>
      <c r="BC21">
        <v>20516</v>
      </c>
      <c r="BD21">
        <v>21153</v>
      </c>
      <c r="BE21">
        <v>21796</v>
      </c>
      <c r="BF21">
        <v>21580</v>
      </c>
      <c r="BG21">
        <v>15008</v>
      </c>
      <c r="BH21">
        <v>15598</v>
      </c>
      <c r="BI21">
        <v>16200</v>
      </c>
      <c r="BJ21">
        <v>16811</v>
      </c>
      <c r="BK21">
        <v>17429</v>
      </c>
      <c r="BL21">
        <v>18052</v>
      </c>
      <c r="BM21">
        <v>18679</v>
      </c>
      <c r="BN21">
        <v>11779</v>
      </c>
      <c r="BO21">
        <v>12292</v>
      </c>
      <c r="BP21">
        <v>12821</v>
      </c>
      <c r="BQ21">
        <v>13366</v>
      </c>
      <c r="BR21">
        <v>13926</v>
      </c>
      <c r="BS21">
        <v>14499</v>
      </c>
      <c r="BT21">
        <v>15079</v>
      </c>
      <c r="BU21">
        <v>9004</v>
      </c>
      <c r="BV21">
        <v>9425</v>
      </c>
      <c r="BW21">
        <v>9864</v>
      </c>
      <c r="BX21">
        <v>10321</v>
      </c>
      <c r="BY21">
        <v>10795</v>
      </c>
      <c r="BZ21">
        <v>11286</v>
      </c>
      <c r="CA21">
        <v>11790</v>
      </c>
      <c r="CB21">
        <v>6755</v>
      </c>
      <c r="CC21">
        <v>7072</v>
      </c>
      <c r="CD21">
        <v>7409</v>
      </c>
      <c r="CE21">
        <v>7765</v>
      </c>
      <c r="CF21">
        <v>8139</v>
      </c>
      <c r="CG21">
        <v>8533</v>
      </c>
      <c r="CH21">
        <v>8942</v>
      </c>
    </row>
    <row r="22" spans="1:86">
      <c r="A22" t="s">
        <v>162</v>
      </c>
      <c r="B22" t="s">
        <v>162</v>
      </c>
      <c r="C22">
        <v>41288</v>
      </c>
      <c r="D22">
        <v>42016</v>
      </c>
      <c r="E22">
        <v>42693</v>
      </c>
      <c r="F22">
        <v>43313</v>
      </c>
      <c r="G22">
        <v>43896</v>
      </c>
      <c r="H22">
        <v>44444</v>
      </c>
      <c r="I22">
        <v>44962</v>
      </c>
      <c r="J22">
        <v>167881</v>
      </c>
      <c r="K22">
        <v>170246</v>
      </c>
      <c r="L22">
        <v>172292</v>
      </c>
      <c r="M22">
        <v>175159</v>
      </c>
      <c r="N22">
        <v>177781</v>
      </c>
      <c r="O22">
        <v>180278</v>
      </c>
      <c r="P22">
        <v>182788</v>
      </c>
      <c r="Q22">
        <v>143232</v>
      </c>
      <c r="R22">
        <v>147138</v>
      </c>
      <c r="S22">
        <v>150739</v>
      </c>
      <c r="T22">
        <v>154038</v>
      </c>
      <c r="U22">
        <v>157239</v>
      </c>
      <c r="V22">
        <v>160316</v>
      </c>
      <c r="W22">
        <v>163267</v>
      </c>
      <c r="X22">
        <v>120324</v>
      </c>
      <c r="Y22">
        <v>123707</v>
      </c>
      <c r="Z22">
        <v>126237</v>
      </c>
      <c r="AA22">
        <v>130521</v>
      </c>
      <c r="AB22">
        <v>29986</v>
      </c>
      <c r="AC22">
        <v>30521</v>
      </c>
      <c r="AD22">
        <v>31051</v>
      </c>
      <c r="AE22">
        <v>104656</v>
      </c>
      <c r="AF22">
        <v>106755</v>
      </c>
      <c r="AG22">
        <v>108905</v>
      </c>
      <c r="AH22">
        <v>112144</v>
      </c>
      <c r="AI22">
        <v>26806</v>
      </c>
      <c r="AJ22">
        <v>27390</v>
      </c>
      <c r="AK22">
        <v>27965</v>
      </c>
      <c r="AL22">
        <v>91271</v>
      </c>
      <c r="AM22">
        <v>93324</v>
      </c>
      <c r="AN22">
        <v>95352</v>
      </c>
      <c r="AO22">
        <v>97788</v>
      </c>
      <c r="AP22">
        <v>23362</v>
      </c>
      <c r="AQ22">
        <v>23990</v>
      </c>
      <c r="AR22">
        <v>24609</v>
      </c>
      <c r="AS22">
        <v>78010</v>
      </c>
      <c r="AT22">
        <v>80165</v>
      </c>
      <c r="AU22">
        <v>82274</v>
      </c>
      <c r="AV22">
        <v>84568</v>
      </c>
      <c r="AW22">
        <v>86902</v>
      </c>
      <c r="AX22">
        <v>73921</v>
      </c>
      <c r="AY22">
        <v>63711</v>
      </c>
      <c r="AZ22">
        <v>64061</v>
      </c>
      <c r="BA22">
        <v>66322</v>
      </c>
      <c r="BB22">
        <v>68516</v>
      </c>
      <c r="BC22">
        <v>70870</v>
      </c>
      <c r="BD22">
        <v>73222</v>
      </c>
      <c r="BE22">
        <v>75580</v>
      </c>
      <c r="BF22">
        <v>74880</v>
      </c>
      <c r="BG22">
        <v>51737</v>
      </c>
      <c r="BH22">
        <v>53698</v>
      </c>
      <c r="BI22">
        <v>55702</v>
      </c>
      <c r="BJ22">
        <v>57834</v>
      </c>
      <c r="BK22">
        <v>60018</v>
      </c>
      <c r="BL22">
        <v>62241</v>
      </c>
      <c r="BM22">
        <v>64489</v>
      </c>
      <c r="BN22">
        <v>40870</v>
      </c>
      <c r="BO22">
        <v>42560</v>
      </c>
      <c r="BP22">
        <v>44298</v>
      </c>
      <c r="BQ22">
        <v>46128</v>
      </c>
      <c r="BR22">
        <v>48024</v>
      </c>
      <c r="BS22">
        <v>49982</v>
      </c>
      <c r="BT22">
        <v>51986</v>
      </c>
      <c r="BU22">
        <v>31333</v>
      </c>
      <c r="BV22">
        <v>32770</v>
      </c>
      <c r="BW22">
        <v>34252</v>
      </c>
      <c r="BX22">
        <v>35794</v>
      </c>
      <c r="BY22">
        <v>37393</v>
      </c>
      <c r="BZ22">
        <v>39051</v>
      </c>
      <c r="CA22">
        <v>40758</v>
      </c>
      <c r="CB22">
        <v>23581</v>
      </c>
      <c r="CC22">
        <v>24669</v>
      </c>
      <c r="CD22">
        <v>25822</v>
      </c>
      <c r="CE22">
        <v>27036</v>
      </c>
      <c r="CF22">
        <v>28313</v>
      </c>
      <c r="CG22">
        <v>29651</v>
      </c>
      <c r="CH22">
        <v>31039</v>
      </c>
    </row>
    <row r="23" spans="1:86">
      <c r="A23" t="s">
        <v>163</v>
      </c>
      <c r="B23" t="s">
        <v>162</v>
      </c>
      <c r="C23">
        <v>4206</v>
      </c>
      <c r="D23">
        <v>4280</v>
      </c>
      <c r="E23">
        <v>4349</v>
      </c>
      <c r="F23">
        <v>4412</v>
      </c>
      <c r="G23">
        <v>4472</v>
      </c>
      <c r="H23">
        <v>4527</v>
      </c>
      <c r="I23">
        <v>4580</v>
      </c>
      <c r="J23">
        <v>17110</v>
      </c>
      <c r="K23">
        <v>17350</v>
      </c>
      <c r="L23">
        <v>17558</v>
      </c>
      <c r="M23">
        <v>17849</v>
      </c>
      <c r="N23">
        <v>18115</v>
      </c>
      <c r="O23">
        <v>18368</v>
      </c>
      <c r="P23">
        <v>18624</v>
      </c>
      <c r="Q23">
        <v>15165</v>
      </c>
      <c r="R23">
        <v>15494</v>
      </c>
      <c r="S23">
        <v>15804</v>
      </c>
      <c r="T23">
        <v>16094</v>
      </c>
      <c r="U23">
        <v>16384</v>
      </c>
      <c r="V23">
        <v>16670</v>
      </c>
      <c r="W23">
        <v>16948</v>
      </c>
      <c r="X23">
        <v>13167</v>
      </c>
      <c r="Y23">
        <v>13520</v>
      </c>
      <c r="Z23">
        <v>13847</v>
      </c>
      <c r="AA23">
        <v>14196</v>
      </c>
      <c r="AB23">
        <v>3057</v>
      </c>
      <c r="AC23">
        <v>3112</v>
      </c>
      <c r="AD23">
        <v>3166</v>
      </c>
      <c r="AE23">
        <v>11366</v>
      </c>
      <c r="AF23">
        <v>11680</v>
      </c>
      <c r="AG23">
        <v>11995</v>
      </c>
      <c r="AH23">
        <v>12340</v>
      </c>
      <c r="AI23">
        <v>2734</v>
      </c>
      <c r="AJ23">
        <v>2794</v>
      </c>
      <c r="AK23">
        <v>2852</v>
      </c>
      <c r="AL23">
        <v>9790</v>
      </c>
      <c r="AM23">
        <v>10065</v>
      </c>
      <c r="AN23">
        <v>10346</v>
      </c>
      <c r="AO23">
        <v>10646</v>
      </c>
      <c r="AP23">
        <v>2385</v>
      </c>
      <c r="AQ23">
        <v>2448</v>
      </c>
      <c r="AR23">
        <v>2511</v>
      </c>
      <c r="AS23">
        <v>8307</v>
      </c>
      <c r="AT23">
        <v>8563</v>
      </c>
      <c r="AU23">
        <v>8822</v>
      </c>
      <c r="AV23">
        <v>9092</v>
      </c>
      <c r="AW23">
        <v>9370</v>
      </c>
      <c r="AX23">
        <v>7943</v>
      </c>
      <c r="AY23">
        <v>6820</v>
      </c>
      <c r="AZ23">
        <v>6826</v>
      </c>
      <c r="BA23">
        <v>7075</v>
      </c>
      <c r="BB23">
        <v>7325</v>
      </c>
      <c r="BC23">
        <v>7582</v>
      </c>
      <c r="BD23">
        <v>7843</v>
      </c>
      <c r="BE23">
        <v>8107</v>
      </c>
      <c r="BF23">
        <v>8035</v>
      </c>
      <c r="BG23">
        <v>5478</v>
      </c>
      <c r="BH23">
        <v>5699</v>
      </c>
      <c r="BI23">
        <v>5927</v>
      </c>
      <c r="BJ23">
        <v>6161</v>
      </c>
      <c r="BK23">
        <v>6400</v>
      </c>
      <c r="BL23">
        <v>6644</v>
      </c>
      <c r="BM23">
        <v>6892</v>
      </c>
      <c r="BN23">
        <v>4291</v>
      </c>
      <c r="BO23">
        <v>4480</v>
      </c>
      <c r="BP23">
        <v>4675</v>
      </c>
      <c r="BQ23">
        <v>4878</v>
      </c>
      <c r="BR23">
        <v>5087</v>
      </c>
      <c r="BS23">
        <v>5303</v>
      </c>
      <c r="BT23">
        <v>5524</v>
      </c>
      <c r="BU23">
        <v>3277</v>
      </c>
      <c r="BV23">
        <v>3431</v>
      </c>
      <c r="BW23">
        <v>3592</v>
      </c>
      <c r="BX23">
        <v>3760</v>
      </c>
      <c r="BY23">
        <v>3934</v>
      </c>
      <c r="BZ23">
        <v>4115</v>
      </c>
      <c r="CA23">
        <v>4302</v>
      </c>
      <c r="CB23">
        <v>2458</v>
      </c>
      <c r="CC23">
        <v>2573</v>
      </c>
      <c r="CD23">
        <v>2696</v>
      </c>
      <c r="CE23">
        <v>2826</v>
      </c>
      <c r="CF23">
        <v>2963</v>
      </c>
      <c r="CG23">
        <v>3107</v>
      </c>
      <c r="CH23">
        <v>3257</v>
      </c>
    </row>
    <row r="24" spans="1:86">
      <c r="A24" t="s">
        <v>164</v>
      </c>
      <c r="B24" t="s">
        <v>162</v>
      </c>
      <c r="C24">
        <v>6543</v>
      </c>
      <c r="D24">
        <v>6658</v>
      </c>
      <c r="E24">
        <v>6766</v>
      </c>
      <c r="F24">
        <v>6864</v>
      </c>
      <c r="G24">
        <v>6956</v>
      </c>
      <c r="H24">
        <v>7043</v>
      </c>
      <c r="I24">
        <v>7125</v>
      </c>
      <c r="J24">
        <v>26597</v>
      </c>
      <c r="K24">
        <v>26978</v>
      </c>
      <c r="L24">
        <v>27303</v>
      </c>
      <c r="M24">
        <v>27757</v>
      </c>
      <c r="N24">
        <v>28173</v>
      </c>
      <c r="O24">
        <v>28569</v>
      </c>
      <c r="P24">
        <v>28967</v>
      </c>
      <c r="Q24">
        <v>19459</v>
      </c>
      <c r="R24">
        <v>20664</v>
      </c>
      <c r="S24">
        <v>21713</v>
      </c>
      <c r="T24">
        <v>22616</v>
      </c>
      <c r="U24">
        <v>23425</v>
      </c>
      <c r="V24">
        <v>24154</v>
      </c>
      <c r="W24">
        <v>24813</v>
      </c>
      <c r="X24">
        <v>14494</v>
      </c>
      <c r="Y24">
        <v>15349</v>
      </c>
      <c r="Z24">
        <v>16004</v>
      </c>
      <c r="AA24">
        <v>17024</v>
      </c>
      <c r="AB24">
        <v>4748</v>
      </c>
      <c r="AC24">
        <v>4833</v>
      </c>
      <c r="AD24">
        <v>4917</v>
      </c>
      <c r="AE24">
        <v>13390</v>
      </c>
      <c r="AF24">
        <v>13559</v>
      </c>
      <c r="AG24">
        <v>13679</v>
      </c>
      <c r="AH24">
        <v>14116</v>
      </c>
      <c r="AI24">
        <v>4243</v>
      </c>
      <c r="AJ24">
        <v>4336</v>
      </c>
      <c r="AK24">
        <v>4427</v>
      </c>
      <c r="AL24">
        <v>12753</v>
      </c>
      <c r="AM24">
        <v>12830</v>
      </c>
      <c r="AN24">
        <v>12861</v>
      </c>
      <c r="AO24">
        <v>12988</v>
      </c>
      <c r="AP24">
        <v>3696</v>
      </c>
      <c r="AQ24">
        <v>3796</v>
      </c>
      <c r="AR24">
        <v>3894</v>
      </c>
      <c r="AS24">
        <v>11496</v>
      </c>
      <c r="AT24">
        <v>11692</v>
      </c>
      <c r="AU24">
        <v>11831</v>
      </c>
      <c r="AV24">
        <v>11992</v>
      </c>
      <c r="AW24">
        <v>12148</v>
      </c>
      <c r="AX24">
        <v>10419</v>
      </c>
      <c r="AY24">
        <v>9063</v>
      </c>
      <c r="AZ24">
        <v>9466</v>
      </c>
      <c r="BA24">
        <v>9809</v>
      </c>
      <c r="BB24">
        <v>10111</v>
      </c>
      <c r="BC24">
        <v>10397</v>
      </c>
      <c r="BD24">
        <v>10660</v>
      </c>
      <c r="BE24">
        <v>10903</v>
      </c>
      <c r="BF24">
        <v>10753</v>
      </c>
      <c r="BG24">
        <v>7678</v>
      </c>
      <c r="BH24">
        <v>7969</v>
      </c>
      <c r="BI24">
        <v>8263</v>
      </c>
      <c r="BJ24">
        <v>8569</v>
      </c>
      <c r="BK24">
        <v>8872</v>
      </c>
      <c r="BL24">
        <v>9168</v>
      </c>
      <c r="BM24">
        <v>9454</v>
      </c>
      <c r="BN24">
        <v>6166</v>
      </c>
      <c r="BO24">
        <v>6399</v>
      </c>
      <c r="BP24">
        <v>6642</v>
      </c>
      <c r="BQ24">
        <v>6899</v>
      </c>
      <c r="BR24">
        <v>7167</v>
      </c>
      <c r="BS24">
        <v>7442</v>
      </c>
      <c r="BT24">
        <v>7721</v>
      </c>
      <c r="BU24">
        <v>4779</v>
      </c>
      <c r="BV24">
        <v>4986</v>
      </c>
      <c r="BW24">
        <v>5197</v>
      </c>
      <c r="BX24">
        <v>5415</v>
      </c>
      <c r="BY24">
        <v>5641</v>
      </c>
      <c r="BZ24">
        <v>5876</v>
      </c>
      <c r="CA24">
        <v>6117</v>
      </c>
      <c r="CB24">
        <v>3629</v>
      </c>
      <c r="CC24">
        <v>3788</v>
      </c>
      <c r="CD24">
        <v>3956</v>
      </c>
      <c r="CE24">
        <v>4132</v>
      </c>
      <c r="CF24">
        <v>4316</v>
      </c>
      <c r="CG24">
        <v>4508</v>
      </c>
      <c r="CH24">
        <v>4707</v>
      </c>
    </row>
    <row r="25" spans="1:86">
      <c r="A25" t="s">
        <v>165</v>
      </c>
      <c r="B25" t="s">
        <v>162</v>
      </c>
      <c r="C25">
        <v>268</v>
      </c>
      <c r="D25">
        <v>273</v>
      </c>
      <c r="E25">
        <v>277</v>
      </c>
      <c r="F25">
        <v>281</v>
      </c>
      <c r="G25">
        <v>285</v>
      </c>
      <c r="H25">
        <v>289</v>
      </c>
      <c r="I25">
        <v>292</v>
      </c>
      <c r="J25">
        <v>1011</v>
      </c>
      <c r="K25">
        <v>1043</v>
      </c>
      <c r="L25">
        <v>1069</v>
      </c>
      <c r="M25">
        <v>1097</v>
      </c>
      <c r="N25">
        <v>1123</v>
      </c>
      <c r="O25">
        <v>1145</v>
      </c>
      <c r="P25">
        <v>1167</v>
      </c>
      <c r="Q25">
        <v>587</v>
      </c>
      <c r="R25">
        <v>648</v>
      </c>
      <c r="S25">
        <v>701</v>
      </c>
      <c r="T25">
        <v>750</v>
      </c>
      <c r="U25">
        <v>794</v>
      </c>
      <c r="V25">
        <v>834</v>
      </c>
      <c r="W25">
        <v>871</v>
      </c>
      <c r="X25">
        <v>274</v>
      </c>
      <c r="Y25">
        <v>324</v>
      </c>
      <c r="Z25">
        <v>368</v>
      </c>
      <c r="AA25">
        <v>421</v>
      </c>
      <c r="AB25">
        <v>194</v>
      </c>
      <c r="AC25">
        <v>197</v>
      </c>
      <c r="AD25">
        <v>201</v>
      </c>
      <c r="AE25">
        <v>247</v>
      </c>
      <c r="AF25">
        <v>248</v>
      </c>
      <c r="AG25">
        <v>256</v>
      </c>
      <c r="AH25">
        <v>278</v>
      </c>
      <c r="AI25">
        <v>172</v>
      </c>
      <c r="AJ25">
        <v>176</v>
      </c>
      <c r="AK25">
        <v>180</v>
      </c>
      <c r="AL25">
        <v>310</v>
      </c>
      <c r="AM25">
        <v>295</v>
      </c>
      <c r="AN25">
        <v>282</v>
      </c>
      <c r="AO25">
        <v>276</v>
      </c>
      <c r="AP25">
        <v>150</v>
      </c>
      <c r="AQ25">
        <v>154</v>
      </c>
      <c r="AR25">
        <v>158</v>
      </c>
      <c r="AS25">
        <v>338</v>
      </c>
      <c r="AT25">
        <v>330</v>
      </c>
      <c r="AU25">
        <v>322</v>
      </c>
      <c r="AV25">
        <v>312</v>
      </c>
      <c r="AW25">
        <v>304</v>
      </c>
      <c r="AX25">
        <v>272</v>
      </c>
      <c r="AY25">
        <v>248</v>
      </c>
      <c r="AZ25">
        <v>309</v>
      </c>
      <c r="BA25">
        <v>312</v>
      </c>
      <c r="BB25">
        <v>313</v>
      </c>
      <c r="BC25">
        <v>313</v>
      </c>
      <c r="BD25">
        <v>311</v>
      </c>
      <c r="BE25">
        <v>308</v>
      </c>
      <c r="BF25">
        <v>300</v>
      </c>
      <c r="BG25">
        <v>266</v>
      </c>
      <c r="BH25">
        <v>272</v>
      </c>
      <c r="BI25">
        <v>278</v>
      </c>
      <c r="BJ25">
        <v>282</v>
      </c>
      <c r="BK25">
        <v>287</v>
      </c>
      <c r="BL25">
        <v>290</v>
      </c>
      <c r="BM25">
        <v>291</v>
      </c>
      <c r="BN25">
        <v>219</v>
      </c>
      <c r="BO25">
        <v>226</v>
      </c>
      <c r="BP25">
        <v>233</v>
      </c>
      <c r="BQ25">
        <v>239</v>
      </c>
      <c r="BR25">
        <v>246</v>
      </c>
      <c r="BS25">
        <v>252</v>
      </c>
      <c r="BT25">
        <v>257</v>
      </c>
      <c r="BU25">
        <v>171</v>
      </c>
      <c r="BV25">
        <v>178</v>
      </c>
      <c r="BW25">
        <v>185</v>
      </c>
      <c r="BX25">
        <v>192</v>
      </c>
      <c r="BY25">
        <v>199</v>
      </c>
      <c r="BZ25">
        <v>206</v>
      </c>
      <c r="CA25">
        <v>213</v>
      </c>
      <c r="CB25">
        <v>131</v>
      </c>
      <c r="CC25">
        <v>136</v>
      </c>
      <c r="CD25">
        <v>142</v>
      </c>
      <c r="CE25">
        <v>148</v>
      </c>
      <c r="CF25">
        <v>154</v>
      </c>
      <c r="CG25">
        <v>161</v>
      </c>
      <c r="CH25">
        <v>167</v>
      </c>
    </row>
    <row r="26" spans="1:86">
      <c r="A26" t="s">
        <v>166</v>
      </c>
      <c r="B26" t="s">
        <v>162</v>
      </c>
      <c r="C26">
        <v>20989</v>
      </c>
      <c r="D26">
        <v>21361</v>
      </c>
      <c r="E26">
        <v>21705</v>
      </c>
      <c r="F26">
        <v>22020</v>
      </c>
      <c r="G26">
        <v>22316</v>
      </c>
      <c r="H26">
        <v>22595</v>
      </c>
      <c r="I26">
        <v>22858</v>
      </c>
      <c r="J26">
        <v>85435</v>
      </c>
      <c r="K26">
        <v>86616</v>
      </c>
      <c r="L26">
        <v>87649</v>
      </c>
      <c r="M26">
        <v>89095</v>
      </c>
      <c r="N26">
        <v>90419</v>
      </c>
      <c r="O26">
        <v>91681</v>
      </c>
      <c r="P26">
        <v>92950</v>
      </c>
      <c r="Q26">
        <v>74755</v>
      </c>
      <c r="R26">
        <v>76402</v>
      </c>
      <c r="S26">
        <v>77958</v>
      </c>
      <c r="T26">
        <v>79416</v>
      </c>
      <c r="U26">
        <v>80867</v>
      </c>
      <c r="V26">
        <v>82288</v>
      </c>
      <c r="W26">
        <v>83674</v>
      </c>
      <c r="X26">
        <v>63409</v>
      </c>
      <c r="Y26">
        <v>64836</v>
      </c>
      <c r="Z26">
        <v>65722</v>
      </c>
      <c r="AA26">
        <v>67872</v>
      </c>
      <c r="AB26">
        <v>15247</v>
      </c>
      <c r="AC26">
        <v>15519</v>
      </c>
      <c r="AD26">
        <v>15788</v>
      </c>
      <c r="AE26">
        <v>54443</v>
      </c>
      <c r="AF26">
        <v>55420</v>
      </c>
      <c r="AG26">
        <v>56506</v>
      </c>
      <c r="AH26">
        <v>58231</v>
      </c>
      <c r="AI26">
        <v>13631</v>
      </c>
      <c r="AJ26">
        <v>13928</v>
      </c>
      <c r="AK26">
        <v>14220</v>
      </c>
      <c r="AL26">
        <v>46887</v>
      </c>
      <c r="AM26">
        <v>47960</v>
      </c>
      <c r="AN26">
        <v>49056</v>
      </c>
      <c r="AO26">
        <v>50405</v>
      </c>
      <c r="AP26">
        <v>11881</v>
      </c>
      <c r="AQ26">
        <v>12200</v>
      </c>
      <c r="AR26">
        <v>12515</v>
      </c>
      <c r="AS26">
        <v>39851</v>
      </c>
      <c r="AT26">
        <v>40952</v>
      </c>
      <c r="AU26">
        <v>42056</v>
      </c>
      <c r="AV26">
        <v>43291</v>
      </c>
      <c r="AW26">
        <v>44555</v>
      </c>
      <c r="AX26">
        <v>37880</v>
      </c>
      <c r="AY26">
        <v>32629</v>
      </c>
      <c r="AZ26">
        <v>32710</v>
      </c>
      <c r="BA26">
        <v>33829</v>
      </c>
      <c r="BB26">
        <v>34904</v>
      </c>
      <c r="BC26">
        <v>36132</v>
      </c>
      <c r="BD26">
        <v>37366</v>
      </c>
      <c r="BE26">
        <v>38611</v>
      </c>
      <c r="BF26">
        <v>38277</v>
      </c>
      <c r="BG26">
        <v>26459</v>
      </c>
      <c r="BH26">
        <v>27430</v>
      </c>
      <c r="BI26">
        <v>28416</v>
      </c>
      <c r="BJ26">
        <v>29494</v>
      </c>
      <c r="BK26">
        <v>30605</v>
      </c>
      <c r="BL26">
        <v>31745</v>
      </c>
      <c r="BM26">
        <v>32903</v>
      </c>
      <c r="BN26">
        <v>20899</v>
      </c>
      <c r="BO26">
        <v>21755</v>
      </c>
      <c r="BP26">
        <v>22627</v>
      </c>
      <c r="BQ26">
        <v>23555</v>
      </c>
      <c r="BR26">
        <v>24515</v>
      </c>
      <c r="BS26">
        <v>25508</v>
      </c>
      <c r="BT26">
        <v>26527</v>
      </c>
      <c r="BU26">
        <v>16006</v>
      </c>
      <c r="BV26">
        <v>16742</v>
      </c>
      <c r="BW26">
        <v>17498</v>
      </c>
      <c r="BX26">
        <v>18285</v>
      </c>
      <c r="BY26">
        <v>19100</v>
      </c>
      <c r="BZ26">
        <v>19944</v>
      </c>
      <c r="CA26">
        <v>20812</v>
      </c>
      <c r="CB26">
        <v>12042</v>
      </c>
      <c r="CC26">
        <v>12599</v>
      </c>
      <c r="CD26">
        <v>13189</v>
      </c>
      <c r="CE26">
        <v>13810</v>
      </c>
      <c r="CF26">
        <v>14462</v>
      </c>
      <c r="CG26">
        <v>15145</v>
      </c>
      <c r="CH26">
        <v>15854</v>
      </c>
    </row>
    <row r="27" spans="1:86">
      <c r="A27" t="s">
        <v>167</v>
      </c>
      <c r="B27" t="s">
        <v>162</v>
      </c>
      <c r="C27">
        <v>5097</v>
      </c>
      <c r="D27">
        <v>5187</v>
      </c>
      <c r="E27">
        <v>5271</v>
      </c>
      <c r="F27">
        <v>5347</v>
      </c>
      <c r="G27">
        <v>5419</v>
      </c>
      <c r="H27">
        <v>5487</v>
      </c>
      <c r="I27">
        <v>5551</v>
      </c>
      <c r="J27">
        <v>20720</v>
      </c>
      <c r="K27">
        <v>21017</v>
      </c>
      <c r="L27">
        <v>21271</v>
      </c>
      <c r="M27">
        <v>21625</v>
      </c>
      <c r="N27">
        <v>21948</v>
      </c>
      <c r="O27">
        <v>22256</v>
      </c>
      <c r="P27">
        <v>22566</v>
      </c>
      <c r="Q27">
        <v>18153</v>
      </c>
      <c r="R27">
        <v>18509</v>
      </c>
      <c r="S27">
        <v>18851</v>
      </c>
      <c r="T27">
        <v>19175</v>
      </c>
      <c r="U27">
        <v>19502</v>
      </c>
      <c r="V27">
        <v>19828</v>
      </c>
      <c r="W27">
        <v>20148</v>
      </c>
      <c r="X27">
        <v>15835</v>
      </c>
      <c r="Y27">
        <v>16192</v>
      </c>
      <c r="Z27">
        <v>16500</v>
      </c>
      <c r="AA27">
        <v>16875</v>
      </c>
      <c r="AB27">
        <v>3700</v>
      </c>
      <c r="AC27">
        <v>3766</v>
      </c>
      <c r="AD27">
        <v>3831</v>
      </c>
      <c r="AE27">
        <v>13825</v>
      </c>
      <c r="AF27">
        <v>14160</v>
      </c>
      <c r="AG27">
        <v>14479</v>
      </c>
      <c r="AH27">
        <v>14853</v>
      </c>
      <c r="AI27">
        <v>3306</v>
      </c>
      <c r="AJ27">
        <v>3379</v>
      </c>
      <c r="AK27">
        <v>3450</v>
      </c>
      <c r="AL27">
        <v>11852</v>
      </c>
      <c r="AM27">
        <v>12194</v>
      </c>
      <c r="AN27">
        <v>12528</v>
      </c>
      <c r="AO27">
        <v>12882</v>
      </c>
      <c r="AP27">
        <v>2880</v>
      </c>
      <c r="AQ27">
        <v>2958</v>
      </c>
      <c r="AR27">
        <v>3035</v>
      </c>
      <c r="AS27">
        <v>9930</v>
      </c>
      <c r="AT27">
        <v>10263</v>
      </c>
      <c r="AU27">
        <v>10596</v>
      </c>
      <c r="AV27">
        <v>10941</v>
      </c>
      <c r="AW27">
        <v>11289</v>
      </c>
      <c r="AX27">
        <v>9572</v>
      </c>
      <c r="AY27">
        <v>8220</v>
      </c>
      <c r="AZ27">
        <v>8105</v>
      </c>
      <c r="BA27">
        <v>8413</v>
      </c>
      <c r="BB27">
        <v>8728</v>
      </c>
      <c r="BC27">
        <v>9051</v>
      </c>
      <c r="BD27">
        <v>9379</v>
      </c>
      <c r="BE27">
        <v>9712</v>
      </c>
      <c r="BF27">
        <v>9637</v>
      </c>
      <c r="BG27">
        <v>6482</v>
      </c>
      <c r="BH27">
        <v>6748</v>
      </c>
      <c r="BI27">
        <v>7025</v>
      </c>
      <c r="BJ27">
        <v>7311</v>
      </c>
      <c r="BK27">
        <v>7605</v>
      </c>
      <c r="BL27">
        <v>7907</v>
      </c>
      <c r="BM27">
        <v>8215</v>
      </c>
      <c r="BN27">
        <v>5062</v>
      </c>
      <c r="BO27">
        <v>5288</v>
      </c>
      <c r="BP27">
        <v>5523</v>
      </c>
      <c r="BQ27">
        <v>5767</v>
      </c>
      <c r="BR27">
        <v>6020</v>
      </c>
      <c r="BS27">
        <v>6282</v>
      </c>
      <c r="BT27">
        <v>6551</v>
      </c>
      <c r="BU27">
        <v>3859</v>
      </c>
      <c r="BV27">
        <v>4042</v>
      </c>
      <c r="BW27">
        <v>4234</v>
      </c>
      <c r="BX27">
        <v>4434</v>
      </c>
      <c r="BY27">
        <v>4642</v>
      </c>
      <c r="BZ27">
        <v>4860</v>
      </c>
      <c r="CA27">
        <v>5084</v>
      </c>
      <c r="CB27">
        <v>2889</v>
      </c>
      <c r="CC27">
        <v>3026</v>
      </c>
      <c r="CD27">
        <v>3172</v>
      </c>
      <c r="CE27">
        <v>3326</v>
      </c>
      <c r="CF27">
        <v>3489</v>
      </c>
      <c r="CG27">
        <v>3661</v>
      </c>
      <c r="CH27">
        <v>3840</v>
      </c>
    </row>
    <row r="28" spans="1:86">
      <c r="A28" t="s">
        <v>168</v>
      </c>
      <c r="B28" t="s">
        <v>162</v>
      </c>
      <c r="C28">
        <v>4184</v>
      </c>
      <c r="D28">
        <v>4257</v>
      </c>
      <c r="E28">
        <v>4326</v>
      </c>
      <c r="F28">
        <v>4389</v>
      </c>
      <c r="G28">
        <v>4448</v>
      </c>
      <c r="H28">
        <v>4503</v>
      </c>
      <c r="I28">
        <v>4556</v>
      </c>
      <c r="J28">
        <v>17008</v>
      </c>
      <c r="K28">
        <v>17242</v>
      </c>
      <c r="L28">
        <v>17442</v>
      </c>
      <c r="M28">
        <v>17736</v>
      </c>
      <c r="N28">
        <v>18004</v>
      </c>
      <c r="O28">
        <v>18259</v>
      </c>
      <c r="P28">
        <v>18515</v>
      </c>
      <c r="Q28">
        <v>15113</v>
      </c>
      <c r="R28">
        <v>15421</v>
      </c>
      <c r="S28">
        <v>15712</v>
      </c>
      <c r="T28">
        <v>15987</v>
      </c>
      <c r="U28">
        <v>16266</v>
      </c>
      <c r="V28">
        <v>16543</v>
      </c>
      <c r="W28">
        <v>16814</v>
      </c>
      <c r="X28">
        <v>13145</v>
      </c>
      <c r="Y28">
        <v>13485</v>
      </c>
      <c r="Z28">
        <v>13797</v>
      </c>
      <c r="AA28">
        <v>14133</v>
      </c>
      <c r="AB28">
        <v>3040</v>
      </c>
      <c r="AC28">
        <v>3094</v>
      </c>
      <c r="AD28">
        <v>3148</v>
      </c>
      <c r="AE28">
        <v>11385</v>
      </c>
      <c r="AF28">
        <v>11689</v>
      </c>
      <c r="AG28">
        <v>11989</v>
      </c>
      <c r="AH28">
        <v>12326</v>
      </c>
      <c r="AI28">
        <v>2719</v>
      </c>
      <c r="AJ28">
        <v>2778</v>
      </c>
      <c r="AK28">
        <v>2836</v>
      </c>
      <c r="AL28">
        <v>9680</v>
      </c>
      <c r="AM28">
        <v>9980</v>
      </c>
      <c r="AN28">
        <v>10279</v>
      </c>
      <c r="AO28">
        <v>10591</v>
      </c>
      <c r="AP28">
        <v>2371</v>
      </c>
      <c r="AQ28">
        <v>2434</v>
      </c>
      <c r="AR28">
        <v>2497</v>
      </c>
      <c r="AS28">
        <v>8087</v>
      </c>
      <c r="AT28">
        <v>8365</v>
      </c>
      <c r="AU28">
        <v>8647</v>
      </c>
      <c r="AV28">
        <v>8940</v>
      </c>
      <c r="AW28">
        <v>9237</v>
      </c>
      <c r="AX28">
        <v>7835</v>
      </c>
      <c r="AY28">
        <v>6731</v>
      </c>
      <c r="AZ28">
        <v>6645</v>
      </c>
      <c r="BA28">
        <v>6884</v>
      </c>
      <c r="BB28">
        <v>7134</v>
      </c>
      <c r="BC28">
        <v>7395</v>
      </c>
      <c r="BD28">
        <v>7664</v>
      </c>
      <c r="BE28">
        <v>7939</v>
      </c>
      <c r="BF28">
        <v>7879</v>
      </c>
      <c r="BG28">
        <v>5373</v>
      </c>
      <c r="BH28">
        <v>5579</v>
      </c>
      <c r="BI28">
        <v>5793</v>
      </c>
      <c r="BJ28">
        <v>6017</v>
      </c>
      <c r="BK28">
        <v>6248</v>
      </c>
      <c r="BL28">
        <v>6488</v>
      </c>
      <c r="BM28">
        <v>6734</v>
      </c>
      <c r="BN28">
        <v>4233</v>
      </c>
      <c r="BO28">
        <v>4412</v>
      </c>
      <c r="BP28">
        <v>4598</v>
      </c>
      <c r="BQ28">
        <v>4790</v>
      </c>
      <c r="BR28">
        <v>4989</v>
      </c>
      <c r="BS28">
        <v>5195</v>
      </c>
      <c r="BT28">
        <v>5407</v>
      </c>
      <c r="BU28">
        <v>3241</v>
      </c>
      <c r="BV28">
        <v>3391</v>
      </c>
      <c r="BW28">
        <v>3547</v>
      </c>
      <c r="BX28">
        <v>3708</v>
      </c>
      <c r="BY28">
        <v>3876</v>
      </c>
      <c r="BZ28">
        <v>4050</v>
      </c>
      <c r="CA28">
        <v>4230</v>
      </c>
      <c r="CB28">
        <v>2432</v>
      </c>
      <c r="CC28">
        <v>2546</v>
      </c>
      <c r="CD28">
        <v>2667</v>
      </c>
      <c r="CE28">
        <v>2794</v>
      </c>
      <c r="CF28">
        <v>2928</v>
      </c>
      <c r="CG28">
        <v>3068</v>
      </c>
      <c r="CH28">
        <v>3214</v>
      </c>
    </row>
    <row r="29" spans="1:86">
      <c r="A29" t="s">
        <v>169</v>
      </c>
      <c r="B29" t="s">
        <v>169</v>
      </c>
      <c r="C29">
        <v>76884</v>
      </c>
      <c r="D29">
        <v>78249</v>
      </c>
      <c r="E29">
        <v>79517</v>
      </c>
      <c r="F29">
        <v>80670</v>
      </c>
      <c r="G29">
        <v>81757</v>
      </c>
      <c r="H29">
        <v>82777</v>
      </c>
      <c r="I29">
        <v>83743</v>
      </c>
      <c r="J29">
        <v>305508</v>
      </c>
      <c r="K29">
        <v>311142</v>
      </c>
      <c r="L29">
        <v>316076</v>
      </c>
      <c r="M29">
        <v>322408</v>
      </c>
      <c r="N29">
        <v>328067</v>
      </c>
      <c r="O29">
        <v>333323</v>
      </c>
      <c r="P29">
        <v>338454</v>
      </c>
      <c r="Q29">
        <v>165883</v>
      </c>
      <c r="R29">
        <v>181069</v>
      </c>
      <c r="S29">
        <v>194465</v>
      </c>
      <c r="T29">
        <v>206300</v>
      </c>
      <c r="U29">
        <v>216823</v>
      </c>
      <c r="V29">
        <v>226186</v>
      </c>
      <c r="W29">
        <v>234553</v>
      </c>
      <c r="X29">
        <v>63519</v>
      </c>
      <c r="Y29">
        <v>70857</v>
      </c>
      <c r="Z29">
        <v>70705</v>
      </c>
      <c r="AA29">
        <v>81940</v>
      </c>
      <c r="AB29">
        <v>55239</v>
      </c>
      <c r="AC29">
        <v>56286</v>
      </c>
      <c r="AD29">
        <v>57318</v>
      </c>
      <c r="AE29">
        <v>58519</v>
      </c>
      <c r="AF29">
        <v>57808</v>
      </c>
      <c r="AG29">
        <v>53899</v>
      </c>
      <c r="AH29">
        <v>53290</v>
      </c>
      <c r="AI29">
        <v>40644</v>
      </c>
      <c r="AJ29">
        <v>42044</v>
      </c>
      <c r="AK29">
        <v>43348</v>
      </c>
      <c r="AL29">
        <v>56978</v>
      </c>
      <c r="AM29">
        <v>54873</v>
      </c>
      <c r="AN29">
        <v>51311</v>
      </c>
      <c r="AO29">
        <v>47319</v>
      </c>
      <c r="AP29">
        <v>30163</v>
      </c>
      <c r="AQ29">
        <v>31753</v>
      </c>
      <c r="AR29">
        <v>29810</v>
      </c>
      <c r="AS29">
        <v>57644</v>
      </c>
      <c r="AT29">
        <v>56651</v>
      </c>
      <c r="AU29">
        <v>54594</v>
      </c>
      <c r="AV29">
        <v>49065</v>
      </c>
      <c r="AW29">
        <v>47566</v>
      </c>
      <c r="AX29">
        <v>43305</v>
      </c>
      <c r="AY29">
        <v>39832</v>
      </c>
      <c r="AZ29">
        <v>52320</v>
      </c>
      <c r="BA29">
        <v>52791</v>
      </c>
      <c r="BB29">
        <v>52644</v>
      </c>
      <c r="BC29">
        <v>49011</v>
      </c>
      <c r="BD29">
        <v>48565</v>
      </c>
      <c r="BE29">
        <v>47920</v>
      </c>
      <c r="BF29">
        <v>46559</v>
      </c>
      <c r="BG29">
        <v>44285</v>
      </c>
      <c r="BH29">
        <v>45248</v>
      </c>
      <c r="BI29">
        <v>45956</v>
      </c>
      <c r="BJ29">
        <v>43915</v>
      </c>
      <c r="BK29">
        <v>44364</v>
      </c>
      <c r="BL29">
        <v>44638</v>
      </c>
      <c r="BM29">
        <v>44726</v>
      </c>
      <c r="BN29">
        <v>32724</v>
      </c>
      <c r="BO29">
        <v>33718</v>
      </c>
      <c r="BP29">
        <v>34602</v>
      </c>
      <c r="BQ29">
        <v>33426</v>
      </c>
      <c r="BR29">
        <v>34145</v>
      </c>
      <c r="BS29">
        <v>34775</v>
      </c>
      <c r="BT29">
        <v>35291</v>
      </c>
      <c r="BU29">
        <v>25706</v>
      </c>
      <c r="BV29">
        <v>26731</v>
      </c>
      <c r="BW29">
        <v>27718</v>
      </c>
      <c r="BX29">
        <v>28725</v>
      </c>
      <c r="BY29">
        <v>29301</v>
      </c>
      <c r="BZ29">
        <v>29915</v>
      </c>
      <c r="CA29">
        <v>30532</v>
      </c>
      <c r="CB29">
        <v>19733</v>
      </c>
      <c r="CC29">
        <v>20547</v>
      </c>
      <c r="CD29">
        <v>21401</v>
      </c>
      <c r="CE29">
        <v>22280</v>
      </c>
      <c r="CF29">
        <v>23184</v>
      </c>
      <c r="CG29">
        <v>24024</v>
      </c>
      <c r="CH29">
        <v>24812</v>
      </c>
    </row>
    <row r="30" spans="1:86">
      <c r="A30" t="s">
        <v>170</v>
      </c>
      <c r="B30" t="s">
        <v>169</v>
      </c>
      <c r="C30">
        <v>7912</v>
      </c>
      <c r="D30">
        <v>8051</v>
      </c>
      <c r="E30">
        <v>8181</v>
      </c>
      <c r="F30">
        <v>8300</v>
      </c>
      <c r="G30">
        <v>8411</v>
      </c>
      <c r="H30">
        <v>8516</v>
      </c>
      <c r="I30">
        <v>8616</v>
      </c>
      <c r="J30">
        <v>30625</v>
      </c>
      <c r="K30">
        <v>31395</v>
      </c>
      <c r="L30">
        <v>32035</v>
      </c>
      <c r="M30">
        <v>32783</v>
      </c>
      <c r="N30">
        <v>33443</v>
      </c>
      <c r="O30">
        <v>34046</v>
      </c>
      <c r="P30">
        <v>34626</v>
      </c>
      <c r="Q30">
        <v>14913</v>
      </c>
      <c r="R30">
        <v>16829</v>
      </c>
      <c r="S30">
        <v>18595</v>
      </c>
      <c r="T30">
        <v>20155</v>
      </c>
      <c r="U30">
        <v>21534</v>
      </c>
      <c r="V30">
        <v>22752</v>
      </c>
      <c r="W30">
        <v>23831</v>
      </c>
      <c r="X30">
        <v>6385</v>
      </c>
      <c r="Y30">
        <v>6823</v>
      </c>
      <c r="Z30">
        <v>7374</v>
      </c>
      <c r="AA30">
        <v>8442</v>
      </c>
      <c r="AB30">
        <v>5678</v>
      </c>
      <c r="AC30">
        <v>5785</v>
      </c>
      <c r="AD30">
        <v>5890</v>
      </c>
      <c r="AE30">
        <v>2447</v>
      </c>
      <c r="AF30">
        <v>2191</v>
      </c>
      <c r="AG30">
        <v>1876</v>
      </c>
      <c r="AH30">
        <v>1949</v>
      </c>
      <c r="AI30">
        <v>2201</v>
      </c>
      <c r="AJ30">
        <v>1831</v>
      </c>
      <c r="AK30">
        <v>1539</v>
      </c>
      <c r="AL30">
        <v>4502</v>
      </c>
      <c r="AM30">
        <v>4056</v>
      </c>
      <c r="AN30">
        <v>3582</v>
      </c>
      <c r="AO30">
        <v>3232</v>
      </c>
      <c r="AP30">
        <v>2968</v>
      </c>
      <c r="AQ30">
        <v>2808</v>
      </c>
      <c r="AR30">
        <v>2607</v>
      </c>
      <c r="AS30">
        <v>5355</v>
      </c>
      <c r="AT30">
        <v>5151</v>
      </c>
      <c r="AU30">
        <v>4868</v>
      </c>
      <c r="AV30">
        <v>4593</v>
      </c>
      <c r="AW30">
        <v>4305</v>
      </c>
      <c r="AX30">
        <v>4024</v>
      </c>
      <c r="AY30">
        <v>3769</v>
      </c>
      <c r="AZ30">
        <v>4819</v>
      </c>
      <c r="BA30">
        <v>4879</v>
      </c>
      <c r="BB30">
        <v>4885</v>
      </c>
      <c r="BC30">
        <v>4854</v>
      </c>
      <c r="BD30">
        <v>4777</v>
      </c>
      <c r="BE30">
        <v>4659</v>
      </c>
      <c r="BF30">
        <v>4511</v>
      </c>
      <c r="BG30">
        <v>4157</v>
      </c>
      <c r="BH30">
        <v>4245</v>
      </c>
      <c r="BI30">
        <v>4328</v>
      </c>
      <c r="BJ30">
        <v>4406</v>
      </c>
      <c r="BK30">
        <v>4464</v>
      </c>
      <c r="BL30">
        <v>4496</v>
      </c>
      <c r="BM30">
        <v>4500</v>
      </c>
      <c r="BN30">
        <v>3453</v>
      </c>
      <c r="BO30">
        <v>3551</v>
      </c>
      <c r="BP30">
        <v>3649</v>
      </c>
      <c r="BQ30">
        <v>3748</v>
      </c>
      <c r="BR30">
        <v>3844</v>
      </c>
      <c r="BS30">
        <v>3933</v>
      </c>
      <c r="BT30">
        <v>4011</v>
      </c>
      <c r="BU30">
        <v>2703</v>
      </c>
      <c r="BV30">
        <v>2812</v>
      </c>
      <c r="BW30">
        <v>2919</v>
      </c>
      <c r="BX30">
        <v>3025</v>
      </c>
      <c r="BY30">
        <v>3131</v>
      </c>
      <c r="BZ30">
        <v>3234</v>
      </c>
      <c r="CA30">
        <v>3335</v>
      </c>
      <c r="CB30">
        <v>2089</v>
      </c>
      <c r="CC30">
        <v>2171</v>
      </c>
      <c r="CD30">
        <v>2259</v>
      </c>
      <c r="CE30">
        <v>2350</v>
      </c>
      <c r="CF30">
        <v>2444</v>
      </c>
      <c r="CG30">
        <v>2540</v>
      </c>
      <c r="CH30">
        <v>2637</v>
      </c>
    </row>
    <row r="31" spans="1:86">
      <c r="A31" t="s">
        <v>171</v>
      </c>
      <c r="B31" t="s">
        <v>169</v>
      </c>
      <c r="C31">
        <v>13330</v>
      </c>
      <c r="D31">
        <v>13564</v>
      </c>
      <c r="E31">
        <v>13783</v>
      </c>
      <c r="F31">
        <v>13983</v>
      </c>
      <c r="G31">
        <v>14171</v>
      </c>
      <c r="H31">
        <v>14348</v>
      </c>
      <c r="I31">
        <v>14515</v>
      </c>
      <c r="J31">
        <v>52151</v>
      </c>
      <c r="K31">
        <v>53265</v>
      </c>
      <c r="L31">
        <v>54257</v>
      </c>
      <c r="M31">
        <v>55463</v>
      </c>
      <c r="N31">
        <v>56529</v>
      </c>
      <c r="O31">
        <v>57507</v>
      </c>
      <c r="P31">
        <v>58452</v>
      </c>
      <c r="Q31">
        <v>29339</v>
      </c>
      <c r="R31">
        <v>30793</v>
      </c>
      <c r="S31">
        <v>32267</v>
      </c>
      <c r="T31">
        <v>33648</v>
      </c>
      <c r="U31">
        <v>34943</v>
      </c>
      <c r="V31">
        <v>36147</v>
      </c>
      <c r="W31">
        <v>37263</v>
      </c>
      <c r="X31">
        <v>8931</v>
      </c>
      <c r="Y31">
        <v>9752</v>
      </c>
      <c r="Z31">
        <v>10058</v>
      </c>
      <c r="AA31">
        <v>11257</v>
      </c>
      <c r="AB31">
        <v>9554</v>
      </c>
      <c r="AC31">
        <v>9740</v>
      </c>
      <c r="AD31">
        <v>9923</v>
      </c>
      <c r="AE31">
        <v>8029</v>
      </c>
      <c r="AF31">
        <v>8131</v>
      </c>
      <c r="AG31">
        <v>7860</v>
      </c>
      <c r="AH31">
        <v>8285</v>
      </c>
      <c r="AI31">
        <v>8419</v>
      </c>
      <c r="AJ31">
        <v>8626</v>
      </c>
      <c r="AK31">
        <v>8828</v>
      </c>
      <c r="AL31">
        <v>1103</v>
      </c>
      <c r="AM31">
        <v>721</v>
      </c>
      <c r="AN31">
        <v>189</v>
      </c>
      <c r="AO31">
        <v>1725</v>
      </c>
      <c r="AP31">
        <v>-298</v>
      </c>
      <c r="AQ31">
        <v>1448</v>
      </c>
      <c r="AR31">
        <v>-602</v>
      </c>
      <c r="AS31">
        <v>2533</v>
      </c>
      <c r="AT31">
        <v>2225</v>
      </c>
      <c r="AU31">
        <v>1808</v>
      </c>
      <c r="AV31">
        <v>1478</v>
      </c>
      <c r="AW31">
        <v>1158</v>
      </c>
      <c r="AX31">
        <v>864</v>
      </c>
      <c r="AY31">
        <v>596</v>
      </c>
      <c r="AZ31">
        <v>2365</v>
      </c>
      <c r="BA31">
        <v>2289</v>
      </c>
      <c r="BB31">
        <v>2121</v>
      </c>
      <c r="BC31">
        <v>1947</v>
      </c>
      <c r="BD31">
        <v>1740</v>
      </c>
      <c r="BE31">
        <v>1509</v>
      </c>
      <c r="BF31">
        <v>1263</v>
      </c>
      <c r="BG31">
        <v>2058</v>
      </c>
      <c r="BH31">
        <v>2025</v>
      </c>
      <c r="BI31">
        <v>1961</v>
      </c>
      <c r="BJ31">
        <v>1896</v>
      </c>
      <c r="BK31">
        <v>1808</v>
      </c>
      <c r="BL31">
        <v>1694</v>
      </c>
      <c r="BM31">
        <v>1554</v>
      </c>
      <c r="BN31">
        <v>1144</v>
      </c>
      <c r="BO31">
        <v>1129</v>
      </c>
      <c r="BP31">
        <v>1096</v>
      </c>
      <c r="BQ31">
        <v>1057</v>
      </c>
      <c r="BR31">
        <v>1005</v>
      </c>
      <c r="BS31">
        <v>938</v>
      </c>
      <c r="BT31">
        <v>854</v>
      </c>
      <c r="BU31">
        <v>1010</v>
      </c>
      <c r="BV31">
        <v>1027</v>
      </c>
      <c r="BW31">
        <v>1034</v>
      </c>
      <c r="BX31">
        <v>1038</v>
      </c>
      <c r="BY31">
        <v>1034</v>
      </c>
      <c r="BZ31">
        <v>1022</v>
      </c>
      <c r="CA31">
        <v>1000</v>
      </c>
      <c r="CB31">
        <v>885</v>
      </c>
      <c r="CC31">
        <v>897</v>
      </c>
      <c r="CD31">
        <v>911</v>
      </c>
      <c r="CE31">
        <v>924</v>
      </c>
      <c r="CF31">
        <v>936</v>
      </c>
      <c r="CG31">
        <v>946</v>
      </c>
      <c r="CH31">
        <v>951</v>
      </c>
    </row>
    <row r="32" spans="1:86">
      <c r="A32" t="s">
        <v>172</v>
      </c>
      <c r="B32" t="s">
        <v>169</v>
      </c>
      <c r="C32">
        <v>20549</v>
      </c>
      <c r="D32">
        <v>20928</v>
      </c>
      <c r="E32">
        <v>21267</v>
      </c>
      <c r="F32">
        <v>21575</v>
      </c>
      <c r="G32">
        <v>21866</v>
      </c>
      <c r="H32">
        <v>22139</v>
      </c>
      <c r="I32">
        <v>22397</v>
      </c>
      <c r="J32">
        <v>80085</v>
      </c>
      <c r="K32">
        <v>81789</v>
      </c>
      <c r="L32">
        <v>83370</v>
      </c>
      <c r="M32">
        <v>85300</v>
      </c>
      <c r="N32">
        <v>87001</v>
      </c>
      <c r="O32">
        <v>88554</v>
      </c>
      <c r="P32">
        <v>90031</v>
      </c>
      <c r="Q32">
        <v>42649</v>
      </c>
      <c r="R32">
        <v>45319</v>
      </c>
      <c r="S32">
        <v>47848</v>
      </c>
      <c r="T32">
        <v>50275</v>
      </c>
      <c r="U32">
        <v>52524</v>
      </c>
      <c r="V32">
        <v>54592</v>
      </c>
      <c r="W32">
        <v>56492</v>
      </c>
      <c r="X32">
        <v>9932</v>
      </c>
      <c r="Y32">
        <v>11627</v>
      </c>
      <c r="Z32">
        <v>12999</v>
      </c>
      <c r="AA32">
        <v>15014</v>
      </c>
      <c r="AB32">
        <v>14687</v>
      </c>
      <c r="AC32">
        <v>14973</v>
      </c>
      <c r="AD32">
        <v>15254</v>
      </c>
      <c r="AE32">
        <v>8288</v>
      </c>
      <c r="AF32">
        <v>8572</v>
      </c>
      <c r="AG32">
        <v>8790</v>
      </c>
      <c r="AH32">
        <v>9616</v>
      </c>
      <c r="AI32">
        <v>10678</v>
      </c>
      <c r="AJ32">
        <v>11461</v>
      </c>
      <c r="AK32">
        <v>12144</v>
      </c>
      <c r="AL32">
        <v>10155</v>
      </c>
      <c r="AM32">
        <v>9677</v>
      </c>
      <c r="AN32">
        <v>9220</v>
      </c>
      <c r="AO32">
        <v>9043</v>
      </c>
      <c r="AP32">
        <v>9067</v>
      </c>
      <c r="AQ32">
        <v>9297</v>
      </c>
      <c r="AR32">
        <v>9637</v>
      </c>
      <c r="AS32">
        <v>10539</v>
      </c>
      <c r="AT32">
        <v>10130</v>
      </c>
      <c r="AU32">
        <v>9638</v>
      </c>
      <c r="AV32">
        <v>9220</v>
      </c>
      <c r="AW32">
        <v>8846</v>
      </c>
      <c r="AX32">
        <v>8546</v>
      </c>
      <c r="AY32">
        <v>8345</v>
      </c>
      <c r="AZ32">
        <v>10297</v>
      </c>
      <c r="BA32">
        <v>10260</v>
      </c>
      <c r="BB32">
        <v>10144</v>
      </c>
      <c r="BC32">
        <v>9987</v>
      </c>
      <c r="BD32">
        <v>9782</v>
      </c>
      <c r="BE32">
        <v>9548</v>
      </c>
      <c r="BF32">
        <v>9303</v>
      </c>
      <c r="BG32">
        <v>9151</v>
      </c>
      <c r="BH32">
        <v>9292</v>
      </c>
      <c r="BI32">
        <v>9397</v>
      </c>
      <c r="BJ32">
        <v>9475</v>
      </c>
      <c r="BK32">
        <v>9510</v>
      </c>
      <c r="BL32">
        <v>9500</v>
      </c>
      <c r="BM32">
        <v>9448</v>
      </c>
      <c r="BN32">
        <v>4917</v>
      </c>
      <c r="BO32">
        <v>5008</v>
      </c>
      <c r="BP32">
        <v>5080</v>
      </c>
      <c r="BQ32">
        <v>5134</v>
      </c>
      <c r="BR32">
        <v>5163</v>
      </c>
      <c r="BS32">
        <v>5163</v>
      </c>
      <c r="BT32">
        <v>5128</v>
      </c>
      <c r="BU32">
        <v>3943</v>
      </c>
      <c r="BV32">
        <v>4079</v>
      </c>
      <c r="BW32">
        <v>4205</v>
      </c>
      <c r="BX32">
        <v>4323</v>
      </c>
      <c r="BY32">
        <v>4430</v>
      </c>
      <c r="BZ32">
        <v>4522</v>
      </c>
      <c r="CA32">
        <v>4596</v>
      </c>
      <c r="CB32">
        <v>3057</v>
      </c>
      <c r="CC32">
        <v>3174</v>
      </c>
      <c r="CD32">
        <v>3296</v>
      </c>
      <c r="CE32">
        <v>3418</v>
      </c>
      <c r="CF32">
        <v>3539</v>
      </c>
      <c r="CG32">
        <v>3658</v>
      </c>
      <c r="CH32">
        <v>3771</v>
      </c>
    </row>
    <row r="33" spans="1:86">
      <c r="A33" t="s">
        <v>173</v>
      </c>
      <c r="B33" t="s">
        <v>169</v>
      </c>
      <c r="C33">
        <v>12155</v>
      </c>
      <c r="D33">
        <v>12368</v>
      </c>
      <c r="E33">
        <v>12568</v>
      </c>
      <c r="F33">
        <v>12750</v>
      </c>
      <c r="G33">
        <v>12922</v>
      </c>
      <c r="H33">
        <v>13083</v>
      </c>
      <c r="I33">
        <v>13236</v>
      </c>
      <c r="J33">
        <v>49382</v>
      </c>
      <c r="K33">
        <v>50095</v>
      </c>
      <c r="L33">
        <v>50704</v>
      </c>
      <c r="M33">
        <v>51553</v>
      </c>
      <c r="N33">
        <v>52327</v>
      </c>
      <c r="O33">
        <v>53063</v>
      </c>
      <c r="P33">
        <v>53802</v>
      </c>
      <c r="Q33">
        <v>31687</v>
      </c>
      <c r="R33">
        <v>34798</v>
      </c>
      <c r="S33">
        <v>37424</v>
      </c>
      <c r="T33">
        <v>39640</v>
      </c>
      <c r="U33">
        <v>41575</v>
      </c>
      <c r="V33">
        <v>43272</v>
      </c>
      <c r="W33">
        <v>44772</v>
      </c>
      <c r="X33">
        <v>20672</v>
      </c>
      <c r="Y33">
        <v>22326</v>
      </c>
      <c r="Z33">
        <v>17202</v>
      </c>
      <c r="AA33">
        <v>20557</v>
      </c>
      <c r="AB33">
        <v>8893</v>
      </c>
      <c r="AC33">
        <v>9053</v>
      </c>
      <c r="AD33">
        <v>9212</v>
      </c>
      <c r="AE33">
        <v>19172</v>
      </c>
      <c r="AF33">
        <v>19083</v>
      </c>
      <c r="AG33">
        <v>15983</v>
      </c>
      <c r="AH33">
        <v>14685</v>
      </c>
      <c r="AI33">
        <v>7897</v>
      </c>
      <c r="AJ33">
        <v>7717</v>
      </c>
      <c r="AK33">
        <v>7598</v>
      </c>
      <c r="AL33">
        <v>18380</v>
      </c>
      <c r="AM33">
        <v>18288</v>
      </c>
      <c r="AN33">
        <v>17051</v>
      </c>
      <c r="AO33">
        <v>14742</v>
      </c>
      <c r="AP33">
        <v>6834</v>
      </c>
      <c r="AQ33">
        <v>6822</v>
      </c>
      <c r="AR33">
        <v>6773</v>
      </c>
      <c r="AS33">
        <v>16139</v>
      </c>
      <c r="AT33">
        <v>16234</v>
      </c>
      <c r="AU33">
        <v>15709</v>
      </c>
      <c r="AV33">
        <v>13715</v>
      </c>
      <c r="AW33">
        <v>13565</v>
      </c>
      <c r="AX33">
        <v>11861</v>
      </c>
      <c r="AY33">
        <v>10494</v>
      </c>
      <c r="AZ33">
        <v>13908</v>
      </c>
      <c r="BA33">
        <v>14175</v>
      </c>
      <c r="BB33">
        <v>14134</v>
      </c>
      <c r="BC33">
        <v>12622</v>
      </c>
      <c r="BD33">
        <v>12676</v>
      </c>
      <c r="BE33">
        <v>12690</v>
      </c>
      <c r="BF33">
        <v>12360</v>
      </c>
      <c r="BG33">
        <v>11080</v>
      </c>
      <c r="BH33">
        <v>11399</v>
      </c>
      <c r="BI33">
        <v>11573</v>
      </c>
      <c r="BJ33">
        <v>10532</v>
      </c>
      <c r="BK33">
        <v>10704</v>
      </c>
      <c r="BL33">
        <v>10848</v>
      </c>
      <c r="BM33">
        <v>10961</v>
      </c>
      <c r="BN33">
        <v>8706</v>
      </c>
      <c r="BO33">
        <v>9029</v>
      </c>
      <c r="BP33">
        <v>9288</v>
      </c>
      <c r="BQ33">
        <v>8620</v>
      </c>
      <c r="BR33">
        <v>8859</v>
      </c>
      <c r="BS33">
        <v>9085</v>
      </c>
      <c r="BT33">
        <v>9291</v>
      </c>
      <c r="BU33">
        <v>6767</v>
      </c>
      <c r="BV33">
        <v>7055</v>
      </c>
      <c r="BW33">
        <v>7324</v>
      </c>
      <c r="BX33">
        <v>7617</v>
      </c>
      <c r="BY33">
        <v>7720</v>
      </c>
      <c r="BZ33">
        <v>7853</v>
      </c>
      <c r="CA33">
        <v>8004</v>
      </c>
      <c r="CB33">
        <v>5126</v>
      </c>
      <c r="CC33">
        <v>5354</v>
      </c>
      <c r="CD33">
        <v>5593</v>
      </c>
      <c r="CE33">
        <v>5837</v>
      </c>
      <c r="CF33">
        <v>6091</v>
      </c>
      <c r="CG33">
        <v>6314</v>
      </c>
      <c r="CH33">
        <v>6518</v>
      </c>
    </row>
    <row r="34" spans="1:86">
      <c r="A34" t="s">
        <v>174</v>
      </c>
      <c r="B34" t="s">
        <v>169</v>
      </c>
      <c r="C34">
        <v>7935</v>
      </c>
      <c r="D34">
        <v>8074</v>
      </c>
      <c r="E34">
        <v>8204</v>
      </c>
      <c r="F34">
        <v>8323</v>
      </c>
      <c r="G34">
        <v>8435</v>
      </c>
      <c r="H34">
        <v>8541</v>
      </c>
      <c r="I34">
        <v>8640</v>
      </c>
      <c r="J34">
        <v>32261</v>
      </c>
      <c r="K34">
        <v>32722</v>
      </c>
      <c r="L34">
        <v>33097</v>
      </c>
      <c r="M34">
        <v>33651</v>
      </c>
      <c r="N34">
        <v>34157</v>
      </c>
      <c r="O34">
        <v>34638</v>
      </c>
      <c r="P34">
        <v>35122</v>
      </c>
      <c r="Q34">
        <v>21413</v>
      </c>
      <c r="R34">
        <v>23556</v>
      </c>
      <c r="S34">
        <v>25320</v>
      </c>
      <c r="T34">
        <v>26848</v>
      </c>
      <c r="U34">
        <v>28181</v>
      </c>
      <c r="V34">
        <v>29349</v>
      </c>
      <c r="W34">
        <v>30379</v>
      </c>
      <c r="X34">
        <v>13523</v>
      </c>
      <c r="Y34">
        <v>15038</v>
      </c>
      <c r="Z34">
        <v>16641</v>
      </c>
      <c r="AA34">
        <v>18148</v>
      </c>
      <c r="AB34">
        <v>5819</v>
      </c>
      <c r="AC34">
        <v>5923</v>
      </c>
      <c r="AD34">
        <v>6025</v>
      </c>
      <c r="AE34">
        <v>13756</v>
      </c>
      <c r="AF34">
        <v>13662</v>
      </c>
      <c r="AG34">
        <v>13874</v>
      </c>
      <c r="AH34">
        <v>13067</v>
      </c>
      <c r="AI34">
        <v>5203</v>
      </c>
      <c r="AJ34">
        <v>5302</v>
      </c>
      <c r="AK34">
        <v>5401</v>
      </c>
      <c r="AL34">
        <v>13640</v>
      </c>
      <c r="AM34">
        <v>13474</v>
      </c>
      <c r="AN34">
        <v>13315</v>
      </c>
      <c r="AO34">
        <v>11132</v>
      </c>
      <c r="AP34">
        <v>4517</v>
      </c>
      <c r="AQ34">
        <v>4484</v>
      </c>
      <c r="AR34">
        <v>4474</v>
      </c>
      <c r="AS34">
        <v>13015</v>
      </c>
      <c r="AT34">
        <v>13083</v>
      </c>
      <c r="AU34">
        <v>13104</v>
      </c>
      <c r="AV34">
        <v>10929</v>
      </c>
      <c r="AW34">
        <v>10931</v>
      </c>
      <c r="AX34">
        <v>9614</v>
      </c>
      <c r="AY34">
        <v>8559</v>
      </c>
      <c r="AZ34">
        <v>11512</v>
      </c>
      <c r="BA34">
        <v>11738</v>
      </c>
      <c r="BB34">
        <v>11932</v>
      </c>
      <c r="BC34">
        <v>10218</v>
      </c>
      <c r="BD34">
        <v>10306</v>
      </c>
      <c r="BE34">
        <v>10380</v>
      </c>
      <c r="BF34">
        <v>10178</v>
      </c>
      <c r="BG34">
        <v>9612</v>
      </c>
      <c r="BH34">
        <v>9909</v>
      </c>
      <c r="BI34">
        <v>10193</v>
      </c>
      <c r="BJ34">
        <v>8981</v>
      </c>
      <c r="BK34">
        <v>9164</v>
      </c>
      <c r="BL34">
        <v>9330</v>
      </c>
      <c r="BM34">
        <v>9478</v>
      </c>
      <c r="BN34">
        <v>7689</v>
      </c>
      <c r="BO34">
        <v>7987</v>
      </c>
      <c r="BP34">
        <v>8286</v>
      </c>
      <c r="BQ34">
        <v>7476</v>
      </c>
      <c r="BR34">
        <v>7706</v>
      </c>
      <c r="BS34">
        <v>7927</v>
      </c>
      <c r="BT34">
        <v>8138</v>
      </c>
      <c r="BU34">
        <v>5946</v>
      </c>
      <c r="BV34">
        <v>6207</v>
      </c>
      <c r="BW34">
        <v>6474</v>
      </c>
      <c r="BX34">
        <v>6749</v>
      </c>
      <c r="BY34">
        <v>6807</v>
      </c>
      <c r="BZ34">
        <v>6903</v>
      </c>
      <c r="CA34">
        <v>7025</v>
      </c>
      <c r="CB34">
        <v>4489</v>
      </c>
      <c r="CC34">
        <v>4693</v>
      </c>
      <c r="CD34">
        <v>4907</v>
      </c>
      <c r="CE34">
        <v>5131</v>
      </c>
      <c r="CF34">
        <v>5364</v>
      </c>
      <c r="CG34">
        <v>5563</v>
      </c>
      <c r="CH34">
        <v>5739</v>
      </c>
    </row>
    <row r="35" spans="1:86">
      <c r="A35" t="s">
        <v>175</v>
      </c>
      <c r="B35" t="s">
        <v>169</v>
      </c>
      <c r="C35">
        <v>15002</v>
      </c>
      <c r="D35">
        <v>15263</v>
      </c>
      <c r="E35">
        <v>15514</v>
      </c>
      <c r="F35">
        <v>15739</v>
      </c>
      <c r="G35">
        <v>15951</v>
      </c>
      <c r="H35">
        <v>16150</v>
      </c>
      <c r="I35">
        <v>16338</v>
      </c>
      <c r="J35">
        <v>61005</v>
      </c>
      <c r="K35">
        <v>61876</v>
      </c>
      <c r="L35">
        <v>62614</v>
      </c>
      <c r="M35">
        <v>63658</v>
      </c>
      <c r="N35">
        <v>64610</v>
      </c>
      <c r="O35">
        <v>65514</v>
      </c>
      <c r="P35">
        <v>66421</v>
      </c>
      <c r="Q35">
        <v>25882</v>
      </c>
      <c r="R35">
        <v>29774</v>
      </c>
      <c r="S35">
        <v>33012</v>
      </c>
      <c r="T35">
        <v>35733</v>
      </c>
      <c r="U35">
        <v>38066</v>
      </c>
      <c r="V35">
        <v>40074</v>
      </c>
      <c r="W35">
        <v>41816</v>
      </c>
      <c r="X35">
        <v>4076</v>
      </c>
      <c r="Y35">
        <v>5291</v>
      </c>
      <c r="Z35">
        <v>6431</v>
      </c>
      <c r="AA35">
        <v>8522</v>
      </c>
      <c r="AB35">
        <v>10607</v>
      </c>
      <c r="AC35">
        <v>10812</v>
      </c>
      <c r="AD35">
        <v>11013</v>
      </c>
      <c r="AE35">
        <v>6826</v>
      </c>
      <c r="AF35">
        <v>6168</v>
      </c>
      <c r="AG35">
        <v>5515</v>
      </c>
      <c r="AH35">
        <v>5689</v>
      </c>
      <c r="AI35">
        <v>6246</v>
      </c>
      <c r="AJ35">
        <v>7108</v>
      </c>
      <c r="AK35">
        <v>7837</v>
      </c>
      <c r="AL35">
        <v>9199</v>
      </c>
      <c r="AM35">
        <v>8658</v>
      </c>
      <c r="AN35">
        <v>7953</v>
      </c>
      <c r="AO35">
        <v>7445</v>
      </c>
      <c r="AP35">
        <v>7076</v>
      </c>
      <c r="AQ35">
        <v>6894</v>
      </c>
      <c r="AR35">
        <v>6921</v>
      </c>
      <c r="AS35">
        <v>10064</v>
      </c>
      <c r="AT35">
        <v>9828</v>
      </c>
      <c r="AU35">
        <v>9466</v>
      </c>
      <c r="AV35">
        <v>9129</v>
      </c>
      <c r="AW35">
        <v>8761</v>
      </c>
      <c r="AX35">
        <v>8396</v>
      </c>
      <c r="AY35">
        <v>8069</v>
      </c>
      <c r="AZ35">
        <v>9419</v>
      </c>
      <c r="BA35">
        <v>9451</v>
      </c>
      <c r="BB35">
        <v>9429</v>
      </c>
      <c r="BC35">
        <v>9383</v>
      </c>
      <c r="BD35">
        <v>9284</v>
      </c>
      <c r="BE35">
        <v>9134</v>
      </c>
      <c r="BF35">
        <v>8943</v>
      </c>
      <c r="BG35">
        <v>8228</v>
      </c>
      <c r="BH35">
        <v>8377</v>
      </c>
      <c r="BI35">
        <v>8504</v>
      </c>
      <c r="BJ35">
        <v>8624</v>
      </c>
      <c r="BK35">
        <v>8714</v>
      </c>
      <c r="BL35">
        <v>8769</v>
      </c>
      <c r="BM35">
        <v>8784</v>
      </c>
      <c r="BN35">
        <v>6815</v>
      </c>
      <c r="BO35">
        <v>7013</v>
      </c>
      <c r="BP35">
        <v>7204</v>
      </c>
      <c r="BQ35">
        <v>7392</v>
      </c>
      <c r="BR35">
        <v>7568</v>
      </c>
      <c r="BS35">
        <v>7729</v>
      </c>
      <c r="BT35">
        <v>7869</v>
      </c>
      <c r="BU35">
        <v>5337</v>
      </c>
      <c r="BV35">
        <v>5552</v>
      </c>
      <c r="BW35">
        <v>5762</v>
      </c>
      <c r="BX35">
        <v>5972</v>
      </c>
      <c r="BY35">
        <v>6179</v>
      </c>
      <c r="BZ35">
        <v>6380</v>
      </c>
      <c r="CA35">
        <v>6572</v>
      </c>
      <c r="CB35">
        <v>4087</v>
      </c>
      <c r="CC35">
        <v>4257</v>
      </c>
      <c r="CD35">
        <v>4436</v>
      </c>
      <c r="CE35">
        <v>4620</v>
      </c>
      <c r="CF35">
        <v>4810</v>
      </c>
      <c r="CG35">
        <v>5003</v>
      </c>
      <c r="CH35">
        <v>5196</v>
      </c>
    </row>
    <row r="36" spans="1:86">
      <c r="A36" t="s">
        <v>176</v>
      </c>
      <c r="B36" t="s">
        <v>176</v>
      </c>
      <c r="C36">
        <v>61842</v>
      </c>
      <c r="D36">
        <v>62928</v>
      </c>
      <c r="E36">
        <v>63943</v>
      </c>
      <c r="F36">
        <v>64870</v>
      </c>
      <c r="G36">
        <v>65744</v>
      </c>
      <c r="H36">
        <v>66564</v>
      </c>
      <c r="I36">
        <v>67341</v>
      </c>
      <c r="J36">
        <v>251263</v>
      </c>
      <c r="K36">
        <v>254885</v>
      </c>
      <c r="L36">
        <v>257980</v>
      </c>
      <c r="M36">
        <v>262295</v>
      </c>
      <c r="N36">
        <v>266232</v>
      </c>
      <c r="O36">
        <v>269977</v>
      </c>
      <c r="P36">
        <v>273740</v>
      </c>
      <c r="Q36">
        <v>150719</v>
      </c>
      <c r="R36">
        <v>167480</v>
      </c>
      <c r="S36">
        <v>181571</v>
      </c>
      <c r="T36">
        <v>193418</v>
      </c>
      <c r="U36">
        <v>203701</v>
      </c>
      <c r="V36">
        <v>212665</v>
      </c>
      <c r="W36">
        <v>220539</v>
      </c>
      <c r="X36">
        <v>87196</v>
      </c>
      <c r="Y36">
        <v>74075</v>
      </c>
      <c r="Z36">
        <v>65544</v>
      </c>
      <c r="AA36">
        <v>84734</v>
      </c>
      <c r="AB36">
        <v>44933</v>
      </c>
      <c r="AC36">
        <v>45748</v>
      </c>
      <c r="AD36">
        <v>46554</v>
      </c>
      <c r="AE36">
        <v>75950</v>
      </c>
      <c r="AF36">
        <v>56761</v>
      </c>
      <c r="AG36">
        <v>38645</v>
      </c>
      <c r="AH36">
        <v>38086</v>
      </c>
      <c r="AI36">
        <v>26881</v>
      </c>
      <c r="AJ36">
        <v>25510</v>
      </c>
      <c r="AK36">
        <v>26576</v>
      </c>
      <c r="AL36">
        <v>80781</v>
      </c>
      <c r="AM36">
        <v>69446</v>
      </c>
      <c r="AN36">
        <v>58998</v>
      </c>
      <c r="AO36">
        <v>47095</v>
      </c>
      <c r="AP36">
        <v>25399</v>
      </c>
      <c r="AQ36">
        <v>24610</v>
      </c>
      <c r="AR36">
        <v>24210</v>
      </c>
      <c r="AS36">
        <v>77741</v>
      </c>
      <c r="AT36">
        <v>71597</v>
      </c>
      <c r="AU36">
        <v>66346</v>
      </c>
      <c r="AV36">
        <v>56525</v>
      </c>
      <c r="AW36">
        <v>53724</v>
      </c>
      <c r="AX36">
        <v>47151</v>
      </c>
      <c r="AY36">
        <v>41742</v>
      </c>
      <c r="AZ36">
        <v>69565</v>
      </c>
      <c r="BA36">
        <v>67137</v>
      </c>
      <c r="BB36">
        <v>66006</v>
      </c>
      <c r="BC36">
        <v>59285</v>
      </c>
      <c r="BD36">
        <v>58427</v>
      </c>
      <c r="BE36">
        <v>57204</v>
      </c>
      <c r="BF36">
        <v>54931</v>
      </c>
      <c r="BG36">
        <v>58771</v>
      </c>
      <c r="BH36">
        <v>58378</v>
      </c>
      <c r="BI36">
        <v>58779</v>
      </c>
      <c r="BJ36">
        <v>54719</v>
      </c>
      <c r="BK36">
        <v>55241</v>
      </c>
      <c r="BL36">
        <v>55504</v>
      </c>
      <c r="BM36">
        <v>55481</v>
      </c>
      <c r="BN36">
        <v>47390</v>
      </c>
      <c r="BO36">
        <v>48261</v>
      </c>
      <c r="BP36">
        <v>49401</v>
      </c>
      <c r="BQ36">
        <v>46999</v>
      </c>
      <c r="BR36">
        <v>48096</v>
      </c>
      <c r="BS36">
        <v>49091</v>
      </c>
      <c r="BT36">
        <v>49943</v>
      </c>
      <c r="BU36">
        <v>36837</v>
      </c>
      <c r="BV36">
        <v>38212</v>
      </c>
      <c r="BW36">
        <v>39534</v>
      </c>
      <c r="BX36">
        <v>40971</v>
      </c>
      <c r="BY36">
        <v>41650</v>
      </c>
      <c r="BZ36">
        <v>42426</v>
      </c>
      <c r="CA36">
        <v>43247</v>
      </c>
      <c r="CB36">
        <v>27970</v>
      </c>
      <c r="CC36">
        <v>29196</v>
      </c>
      <c r="CD36">
        <v>30448</v>
      </c>
      <c r="CE36">
        <v>31710</v>
      </c>
      <c r="CF36">
        <v>33008</v>
      </c>
      <c r="CG36">
        <v>34182</v>
      </c>
      <c r="CH36">
        <v>35269</v>
      </c>
    </row>
    <row r="37" spans="1:86">
      <c r="A37" t="s">
        <v>177</v>
      </c>
      <c r="B37" t="s">
        <v>176</v>
      </c>
      <c r="C37">
        <v>22796</v>
      </c>
      <c r="D37">
        <v>23196</v>
      </c>
      <c r="E37">
        <v>23570</v>
      </c>
      <c r="F37">
        <v>23912</v>
      </c>
      <c r="G37">
        <v>24234</v>
      </c>
      <c r="H37">
        <v>24536</v>
      </c>
      <c r="I37">
        <v>24823</v>
      </c>
      <c r="J37">
        <v>92656</v>
      </c>
      <c r="K37">
        <v>93985</v>
      </c>
      <c r="L37">
        <v>95120</v>
      </c>
      <c r="M37">
        <v>96706</v>
      </c>
      <c r="N37">
        <v>98153</v>
      </c>
      <c r="O37">
        <v>99530</v>
      </c>
      <c r="P37">
        <v>100914</v>
      </c>
      <c r="Q37">
        <v>50797</v>
      </c>
      <c r="R37">
        <v>57692</v>
      </c>
      <c r="S37">
        <v>63449</v>
      </c>
      <c r="T37">
        <v>68262</v>
      </c>
      <c r="U37">
        <v>72403</v>
      </c>
      <c r="V37">
        <v>75982</v>
      </c>
      <c r="W37">
        <v>79100</v>
      </c>
      <c r="X37">
        <v>22366</v>
      </c>
      <c r="Y37">
        <v>13730</v>
      </c>
      <c r="Z37">
        <v>9623</v>
      </c>
      <c r="AA37">
        <v>18607</v>
      </c>
      <c r="AB37">
        <v>16526</v>
      </c>
      <c r="AC37">
        <v>16827</v>
      </c>
      <c r="AD37">
        <v>17125</v>
      </c>
      <c r="AE37">
        <v>18714</v>
      </c>
      <c r="AF37">
        <v>8207</v>
      </c>
      <c r="AG37">
        <v>-31</v>
      </c>
      <c r="AH37">
        <v>450</v>
      </c>
      <c r="AI37">
        <v>4087</v>
      </c>
      <c r="AJ37">
        <v>3063</v>
      </c>
      <c r="AK37">
        <v>4327</v>
      </c>
      <c r="AL37">
        <v>23246</v>
      </c>
      <c r="AM37">
        <v>16537</v>
      </c>
      <c r="AN37">
        <v>11678</v>
      </c>
      <c r="AO37">
        <v>6750</v>
      </c>
      <c r="AP37">
        <v>4962</v>
      </c>
      <c r="AQ37">
        <v>4028</v>
      </c>
      <c r="AR37">
        <v>3586</v>
      </c>
      <c r="AS37">
        <v>22910</v>
      </c>
      <c r="AT37">
        <v>19448</v>
      </c>
      <c r="AU37">
        <v>16684</v>
      </c>
      <c r="AV37">
        <v>12640</v>
      </c>
      <c r="AW37">
        <v>10825</v>
      </c>
      <c r="AX37">
        <v>9007</v>
      </c>
      <c r="AY37">
        <v>7357</v>
      </c>
      <c r="AZ37">
        <v>21389</v>
      </c>
      <c r="BA37">
        <v>19315</v>
      </c>
      <c r="BB37">
        <v>18505</v>
      </c>
      <c r="BC37">
        <v>15956</v>
      </c>
      <c r="BD37">
        <v>15214</v>
      </c>
      <c r="BE37">
        <v>14266</v>
      </c>
      <c r="BF37">
        <v>13153</v>
      </c>
      <c r="BG37">
        <v>18461</v>
      </c>
      <c r="BH37">
        <v>17660</v>
      </c>
      <c r="BI37">
        <v>17433</v>
      </c>
      <c r="BJ37">
        <v>15875</v>
      </c>
      <c r="BK37">
        <v>15779</v>
      </c>
      <c r="BL37">
        <v>15561</v>
      </c>
      <c r="BM37">
        <v>15202</v>
      </c>
      <c r="BN37">
        <v>15093</v>
      </c>
      <c r="BO37">
        <v>14939</v>
      </c>
      <c r="BP37">
        <v>15108</v>
      </c>
      <c r="BQ37">
        <v>14195</v>
      </c>
      <c r="BR37">
        <v>14398</v>
      </c>
      <c r="BS37">
        <v>14545</v>
      </c>
      <c r="BT37">
        <v>14622</v>
      </c>
      <c r="BU37">
        <v>11890</v>
      </c>
      <c r="BV37">
        <v>12247</v>
      </c>
      <c r="BW37">
        <v>12544</v>
      </c>
      <c r="BX37">
        <v>12888</v>
      </c>
      <c r="BY37">
        <v>12985</v>
      </c>
      <c r="BZ37">
        <v>13108</v>
      </c>
      <c r="CA37">
        <v>13239</v>
      </c>
      <c r="CB37">
        <v>9084</v>
      </c>
      <c r="CC37">
        <v>9468</v>
      </c>
      <c r="CD37">
        <v>9845</v>
      </c>
      <c r="CE37">
        <v>10206</v>
      </c>
      <c r="CF37">
        <v>10564</v>
      </c>
      <c r="CG37">
        <v>10872</v>
      </c>
      <c r="CH37">
        <v>11141</v>
      </c>
    </row>
    <row r="38" spans="1:86">
      <c r="A38" t="s">
        <v>178</v>
      </c>
      <c r="B38" t="s">
        <v>176</v>
      </c>
      <c r="C38">
        <v>10304</v>
      </c>
      <c r="D38">
        <v>10485</v>
      </c>
      <c r="E38">
        <v>10654</v>
      </c>
      <c r="F38">
        <v>10809</v>
      </c>
      <c r="G38">
        <v>10954</v>
      </c>
      <c r="H38">
        <v>11091</v>
      </c>
      <c r="I38">
        <v>11221</v>
      </c>
      <c r="J38">
        <v>41952</v>
      </c>
      <c r="K38">
        <v>42539</v>
      </c>
      <c r="L38">
        <v>43041</v>
      </c>
      <c r="M38">
        <v>43748</v>
      </c>
      <c r="N38">
        <v>44395</v>
      </c>
      <c r="O38">
        <v>45013</v>
      </c>
      <c r="P38">
        <v>45635</v>
      </c>
      <c r="Q38">
        <v>30642</v>
      </c>
      <c r="R38">
        <v>32830</v>
      </c>
      <c r="S38">
        <v>34697</v>
      </c>
      <c r="T38">
        <v>36289</v>
      </c>
      <c r="U38">
        <v>37704</v>
      </c>
      <c r="V38">
        <v>38965</v>
      </c>
      <c r="W38">
        <v>40097</v>
      </c>
      <c r="X38">
        <v>17898</v>
      </c>
      <c r="Y38">
        <v>10687</v>
      </c>
      <c r="Z38">
        <v>7800</v>
      </c>
      <c r="AA38">
        <v>13066</v>
      </c>
      <c r="AB38">
        <v>7529</v>
      </c>
      <c r="AC38">
        <v>7663</v>
      </c>
      <c r="AD38">
        <v>7795</v>
      </c>
      <c r="AE38">
        <v>15009</v>
      </c>
      <c r="AF38">
        <v>6791</v>
      </c>
      <c r="AG38">
        <v>979</v>
      </c>
      <c r="AH38">
        <v>2201</v>
      </c>
      <c r="AI38">
        <v>4335</v>
      </c>
      <c r="AJ38">
        <v>4931</v>
      </c>
      <c r="AK38">
        <v>5433</v>
      </c>
      <c r="AL38">
        <v>14896</v>
      </c>
      <c r="AM38">
        <v>10551</v>
      </c>
      <c r="AN38">
        <v>6843</v>
      </c>
      <c r="AO38">
        <v>5280</v>
      </c>
      <c r="AP38">
        <v>4444</v>
      </c>
      <c r="AQ38">
        <v>4199</v>
      </c>
      <c r="AR38">
        <v>4118</v>
      </c>
      <c r="AS38">
        <v>15004</v>
      </c>
      <c r="AT38">
        <v>11940</v>
      </c>
      <c r="AU38">
        <v>9982</v>
      </c>
      <c r="AV38">
        <v>9022</v>
      </c>
      <c r="AW38">
        <v>8119</v>
      </c>
      <c r="AX38">
        <v>7231</v>
      </c>
      <c r="AY38">
        <v>6471</v>
      </c>
      <c r="AZ38">
        <v>13872</v>
      </c>
      <c r="BA38">
        <v>12640</v>
      </c>
      <c r="BB38">
        <v>11847</v>
      </c>
      <c r="BC38">
        <v>11258</v>
      </c>
      <c r="BD38">
        <v>10754</v>
      </c>
      <c r="BE38">
        <v>10177</v>
      </c>
      <c r="BF38">
        <v>9542</v>
      </c>
      <c r="BG38">
        <v>11942</v>
      </c>
      <c r="BH38">
        <v>11409</v>
      </c>
      <c r="BI38">
        <v>11272</v>
      </c>
      <c r="BJ38">
        <v>11182</v>
      </c>
      <c r="BK38">
        <v>11118</v>
      </c>
      <c r="BL38">
        <v>10971</v>
      </c>
      <c r="BM38">
        <v>10741</v>
      </c>
      <c r="BN38">
        <v>9620</v>
      </c>
      <c r="BO38">
        <v>9761</v>
      </c>
      <c r="BP38">
        <v>9899</v>
      </c>
      <c r="BQ38">
        <v>9985</v>
      </c>
      <c r="BR38">
        <v>10130</v>
      </c>
      <c r="BS38">
        <v>10236</v>
      </c>
      <c r="BT38">
        <v>10294</v>
      </c>
      <c r="BU38">
        <v>7434</v>
      </c>
      <c r="BV38">
        <v>7679</v>
      </c>
      <c r="BW38">
        <v>7938</v>
      </c>
      <c r="BX38">
        <v>8222</v>
      </c>
      <c r="BY38">
        <v>8469</v>
      </c>
      <c r="BZ38">
        <v>8696</v>
      </c>
      <c r="CA38">
        <v>8899</v>
      </c>
      <c r="CB38">
        <v>5648</v>
      </c>
      <c r="CC38">
        <v>5895</v>
      </c>
      <c r="CD38">
        <v>6140</v>
      </c>
      <c r="CE38">
        <v>6388</v>
      </c>
      <c r="CF38">
        <v>6643</v>
      </c>
      <c r="CG38">
        <v>6897</v>
      </c>
      <c r="CH38">
        <v>7143</v>
      </c>
    </row>
    <row r="39" spans="1:86">
      <c r="A39" t="s">
        <v>179</v>
      </c>
      <c r="B39" t="s">
        <v>176</v>
      </c>
      <c r="C39">
        <v>6199</v>
      </c>
      <c r="D39">
        <v>6308</v>
      </c>
      <c r="E39">
        <v>6410</v>
      </c>
      <c r="F39">
        <v>6503</v>
      </c>
      <c r="G39">
        <v>6590</v>
      </c>
      <c r="H39">
        <v>6672</v>
      </c>
      <c r="I39">
        <v>6750</v>
      </c>
      <c r="J39">
        <v>25223</v>
      </c>
      <c r="K39">
        <v>25579</v>
      </c>
      <c r="L39">
        <v>25883</v>
      </c>
      <c r="M39">
        <v>26312</v>
      </c>
      <c r="N39">
        <v>26703</v>
      </c>
      <c r="O39">
        <v>27075</v>
      </c>
      <c r="P39">
        <v>27449</v>
      </c>
      <c r="Q39">
        <v>11063</v>
      </c>
      <c r="R39">
        <v>12831</v>
      </c>
      <c r="S39">
        <v>14302</v>
      </c>
      <c r="T39">
        <v>15525</v>
      </c>
      <c r="U39">
        <v>16571</v>
      </c>
      <c r="V39">
        <v>17470</v>
      </c>
      <c r="W39">
        <v>18248</v>
      </c>
      <c r="X39">
        <v>2819</v>
      </c>
      <c r="Y39">
        <v>3411</v>
      </c>
      <c r="Z39">
        <v>4220</v>
      </c>
      <c r="AA39">
        <v>5142</v>
      </c>
      <c r="AB39">
        <v>4400</v>
      </c>
      <c r="AC39">
        <v>4483</v>
      </c>
      <c r="AD39">
        <v>4566</v>
      </c>
      <c r="AE39">
        <v>4009</v>
      </c>
      <c r="AF39">
        <v>3763</v>
      </c>
      <c r="AG39">
        <v>3685</v>
      </c>
      <c r="AH39">
        <v>3786</v>
      </c>
      <c r="AI39">
        <v>3893</v>
      </c>
      <c r="AJ39">
        <v>3985</v>
      </c>
      <c r="AK39">
        <v>4076</v>
      </c>
      <c r="AL39">
        <v>5273</v>
      </c>
      <c r="AM39">
        <v>5004</v>
      </c>
      <c r="AN39">
        <v>4742</v>
      </c>
      <c r="AO39">
        <v>4518</v>
      </c>
      <c r="AP39">
        <v>3352</v>
      </c>
      <c r="AQ39">
        <v>3450</v>
      </c>
      <c r="AR39">
        <v>3547</v>
      </c>
      <c r="AS39">
        <v>5510</v>
      </c>
      <c r="AT39">
        <v>5439</v>
      </c>
      <c r="AU39">
        <v>5330</v>
      </c>
      <c r="AV39">
        <v>5193</v>
      </c>
      <c r="AW39">
        <v>5040</v>
      </c>
      <c r="AX39">
        <v>4686</v>
      </c>
      <c r="AY39">
        <v>4424</v>
      </c>
      <c r="AZ39">
        <v>5017</v>
      </c>
      <c r="BA39">
        <v>5083</v>
      </c>
      <c r="BB39">
        <v>5124</v>
      </c>
      <c r="BC39">
        <v>5136</v>
      </c>
      <c r="BD39">
        <v>5120</v>
      </c>
      <c r="BE39">
        <v>5079</v>
      </c>
      <c r="BF39">
        <v>4976</v>
      </c>
      <c r="BG39">
        <v>4272</v>
      </c>
      <c r="BH39">
        <v>4384</v>
      </c>
      <c r="BI39">
        <v>4489</v>
      </c>
      <c r="BJ39">
        <v>4581</v>
      </c>
      <c r="BK39">
        <v>4659</v>
      </c>
      <c r="BL39">
        <v>4720</v>
      </c>
      <c r="BM39">
        <v>4760</v>
      </c>
      <c r="BN39">
        <v>3471</v>
      </c>
      <c r="BO39">
        <v>3592</v>
      </c>
      <c r="BP39">
        <v>3712</v>
      </c>
      <c r="BQ39">
        <v>3830</v>
      </c>
      <c r="BR39">
        <v>3944</v>
      </c>
      <c r="BS39">
        <v>4051</v>
      </c>
      <c r="BT39">
        <v>4149</v>
      </c>
      <c r="BU39">
        <v>2708</v>
      </c>
      <c r="BV39">
        <v>2821</v>
      </c>
      <c r="BW39">
        <v>2935</v>
      </c>
      <c r="BX39">
        <v>3051</v>
      </c>
      <c r="BY39">
        <v>3167</v>
      </c>
      <c r="BZ39">
        <v>3283</v>
      </c>
      <c r="CA39">
        <v>3396</v>
      </c>
      <c r="CB39">
        <v>2058</v>
      </c>
      <c r="CC39">
        <v>2147</v>
      </c>
      <c r="CD39">
        <v>2242</v>
      </c>
      <c r="CE39">
        <v>2339</v>
      </c>
      <c r="CF39">
        <v>2441</v>
      </c>
      <c r="CG39">
        <v>2545</v>
      </c>
      <c r="CH39">
        <v>2650</v>
      </c>
    </row>
    <row r="40" spans="1:86">
      <c r="A40" t="s">
        <v>180</v>
      </c>
      <c r="B40" t="s">
        <v>176</v>
      </c>
      <c r="C40">
        <v>2486</v>
      </c>
      <c r="D40">
        <v>2529</v>
      </c>
      <c r="E40">
        <v>2570</v>
      </c>
      <c r="F40">
        <v>2607</v>
      </c>
      <c r="G40">
        <v>2643</v>
      </c>
      <c r="H40">
        <v>2676</v>
      </c>
      <c r="I40">
        <v>2707</v>
      </c>
      <c r="J40">
        <v>10092</v>
      </c>
      <c r="K40">
        <v>10238</v>
      </c>
      <c r="L40">
        <v>10364</v>
      </c>
      <c r="M40">
        <v>10539</v>
      </c>
      <c r="N40">
        <v>10698</v>
      </c>
      <c r="O40">
        <v>10849</v>
      </c>
      <c r="P40">
        <v>11001</v>
      </c>
      <c r="Q40">
        <v>8660</v>
      </c>
      <c r="R40">
        <v>8865</v>
      </c>
      <c r="S40">
        <v>9060</v>
      </c>
      <c r="T40">
        <v>9241</v>
      </c>
      <c r="U40">
        <v>9420</v>
      </c>
      <c r="V40">
        <v>9594</v>
      </c>
      <c r="W40">
        <v>9763</v>
      </c>
      <c r="X40">
        <v>7226</v>
      </c>
      <c r="Y40">
        <v>7443</v>
      </c>
      <c r="Z40">
        <v>7653</v>
      </c>
      <c r="AA40">
        <v>7887</v>
      </c>
      <c r="AB40">
        <v>1804</v>
      </c>
      <c r="AC40">
        <v>1836</v>
      </c>
      <c r="AD40">
        <v>1868</v>
      </c>
      <c r="AE40">
        <v>6160</v>
      </c>
      <c r="AF40">
        <v>6346</v>
      </c>
      <c r="AG40">
        <v>6528</v>
      </c>
      <c r="AH40">
        <v>6739</v>
      </c>
      <c r="AI40">
        <v>1612</v>
      </c>
      <c r="AJ40">
        <v>1647</v>
      </c>
      <c r="AK40">
        <v>1682</v>
      </c>
      <c r="AL40">
        <v>5373</v>
      </c>
      <c r="AM40">
        <v>5508</v>
      </c>
      <c r="AN40">
        <v>5650</v>
      </c>
      <c r="AO40">
        <v>5809</v>
      </c>
      <c r="AP40">
        <v>1404</v>
      </c>
      <c r="AQ40">
        <v>1442</v>
      </c>
      <c r="AR40">
        <v>1480</v>
      </c>
      <c r="AS40">
        <v>4637</v>
      </c>
      <c r="AT40">
        <v>4761</v>
      </c>
      <c r="AU40">
        <v>4887</v>
      </c>
      <c r="AV40">
        <v>5020</v>
      </c>
      <c r="AW40">
        <v>5160</v>
      </c>
      <c r="AX40">
        <v>4392</v>
      </c>
      <c r="AY40">
        <v>3789</v>
      </c>
      <c r="AZ40">
        <v>3843</v>
      </c>
      <c r="BA40">
        <v>3974</v>
      </c>
      <c r="BB40">
        <v>4105</v>
      </c>
      <c r="BC40">
        <v>4237</v>
      </c>
      <c r="BD40">
        <v>4371</v>
      </c>
      <c r="BE40">
        <v>4506</v>
      </c>
      <c r="BF40">
        <v>4461</v>
      </c>
      <c r="BG40">
        <v>3107</v>
      </c>
      <c r="BH40">
        <v>3226</v>
      </c>
      <c r="BI40">
        <v>3348</v>
      </c>
      <c r="BJ40">
        <v>3473</v>
      </c>
      <c r="BK40">
        <v>3601</v>
      </c>
      <c r="BL40">
        <v>3730</v>
      </c>
      <c r="BM40">
        <v>3860</v>
      </c>
      <c r="BN40">
        <v>2444</v>
      </c>
      <c r="BO40">
        <v>2548</v>
      </c>
      <c r="BP40">
        <v>2657</v>
      </c>
      <c r="BQ40">
        <v>2768</v>
      </c>
      <c r="BR40">
        <v>2882</v>
      </c>
      <c r="BS40">
        <v>3000</v>
      </c>
      <c r="BT40">
        <v>3119</v>
      </c>
      <c r="BU40">
        <v>1870</v>
      </c>
      <c r="BV40">
        <v>1957</v>
      </c>
      <c r="BW40">
        <v>2047</v>
      </c>
      <c r="BX40">
        <v>2141</v>
      </c>
      <c r="BY40">
        <v>2239</v>
      </c>
      <c r="BZ40">
        <v>2339</v>
      </c>
      <c r="CA40">
        <v>2443</v>
      </c>
      <c r="CB40">
        <v>1403</v>
      </c>
      <c r="CC40">
        <v>1469</v>
      </c>
      <c r="CD40">
        <v>1539</v>
      </c>
      <c r="CE40">
        <v>1612</v>
      </c>
      <c r="CF40">
        <v>1690</v>
      </c>
      <c r="CG40">
        <v>1771</v>
      </c>
      <c r="CH40">
        <v>1855</v>
      </c>
    </row>
    <row r="41" spans="1:86">
      <c r="A41" t="s">
        <v>181</v>
      </c>
      <c r="B41" t="s">
        <v>176</v>
      </c>
      <c r="C41">
        <v>2517</v>
      </c>
      <c r="D41">
        <v>2561</v>
      </c>
      <c r="E41">
        <v>2602</v>
      </c>
      <c r="F41">
        <v>2640</v>
      </c>
      <c r="G41">
        <v>2676</v>
      </c>
      <c r="H41">
        <v>2709</v>
      </c>
      <c r="I41">
        <v>2741</v>
      </c>
      <c r="J41">
        <v>10025</v>
      </c>
      <c r="K41">
        <v>10210</v>
      </c>
      <c r="L41">
        <v>10368</v>
      </c>
      <c r="M41">
        <v>10570</v>
      </c>
      <c r="N41">
        <v>10751</v>
      </c>
      <c r="O41">
        <v>10920</v>
      </c>
      <c r="P41">
        <v>11087</v>
      </c>
      <c r="Q41">
        <v>7540</v>
      </c>
      <c r="R41">
        <v>7892</v>
      </c>
      <c r="S41">
        <v>8212</v>
      </c>
      <c r="T41">
        <v>8499</v>
      </c>
      <c r="U41">
        <v>8767</v>
      </c>
      <c r="V41">
        <v>9015</v>
      </c>
      <c r="W41">
        <v>9246</v>
      </c>
      <c r="X41">
        <v>5257</v>
      </c>
      <c r="Y41">
        <v>5635</v>
      </c>
      <c r="Z41">
        <v>5977</v>
      </c>
      <c r="AA41">
        <v>6345</v>
      </c>
      <c r="AB41">
        <v>1823</v>
      </c>
      <c r="AC41">
        <v>1855</v>
      </c>
      <c r="AD41">
        <v>1888</v>
      </c>
      <c r="AE41">
        <v>4484</v>
      </c>
      <c r="AF41">
        <v>4623</v>
      </c>
      <c r="AG41">
        <v>4782</v>
      </c>
      <c r="AH41">
        <v>5012</v>
      </c>
      <c r="AI41">
        <v>1627</v>
      </c>
      <c r="AJ41">
        <v>1663</v>
      </c>
      <c r="AK41">
        <v>1698</v>
      </c>
      <c r="AL41">
        <v>4330</v>
      </c>
      <c r="AM41">
        <v>4345</v>
      </c>
      <c r="AN41">
        <v>4375</v>
      </c>
      <c r="AO41">
        <v>4444</v>
      </c>
      <c r="AP41">
        <v>1415</v>
      </c>
      <c r="AQ41">
        <v>1454</v>
      </c>
      <c r="AR41">
        <v>1492</v>
      </c>
      <c r="AS41">
        <v>4068</v>
      </c>
      <c r="AT41">
        <v>4101</v>
      </c>
      <c r="AU41">
        <v>4127</v>
      </c>
      <c r="AV41">
        <v>4161</v>
      </c>
      <c r="AW41">
        <v>4202</v>
      </c>
      <c r="AX41">
        <v>3632</v>
      </c>
      <c r="AY41">
        <v>3185</v>
      </c>
      <c r="AZ41">
        <v>3422</v>
      </c>
      <c r="BA41">
        <v>3529</v>
      </c>
      <c r="BB41">
        <v>3620</v>
      </c>
      <c r="BC41">
        <v>3701</v>
      </c>
      <c r="BD41">
        <v>3773</v>
      </c>
      <c r="BE41">
        <v>3840</v>
      </c>
      <c r="BF41">
        <v>3780</v>
      </c>
      <c r="BG41">
        <v>2817</v>
      </c>
      <c r="BH41">
        <v>2914</v>
      </c>
      <c r="BI41">
        <v>3012</v>
      </c>
      <c r="BJ41">
        <v>3110</v>
      </c>
      <c r="BK41">
        <v>3206</v>
      </c>
      <c r="BL41">
        <v>3297</v>
      </c>
      <c r="BM41">
        <v>3383</v>
      </c>
      <c r="BN41">
        <v>2269</v>
      </c>
      <c r="BO41">
        <v>2353</v>
      </c>
      <c r="BP41">
        <v>2440</v>
      </c>
      <c r="BQ41">
        <v>2530</v>
      </c>
      <c r="BR41">
        <v>2622</v>
      </c>
      <c r="BS41">
        <v>2714</v>
      </c>
      <c r="BT41">
        <v>2807</v>
      </c>
      <c r="BU41">
        <v>1753</v>
      </c>
      <c r="BV41">
        <v>1831</v>
      </c>
      <c r="BW41">
        <v>1909</v>
      </c>
      <c r="BX41">
        <v>1989</v>
      </c>
      <c r="BY41">
        <v>2071</v>
      </c>
      <c r="BZ41">
        <v>2156</v>
      </c>
      <c r="CA41">
        <v>2241</v>
      </c>
      <c r="CB41">
        <v>1332</v>
      </c>
      <c r="CC41">
        <v>1390</v>
      </c>
      <c r="CD41">
        <v>1452</v>
      </c>
      <c r="CE41">
        <v>1517</v>
      </c>
      <c r="CF41">
        <v>1585</v>
      </c>
      <c r="CG41">
        <v>1655</v>
      </c>
      <c r="CH41">
        <v>1728</v>
      </c>
    </row>
    <row r="42" spans="1:86">
      <c r="A42" t="s">
        <v>182</v>
      </c>
      <c r="B42" t="s">
        <v>176</v>
      </c>
      <c r="C42">
        <v>5249</v>
      </c>
      <c r="D42">
        <v>5341</v>
      </c>
      <c r="E42">
        <v>5427</v>
      </c>
      <c r="F42">
        <v>5506</v>
      </c>
      <c r="G42">
        <v>5580</v>
      </c>
      <c r="H42">
        <v>5650</v>
      </c>
      <c r="I42">
        <v>5716</v>
      </c>
      <c r="J42">
        <v>21348</v>
      </c>
      <c r="K42">
        <v>21652</v>
      </c>
      <c r="L42">
        <v>21911</v>
      </c>
      <c r="M42">
        <v>22274</v>
      </c>
      <c r="N42">
        <v>22606</v>
      </c>
      <c r="O42">
        <v>22922</v>
      </c>
      <c r="P42">
        <v>23240</v>
      </c>
      <c r="Q42">
        <v>17469</v>
      </c>
      <c r="R42">
        <v>17955</v>
      </c>
      <c r="S42">
        <v>18401</v>
      </c>
      <c r="T42">
        <v>18806</v>
      </c>
      <c r="U42">
        <v>19199</v>
      </c>
      <c r="V42">
        <v>19576</v>
      </c>
      <c r="W42">
        <v>19937</v>
      </c>
      <c r="X42">
        <v>14218</v>
      </c>
      <c r="Y42">
        <v>14705</v>
      </c>
      <c r="Z42">
        <v>9996</v>
      </c>
      <c r="AA42">
        <v>11162</v>
      </c>
      <c r="AB42">
        <v>3801</v>
      </c>
      <c r="AC42">
        <v>3870</v>
      </c>
      <c r="AD42">
        <v>3938</v>
      </c>
      <c r="AE42">
        <v>12236</v>
      </c>
      <c r="AF42">
        <v>12602</v>
      </c>
      <c r="AG42">
        <v>8814</v>
      </c>
      <c r="AH42">
        <v>6104</v>
      </c>
      <c r="AI42">
        <v>3393</v>
      </c>
      <c r="AJ42">
        <v>3468</v>
      </c>
      <c r="AK42">
        <v>3542</v>
      </c>
      <c r="AL42">
        <v>10713</v>
      </c>
      <c r="AM42">
        <v>10982</v>
      </c>
      <c r="AN42">
        <v>9715</v>
      </c>
      <c r="AO42">
        <v>4823</v>
      </c>
      <c r="AP42">
        <v>2952</v>
      </c>
      <c r="AQ42">
        <v>3032</v>
      </c>
      <c r="AR42">
        <v>3112</v>
      </c>
      <c r="AS42">
        <v>9257</v>
      </c>
      <c r="AT42">
        <v>9506</v>
      </c>
      <c r="AU42">
        <v>8978</v>
      </c>
      <c r="AV42">
        <v>4265</v>
      </c>
      <c r="AW42">
        <v>4363</v>
      </c>
      <c r="AX42">
        <v>4067</v>
      </c>
      <c r="AY42">
        <v>3848</v>
      </c>
      <c r="AZ42">
        <v>7608</v>
      </c>
      <c r="BA42">
        <v>7888</v>
      </c>
      <c r="BB42">
        <v>7848</v>
      </c>
      <c r="BC42">
        <v>3844</v>
      </c>
      <c r="BD42">
        <v>3909</v>
      </c>
      <c r="BE42">
        <v>3982</v>
      </c>
      <c r="BF42">
        <v>3981</v>
      </c>
      <c r="BG42">
        <v>6140</v>
      </c>
      <c r="BH42">
        <v>6381</v>
      </c>
      <c r="BI42">
        <v>6461</v>
      </c>
      <c r="BJ42">
        <v>3391</v>
      </c>
      <c r="BK42">
        <v>3458</v>
      </c>
      <c r="BL42">
        <v>3525</v>
      </c>
      <c r="BM42">
        <v>3594</v>
      </c>
      <c r="BN42">
        <v>4854</v>
      </c>
      <c r="BO42">
        <v>5057</v>
      </c>
      <c r="BP42">
        <v>5204</v>
      </c>
      <c r="BQ42">
        <v>2938</v>
      </c>
      <c r="BR42">
        <v>3001</v>
      </c>
      <c r="BS42">
        <v>3066</v>
      </c>
      <c r="BT42">
        <v>3132</v>
      </c>
      <c r="BU42">
        <v>3726</v>
      </c>
      <c r="BV42">
        <v>3897</v>
      </c>
      <c r="BW42">
        <v>4044</v>
      </c>
      <c r="BX42">
        <v>4220</v>
      </c>
      <c r="BY42">
        <v>3912</v>
      </c>
      <c r="BZ42">
        <v>3684</v>
      </c>
      <c r="CA42">
        <v>3518</v>
      </c>
      <c r="CB42">
        <v>2805</v>
      </c>
      <c r="CC42">
        <v>2934</v>
      </c>
      <c r="CD42">
        <v>3071</v>
      </c>
      <c r="CE42">
        <v>3210</v>
      </c>
      <c r="CF42">
        <v>3355</v>
      </c>
      <c r="CG42">
        <v>3411</v>
      </c>
      <c r="CH42">
        <v>3410</v>
      </c>
    </row>
    <row r="43" spans="1:86">
      <c r="A43" t="s">
        <v>183</v>
      </c>
      <c r="B43" t="s">
        <v>176</v>
      </c>
      <c r="C43">
        <v>12292</v>
      </c>
      <c r="D43">
        <v>12507</v>
      </c>
      <c r="E43">
        <v>12709</v>
      </c>
      <c r="F43">
        <v>12893</v>
      </c>
      <c r="G43">
        <v>13067</v>
      </c>
      <c r="H43">
        <v>13230</v>
      </c>
      <c r="I43">
        <v>13384</v>
      </c>
      <c r="J43">
        <v>49966</v>
      </c>
      <c r="K43">
        <v>50681</v>
      </c>
      <c r="L43">
        <v>51292</v>
      </c>
      <c r="M43">
        <v>52147</v>
      </c>
      <c r="N43">
        <v>52927</v>
      </c>
      <c r="O43">
        <v>53668</v>
      </c>
      <c r="P43">
        <v>54414</v>
      </c>
      <c r="Q43">
        <v>24549</v>
      </c>
      <c r="R43">
        <v>29416</v>
      </c>
      <c r="S43">
        <v>33450</v>
      </c>
      <c r="T43">
        <v>36795</v>
      </c>
      <c r="U43">
        <v>39637</v>
      </c>
      <c r="V43">
        <v>42062</v>
      </c>
      <c r="W43">
        <v>44148</v>
      </c>
      <c r="X43">
        <v>17411</v>
      </c>
      <c r="Y43">
        <v>18464</v>
      </c>
      <c r="Z43">
        <v>20276</v>
      </c>
      <c r="AA43">
        <v>22526</v>
      </c>
      <c r="AB43">
        <v>9051</v>
      </c>
      <c r="AC43">
        <v>9213</v>
      </c>
      <c r="AD43">
        <v>9374</v>
      </c>
      <c r="AE43">
        <v>15338</v>
      </c>
      <c r="AF43">
        <v>14428</v>
      </c>
      <c r="AG43">
        <v>13888</v>
      </c>
      <c r="AH43">
        <v>13795</v>
      </c>
      <c r="AI43">
        <v>7934</v>
      </c>
      <c r="AJ43">
        <v>6752</v>
      </c>
      <c r="AK43">
        <v>5817</v>
      </c>
      <c r="AL43">
        <v>16951</v>
      </c>
      <c r="AM43">
        <v>16519</v>
      </c>
      <c r="AN43">
        <v>15995</v>
      </c>
      <c r="AO43">
        <v>15471</v>
      </c>
      <c r="AP43">
        <v>6870</v>
      </c>
      <c r="AQ43">
        <v>7005</v>
      </c>
      <c r="AR43">
        <v>6876</v>
      </c>
      <c r="AS43">
        <v>16355</v>
      </c>
      <c r="AT43">
        <v>16402</v>
      </c>
      <c r="AU43">
        <v>16359</v>
      </c>
      <c r="AV43">
        <v>16224</v>
      </c>
      <c r="AW43">
        <v>16016</v>
      </c>
      <c r="AX43">
        <v>14136</v>
      </c>
      <c r="AY43">
        <v>12667</v>
      </c>
      <c r="AZ43">
        <v>14413</v>
      </c>
      <c r="BA43">
        <v>14708</v>
      </c>
      <c r="BB43">
        <v>14957</v>
      </c>
      <c r="BC43">
        <v>15152</v>
      </c>
      <c r="BD43">
        <v>15286</v>
      </c>
      <c r="BE43">
        <v>15355</v>
      </c>
      <c r="BF43">
        <v>15038</v>
      </c>
      <c r="BG43">
        <v>12032</v>
      </c>
      <c r="BH43">
        <v>12405</v>
      </c>
      <c r="BI43">
        <v>12765</v>
      </c>
      <c r="BJ43">
        <v>13105</v>
      </c>
      <c r="BK43">
        <v>13420</v>
      </c>
      <c r="BL43">
        <v>13701</v>
      </c>
      <c r="BM43">
        <v>13940</v>
      </c>
      <c r="BN43">
        <v>9639</v>
      </c>
      <c r="BO43">
        <v>10009</v>
      </c>
      <c r="BP43">
        <v>10381</v>
      </c>
      <c r="BQ43">
        <v>10753</v>
      </c>
      <c r="BR43">
        <v>11120</v>
      </c>
      <c r="BS43">
        <v>11479</v>
      </c>
      <c r="BT43">
        <v>11821</v>
      </c>
      <c r="BU43">
        <v>7455</v>
      </c>
      <c r="BV43">
        <v>7782</v>
      </c>
      <c r="BW43">
        <v>8117</v>
      </c>
      <c r="BX43">
        <v>8459</v>
      </c>
      <c r="BY43">
        <v>8808</v>
      </c>
      <c r="BZ43">
        <v>9160</v>
      </c>
      <c r="CA43">
        <v>9512</v>
      </c>
      <c r="CB43">
        <v>5640</v>
      </c>
      <c r="CC43">
        <v>5893</v>
      </c>
      <c r="CD43">
        <v>6159</v>
      </c>
      <c r="CE43">
        <v>6438</v>
      </c>
      <c r="CF43">
        <v>6729</v>
      </c>
      <c r="CG43">
        <v>7032</v>
      </c>
      <c r="CH43">
        <v>7341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AF244"/>
  <sheetViews>
    <sheetView zoomScale="70" zoomScaleNormal="70" workbookViewId="0">
      <pane xSplit="1" ySplit="1" topLeftCell="B2" activePane="bottomRight" state="frozen"/>
      <selection pane="bottomRight" activeCell="B7" sqref="B7"/>
      <selection pane="bottomLeft"/>
      <selection pane="topRight"/>
    </sheetView>
  </sheetViews>
  <sheetFormatPr defaultColWidth="9.140625" defaultRowHeight="15"/>
  <cols>
    <col min="1" max="1" width="35.85546875" customWidth="1"/>
    <col min="2" max="2" width="14.140625" customWidth="1"/>
    <col min="3" max="3" width="16" customWidth="1"/>
    <col min="5" max="5" width="14.140625" customWidth="1"/>
    <col min="6" max="6" width="15.42578125" customWidth="1"/>
    <col min="8" max="8" width="14.140625" customWidth="1"/>
    <col min="9" max="9" width="15" customWidth="1"/>
    <col min="10" max="10" width="0" hidden="1" customWidth="1"/>
    <col min="12" max="12" width="10.85546875" hidden="1" customWidth="1"/>
    <col min="13" max="13" width="14.140625" hidden="1" customWidth="1"/>
    <col min="14" max="14" width="15.140625" hidden="1" customWidth="1"/>
    <col min="15" max="15" width="12.28515625" customWidth="1"/>
  </cols>
  <sheetData>
    <row r="1" spans="1:14">
      <c r="B1" s="12" t="s">
        <v>45</v>
      </c>
      <c r="E1" s="12" t="s">
        <v>46</v>
      </c>
      <c r="H1" s="12" t="s">
        <v>47</v>
      </c>
      <c r="M1" s="12" t="s">
        <v>48</v>
      </c>
    </row>
    <row r="2" spans="1:14" ht="15.75" thickBot="1"/>
    <row r="3" spans="1:14">
      <c r="B3" s="15" t="s">
        <v>49</v>
      </c>
      <c r="C3" s="19"/>
      <c r="E3" s="15" t="s">
        <v>49</v>
      </c>
      <c r="F3" s="19"/>
      <c r="H3" s="15" t="s">
        <v>49</v>
      </c>
      <c r="I3" s="19"/>
      <c r="M3" s="15" t="s">
        <v>49</v>
      </c>
      <c r="N3" s="19"/>
    </row>
    <row r="4" spans="1:14" hidden="1">
      <c r="B4" s="16" t="s">
        <v>50</v>
      </c>
      <c r="C4" s="21">
        <v>109726.23713742479</v>
      </c>
      <c r="E4" s="16" t="s">
        <v>50</v>
      </c>
      <c r="F4" s="21">
        <v>3.8988874093941579</v>
      </c>
      <c r="H4" s="16" t="s">
        <v>50</v>
      </c>
      <c r="I4" s="21">
        <v>109726.23713742479</v>
      </c>
      <c r="M4" s="16" t="s">
        <v>50</v>
      </c>
      <c r="N4" s="21" t="e">
        <f>SUM(#REF!)*(1+F_to_M_ratio)</f>
        <v>#REF!</v>
      </c>
    </row>
    <row r="5" spans="1:14" hidden="1">
      <c r="B5" s="16" t="s">
        <v>51</v>
      </c>
      <c r="C5" s="21">
        <v>217921.44321780122</v>
      </c>
      <c r="E5" s="16" t="s">
        <v>51</v>
      </c>
      <c r="F5" s="21">
        <v>120059.72987925562</v>
      </c>
      <c r="H5" s="16" t="s">
        <v>51</v>
      </c>
      <c r="I5" s="21">
        <v>217636.64620957844</v>
      </c>
      <c r="M5" s="16" t="s">
        <v>51</v>
      </c>
      <c r="N5" s="21" t="e">
        <f>SUM(#REF!)*(1+F_to_M_ratio)</f>
        <v>#REF!</v>
      </c>
    </row>
    <row r="6" spans="1:14">
      <c r="A6" s="12" t="s">
        <v>52</v>
      </c>
      <c r="B6" s="16" t="s">
        <v>53</v>
      </c>
      <c r="C6" s="21">
        <v>651730.38964837394</v>
      </c>
      <c r="E6" s="16" t="s">
        <v>53</v>
      </c>
      <c r="F6" s="21">
        <v>189994.07521483529</v>
      </c>
      <c r="H6" s="16" t="s">
        <v>53</v>
      </c>
      <c r="I6" s="21">
        <v>651306.50025785214</v>
      </c>
      <c r="M6" s="16" t="s">
        <v>53</v>
      </c>
      <c r="N6" s="21" t="e">
        <f>#REF!*(1+F_to_M_ratio)</f>
        <v>#REF!</v>
      </c>
    </row>
    <row r="7" spans="1:14">
      <c r="A7" s="12" t="s">
        <v>54</v>
      </c>
      <c r="B7" s="17" t="s">
        <v>55</v>
      </c>
      <c r="C7" s="21"/>
      <c r="E7" s="17" t="s">
        <v>55</v>
      </c>
      <c r="F7" s="21"/>
      <c r="H7" s="17" t="s">
        <v>55</v>
      </c>
      <c r="I7" s="21"/>
      <c r="M7" s="17" t="s">
        <v>55</v>
      </c>
      <c r="N7" s="21"/>
    </row>
    <row r="8" spans="1:14" hidden="1">
      <c r="A8" s="12"/>
      <c r="B8" s="16" t="s">
        <v>50</v>
      </c>
      <c r="C8" s="21">
        <v>9700087.2551481761</v>
      </c>
      <c r="E8" s="16" t="s">
        <v>50</v>
      </c>
      <c r="F8" s="21">
        <v>3337381.254355547</v>
      </c>
      <c r="H8" s="16" t="s">
        <v>50</v>
      </c>
      <c r="I8" s="21">
        <v>6506719.7912011864</v>
      </c>
      <c r="M8" s="16" t="s">
        <v>50</v>
      </c>
      <c r="N8" s="21" t="e">
        <f>SUM(#REF!)</f>
        <v>#REF!</v>
      </c>
    </row>
    <row r="9" spans="1:14" hidden="1">
      <c r="B9" s="16" t="s">
        <v>51</v>
      </c>
      <c r="C9" s="21">
        <v>9738315.6132928357</v>
      </c>
      <c r="E9" s="16" t="s">
        <v>51</v>
      </c>
      <c r="F9" s="21">
        <v>9738315.6132928357</v>
      </c>
      <c r="H9" s="16" t="s">
        <v>51</v>
      </c>
      <c r="I9" s="21">
        <v>6770152.6424587704</v>
      </c>
      <c r="M9" s="16" t="s">
        <v>51</v>
      </c>
      <c r="N9" s="21" t="e">
        <f>SUM(#REF!)</f>
        <v>#REF!</v>
      </c>
    </row>
    <row r="10" spans="1:14" ht="30">
      <c r="A10" s="80" t="s">
        <v>56</v>
      </c>
      <c r="B10" s="16" t="s">
        <v>53</v>
      </c>
      <c r="C10" s="21">
        <v>31908183.309044491</v>
      </c>
      <c r="E10" s="16" t="s">
        <v>53</v>
      </c>
      <c r="F10" s="21">
        <v>24821672.729853228</v>
      </c>
      <c r="H10" s="16" t="s">
        <v>53</v>
      </c>
      <c r="I10" s="21">
        <v>21448948.516724735</v>
      </c>
      <c r="M10" s="16" t="s">
        <v>53</v>
      </c>
      <c r="N10" s="21" t="e">
        <f>SUM(#REF!)</f>
        <v>#REF!</v>
      </c>
    </row>
    <row r="11" spans="1:14">
      <c r="A11" s="12" t="s">
        <v>57</v>
      </c>
      <c r="B11" s="17" t="s">
        <v>58</v>
      </c>
      <c r="C11" s="21"/>
      <c r="E11" s="17" t="s">
        <v>58</v>
      </c>
      <c r="F11" s="21"/>
      <c r="H11" s="17" t="s">
        <v>58</v>
      </c>
      <c r="I11" s="21"/>
      <c r="M11" s="17" t="s">
        <v>58</v>
      </c>
      <c r="N11" s="21"/>
    </row>
    <row r="12" spans="1:14" hidden="1">
      <c r="B12" s="16" t="s">
        <v>50</v>
      </c>
      <c r="C12" s="22">
        <v>903261100.4277066</v>
      </c>
      <c r="E12" s="16" t="s">
        <v>50</v>
      </c>
      <c r="F12" s="22">
        <v>266990500.34844378</v>
      </c>
      <c r="H12" s="16" t="s">
        <v>50</v>
      </c>
      <c r="I12" s="22">
        <v>650671979.12011862</v>
      </c>
      <c r="M12" s="16" t="s">
        <v>50</v>
      </c>
      <c r="N12" s="22" t="e">
        <f>SUM(#REF!)</f>
        <v>#REF!</v>
      </c>
    </row>
    <row r="13" spans="1:14" hidden="1">
      <c r="B13" s="16" t="s">
        <v>51</v>
      </c>
      <c r="C13" s="22">
        <v>779065249.06342685</v>
      </c>
      <c r="E13" s="16" t="s">
        <v>51</v>
      </c>
      <c r="F13" s="22">
        <v>779065249.06342685</v>
      </c>
      <c r="H13" s="16" t="s">
        <v>51</v>
      </c>
      <c r="I13" s="22">
        <v>677015264.24587691</v>
      </c>
      <c r="M13" s="16" t="s">
        <v>51</v>
      </c>
      <c r="N13" s="22" t="e">
        <f>SUM(#REF!)</f>
        <v>#REF!</v>
      </c>
    </row>
    <row r="14" spans="1:14">
      <c r="B14" s="16" t="s">
        <v>53</v>
      </c>
      <c r="C14" s="94">
        <v>2694384876.307384</v>
      </c>
      <c r="E14" s="16" t="s">
        <v>53</v>
      </c>
      <c r="F14" s="94">
        <v>1985733818.3882573</v>
      </c>
      <c r="H14" s="16" t="s">
        <v>53</v>
      </c>
      <c r="I14" s="94">
        <v>2144894851.6724732</v>
      </c>
      <c r="M14" s="16" t="s">
        <v>53</v>
      </c>
      <c r="N14" s="22" t="e">
        <f>SUM(#REF!)</f>
        <v>#REF!</v>
      </c>
    </row>
    <row r="15" spans="1:14">
      <c r="B15" s="17" t="s">
        <v>59</v>
      </c>
      <c r="C15" s="21"/>
      <c r="E15" s="17" t="s">
        <v>59</v>
      </c>
      <c r="F15" s="21"/>
      <c r="H15" s="17" t="s">
        <v>59</v>
      </c>
      <c r="I15" s="21"/>
      <c r="M15" s="17" t="s">
        <v>59</v>
      </c>
      <c r="N15" s="21"/>
    </row>
    <row r="16" spans="1:14" hidden="1">
      <c r="B16" s="16" t="s">
        <v>50</v>
      </c>
      <c r="C16" s="25">
        <v>0.43611555346970698</v>
      </c>
      <c r="E16" s="16" t="s">
        <v>50</v>
      </c>
      <c r="F16" s="25">
        <v>1.5496434442879971E-5</v>
      </c>
      <c r="H16" s="16" t="s">
        <v>50</v>
      </c>
      <c r="I16" s="25">
        <v>0.43611555346970698</v>
      </c>
      <c r="M16" s="16" t="s">
        <v>50</v>
      </c>
      <c r="N16" s="25" t="e">
        <f>SUM(#REF!)/SUM(#REF!)</f>
        <v>#REF!</v>
      </c>
    </row>
    <row r="17" spans="1:16" hidden="1">
      <c r="B17" s="16" t="s">
        <v>51</v>
      </c>
      <c r="C17" s="25">
        <v>0.64982315223509779</v>
      </c>
      <c r="E17" s="16" t="s">
        <v>51</v>
      </c>
      <c r="F17" s="25">
        <v>0.35800787189472538</v>
      </c>
      <c r="H17" s="16" t="s">
        <v>51</v>
      </c>
      <c r="I17" s="25">
        <v>0.64897391185334485</v>
      </c>
      <c r="M17" s="16" t="s">
        <v>51</v>
      </c>
      <c r="N17" s="25" t="e">
        <f>SUM(#REF!)/SUM(#REF!)</f>
        <v>#REF!</v>
      </c>
    </row>
    <row r="18" spans="1:16">
      <c r="B18" s="16" t="s">
        <v>53</v>
      </c>
      <c r="C18" s="25">
        <v>0.58523588804832327</v>
      </c>
      <c r="E18" s="16" t="s">
        <v>53</v>
      </c>
      <c r="F18" s="25">
        <v>0.17060943159680617</v>
      </c>
      <c r="H18" s="16" t="s">
        <v>53</v>
      </c>
      <c r="I18" s="25">
        <v>0.58485524708415071</v>
      </c>
      <c r="M18" s="16" t="s">
        <v>53</v>
      </c>
      <c r="N18" s="25" t="e">
        <f>SUM(#REF!)/SUM(#REF!)</f>
        <v>#REF!</v>
      </c>
    </row>
    <row r="19" spans="1:16">
      <c r="B19" s="17" t="s">
        <v>60</v>
      </c>
      <c r="C19" s="20"/>
      <c r="E19" s="17" t="s">
        <v>60</v>
      </c>
      <c r="F19" s="20"/>
      <c r="H19" s="17" t="s">
        <v>60</v>
      </c>
      <c r="I19" s="20"/>
      <c r="M19" s="17" t="s">
        <v>60</v>
      </c>
      <c r="N19" s="20"/>
    </row>
    <row r="20" spans="1:16" hidden="1">
      <c r="B20" s="16" t="s">
        <v>50</v>
      </c>
      <c r="C20" s="21">
        <v>88.402623731637348</v>
      </c>
      <c r="E20" s="16" t="s">
        <v>50</v>
      </c>
      <c r="F20" s="21">
        <v>855982.97768596956</v>
      </c>
      <c r="H20" s="16" t="s">
        <v>50</v>
      </c>
      <c r="I20" s="21">
        <v>59.299580127330472</v>
      </c>
      <c r="M20" s="16" t="s">
        <v>50</v>
      </c>
      <c r="N20" s="21" t="e">
        <f>(SUM(#REF!)/SUM(#REF!))/(1+F_to_M_ratio)</f>
        <v>#REF!</v>
      </c>
    </row>
    <row r="21" spans="1:16" hidden="1">
      <c r="B21" s="16" t="s">
        <v>51</v>
      </c>
      <c r="C21" s="21">
        <v>44.687275696682555</v>
      </c>
      <c r="E21" s="16" t="s">
        <v>51</v>
      </c>
      <c r="F21" s="21">
        <v>81.112256566682973</v>
      </c>
      <c r="H21" s="16" t="s">
        <v>51</v>
      </c>
      <c r="I21" s="21">
        <v>31.107594977085292</v>
      </c>
      <c r="M21" s="16" t="s">
        <v>51</v>
      </c>
      <c r="N21" s="21" t="e">
        <f>(SUM(#REF!)/SUM(#REF!))/(1+F_to_M_ratio)</f>
        <v>#REF!</v>
      </c>
    </row>
    <row r="22" spans="1:16">
      <c r="B22" s="16" t="s">
        <v>53</v>
      </c>
      <c r="C22" s="21">
        <v>48.959176702286072</v>
      </c>
      <c r="E22" s="16" t="s">
        <v>53</v>
      </c>
      <c r="F22" s="21">
        <v>130.64445668522131</v>
      </c>
      <c r="H22" s="16" t="s">
        <v>53</v>
      </c>
      <c r="I22" s="21">
        <v>32.93218862122994</v>
      </c>
      <c r="M22" s="16" t="s">
        <v>53</v>
      </c>
      <c r="N22" s="21" t="str">
        <f>IF(ISNUMBER(#REF!),#REF!/(1+F_to_M_ratio),"")</f>
        <v/>
      </c>
    </row>
    <row r="23" spans="1:16">
      <c r="B23" s="17" t="s">
        <v>61</v>
      </c>
      <c r="C23" s="20"/>
      <c r="E23" s="17" t="s">
        <v>61</v>
      </c>
      <c r="F23" s="20"/>
      <c r="H23" s="17" t="s">
        <v>61</v>
      </c>
      <c r="I23" s="20"/>
      <c r="M23" s="17" t="s">
        <v>61</v>
      </c>
      <c r="N23" s="20"/>
    </row>
    <row r="24" spans="1:16" hidden="1">
      <c r="B24" s="16" t="s">
        <v>50</v>
      </c>
      <c r="C24" s="22">
        <v>12255.078487833111</v>
      </c>
      <c r="E24" s="16" t="s">
        <v>50</v>
      </c>
      <c r="F24" s="22">
        <v>106597154.73640059</v>
      </c>
      <c r="H24" s="16" t="s">
        <v>50</v>
      </c>
      <c r="I24" s="22">
        <v>8972.2248183920656</v>
      </c>
      <c r="M24" s="16" t="s">
        <v>50</v>
      </c>
      <c r="N24" s="22" t="e">
        <f>SUMPRODUCT(#REF!,#REF!)/SUMPRODUCT(#REF!,#REF!)</f>
        <v>#REF!</v>
      </c>
    </row>
    <row r="25" spans="1:16" hidden="1">
      <c r="B25" s="16" t="s">
        <v>51</v>
      </c>
      <c r="C25" s="81">
        <v>4983.5882241482113</v>
      </c>
      <c r="E25" s="16" t="s">
        <v>51</v>
      </c>
      <c r="F25" s="22">
        <v>9199.5119462869152</v>
      </c>
      <c r="H25" s="16" t="s">
        <v>51</v>
      </c>
      <c r="I25" s="81">
        <v>4331.1595850365511</v>
      </c>
      <c r="M25" s="16" t="s">
        <v>51</v>
      </c>
      <c r="N25" s="22" t="e">
        <f>SUMPRODUCT(#REF!,#REF!)/SUMPRODUCT(#REF!,#REF!)</f>
        <v>#REF!</v>
      </c>
    </row>
    <row r="26" spans="1:16" ht="15.75" thickBot="1">
      <c r="B26" s="18" t="s">
        <v>53</v>
      </c>
      <c r="C26" s="95">
        <v>6469.9119036349339</v>
      </c>
      <c r="E26" s="18" t="s">
        <v>53</v>
      </c>
      <c r="F26" s="95">
        <v>18578.6330976875</v>
      </c>
      <c r="H26" s="18" t="s">
        <v>53</v>
      </c>
      <c r="I26" s="95">
        <v>5038.0050067513257</v>
      </c>
      <c r="M26" s="18" t="s">
        <v>53</v>
      </c>
      <c r="N26" s="23" t="e">
        <f>#REF!</f>
        <v>#REF!</v>
      </c>
    </row>
    <row r="27" spans="1:16" ht="15.75" thickBot="1"/>
    <row r="28" spans="1:16">
      <c r="B28" s="15" t="s">
        <v>49</v>
      </c>
      <c r="C28" s="19"/>
      <c r="E28" s="15" t="s">
        <v>49</v>
      </c>
      <c r="F28" s="19"/>
      <c r="H28" s="15" t="s">
        <v>49</v>
      </c>
      <c r="I28" s="19"/>
      <c r="M28" s="15" t="s">
        <v>49</v>
      </c>
      <c r="N28" s="19"/>
    </row>
    <row r="29" spans="1:16" hidden="1">
      <c r="B29" s="16" t="s">
        <v>50</v>
      </c>
      <c r="C29" s="21">
        <v>109911.55087611081</v>
      </c>
      <c r="E29" s="16" t="s">
        <v>50</v>
      </c>
      <c r="F29" s="21">
        <v>3.8988874093941579</v>
      </c>
      <c r="H29" s="16" t="s">
        <v>50</v>
      </c>
      <c r="I29" s="21">
        <v>109911.55087611081</v>
      </c>
      <c r="M29" s="16" t="s">
        <v>50</v>
      </c>
      <c r="N29" s="21" t="e">
        <f>SUM(#REF!)*(1+F_to_M_ratio)</f>
        <v>#REF!</v>
      </c>
    </row>
    <row r="30" spans="1:16" hidden="1">
      <c r="B30" s="16" t="s">
        <v>51</v>
      </c>
      <c r="C30" s="21">
        <v>230059.40973053451</v>
      </c>
      <c r="E30" s="16" t="s">
        <v>51</v>
      </c>
      <c r="F30" s="21">
        <v>120059.72987925562</v>
      </c>
      <c r="H30" s="16" t="s">
        <v>51</v>
      </c>
      <c r="I30" s="21">
        <v>225300.25925696833</v>
      </c>
      <c r="J30">
        <f>I30/C30</f>
        <v>0.97931338483767949</v>
      </c>
      <c r="M30" s="16" t="s">
        <v>51</v>
      </c>
      <c r="N30" s="21" t="e">
        <f>SUM(#REF!)*(1+F_to_M_ratio)</f>
        <v>#REF!</v>
      </c>
    </row>
    <row r="31" spans="1:16">
      <c r="A31" s="12" t="s">
        <v>52</v>
      </c>
      <c r="B31" s="16" t="s">
        <v>53</v>
      </c>
      <c r="C31" s="21">
        <v>673335.35158313659</v>
      </c>
      <c r="E31" s="16" t="s">
        <v>53</v>
      </c>
      <c r="F31" s="21">
        <v>189994.07521483529</v>
      </c>
      <c r="H31" s="16" t="s">
        <v>53</v>
      </c>
      <c r="I31" s="21">
        <v>666384.24503698596</v>
      </c>
      <c r="M31" s="16" t="s">
        <v>53</v>
      </c>
      <c r="N31" s="21" t="e">
        <f>#REF!*(1+F_to_M_ratio)</f>
        <v>#REF!</v>
      </c>
      <c r="O31" s="1">
        <f>C31-I31</f>
        <v>6951.1065461506369</v>
      </c>
      <c r="P31" s="3">
        <f>O31/AVERAGE(C31,I31)</f>
        <v>1.0376957332992754E-2</v>
      </c>
    </row>
    <row r="32" spans="1:16">
      <c r="A32" s="12" t="s">
        <v>54</v>
      </c>
      <c r="B32" s="17" t="s">
        <v>55</v>
      </c>
      <c r="C32" s="21"/>
      <c r="E32" s="17" t="s">
        <v>55</v>
      </c>
      <c r="F32" s="21"/>
      <c r="H32" s="17" t="s">
        <v>55</v>
      </c>
      <c r="I32" s="21"/>
      <c r="M32" s="17" t="s">
        <v>55</v>
      </c>
      <c r="N32" s="21"/>
    </row>
    <row r="33" spans="1:16" hidden="1">
      <c r="A33" s="12"/>
      <c r="B33" s="16" t="s">
        <v>62</v>
      </c>
      <c r="C33" s="21">
        <v>9492187.5511349402</v>
      </c>
      <c r="E33" s="16" t="s">
        <v>62</v>
      </c>
      <c r="F33" s="21">
        <v>3320009.6317777359</v>
      </c>
      <c r="H33" s="16" t="s">
        <v>62</v>
      </c>
      <c r="I33" s="21">
        <v>6316191.7097657649</v>
      </c>
      <c r="M33" s="16" t="s">
        <v>62</v>
      </c>
      <c r="N33" s="21" t="e">
        <f>SUM(#REF!)</f>
        <v>#REF!</v>
      </c>
    </row>
    <row r="34" spans="1:16" hidden="1">
      <c r="B34" s="16" t="s">
        <v>63</v>
      </c>
      <c r="C34" s="21">
        <v>9687626.0664641801</v>
      </c>
      <c r="E34" s="16" t="s">
        <v>63</v>
      </c>
      <c r="F34" s="21">
        <v>9687626.0664641801</v>
      </c>
      <c r="H34" s="16" t="s">
        <v>63</v>
      </c>
      <c r="I34" s="21">
        <v>6312567.5248939041</v>
      </c>
      <c r="J34">
        <f>I34/C34</f>
        <v>0.65161139391478229</v>
      </c>
      <c r="M34" s="16" t="s">
        <v>63</v>
      </c>
      <c r="N34" s="21" t="e">
        <f>SUM(#REF!)</f>
        <v>#REF!</v>
      </c>
    </row>
    <row r="35" spans="1:16" ht="30">
      <c r="A35" s="82" t="s">
        <v>64</v>
      </c>
      <c r="B35" s="16" t="s">
        <v>65</v>
      </c>
      <c r="C35" s="21">
        <v>31391437.62494636</v>
      </c>
      <c r="E35" s="16" t="s">
        <v>65</v>
      </c>
      <c r="F35" s="21">
        <v>24692471.80926609</v>
      </c>
      <c r="H35" s="16" t="s">
        <v>65</v>
      </c>
      <c r="I35" s="21">
        <v>20247870.996976268</v>
      </c>
      <c r="M35" s="16" t="s">
        <v>65</v>
      </c>
      <c r="N35" s="21" t="e">
        <f>SUM(#REF!)</f>
        <v>#REF!</v>
      </c>
      <c r="O35" s="1">
        <f>C35-I35</f>
        <v>11143566.627970092</v>
      </c>
      <c r="P35" s="3">
        <f>O35/AVERAGE(C35,I35)</f>
        <v>0.43159240219723904</v>
      </c>
    </row>
    <row r="36" spans="1:16">
      <c r="A36" s="12" t="s">
        <v>57</v>
      </c>
      <c r="B36" s="17" t="s">
        <v>58</v>
      </c>
      <c r="C36" s="21"/>
      <c r="E36" s="17" t="s">
        <v>58</v>
      </c>
      <c r="F36" s="21"/>
      <c r="H36" s="17" t="s">
        <v>58</v>
      </c>
      <c r="I36" s="21"/>
      <c r="M36" s="17" t="s">
        <v>58</v>
      </c>
      <c r="N36" s="21"/>
    </row>
    <row r="37" spans="1:16" hidden="1">
      <c r="B37" s="16" t="s">
        <v>62</v>
      </c>
      <c r="C37" s="22">
        <v>882818562.47793937</v>
      </c>
      <c r="E37" s="16" t="s">
        <v>62</v>
      </c>
      <c r="F37" s="22">
        <v>265600770.5422188</v>
      </c>
      <c r="H37" s="16" t="s">
        <v>62</v>
      </c>
      <c r="I37" s="22">
        <v>631619170.97657645</v>
      </c>
      <c r="M37" s="16" t="s">
        <v>62</v>
      </c>
      <c r="N37" s="22" t="e">
        <f>SUM(#REF!)</f>
        <v>#REF!</v>
      </c>
    </row>
    <row r="38" spans="1:16" hidden="1">
      <c r="B38" s="16" t="s">
        <v>63</v>
      </c>
      <c r="C38" s="22">
        <v>775010085.31713438</v>
      </c>
      <c r="E38" s="16" t="s">
        <v>63</v>
      </c>
      <c r="F38" s="22">
        <v>775010085.31713438</v>
      </c>
      <c r="H38" s="16" t="s">
        <v>63</v>
      </c>
      <c r="I38" s="22">
        <v>631256752.48939037</v>
      </c>
      <c r="J38">
        <f>I38/C38</f>
        <v>0.81451424239347792</v>
      </c>
      <c r="M38" s="16" t="s">
        <v>63</v>
      </c>
      <c r="N38" s="22" t="e">
        <f>SUM(#REF!)</f>
        <v>#REF!</v>
      </c>
    </row>
    <row r="39" spans="1:16">
      <c r="B39" s="16" t="s">
        <v>65</v>
      </c>
      <c r="C39" s="94">
        <v>2645294326.3093147</v>
      </c>
      <c r="E39" s="16" t="s">
        <v>65</v>
      </c>
      <c r="F39" s="94">
        <v>1975397744.7412863</v>
      </c>
      <c r="H39" s="16" t="s">
        <v>65</v>
      </c>
      <c r="I39" s="94">
        <v>2024787099.6976268</v>
      </c>
      <c r="M39" s="16" t="s">
        <v>65</v>
      </c>
      <c r="N39" s="22" t="e">
        <f>SUM(#REF!)</f>
        <v>#REF!</v>
      </c>
      <c r="O39" s="14">
        <f>C39-I39</f>
        <v>620507226.6116879</v>
      </c>
      <c r="P39" s="3">
        <f>O39/AVERAGE(C39,I39)</f>
        <v>0.26573721955089763</v>
      </c>
    </row>
    <row r="40" spans="1:16">
      <c r="B40" s="17" t="s">
        <v>59</v>
      </c>
      <c r="C40" s="21"/>
      <c r="E40" s="17" t="s">
        <v>59</v>
      </c>
      <c r="F40" s="21"/>
      <c r="H40" s="17" t="s">
        <v>59</v>
      </c>
      <c r="I40" s="21"/>
      <c r="J40">
        <f>J38/J30</f>
        <v>0.83171970791401273</v>
      </c>
      <c r="M40" s="17" t="s">
        <v>59</v>
      </c>
      <c r="N40" s="21"/>
    </row>
    <row r="41" spans="1:16" hidden="1">
      <c r="B41" s="16" t="s">
        <v>62</v>
      </c>
      <c r="C41" s="25">
        <v>0.43685209748890413</v>
      </c>
      <c r="E41" s="16" t="s">
        <v>62</v>
      </c>
      <c r="F41" s="25">
        <v>1.5496434442879971E-5</v>
      </c>
      <c r="H41" s="16" t="s">
        <v>62</v>
      </c>
      <c r="I41" s="25">
        <v>0.43685209748890413</v>
      </c>
      <c r="M41" s="16" t="s">
        <v>62</v>
      </c>
      <c r="N41" s="25" t="e">
        <f>SUM(#REF!)/SUM(#REF!)</f>
        <v>#REF!</v>
      </c>
    </row>
    <row r="42" spans="1:16" hidden="1">
      <c r="B42" s="16" t="s">
        <v>63</v>
      </c>
      <c r="C42" s="25">
        <v>0.68601753285483891</v>
      </c>
      <c r="E42" s="16" t="s">
        <v>63</v>
      </c>
      <c r="F42" s="25">
        <v>0.35800787189472538</v>
      </c>
      <c r="H42" s="16" t="s">
        <v>63</v>
      </c>
      <c r="I42" s="25">
        <v>0.6718261521580664</v>
      </c>
      <c r="K42" s="83"/>
      <c r="M42" s="16" t="s">
        <v>63</v>
      </c>
      <c r="N42" s="25" t="e">
        <f>SUM(#REF!)/SUM(#REF!)</f>
        <v>#REF!</v>
      </c>
    </row>
    <row r="43" spans="1:16">
      <c r="B43" s="16" t="s">
        <v>65</v>
      </c>
      <c r="C43" s="25">
        <v>0.60463654710146786</v>
      </c>
      <c r="E43" s="16" t="s">
        <v>65</v>
      </c>
      <c r="F43" s="25">
        <v>0.17060943159680617</v>
      </c>
      <c r="H43" s="16" t="s">
        <v>65</v>
      </c>
      <c r="I43" s="25">
        <v>0.59839464542391996</v>
      </c>
      <c r="K43" s="83"/>
      <c r="M43" s="16" t="s">
        <v>65</v>
      </c>
      <c r="N43" s="25" t="e">
        <f>SUM(#REF!)/SUM(#REF!)</f>
        <v>#REF!</v>
      </c>
      <c r="O43" s="1"/>
      <c r="P43" s="3"/>
    </row>
    <row r="44" spans="1:16">
      <c r="B44" s="17" t="s">
        <v>60</v>
      </c>
      <c r="C44" s="20"/>
      <c r="E44" s="17" t="s">
        <v>60</v>
      </c>
      <c r="F44" s="20"/>
      <c r="H44" s="17" t="s">
        <v>60</v>
      </c>
      <c r="I44" s="20"/>
      <c r="M44" s="17" t="s">
        <v>60</v>
      </c>
      <c r="N44" s="20"/>
    </row>
    <row r="45" spans="1:16" hidden="1">
      <c r="B45" s="16" t="s">
        <v>62</v>
      </c>
      <c r="C45" s="21">
        <v>86.362056357791431</v>
      </c>
      <c r="E45" s="16" t="s">
        <v>62</v>
      </c>
      <c r="F45" s="21">
        <v>851527.44441359164</v>
      </c>
      <c r="H45" s="16" t="s">
        <v>62</v>
      </c>
      <c r="I45" s="21">
        <v>57.466132170996275</v>
      </c>
      <c r="M45" s="16" t="s">
        <v>62</v>
      </c>
      <c r="N45" s="21" t="e">
        <f>(SUM(#REF!)/SUM(#REF!))/(1+F_to_M_ratio)</f>
        <v>#REF!</v>
      </c>
    </row>
    <row r="46" spans="1:16" hidden="1">
      <c r="B46" s="16" t="s">
        <v>63</v>
      </c>
      <c r="C46" s="21">
        <v>42.109236382946328</v>
      </c>
      <c r="E46" s="16" t="s">
        <v>63</v>
      </c>
      <c r="F46" s="21">
        <v>80.69005382743282</v>
      </c>
      <c r="H46" s="16" t="s">
        <v>63</v>
      </c>
      <c r="I46" s="21">
        <v>28.018465427924991</v>
      </c>
      <c r="M46" s="16" t="s">
        <v>63</v>
      </c>
      <c r="N46" s="21" t="e">
        <f>(SUM(#REF!)/SUM(#REF!))/(1+F_to_M_ratio)</f>
        <v>#REF!</v>
      </c>
    </row>
    <row r="47" spans="1:16">
      <c r="B47" s="16" t="s">
        <v>65</v>
      </c>
      <c r="C47" s="21">
        <v>46.620807226502002</v>
      </c>
      <c r="E47" s="16" t="s">
        <v>65</v>
      </c>
      <c r="F47" s="21">
        <v>129.96443063471924</v>
      </c>
      <c r="H47" s="16" t="s">
        <v>65</v>
      </c>
      <c r="I47" s="21">
        <v>30.384678431064138</v>
      </c>
      <c r="M47" s="16" t="s">
        <v>65</v>
      </c>
      <c r="N47" s="21" t="str">
        <f>IF(ISNUMBER(#REF!),#REF!/(1+F_to_M_ratio),"")</f>
        <v/>
      </c>
      <c r="O47" s="1"/>
      <c r="P47" s="3"/>
    </row>
    <row r="48" spans="1:16">
      <c r="B48" s="17" t="s">
        <v>61</v>
      </c>
      <c r="C48" s="20"/>
      <c r="E48" s="17" t="s">
        <v>61</v>
      </c>
      <c r="F48" s="20"/>
      <c r="H48" s="17" t="s">
        <v>61</v>
      </c>
      <c r="I48" s="20"/>
      <c r="M48" s="17" t="s">
        <v>61</v>
      </c>
      <c r="N48" s="20"/>
    </row>
    <row r="49" spans="1:17" hidden="1">
      <c r="B49" s="16" t="s">
        <v>62</v>
      </c>
      <c r="C49" s="22">
        <v>11969.276752382581</v>
      </c>
      <c r="E49" s="16" t="s">
        <v>62</v>
      </c>
      <c r="F49" s="22">
        <v>106042298.87822357</v>
      </c>
      <c r="H49" s="16" t="s">
        <v>62</v>
      </c>
      <c r="I49" s="22">
        <v>8709.5478082760292</v>
      </c>
      <c r="M49" s="16" t="s">
        <v>62</v>
      </c>
      <c r="N49" s="22" t="e">
        <f>SUMPRODUCT(#REF!,#REF!)/SUMPRODUCT(#REF!,#REF!)</f>
        <v>#REF!</v>
      </c>
    </row>
    <row r="50" spans="1:17" hidden="1">
      <c r="B50" s="16" t="s">
        <v>63</v>
      </c>
      <c r="C50" s="81">
        <v>4699.7963314581475</v>
      </c>
      <c r="E50" s="16" t="s">
        <v>63</v>
      </c>
      <c r="F50" s="22">
        <v>9151.626961848171</v>
      </c>
      <c r="H50" s="16" t="s">
        <v>63</v>
      </c>
      <c r="I50" s="81">
        <v>3901.6955697110943</v>
      </c>
      <c r="J50">
        <f>I50/C50</f>
        <v>0.83018396852541132</v>
      </c>
      <c r="M50" s="16" t="s">
        <v>63</v>
      </c>
      <c r="N50" s="22" t="e">
        <f>SUMPRODUCT(#REF!,#REF!)/SUMPRODUCT(#REF!,#REF!)</f>
        <v>#REF!</v>
      </c>
    </row>
    <row r="51" spans="1:17" ht="15.75" thickBot="1">
      <c r="B51" s="18" t="s">
        <v>65</v>
      </c>
      <c r="C51" s="95">
        <v>6173.231907332055</v>
      </c>
      <c r="E51" s="18" t="s">
        <v>65</v>
      </c>
      <c r="F51" s="95">
        <v>18481.928233128354</v>
      </c>
      <c r="H51" s="18" t="s">
        <v>65</v>
      </c>
      <c r="I51" s="95">
        <v>4696.3777713492645</v>
      </c>
      <c r="M51" s="18" t="s">
        <v>65</v>
      </c>
      <c r="N51" s="23" t="e">
        <f>#REF!</f>
        <v>#REF!</v>
      </c>
      <c r="O51" s="1">
        <f>C51-I51</f>
        <v>1476.8541359827905</v>
      </c>
      <c r="P51" s="3">
        <f>O51/AVERAGE(C51,I51)</f>
        <v>0.27174004948482372</v>
      </c>
      <c r="Q51" t="s">
        <v>66</v>
      </c>
    </row>
    <row r="52" spans="1:17" hidden="1"/>
    <row r="53" spans="1:17" s="10" customFormat="1" ht="15.75" hidden="1" thickBot="1"/>
    <row r="54" spans="1:17" s="10" customFormat="1" hidden="1">
      <c r="A54" s="64" t="s">
        <v>67</v>
      </c>
      <c r="B54" s="15" t="s">
        <v>58</v>
      </c>
      <c r="C54" s="65"/>
      <c r="E54" s="15" t="s">
        <v>58</v>
      </c>
      <c r="F54" s="65"/>
      <c r="H54" s="15" t="s">
        <v>58</v>
      </c>
      <c r="I54" s="65"/>
      <c r="M54" s="15" t="s">
        <v>58</v>
      </c>
      <c r="N54" s="65"/>
    </row>
    <row r="55" spans="1:17" s="10" customFormat="1" hidden="1">
      <c r="B55" s="16" t="s">
        <v>62</v>
      </c>
      <c r="C55" s="22">
        <v>829838712.83188462</v>
      </c>
      <c r="E55" s="16" t="s">
        <v>62</v>
      </c>
      <c r="F55" s="22">
        <v>193568112.75262174</v>
      </c>
      <c r="H55" s="16" t="s">
        <v>62</v>
      </c>
      <c r="I55" s="22">
        <v>650671979.12011862</v>
      </c>
      <c r="M55" s="16" t="s">
        <v>62</v>
      </c>
      <c r="N55" s="22" t="e">
        <f>SUM(#REF!)</f>
        <v>#REF!</v>
      </c>
    </row>
    <row r="56" spans="1:17" s="10" customFormat="1" hidden="1">
      <c r="B56" s="16" t="s">
        <v>63</v>
      </c>
      <c r="C56" s="22">
        <v>564822305.57098448</v>
      </c>
      <c r="E56" s="16" t="s">
        <v>63</v>
      </c>
      <c r="F56" s="22">
        <v>564822305.57098448</v>
      </c>
      <c r="H56" s="16" t="s">
        <v>63</v>
      </c>
      <c r="I56" s="22">
        <v>677015264.24587691</v>
      </c>
      <c r="M56" s="16" t="s">
        <v>63</v>
      </c>
      <c r="N56" s="22" t="e">
        <f>SUM(#REF!)</f>
        <v>#REF!</v>
      </c>
    </row>
    <row r="57" spans="1:17" s="10" customFormat="1" hidden="1">
      <c r="A57" s="64" t="s">
        <v>54</v>
      </c>
      <c r="B57" s="16" t="s">
        <v>65</v>
      </c>
      <c r="C57" s="22">
        <v>2148308076.2506132</v>
      </c>
      <c r="E57" s="16" t="s">
        <v>65</v>
      </c>
      <c r="F57" s="22">
        <v>1439657018.3314867</v>
      </c>
      <c r="H57" s="16" t="s">
        <v>65</v>
      </c>
      <c r="I57" s="22">
        <v>2144894851.6724732</v>
      </c>
      <c r="M57" s="16" t="s">
        <v>65</v>
      </c>
      <c r="N57" s="22" t="e">
        <f>SUM(#REF!)</f>
        <v>#REF!</v>
      </c>
    </row>
    <row r="58" spans="1:17" s="10" customFormat="1" ht="30" hidden="1">
      <c r="A58" s="84" t="s">
        <v>68</v>
      </c>
      <c r="B58" s="17" t="s">
        <v>61</v>
      </c>
      <c r="C58" s="20"/>
      <c r="E58" s="17" t="s">
        <v>61</v>
      </c>
      <c r="F58" s="20"/>
      <c r="H58" s="17" t="s">
        <v>61</v>
      </c>
      <c r="I58" s="20"/>
      <c r="M58" s="17" t="s">
        <v>61</v>
      </c>
      <c r="N58" s="20"/>
    </row>
    <row r="59" spans="1:17" s="10" customFormat="1" hidden="1">
      <c r="B59" s="16" t="s">
        <v>62</v>
      </c>
      <c r="C59" s="22">
        <v>10602.31144389526</v>
      </c>
      <c r="E59" s="16" t="s">
        <v>62</v>
      </c>
      <c r="F59" s="22">
        <v>69600197.856484309</v>
      </c>
      <c r="H59" s="16" t="s">
        <v>62</v>
      </c>
      <c r="I59" s="22">
        <v>8313.214199064234</v>
      </c>
      <c r="M59" s="16" t="s">
        <v>62</v>
      </c>
      <c r="N59" s="22" t="e">
        <f>SUMPRODUCT(#REF!,#REF!)/SUMPRODUCT(#REF!,#REF!)</f>
        <v>#REF!</v>
      </c>
    </row>
    <row r="60" spans="1:17" s="10" customFormat="1" hidden="1">
      <c r="B60" s="16" t="s">
        <v>63</v>
      </c>
      <c r="C60" s="22">
        <v>3633.5339734961512</v>
      </c>
      <c r="E60" s="16" t="s">
        <v>63</v>
      </c>
      <c r="F60" s="22">
        <v>6595.2586123718047</v>
      </c>
      <c r="H60" s="16" t="s">
        <v>63</v>
      </c>
      <c r="I60" s="22">
        <v>4360.9769193468046</v>
      </c>
      <c r="M60" s="16" t="s">
        <v>63</v>
      </c>
      <c r="N60" s="22" t="e">
        <f>SUMPRODUCT(#REF!,#REF!)/SUMPRODUCT(#REF!,#REF!)</f>
        <v>#REF!</v>
      </c>
    </row>
    <row r="61" spans="1:17" s="10" customFormat="1" ht="15.75" hidden="1" thickBot="1">
      <c r="A61" s="64" t="s">
        <v>57</v>
      </c>
      <c r="B61" s="18" t="s">
        <v>65</v>
      </c>
      <c r="C61" s="85">
        <v>4621.106113384797</v>
      </c>
      <c r="E61" s="18" t="s">
        <v>65</v>
      </c>
      <c r="F61" s="23">
        <v>10622.734646809946</v>
      </c>
      <c r="H61" s="18" t="s">
        <v>65</v>
      </c>
      <c r="I61" s="85">
        <v>4616.766888811273</v>
      </c>
      <c r="M61" s="18" t="s">
        <v>65</v>
      </c>
      <c r="N61" s="23" t="e">
        <f>#REF!</f>
        <v>#REF!</v>
      </c>
    </row>
    <row r="62" spans="1:17" s="10" customFormat="1" hidden="1"/>
    <row r="63" spans="1:17" hidden="1"/>
    <row r="64" spans="1:17" s="10" customFormat="1" ht="15.75" hidden="1" thickBot="1"/>
    <row r="65" spans="1:14" s="10" customFormat="1" hidden="1">
      <c r="A65" s="64" t="s">
        <v>69</v>
      </c>
      <c r="B65" s="15" t="s">
        <v>58</v>
      </c>
      <c r="C65" s="65"/>
      <c r="E65" s="15" t="s">
        <v>58</v>
      </c>
      <c r="F65" s="65"/>
      <c r="H65" s="15" t="s">
        <v>58</v>
      </c>
      <c r="I65" s="65"/>
      <c r="M65" s="15" t="s">
        <v>58</v>
      </c>
      <c r="N65" s="65"/>
    </row>
    <row r="66" spans="1:14" s="10" customFormat="1" hidden="1">
      <c r="B66" s="16" t="s">
        <v>62</v>
      </c>
      <c r="C66" s="22">
        <v>799818321.68349624</v>
      </c>
      <c r="E66" s="16" t="s">
        <v>62</v>
      </c>
      <c r="F66" s="22">
        <v>182600529.74777547</v>
      </c>
      <c r="H66" s="16" t="s">
        <v>62</v>
      </c>
      <c r="I66" s="22">
        <v>631619170.97657645</v>
      </c>
      <c r="M66" s="16" t="s">
        <v>62</v>
      </c>
      <c r="N66" s="22" t="e">
        <f>SUM(#REF!)</f>
        <v>#REF!</v>
      </c>
    </row>
    <row r="67" spans="1:14" s="10" customFormat="1" hidden="1">
      <c r="B67" s="16" t="s">
        <v>63</v>
      </c>
      <c r="C67" s="22">
        <v>532819433.65552998</v>
      </c>
      <c r="E67" s="16" t="s">
        <v>63</v>
      </c>
      <c r="F67" s="22">
        <v>532819433.65552998</v>
      </c>
      <c r="H67" s="16" t="s">
        <v>63</v>
      </c>
      <c r="I67" s="22">
        <v>631256752.48939037</v>
      </c>
      <c r="M67" s="16" t="s">
        <v>63</v>
      </c>
      <c r="N67" s="22" t="e">
        <f>SUM(#REF!)</f>
        <v>#REF!</v>
      </c>
    </row>
    <row r="68" spans="1:14" s="10" customFormat="1" hidden="1">
      <c r="A68" s="64" t="s">
        <v>54</v>
      </c>
      <c r="B68" s="16" t="s">
        <v>65</v>
      </c>
      <c r="C68" s="22">
        <v>2027982531.0776627</v>
      </c>
      <c r="E68" s="16" t="s">
        <v>65</v>
      </c>
      <c r="F68" s="22">
        <v>1358085949.5096345</v>
      </c>
      <c r="H68" s="16" t="s">
        <v>65</v>
      </c>
      <c r="I68" s="22">
        <v>2024787099.6976268</v>
      </c>
      <c r="M68" s="16" t="s">
        <v>65</v>
      </c>
      <c r="N68" s="22" t="e">
        <f>SUM(#REF!)</f>
        <v>#REF!</v>
      </c>
    </row>
    <row r="69" spans="1:14" s="10" customFormat="1" ht="30" hidden="1">
      <c r="A69" s="86" t="s">
        <v>64</v>
      </c>
      <c r="B69" s="17" t="s">
        <v>61</v>
      </c>
      <c r="C69" s="20"/>
      <c r="E69" s="17" t="s">
        <v>61</v>
      </c>
      <c r="F69" s="20"/>
      <c r="H69" s="17" t="s">
        <v>61</v>
      </c>
      <c r="I69" s="20"/>
      <c r="M69" s="17" t="s">
        <v>61</v>
      </c>
      <c r="N69" s="20"/>
    </row>
    <row r="70" spans="1:14" s="10" customFormat="1" hidden="1">
      <c r="B70" s="16" t="s">
        <v>62</v>
      </c>
      <c r="C70" s="22">
        <v>10201.53126514207</v>
      </c>
      <c r="E70" s="16" t="s">
        <v>62</v>
      </c>
      <c r="F70" s="22">
        <v>65656645.706857964</v>
      </c>
      <c r="H70" s="16" t="s">
        <v>62</v>
      </c>
      <c r="I70" s="22">
        <v>8056.1829426689128</v>
      </c>
      <c r="M70" s="16" t="s">
        <v>62</v>
      </c>
      <c r="N70" s="22" t="e">
        <f>SUMPRODUCT(#REF!,#REF!)/SUMPRODUCT(#REF!,#REF!)</f>
        <v>#REF!</v>
      </c>
    </row>
    <row r="71" spans="1:14" s="10" customFormat="1" hidden="1">
      <c r="B71" s="16" t="s">
        <v>63</v>
      </c>
      <c r="C71" s="22">
        <v>3246.8139838821044</v>
      </c>
      <c r="E71" s="16" t="s">
        <v>63</v>
      </c>
      <c r="F71" s="22">
        <v>6221.570791371777</v>
      </c>
      <c r="H71" s="16" t="s">
        <v>63</v>
      </c>
      <c r="I71" s="22">
        <v>3927.9115321098989</v>
      </c>
      <c r="M71" s="16" t="s">
        <v>63</v>
      </c>
      <c r="N71" s="22" t="e">
        <f>SUMPRODUCT(#REF!,#REF!)/SUMPRODUCT(#REF!,#REF!)</f>
        <v>#REF!</v>
      </c>
    </row>
    <row r="72" spans="1:14" s="10" customFormat="1" ht="15.75" hidden="1" thickBot="1">
      <c r="A72" s="64" t="s">
        <v>57</v>
      </c>
      <c r="B72" s="18" t="s">
        <v>65</v>
      </c>
      <c r="C72" s="85">
        <v>4222.3102892718889</v>
      </c>
      <c r="E72" s="18" t="s">
        <v>65</v>
      </c>
      <c r="F72" s="23">
        <v>10020.849747894605</v>
      </c>
      <c r="H72" s="18" t="s">
        <v>65</v>
      </c>
      <c r="I72" s="85">
        <v>4259.6311748707558</v>
      </c>
      <c r="M72" s="18" t="s">
        <v>65</v>
      </c>
      <c r="N72" s="23" t="e">
        <f>#REF!</f>
        <v>#REF!</v>
      </c>
    </row>
    <row r="73" spans="1:14" s="10" customFormat="1" hidden="1"/>
    <row r="75" spans="1:14">
      <c r="B75" s="1" t="s">
        <v>70</v>
      </c>
    </row>
    <row r="76" spans="1:14">
      <c r="B76" s="1" t="s">
        <v>71</v>
      </c>
    </row>
    <row r="77" spans="1:14" ht="15.75" thickBot="1"/>
    <row r="78" spans="1:14">
      <c r="B78" s="15" t="s">
        <v>49</v>
      </c>
      <c r="C78" s="19"/>
      <c r="E78" s="15" t="s">
        <v>49</v>
      </c>
      <c r="F78" s="19"/>
      <c r="H78" s="15" t="s">
        <v>49</v>
      </c>
      <c r="I78" s="19"/>
      <c r="M78" s="15" t="s">
        <v>49</v>
      </c>
      <c r="N78" s="19"/>
    </row>
    <row r="79" spans="1:14" hidden="1">
      <c r="B79" s="16" t="s">
        <v>62</v>
      </c>
      <c r="C79" s="21">
        <v>119287.84357503495</v>
      </c>
      <c r="E79" s="16" t="s">
        <v>62</v>
      </c>
      <c r="F79" s="21">
        <v>3.6689104240618762</v>
      </c>
      <c r="H79" s="16" t="s">
        <v>62</v>
      </c>
      <c r="I79" s="21">
        <v>119287.84357503495</v>
      </c>
      <c r="M79" s="16" t="s">
        <v>62</v>
      </c>
      <c r="N79" s="21" t="e">
        <f>SUM(#REF!)*(1+F_to_M_ratio)</f>
        <v>#REF!</v>
      </c>
    </row>
    <row r="80" spans="1:14" hidden="1">
      <c r="B80" s="16" t="s">
        <v>63</v>
      </c>
      <c r="C80" s="21">
        <v>234027.06612143604</v>
      </c>
      <c r="E80" s="16" t="s">
        <v>63</v>
      </c>
      <c r="F80" s="21">
        <v>113186.60525915299</v>
      </c>
      <c r="H80" s="16" t="s">
        <v>63</v>
      </c>
      <c r="I80" s="21">
        <v>234027.06612143604</v>
      </c>
      <c r="M80" s="16" t="s">
        <v>63</v>
      </c>
      <c r="N80" s="21" t="e">
        <f>SUM(#REF!)*(1+F_to_M_ratio)</f>
        <v>#REF!</v>
      </c>
    </row>
    <row r="81" spans="1:14">
      <c r="A81" s="12" t="s">
        <v>52</v>
      </c>
      <c r="B81" s="16" t="s">
        <v>65</v>
      </c>
      <c r="C81" s="21">
        <v>702763.85262874572</v>
      </c>
      <c r="E81" s="16" t="s">
        <v>65</v>
      </c>
      <c r="F81" s="21">
        <v>179097.23487834161</v>
      </c>
      <c r="H81" s="16" t="s">
        <v>65</v>
      </c>
      <c r="I81" s="21">
        <v>702763.85262874572</v>
      </c>
      <c r="M81" s="16" t="s">
        <v>65</v>
      </c>
      <c r="N81" s="21" t="e">
        <f>#REF!*(1+F_to_M_ratio)</f>
        <v>#REF!</v>
      </c>
    </row>
    <row r="82" spans="1:14">
      <c r="A82" s="12" t="s">
        <v>54</v>
      </c>
      <c r="B82" s="17" t="s">
        <v>55</v>
      </c>
      <c r="C82" s="21"/>
      <c r="E82" s="17" t="s">
        <v>55</v>
      </c>
      <c r="F82" s="21"/>
      <c r="H82" s="17" t="s">
        <v>55</v>
      </c>
      <c r="I82" s="21"/>
      <c r="M82" s="17" t="s">
        <v>55</v>
      </c>
      <c r="N82" s="21"/>
    </row>
    <row r="83" spans="1:14" hidden="1">
      <c r="A83" s="12"/>
      <c r="B83" s="16" t="s">
        <v>62</v>
      </c>
      <c r="C83" s="21">
        <v>10367482.22836253</v>
      </c>
      <c r="E83" s="16" t="s">
        <v>62</v>
      </c>
      <c r="F83" s="21">
        <v>3341724.16</v>
      </c>
      <c r="H83" s="16" t="s">
        <v>62</v>
      </c>
      <c r="I83" s="21">
        <v>7170713.7811939297</v>
      </c>
      <c r="M83" s="16" t="s">
        <v>62</v>
      </c>
      <c r="N83" s="21" t="e">
        <f>SUM(#REF!)</f>
        <v>#REF!</v>
      </c>
    </row>
    <row r="84" spans="1:14" hidden="1">
      <c r="B84" s="16" t="s">
        <v>63</v>
      </c>
      <c r="C84" s="21">
        <v>9828309.5370901395</v>
      </c>
      <c r="E84" s="16" t="s">
        <v>63</v>
      </c>
      <c r="F84" s="21">
        <v>9750988</v>
      </c>
      <c r="H84" s="16" t="s">
        <v>63</v>
      </c>
      <c r="I84" s="21">
        <v>6929112.0350498259</v>
      </c>
      <c r="M84" s="16" t="s">
        <v>63</v>
      </c>
      <c r="N84" s="21" t="e">
        <f>SUM(#REF!)</f>
        <v>#REF!</v>
      </c>
    </row>
    <row r="85" spans="1:14" ht="30">
      <c r="A85" s="82" t="s">
        <v>64</v>
      </c>
      <c r="B85" s="16" t="s">
        <v>65</v>
      </c>
      <c r="C85" s="21">
        <v>32811128.012947865</v>
      </c>
      <c r="E85" s="16" t="s">
        <v>65</v>
      </c>
      <c r="F85" s="21">
        <v>24853972.959999997</v>
      </c>
      <c r="H85" s="16" t="s">
        <v>65</v>
      </c>
      <c r="I85" s="21">
        <v>22471359.67450773</v>
      </c>
      <c r="M85" s="16" t="s">
        <v>65</v>
      </c>
      <c r="N85" s="21" t="e">
        <f>SUM(#REF!)</f>
        <v>#REF!</v>
      </c>
    </row>
    <row r="86" spans="1:14">
      <c r="A86" s="87" t="s">
        <v>72</v>
      </c>
      <c r="B86" s="17" t="s">
        <v>58</v>
      </c>
      <c r="C86" s="21"/>
      <c r="E86" s="17" t="s">
        <v>58</v>
      </c>
      <c r="F86" s="21"/>
      <c r="H86" s="17" t="s">
        <v>58</v>
      </c>
      <c r="I86" s="21"/>
      <c r="M86" s="17" t="s">
        <v>58</v>
      </c>
      <c r="N86" s="21"/>
    </row>
    <row r="87" spans="1:14" hidden="1">
      <c r="B87" s="16" t="s">
        <v>62</v>
      </c>
      <c r="C87" s="22">
        <v>969913739.63625324</v>
      </c>
      <c r="E87" s="16" t="s">
        <v>62</v>
      </c>
      <c r="F87" s="22">
        <v>267337932.80000001</v>
      </c>
      <c r="H87" s="16" t="s">
        <v>62</v>
      </c>
      <c r="I87" s="22">
        <v>717071378.11939311</v>
      </c>
      <c r="M87" s="16" t="s">
        <v>62</v>
      </c>
      <c r="N87" s="22" t="e">
        <f>SUM(#REF!)</f>
        <v>#REF!</v>
      </c>
    </row>
    <row r="88" spans="1:14" hidden="1">
      <c r="B88" s="16" t="s">
        <v>63</v>
      </c>
      <c r="C88" s="22">
        <v>787811193.70901382</v>
      </c>
      <c r="E88" s="16" t="s">
        <v>63</v>
      </c>
      <c r="F88" s="22">
        <v>780079040</v>
      </c>
      <c r="H88" s="16" t="s">
        <v>63</v>
      </c>
      <c r="I88" s="22">
        <v>692911203.50498259</v>
      </c>
      <c r="M88" s="16" t="s">
        <v>63</v>
      </c>
      <c r="N88" s="22" t="e">
        <f>SUM(#REF!)</f>
        <v>#REF!</v>
      </c>
    </row>
    <row r="89" spans="1:14">
      <c r="A89" s="12" t="s">
        <v>57</v>
      </c>
      <c r="B89" s="16" t="s">
        <v>65</v>
      </c>
      <c r="C89" s="94">
        <v>2784033342.0947876</v>
      </c>
      <c r="E89" s="16" t="s">
        <v>65</v>
      </c>
      <c r="F89" s="94">
        <v>1988317836.8</v>
      </c>
      <c r="H89" s="16" t="s">
        <v>65</v>
      </c>
      <c r="I89" s="94">
        <v>2247135967.4507732</v>
      </c>
      <c r="M89" s="16" t="s">
        <v>65</v>
      </c>
      <c r="N89" s="22" t="e">
        <f>SUM(#REF!)</f>
        <v>#REF!</v>
      </c>
    </row>
    <row r="90" spans="1:14">
      <c r="B90" s="17" t="s">
        <v>59</v>
      </c>
      <c r="C90" s="21"/>
      <c r="E90" s="17" t="s">
        <v>59</v>
      </c>
      <c r="F90" s="21"/>
      <c r="H90" s="17" t="s">
        <v>59</v>
      </c>
      <c r="I90" s="21"/>
      <c r="M90" s="17" t="s">
        <v>59</v>
      </c>
      <c r="N90" s="21"/>
    </row>
    <row r="91" spans="1:14" hidden="1">
      <c r="B91" s="16" t="s">
        <v>62</v>
      </c>
      <c r="C91" s="25">
        <v>0.47411890975335735</v>
      </c>
      <c r="E91" s="16" t="s">
        <v>62</v>
      </c>
      <c r="F91" s="25">
        <v>1.4582372839565643E-5</v>
      </c>
      <c r="H91" s="16" t="s">
        <v>62</v>
      </c>
      <c r="I91" s="25">
        <v>0.47411890975335735</v>
      </c>
      <c r="M91" s="16" t="s">
        <v>62</v>
      </c>
      <c r="N91" s="25" t="e">
        <f>SUM(#REF!)/SUM(#REF!)</f>
        <v>#REF!</v>
      </c>
    </row>
    <row r="92" spans="1:14" hidden="1">
      <c r="B92" s="16" t="s">
        <v>63</v>
      </c>
      <c r="C92" s="25">
        <v>0.69784874572150724</v>
      </c>
      <c r="E92" s="16" t="s">
        <v>63</v>
      </c>
      <c r="F92" s="25">
        <v>0.33751280064156791</v>
      </c>
      <c r="H92" s="16" t="s">
        <v>63</v>
      </c>
      <c r="I92" s="25">
        <v>0.69784874572150724</v>
      </c>
      <c r="K92" s="83"/>
      <c r="M92" s="16" t="s">
        <v>63</v>
      </c>
      <c r="N92" s="25" t="e">
        <f>SUM(#REF!)/SUM(#REF!)</f>
        <v>#REF!</v>
      </c>
    </row>
    <row r="93" spans="1:14">
      <c r="B93" s="16" t="s">
        <v>65</v>
      </c>
      <c r="C93" s="25">
        <v>0.63106252817724673</v>
      </c>
      <c r="E93" s="16" t="s">
        <v>65</v>
      </c>
      <c r="F93" s="25">
        <v>0.16082436996313068</v>
      </c>
      <c r="H93" s="16" t="s">
        <v>65</v>
      </c>
      <c r="I93" s="25">
        <v>0.63106252817724673</v>
      </c>
      <c r="K93" s="83"/>
      <c r="M93" s="16" t="s">
        <v>65</v>
      </c>
      <c r="N93" s="25" t="e">
        <f>SUM(#REF!)/SUM(#REF!)</f>
        <v>#REF!</v>
      </c>
    </row>
    <row r="94" spans="1:14">
      <c r="B94" s="17" t="s">
        <v>60</v>
      </c>
      <c r="C94" s="20"/>
      <c r="E94" s="17" t="s">
        <v>60</v>
      </c>
      <c r="F94" s="20"/>
      <c r="H94" s="17" t="s">
        <v>60</v>
      </c>
      <c r="I94" s="20"/>
      <c r="M94" s="17" t="s">
        <v>60</v>
      </c>
      <c r="N94" s="20"/>
    </row>
    <row r="95" spans="1:14" hidden="1">
      <c r="B95" s="16" t="s">
        <v>62</v>
      </c>
      <c r="C95" s="21">
        <v>86.911473270460561</v>
      </c>
      <c r="E95" s="16" t="s">
        <v>62</v>
      </c>
      <c r="F95" s="21">
        <v>910821.95359252021</v>
      </c>
      <c r="H95" s="16" t="s">
        <v>62</v>
      </c>
      <c r="I95" s="21">
        <v>60.112695194153432</v>
      </c>
      <c r="M95" s="16" t="s">
        <v>62</v>
      </c>
      <c r="N95" s="21" t="e">
        <f>(SUM(#REF!)/SUM(#REF!))/(1+F_to_M_ratio)</f>
        <v>#REF!</v>
      </c>
    </row>
    <row r="96" spans="1:14" hidden="1">
      <c r="B96" s="16" t="s">
        <v>63</v>
      </c>
      <c r="C96" s="21">
        <v>41.996465195142235</v>
      </c>
      <c r="E96" s="16" t="s">
        <v>63</v>
      </c>
      <c r="F96" s="21">
        <v>86.149663890652576</v>
      </c>
      <c r="H96" s="16" t="s">
        <v>63</v>
      </c>
      <c r="I96" s="21">
        <v>29.608165200235121</v>
      </c>
      <c r="M96" s="16" t="s">
        <v>63</v>
      </c>
      <c r="N96" s="21" t="e">
        <f>(SUM(#REF!)/SUM(#REF!))/(1+F_to_M_ratio)</f>
        <v>#REF!</v>
      </c>
    </row>
    <row r="97" spans="1:26">
      <c r="B97" s="16" t="s">
        <v>65</v>
      </c>
      <c r="C97" s="21">
        <v>46.688696196048149</v>
      </c>
      <c r="E97" s="16" t="s">
        <v>65</v>
      </c>
      <c r="F97" s="21">
        <v>138.77362750398115</v>
      </c>
      <c r="H97" s="16" t="s">
        <v>65</v>
      </c>
      <c r="I97" s="21">
        <v>31.975690824808034</v>
      </c>
      <c r="M97" s="16" t="s">
        <v>65</v>
      </c>
      <c r="N97" s="21" t="str">
        <f>IF(ISNUMBER(#REF!),#REF!/(1+F_to_M_ratio),"")</f>
        <v/>
      </c>
    </row>
    <row r="98" spans="1:26">
      <c r="B98" s="17" t="s">
        <v>61</v>
      </c>
      <c r="C98" s="20"/>
      <c r="E98" s="17" t="s">
        <v>61</v>
      </c>
      <c r="F98" s="20"/>
      <c r="H98" s="17" t="s">
        <v>61</v>
      </c>
      <c r="I98" s="20"/>
      <c r="M98" s="17" t="s">
        <v>61</v>
      </c>
      <c r="N98" s="20"/>
    </row>
    <row r="99" spans="1:26" hidden="1">
      <c r="B99" s="16" t="s">
        <v>62</v>
      </c>
      <c r="C99" s="22">
        <v>12141.363819194281</v>
      </c>
      <c r="E99" s="16" t="s">
        <v>62</v>
      </c>
      <c r="F99" s="22">
        <v>113426354.56009254</v>
      </c>
      <c r="H99" s="16" t="s">
        <v>62</v>
      </c>
      <c r="I99" s="22">
        <v>9118.9355466975976</v>
      </c>
      <c r="M99" s="16" t="s">
        <v>62</v>
      </c>
      <c r="N99" s="22" t="e">
        <f>SUMPRODUCT(#REF!,#REF!)/SUMPRODUCT(#REF!,#REF!)</f>
        <v>#REF!</v>
      </c>
    </row>
    <row r="100" spans="1:26" hidden="1">
      <c r="B100" s="16" t="s">
        <v>63</v>
      </c>
      <c r="C100" s="81">
        <v>4691.0366874344427</v>
      </c>
      <c r="E100" s="16" t="s">
        <v>63</v>
      </c>
      <c r="F100" s="22">
        <v>9770.834282685375</v>
      </c>
      <c r="H100" s="16" t="s">
        <v>63</v>
      </c>
      <c r="I100" s="81">
        <v>4122.056720082116</v>
      </c>
      <c r="M100" s="16" t="s">
        <v>63</v>
      </c>
      <c r="N100" s="22" t="e">
        <f>SUMPRODUCT(#REF!,#REF!)/SUMPRODUCT(#REF!,#REF!)</f>
        <v>#REF!</v>
      </c>
    </row>
    <row r="101" spans="1:26" ht="15.75" thickBot="1">
      <c r="B101" s="18" t="s">
        <v>65</v>
      </c>
      <c r="C101" s="95">
        <v>6252.3839962268703</v>
      </c>
      <c r="E101" s="18" t="s">
        <v>65</v>
      </c>
      <c r="F101" s="95">
        <v>19735.280614055322</v>
      </c>
      <c r="H101" s="18" t="s">
        <v>65</v>
      </c>
      <c r="I101" s="95">
        <v>4944.4890507706486</v>
      </c>
      <c r="M101" s="18" t="s">
        <v>65</v>
      </c>
      <c r="N101" s="23" t="e">
        <f>#REF!</f>
        <v>#REF!</v>
      </c>
    </row>
    <row r="104" spans="1:26">
      <c r="A104" s="88" t="e">
        <f>C195/G195</f>
        <v>#REF!</v>
      </c>
      <c r="B104" t="s">
        <v>73</v>
      </c>
    </row>
    <row r="105" spans="1:26">
      <c r="A105" t="s">
        <v>74</v>
      </c>
      <c r="B105" s="89">
        <v>0.7</v>
      </c>
    </row>
    <row r="106" spans="1:26">
      <c r="A106" t="s">
        <v>75</v>
      </c>
      <c r="B106" s="89" t="e">
        <f>#REF!</f>
        <v>#REF!</v>
      </c>
    </row>
    <row r="107" spans="1:26">
      <c r="B107" t="s">
        <v>76</v>
      </c>
      <c r="F107" t="s">
        <v>77</v>
      </c>
      <c r="Q107" t="s">
        <v>78</v>
      </c>
    </row>
    <row r="108" spans="1:26">
      <c r="B108" t="s">
        <v>79</v>
      </c>
      <c r="C108" t="s">
        <v>80</v>
      </c>
      <c r="D108" t="s">
        <v>81</v>
      </c>
      <c r="E108" t="s">
        <v>82</v>
      </c>
      <c r="F108" t="s">
        <v>79</v>
      </c>
      <c r="G108" t="s">
        <v>80</v>
      </c>
      <c r="H108" t="s">
        <v>81</v>
      </c>
      <c r="I108" t="s">
        <v>82</v>
      </c>
      <c r="P108" t="s">
        <v>83</v>
      </c>
    </row>
    <row r="109" spans="1:26">
      <c r="B109">
        <v>0</v>
      </c>
      <c r="C109" s="8" t="e">
        <f>1*(1-#REF!)*(1-B106)</f>
        <v>#REF!</v>
      </c>
      <c r="D109" s="24" t="e">
        <f t="shared" ref="D109:D140" si="0">1/(1+Discount_rate)^B109</f>
        <v>#REF!</v>
      </c>
      <c r="E109">
        <v>0</v>
      </c>
      <c r="F109">
        <v>15</v>
      </c>
      <c r="G109" s="8" t="e">
        <f>1*(1-#REF!)*B105</f>
        <v>#REF!</v>
      </c>
      <c r="H109" s="24" t="e">
        <f t="shared" ref="H109:H140" si="1">1/(1+Discount_rate)^(F109-15)</f>
        <v>#REF!</v>
      </c>
      <c r="I109" t="e">
        <f>MC_eff*#REF!</f>
        <v>#REF!</v>
      </c>
      <c r="O109" s="11" t="e">
        <f>A104</f>
        <v>#REF!</v>
      </c>
      <c r="P109" s="11">
        <v>0.1</v>
      </c>
      <c r="Q109" s="3">
        <f t="shared" ref="Q109:Z109" si="2">10%+P109</f>
        <v>0.2</v>
      </c>
      <c r="R109" s="3">
        <f t="shared" si="2"/>
        <v>0.30000000000000004</v>
      </c>
      <c r="S109" s="3">
        <f t="shared" si="2"/>
        <v>0.4</v>
      </c>
      <c r="T109" s="3">
        <f t="shared" si="2"/>
        <v>0.5</v>
      </c>
      <c r="U109" s="3">
        <f t="shared" si="2"/>
        <v>0.6</v>
      </c>
      <c r="V109" s="3">
        <f t="shared" si="2"/>
        <v>0.7</v>
      </c>
      <c r="W109" s="3">
        <f t="shared" si="2"/>
        <v>0.79999999999999993</v>
      </c>
      <c r="X109" s="3">
        <f t="shared" si="2"/>
        <v>0.89999999999999991</v>
      </c>
      <c r="Y109" s="3">
        <f t="shared" si="2"/>
        <v>0.99999999999999989</v>
      </c>
      <c r="Z109" s="3">
        <f t="shared" si="2"/>
        <v>1.0999999999999999</v>
      </c>
    </row>
    <row r="110" spans="1:26" ht="15" customHeight="1">
      <c r="B110">
        <f t="shared" ref="B110:B141" si="3">1+B109</f>
        <v>1</v>
      </c>
      <c r="C110" s="8" t="e">
        <f>C109*(1-#REF!)</f>
        <v>#REF!</v>
      </c>
      <c r="D110" s="24" t="e">
        <f t="shared" si="0"/>
        <v>#REF!</v>
      </c>
      <c r="E110">
        <v>0</v>
      </c>
      <c r="F110">
        <f t="shared" ref="F110:F141" si="4">1+F109</f>
        <v>16</v>
      </c>
      <c r="G110" s="8" t="e">
        <f>G109*(1-#REF!)*(1-I109)</f>
        <v>#REF!</v>
      </c>
      <c r="H110" s="24" t="e">
        <f t="shared" si="1"/>
        <v>#REF!</v>
      </c>
      <c r="I110" t="e">
        <f>MC_eff*#REF!</f>
        <v>#REF!</v>
      </c>
      <c r="L110" t="s">
        <v>84</v>
      </c>
      <c r="O110" s="3">
        <v>0</v>
      </c>
      <c r="P110" s="3" t="e">
        <f t="dataTable" ref="P110:Z120" dt2D="1" dtr="1" r1="B105" r2="B106"/>
        <v>#REF!</v>
      </c>
      <c r="Q110" s="3" t="e">
        <v>#REF!</v>
      </c>
      <c r="R110" s="3" t="e">
        <v>#REF!</v>
      </c>
      <c r="S110" s="3" t="e">
        <v>#REF!</v>
      </c>
      <c r="T110" s="3" t="e">
        <v>#REF!</v>
      </c>
      <c r="U110" s="7" t="e">
        <v>#REF!</v>
      </c>
      <c r="V110" s="3" t="e">
        <v>#REF!</v>
      </c>
      <c r="W110" s="13" t="e">
        <v>#REF!</v>
      </c>
      <c r="X110" s="3" t="e">
        <v>#REF!</v>
      </c>
      <c r="Y110" s="3" t="e">
        <v>#REF!</v>
      </c>
      <c r="Z110" s="3" t="e">
        <v>#REF!</v>
      </c>
    </row>
    <row r="111" spans="1:26">
      <c r="B111">
        <f t="shared" si="3"/>
        <v>2</v>
      </c>
      <c r="C111" s="8" t="e">
        <f>C110*(1-#REF!)</f>
        <v>#REF!</v>
      </c>
      <c r="D111" s="24" t="e">
        <f t="shared" si="0"/>
        <v>#REF!</v>
      </c>
      <c r="E111">
        <v>0</v>
      </c>
      <c r="F111">
        <f t="shared" si="4"/>
        <v>17</v>
      </c>
      <c r="G111" s="8" t="e">
        <f>G110*(1-#REF!)*(1-I110)</f>
        <v>#REF!</v>
      </c>
      <c r="H111" s="24" t="e">
        <f t="shared" si="1"/>
        <v>#REF!</v>
      </c>
      <c r="I111" t="e">
        <f>MC_eff*#REF!</f>
        <v>#REF!</v>
      </c>
      <c r="L111" t="s">
        <v>85</v>
      </c>
      <c r="O111" s="3">
        <f t="shared" ref="O111:O120" si="5">10%+O110</f>
        <v>0.1</v>
      </c>
      <c r="P111" s="3" t="e">
        <v>#REF!</v>
      </c>
      <c r="Q111" s="3" t="e">
        <v>#REF!</v>
      </c>
      <c r="R111" s="3" t="e">
        <v>#REF!</v>
      </c>
      <c r="S111" s="3" t="e">
        <v>#REF!</v>
      </c>
      <c r="T111" s="7" t="e">
        <v>#REF!</v>
      </c>
      <c r="U111" s="7" t="e">
        <v>#REF!</v>
      </c>
      <c r="V111" s="13" t="e">
        <v>#REF!</v>
      </c>
      <c r="W111" s="3" t="e">
        <v>#REF!</v>
      </c>
      <c r="X111" s="3" t="e">
        <v>#REF!</v>
      </c>
      <c r="Y111" s="3" t="e">
        <v>#REF!</v>
      </c>
      <c r="Z111" s="3" t="e">
        <v>#REF!</v>
      </c>
    </row>
    <row r="112" spans="1:26">
      <c r="B112">
        <f t="shared" si="3"/>
        <v>3</v>
      </c>
      <c r="C112" s="8" t="e">
        <f>C111*(1-#REF!)</f>
        <v>#REF!</v>
      </c>
      <c r="D112" s="24" t="e">
        <f t="shared" si="0"/>
        <v>#REF!</v>
      </c>
      <c r="E112">
        <v>0</v>
      </c>
      <c r="F112">
        <f t="shared" si="4"/>
        <v>18</v>
      </c>
      <c r="G112" s="8" t="e">
        <f>G111*(1-#REF!)*(1-I111)</f>
        <v>#REF!</v>
      </c>
      <c r="H112" s="24" t="e">
        <f t="shared" si="1"/>
        <v>#REF!</v>
      </c>
      <c r="I112" t="e">
        <f>MC_eff*#REF!</f>
        <v>#REF!</v>
      </c>
      <c r="L112" t="s">
        <v>86</v>
      </c>
      <c r="O112" s="3">
        <f t="shared" si="5"/>
        <v>0.2</v>
      </c>
      <c r="P112" s="3" t="e">
        <v>#REF!</v>
      </c>
      <c r="Q112" s="3" t="e">
        <v>#REF!</v>
      </c>
      <c r="R112" s="3" t="e">
        <v>#REF!</v>
      </c>
      <c r="S112" s="3" t="e">
        <v>#REF!</v>
      </c>
      <c r="T112" s="7" t="e">
        <v>#REF!</v>
      </c>
      <c r="U112" s="13" t="e">
        <v>#REF!</v>
      </c>
      <c r="V112" s="3" t="e">
        <v>#REF!</v>
      </c>
      <c r="W112" s="3" t="e">
        <v>#REF!</v>
      </c>
      <c r="X112" s="3" t="e">
        <v>#REF!</v>
      </c>
      <c r="Y112" s="3" t="e">
        <v>#REF!</v>
      </c>
      <c r="Z112" s="3" t="e">
        <v>#REF!</v>
      </c>
    </row>
    <row r="113" spans="2:32">
      <c r="B113">
        <f t="shared" si="3"/>
        <v>4</v>
      </c>
      <c r="C113" s="8" t="e">
        <f>C112*(1-#REF!)</f>
        <v>#REF!</v>
      </c>
      <c r="D113" s="24" t="e">
        <f t="shared" si="0"/>
        <v>#REF!</v>
      </c>
      <c r="E113">
        <v>0</v>
      </c>
      <c r="F113">
        <f t="shared" si="4"/>
        <v>19</v>
      </c>
      <c r="G113" s="8" t="e">
        <f>G112*(1-#REF!)*(1-I112)</f>
        <v>#REF!</v>
      </c>
      <c r="H113" s="24" t="e">
        <f t="shared" si="1"/>
        <v>#REF!</v>
      </c>
      <c r="I113" t="e">
        <f>MC_eff*#REF!</f>
        <v>#REF!</v>
      </c>
      <c r="L113" s="90"/>
      <c r="O113" s="3">
        <f t="shared" si="5"/>
        <v>0.30000000000000004</v>
      </c>
      <c r="P113" s="3" t="e">
        <v>#REF!</v>
      </c>
      <c r="Q113" s="3" t="e">
        <v>#REF!</v>
      </c>
      <c r="R113" s="3" t="e">
        <v>#REF!</v>
      </c>
      <c r="S113" s="7" t="e">
        <v>#REF!</v>
      </c>
      <c r="T113" s="13" t="e">
        <v>#REF!</v>
      </c>
      <c r="U113" s="3" t="e">
        <v>#REF!</v>
      </c>
      <c r="V113" s="3" t="e">
        <v>#REF!</v>
      </c>
      <c r="W113" s="3" t="e">
        <v>#REF!</v>
      </c>
      <c r="X113" s="3" t="e">
        <v>#REF!</v>
      </c>
      <c r="Y113" s="3" t="e">
        <v>#REF!</v>
      </c>
      <c r="Z113" s="3" t="e">
        <v>#REF!</v>
      </c>
    </row>
    <row r="114" spans="2:32">
      <c r="B114">
        <f t="shared" si="3"/>
        <v>5</v>
      </c>
      <c r="C114" s="8" t="e">
        <f>C113*(1-#REF!)</f>
        <v>#REF!</v>
      </c>
      <c r="D114" s="24" t="e">
        <f t="shared" si="0"/>
        <v>#REF!</v>
      </c>
      <c r="E114">
        <v>0</v>
      </c>
      <c r="F114">
        <f t="shared" si="4"/>
        <v>20</v>
      </c>
      <c r="G114" s="8" t="e">
        <f>G113*(1-#REF!)*(1-I113)</f>
        <v>#REF!</v>
      </c>
      <c r="H114" s="24" t="e">
        <f t="shared" si="1"/>
        <v>#REF!</v>
      </c>
      <c r="I114" t="e">
        <f>MC_eff*#REF!</f>
        <v>#REF!</v>
      </c>
      <c r="L114" s="90"/>
      <c r="O114" s="3">
        <f t="shared" si="5"/>
        <v>0.4</v>
      </c>
      <c r="P114" s="3" t="e">
        <v>#REF!</v>
      </c>
      <c r="Q114" s="3" t="e">
        <v>#REF!</v>
      </c>
      <c r="R114" s="3" t="e">
        <v>#REF!</v>
      </c>
      <c r="S114" s="7" t="e">
        <v>#REF!</v>
      </c>
      <c r="T114" s="3" t="e">
        <v>#REF!</v>
      </c>
      <c r="U114" s="3" t="e">
        <v>#REF!</v>
      </c>
      <c r="V114" s="3" t="e">
        <v>#REF!</v>
      </c>
      <c r="W114" s="3" t="e">
        <v>#REF!</v>
      </c>
      <c r="X114" s="3" t="e">
        <v>#REF!</v>
      </c>
      <c r="Y114" s="3" t="e">
        <v>#REF!</v>
      </c>
      <c r="Z114" s="3" t="e">
        <v>#REF!</v>
      </c>
    </row>
    <row r="115" spans="2:32">
      <c r="B115">
        <f t="shared" si="3"/>
        <v>6</v>
      </c>
      <c r="C115" s="8" t="e">
        <f>C114*(1-#REF!)</f>
        <v>#REF!</v>
      </c>
      <c r="D115" s="24" t="e">
        <f t="shared" si="0"/>
        <v>#REF!</v>
      </c>
      <c r="E115">
        <v>0</v>
      </c>
      <c r="F115">
        <f t="shared" si="4"/>
        <v>21</v>
      </c>
      <c r="G115" s="8" t="e">
        <f>G114*(1-#REF!)*(1-I114)</f>
        <v>#REF!</v>
      </c>
      <c r="H115" s="24" t="e">
        <f t="shared" si="1"/>
        <v>#REF!</v>
      </c>
      <c r="I115" t="e">
        <f>MC_eff*#REF!</f>
        <v>#REF!</v>
      </c>
      <c r="L115" s="90"/>
      <c r="O115" s="3">
        <f t="shared" si="5"/>
        <v>0.5</v>
      </c>
      <c r="P115" s="3" t="e">
        <v>#REF!</v>
      </c>
      <c r="Q115" s="3" t="e">
        <v>#REF!</v>
      </c>
      <c r="R115" s="7" t="e">
        <v>#REF!</v>
      </c>
      <c r="S115" s="13" t="e">
        <v>#REF!</v>
      </c>
      <c r="T115" s="3" t="e">
        <v>#REF!</v>
      </c>
      <c r="U115" s="3" t="e">
        <v>#REF!</v>
      </c>
      <c r="V115" s="3" t="e">
        <v>#REF!</v>
      </c>
      <c r="W115" s="3" t="e">
        <v>#REF!</v>
      </c>
      <c r="X115" s="3" t="e">
        <v>#REF!</v>
      </c>
      <c r="Y115" s="3" t="e">
        <v>#REF!</v>
      </c>
      <c r="Z115" s="3" t="e">
        <v>#REF!</v>
      </c>
    </row>
    <row r="116" spans="2:32">
      <c r="B116">
        <f t="shared" si="3"/>
        <v>7</v>
      </c>
      <c r="C116" s="8" t="e">
        <f>C115*(1-#REF!)</f>
        <v>#REF!</v>
      </c>
      <c r="D116" s="24" t="e">
        <f t="shared" si="0"/>
        <v>#REF!</v>
      </c>
      <c r="E116">
        <v>0</v>
      </c>
      <c r="F116">
        <f t="shared" si="4"/>
        <v>22</v>
      </c>
      <c r="G116" s="8" t="e">
        <f>G115*(1-#REF!)*(1-I115)</f>
        <v>#REF!</v>
      </c>
      <c r="H116" s="24" t="e">
        <f t="shared" si="1"/>
        <v>#REF!</v>
      </c>
      <c r="I116" t="e">
        <f>MC_eff*#REF!</f>
        <v>#REF!</v>
      </c>
      <c r="O116" s="3">
        <f t="shared" si="5"/>
        <v>0.6</v>
      </c>
      <c r="P116" s="3" t="e">
        <v>#REF!</v>
      </c>
      <c r="Q116" s="7" t="e">
        <v>#REF!</v>
      </c>
      <c r="R116" s="13" t="e">
        <v>#REF!</v>
      </c>
      <c r="S116" s="3" t="e">
        <v>#REF!</v>
      </c>
      <c r="T116" s="3" t="e">
        <v>#REF!</v>
      </c>
      <c r="U116" s="3" t="e">
        <v>#REF!</v>
      </c>
      <c r="V116" s="3" t="e">
        <v>#REF!</v>
      </c>
      <c r="W116" s="3" t="e">
        <v>#REF!</v>
      </c>
      <c r="X116" s="3" t="e">
        <v>#REF!</v>
      </c>
      <c r="Y116" s="3" t="e">
        <v>#REF!</v>
      </c>
      <c r="Z116" s="3" t="e">
        <v>#REF!</v>
      </c>
    </row>
    <row r="117" spans="2:32">
      <c r="B117">
        <f t="shared" si="3"/>
        <v>8</v>
      </c>
      <c r="C117" s="8" t="e">
        <f>C116*(1-#REF!)</f>
        <v>#REF!</v>
      </c>
      <c r="D117" s="24" t="e">
        <f t="shared" si="0"/>
        <v>#REF!</v>
      </c>
      <c r="E117">
        <v>0</v>
      </c>
      <c r="F117">
        <f t="shared" si="4"/>
        <v>23</v>
      </c>
      <c r="G117" s="8" t="e">
        <f>G116*(1-#REF!)*(1-I116)</f>
        <v>#REF!</v>
      </c>
      <c r="H117" s="24" t="e">
        <f t="shared" si="1"/>
        <v>#REF!</v>
      </c>
      <c r="I117" t="e">
        <f>MC_eff*#REF!</f>
        <v>#REF!</v>
      </c>
      <c r="O117" s="3">
        <f t="shared" si="5"/>
        <v>0.7</v>
      </c>
      <c r="P117" s="3" t="e">
        <v>#REF!</v>
      </c>
      <c r="Q117" s="13" t="e">
        <v>#REF!</v>
      </c>
      <c r="R117" s="3" t="e">
        <v>#REF!</v>
      </c>
      <c r="S117" s="3" t="e">
        <v>#REF!</v>
      </c>
      <c r="T117" s="3" t="e">
        <v>#REF!</v>
      </c>
      <c r="U117" s="3" t="e">
        <v>#REF!</v>
      </c>
      <c r="V117" s="3" t="e">
        <v>#REF!</v>
      </c>
      <c r="W117" s="3" t="e">
        <v>#REF!</v>
      </c>
      <c r="X117" s="3" t="e">
        <v>#REF!</v>
      </c>
      <c r="Y117" s="3" t="e">
        <v>#REF!</v>
      </c>
      <c r="Z117" s="3" t="e">
        <v>#REF!</v>
      </c>
    </row>
    <row r="118" spans="2:32">
      <c r="B118">
        <f t="shared" si="3"/>
        <v>9</v>
      </c>
      <c r="C118" s="8" t="e">
        <f>C117*(1-#REF!)</f>
        <v>#REF!</v>
      </c>
      <c r="D118" s="24" t="e">
        <f t="shared" si="0"/>
        <v>#REF!</v>
      </c>
      <c r="E118">
        <v>0</v>
      </c>
      <c r="F118">
        <f t="shared" si="4"/>
        <v>24</v>
      </c>
      <c r="G118" s="8" t="e">
        <f>G117*(1-#REF!)*(1-I117)</f>
        <v>#REF!</v>
      </c>
      <c r="H118" s="24" t="e">
        <f t="shared" si="1"/>
        <v>#REF!</v>
      </c>
      <c r="I118" t="e">
        <f>MC_eff*#REF!</f>
        <v>#REF!</v>
      </c>
      <c r="O118" s="3">
        <f t="shared" si="5"/>
        <v>0.79999999999999993</v>
      </c>
      <c r="P118" s="3" t="e">
        <v>#REF!</v>
      </c>
      <c r="Q118" s="3" t="e">
        <v>#REF!</v>
      </c>
      <c r="R118" s="3" t="e">
        <v>#REF!</v>
      </c>
      <c r="S118" s="3" t="e">
        <v>#REF!</v>
      </c>
      <c r="T118" s="3" t="e">
        <v>#REF!</v>
      </c>
      <c r="U118" s="3" t="e">
        <v>#REF!</v>
      </c>
      <c r="V118" s="3" t="e">
        <v>#REF!</v>
      </c>
      <c r="W118" s="3" t="e">
        <v>#REF!</v>
      </c>
      <c r="X118" s="3" t="e">
        <v>#REF!</v>
      </c>
      <c r="Y118" s="3" t="e">
        <v>#REF!</v>
      </c>
      <c r="Z118" s="3" t="e">
        <v>#REF!</v>
      </c>
    </row>
    <row r="119" spans="2:32">
      <c r="B119">
        <f t="shared" si="3"/>
        <v>10</v>
      </c>
      <c r="C119" s="8" t="e">
        <f>C118*(1-#REF!)</f>
        <v>#REF!</v>
      </c>
      <c r="D119" s="24" t="e">
        <f t="shared" si="0"/>
        <v>#REF!</v>
      </c>
      <c r="E119">
        <v>0</v>
      </c>
      <c r="F119">
        <f t="shared" si="4"/>
        <v>25</v>
      </c>
      <c r="G119" s="8" t="e">
        <f>G118*(1-#REF!)*(1-I118)</f>
        <v>#REF!</v>
      </c>
      <c r="H119" s="24" t="e">
        <f t="shared" si="1"/>
        <v>#REF!</v>
      </c>
      <c r="I119" t="e">
        <f>MC_eff*#REF!</f>
        <v>#REF!</v>
      </c>
      <c r="L119" s="90"/>
      <c r="O119" s="3">
        <f t="shared" si="5"/>
        <v>0.89999999999999991</v>
      </c>
      <c r="P119" s="3" t="e">
        <v>#REF!</v>
      </c>
      <c r="Q119" s="3" t="e">
        <v>#REF!</v>
      </c>
      <c r="R119" s="3" t="e">
        <v>#REF!</v>
      </c>
      <c r="S119" s="3" t="e">
        <v>#REF!</v>
      </c>
      <c r="T119" s="3" t="e">
        <v>#REF!</v>
      </c>
      <c r="U119" s="3" t="e">
        <v>#REF!</v>
      </c>
      <c r="V119" s="3" t="e">
        <v>#REF!</v>
      </c>
      <c r="W119" s="3" t="e">
        <v>#REF!</v>
      </c>
      <c r="X119" s="3" t="e">
        <v>#REF!</v>
      </c>
      <c r="Y119" s="3" t="e">
        <v>#REF!</v>
      </c>
      <c r="Z119" s="3" t="e">
        <v>#REF!</v>
      </c>
    </row>
    <row r="120" spans="2:32">
      <c r="B120">
        <f t="shared" si="3"/>
        <v>11</v>
      </c>
      <c r="C120" s="8" t="e">
        <f>C119*(1-#REF!)</f>
        <v>#REF!</v>
      </c>
      <c r="D120" s="24" t="e">
        <f t="shared" si="0"/>
        <v>#REF!</v>
      </c>
      <c r="E120">
        <v>0</v>
      </c>
      <c r="F120">
        <f t="shared" si="4"/>
        <v>26</v>
      </c>
      <c r="G120" s="8" t="e">
        <f>G119*(1-#REF!)*(1-I119)</f>
        <v>#REF!</v>
      </c>
      <c r="H120" s="24" t="e">
        <f t="shared" si="1"/>
        <v>#REF!</v>
      </c>
      <c r="I120" t="e">
        <f>MC_eff*#REF!</f>
        <v>#REF!</v>
      </c>
      <c r="O120" s="3">
        <f t="shared" si="5"/>
        <v>0.99999999999999989</v>
      </c>
      <c r="P120" s="3" t="e">
        <v>#REF!</v>
      </c>
      <c r="Q120" s="3" t="e">
        <v>#REF!</v>
      </c>
      <c r="R120" s="3" t="e">
        <v>#REF!</v>
      </c>
      <c r="S120" s="3" t="e">
        <v>#REF!</v>
      </c>
      <c r="T120" s="3" t="e">
        <v>#REF!</v>
      </c>
      <c r="U120" s="3" t="e">
        <v>#REF!</v>
      </c>
      <c r="V120" s="3" t="e">
        <v>#REF!</v>
      </c>
      <c r="W120" s="3" t="e">
        <v>#REF!</v>
      </c>
      <c r="X120" s="3" t="e">
        <v>#REF!</v>
      </c>
      <c r="Y120" s="3" t="e">
        <v>#REF!</v>
      </c>
      <c r="Z120" s="3" t="e">
        <v>#REF!</v>
      </c>
    </row>
    <row r="121" spans="2:32">
      <c r="B121">
        <f t="shared" si="3"/>
        <v>12</v>
      </c>
      <c r="C121" s="8" t="e">
        <f>C120*(1-#REF!)</f>
        <v>#REF!</v>
      </c>
      <c r="D121" s="24" t="e">
        <f t="shared" si="0"/>
        <v>#REF!</v>
      </c>
      <c r="E121">
        <v>0</v>
      </c>
      <c r="F121">
        <f t="shared" si="4"/>
        <v>27</v>
      </c>
      <c r="G121" s="8" t="e">
        <f>G120*(1-#REF!)*(1-I120)</f>
        <v>#REF!</v>
      </c>
      <c r="H121" s="24" t="e">
        <f t="shared" si="1"/>
        <v>#REF!</v>
      </c>
      <c r="I121" t="e">
        <f>MC_eff*#REF!</f>
        <v>#REF!</v>
      </c>
    </row>
    <row r="122" spans="2:32">
      <c r="B122">
        <f t="shared" si="3"/>
        <v>13</v>
      </c>
      <c r="C122" s="8" t="e">
        <f>C121*(1-#REF!)</f>
        <v>#REF!</v>
      </c>
      <c r="D122" s="24" t="e">
        <f t="shared" si="0"/>
        <v>#REF!</v>
      </c>
      <c r="E122">
        <v>0</v>
      </c>
      <c r="F122">
        <f t="shared" si="4"/>
        <v>28</v>
      </c>
      <c r="G122" s="8" t="e">
        <f>G121*(1-#REF!)*(1-I121)</f>
        <v>#REF!</v>
      </c>
      <c r="H122" s="24" t="e">
        <f t="shared" si="1"/>
        <v>#REF!</v>
      </c>
      <c r="I122" t="e">
        <f>MC_eff*#REF!</f>
        <v>#REF!</v>
      </c>
    </row>
    <row r="123" spans="2:32">
      <c r="B123">
        <f t="shared" si="3"/>
        <v>14</v>
      </c>
      <c r="C123" s="8" t="e">
        <f>C122*(1-#REF!)</f>
        <v>#REF!</v>
      </c>
      <c r="D123" s="24" t="e">
        <f t="shared" si="0"/>
        <v>#REF!</v>
      </c>
      <c r="E123">
        <v>0</v>
      </c>
      <c r="F123">
        <f t="shared" si="4"/>
        <v>29</v>
      </c>
      <c r="G123" s="8" t="e">
        <f>G122*(1-#REF!)*(1-I122)</f>
        <v>#REF!</v>
      </c>
      <c r="H123" s="24" t="e">
        <f t="shared" si="1"/>
        <v>#REF!</v>
      </c>
      <c r="I123" t="e">
        <f>MC_eff*#REF!</f>
        <v>#REF!</v>
      </c>
    </row>
    <row r="124" spans="2:32">
      <c r="B124">
        <f t="shared" si="3"/>
        <v>15</v>
      </c>
      <c r="C124" s="8" t="e">
        <f>C123*(1-#REF!)</f>
        <v>#REF!</v>
      </c>
      <c r="D124" s="24" t="e">
        <f t="shared" si="0"/>
        <v>#REF!</v>
      </c>
      <c r="E124" t="e">
        <f>MC_eff*#REF!</f>
        <v>#REF!</v>
      </c>
      <c r="F124">
        <f t="shared" si="4"/>
        <v>30</v>
      </c>
      <c r="G124" s="8" t="e">
        <f>G123*(1-#REF!)*(1-I123)</f>
        <v>#REF!</v>
      </c>
      <c r="H124" s="24" t="e">
        <f t="shared" si="1"/>
        <v>#REF!</v>
      </c>
      <c r="I124" t="e">
        <f>MC_eff*#REF!</f>
        <v>#REF!</v>
      </c>
      <c r="P124" s="11"/>
      <c r="Q124" s="11"/>
      <c r="R124" s="91"/>
      <c r="S124" s="91"/>
    </row>
    <row r="125" spans="2:32">
      <c r="B125">
        <f t="shared" si="3"/>
        <v>16</v>
      </c>
      <c r="C125" s="8" t="e">
        <f>C124*(1-#REF!)*(1-E124)</f>
        <v>#REF!</v>
      </c>
      <c r="D125" s="24" t="e">
        <f t="shared" si="0"/>
        <v>#REF!</v>
      </c>
      <c r="E125" t="e">
        <f>MC_eff*#REF!</f>
        <v>#REF!</v>
      </c>
      <c r="F125">
        <f t="shared" si="4"/>
        <v>31</v>
      </c>
      <c r="G125" s="8" t="e">
        <f>G124*(1-#REF!)*(1-I124)</f>
        <v>#REF!</v>
      </c>
      <c r="H125" s="24" t="e">
        <f t="shared" si="1"/>
        <v>#REF!</v>
      </c>
      <c r="I125" t="e">
        <f>MC_eff*#REF!</f>
        <v>#REF!</v>
      </c>
      <c r="P125" s="11"/>
      <c r="Q125" s="11"/>
      <c r="R125" s="91"/>
      <c r="S125" s="91"/>
      <c r="AF125" s="11"/>
    </row>
    <row r="126" spans="2:32">
      <c r="B126">
        <f t="shared" si="3"/>
        <v>17</v>
      </c>
      <c r="C126" s="8" t="e">
        <f>C125*(1-#REF!)*(1-E125)</f>
        <v>#REF!</v>
      </c>
      <c r="D126" s="24" t="e">
        <f t="shared" si="0"/>
        <v>#REF!</v>
      </c>
      <c r="E126" t="e">
        <f>MC_eff*#REF!</f>
        <v>#REF!</v>
      </c>
      <c r="F126">
        <f t="shared" si="4"/>
        <v>32</v>
      </c>
      <c r="G126" s="8" t="e">
        <f>G125*(1-#REF!)*(1-I125)</f>
        <v>#REF!</v>
      </c>
      <c r="H126" s="24" t="e">
        <f t="shared" si="1"/>
        <v>#REF!</v>
      </c>
      <c r="I126" t="e">
        <f>MC_eff*#REF!</f>
        <v>#REF!</v>
      </c>
      <c r="P126" s="11"/>
      <c r="Q126" s="11"/>
      <c r="R126" s="91"/>
      <c r="S126" s="91"/>
      <c r="T126" s="92"/>
      <c r="U126" s="92"/>
    </row>
    <row r="127" spans="2:32">
      <c r="B127">
        <f t="shared" si="3"/>
        <v>18</v>
      </c>
      <c r="C127" s="8" t="e">
        <f>C126*(1-#REF!)*(1-E126)</f>
        <v>#REF!</v>
      </c>
      <c r="D127" s="24" t="e">
        <f t="shared" si="0"/>
        <v>#REF!</v>
      </c>
      <c r="E127" t="e">
        <f>MC_eff*#REF!</f>
        <v>#REF!</v>
      </c>
      <c r="F127">
        <f t="shared" si="4"/>
        <v>33</v>
      </c>
      <c r="G127" s="8" t="e">
        <f>G126*(1-#REF!)*(1-I126)</f>
        <v>#REF!</v>
      </c>
      <c r="H127" s="24" t="e">
        <f t="shared" si="1"/>
        <v>#REF!</v>
      </c>
      <c r="I127" t="e">
        <f>MC_eff*#REF!</f>
        <v>#REF!</v>
      </c>
      <c r="P127" s="11"/>
      <c r="Q127" s="11"/>
      <c r="R127" s="91"/>
      <c r="S127" s="91"/>
    </row>
    <row r="128" spans="2:32">
      <c r="B128">
        <f t="shared" si="3"/>
        <v>19</v>
      </c>
      <c r="C128" s="8" t="e">
        <f>C127*(1-#REF!)*(1-E127)</f>
        <v>#REF!</v>
      </c>
      <c r="D128" s="24" t="e">
        <f t="shared" si="0"/>
        <v>#REF!</v>
      </c>
      <c r="E128" t="e">
        <f>MC_eff*#REF!</f>
        <v>#REF!</v>
      </c>
      <c r="F128">
        <f t="shared" si="4"/>
        <v>34</v>
      </c>
      <c r="G128" s="8" t="e">
        <f>G127*(1-#REF!)*(1-I127)</f>
        <v>#REF!</v>
      </c>
      <c r="H128" s="24" t="e">
        <f t="shared" si="1"/>
        <v>#REF!</v>
      </c>
      <c r="I128" t="e">
        <f>MC_eff*#REF!</f>
        <v>#REF!</v>
      </c>
      <c r="P128" s="11"/>
      <c r="Q128" s="11"/>
      <c r="R128" s="91"/>
      <c r="S128" s="91"/>
    </row>
    <row r="129" spans="2:28">
      <c r="B129">
        <f t="shared" si="3"/>
        <v>20</v>
      </c>
      <c r="C129" s="8" t="e">
        <f>C128*(1-#REF!)*(1-E128)</f>
        <v>#REF!</v>
      </c>
      <c r="D129" s="24" t="e">
        <f t="shared" si="0"/>
        <v>#REF!</v>
      </c>
      <c r="E129" t="e">
        <f>MC_eff*#REF!</f>
        <v>#REF!</v>
      </c>
      <c r="F129">
        <f t="shared" si="4"/>
        <v>35</v>
      </c>
      <c r="G129" s="8" t="e">
        <f>G128*(1-#REF!)*(1-I128)</f>
        <v>#REF!</v>
      </c>
      <c r="H129" s="24" t="e">
        <f t="shared" si="1"/>
        <v>#REF!</v>
      </c>
      <c r="I129" t="e">
        <f>MC_eff*#REF!</f>
        <v>#REF!</v>
      </c>
      <c r="P129" s="11"/>
      <c r="Q129" s="11"/>
      <c r="R129" s="91"/>
      <c r="S129" s="91"/>
    </row>
    <row r="130" spans="2:28">
      <c r="B130">
        <f t="shared" si="3"/>
        <v>21</v>
      </c>
      <c r="C130" s="8" t="e">
        <f>C129*(1-#REF!)*(1-E129)</f>
        <v>#REF!</v>
      </c>
      <c r="D130" s="24" t="e">
        <f t="shared" si="0"/>
        <v>#REF!</v>
      </c>
      <c r="E130" t="e">
        <f>MC_eff*#REF!</f>
        <v>#REF!</v>
      </c>
      <c r="F130">
        <f t="shared" si="4"/>
        <v>36</v>
      </c>
      <c r="G130" s="8" t="e">
        <f>G129*(1-#REF!)*(1-I129)</f>
        <v>#REF!</v>
      </c>
      <c r="H130" s="24" t="e">
        <f t="shared" si="1"/>
        <v>#REF!</v>
      </c>
      <c r="I130" t="e">
        <f>MC_eff*#REF!</f>
        <v>#REF!</v>
      </c>
      <c r="P130" s="11"/>
      <c r="Q130" s="11"/>
      <c r="R130" s="91"/>
      <c r="S130" s="91"/>
    </row>
    <row r="131" spans="2:28">
      <c r="B131">
        <f t="shared" si="3"/>
        <v>22</v>
      </c>
      <c r="C131" s="8" t="e">
        <f>C130*(1-#REF!)*(1-E130)</f>
        <v>#REF!</v>
      </c>
      <c r="D131" s="24" t="e">
        <f t="shared" si="0"/>
        <v>#REF!</v>
      </c>
      <c r="E131" t="e">
        <f>MC_eff*#REF!</f>
        <v>#REF!</v>
      </c>
      <c r="F131">
        <f t="shared" si="4"/>
        <v>37</v>
      </c>
      <c r="G131" s="8" t="e">
        <f>G130*(1-#REF!)*(1-I130)</f>
        <v>#REF!</v>
      </c>
      <c r="H131" s="24" t="e">
        <f t="shared" si="1"/>
        <v>#REF!</v>
      </c>
      <c r="I131" t="e">
        <f>MC_eff*#REF!</f>
        <v>#REF!</v>
      </c>
      <c r="P131" s="11"/>
      <c r="Q131" s="11"/>
      <c r="R131" s="91"/>
      <c r="S131" s="91"/>
    </row>
    <row r="132" spans="2:28">
      <c r="B132">
        <f t="shared" si="3"/>
        <v>23</v>
      </c>
      <c r="C132" s="8" t="e">
        <f>C131*(1-#REF!)*(1-E131)</f>
        <v>#REF!</v>
      </c>
      <c r="D132" s="24" t="e">
        <f t="shared" si="0"/>
        <v>#REF!</v>
      </c>
      <c r="E132" t="e">
        <f>MC_eff*#REF!</f>
        <v>#REF!</v>
      </c>
      <c r="F132">
        <f t="shared" si="4"/>
        <v>38</v>
      </c>
      <c r="G132" s="8" t="e">
        <f>G131*(1-#REF!)*(1-I131)</f>
        <v>#REF!</v>
      </c>
      <c r="H132" s="24" t="e">
        <f t="shared" si="1"/>
        <v>#REF!</v>
      </c>
      <c r="I132" t="e">
        <f>MC_eff*#REF!</f>
        <v>#REF!</v>
      </c>
      <c r="P132" s="11"/>
      <c r="Q132" s="11"/>
      <c r="R132" s="91"/>
      <c r="S132" s="91"/>
    </row>
    <row r="133" spans="2:28">
      <c r="B133">
        <f t="shared" si="3"/>
        <v>24</v>
      </c>
      <c r="C133" s="8" t="e">
        <f>C132*(1-#REF!)*(1-E132)</f>
        <v>#REF!</v>
      </c>
      <c r="D133" s="24" t="e">
        <f t="shared" si="0"/>
        <v>#REF!</v>
      </c>
      <c r="E133" t="e">
        <f>MC_eff*#REF!</f>
        <v>#REF!</v>
      </c>
      <c r="F133">
        <f t="shared" si="4"/>
        <v>39</v>
      </c>
      <c r="G133" s="8" t="e">
        <f>G132*(1-#REF!)*(1-I132)</f>
        <v>#REF!</v>
      </c>
      <c r="H133" s="24" t="e">
        <f t="shared" si="1"/>
        <v>#REF!</v>
      </c>
      <c r="I133" t="e">
        <f>MC_eff*#REF!</f>
        <v>#REF!</v>
      </c>
      <c r="P133" s="11"/>
      <c r="Q133" s="11"/>
      <c r="R133" s="91"/>
      <c r="S133" s="91"/>
    </row>
    <row r="134" spans="2:28">
      <c r="B134">
        <f t="shared" si="3"/>
        <v>25</v>
      </c>
      <c r="C134" s="8" t="e">
        <f>C133*(1-#REF!)*(1-E133)</f>
        <v>#REF!</v>
      </c>
      <c r="D134" s="24" t="e">
        <f t="shared" si="0"/>
        <v>#REF!</v>
      </c>
      <c r="E134" t="e">
        <f>MC_eff*#REF!</f>
        <v>#REF!</v>
      </c>
      <c r="F134">
        <f t="shared" si="4"/>
        <v>40</v>
      </c>
      <c r="G134" s="8" t="e">
        <f>G133*(1-#REF!)*(1-I133)</f>
        <v>#REF!</v>
      </c>
      <c r="H134" s="24" t="e">
        <f t="shared" si="1"/>
        <v>#REF!</v>
      </c>
      <c r="I134" t="e">
        <f>MC_eff*#REF!</f>
        <v>#REF!</v>
      </c>
      <c r="P134" s="11"/>
      <c r="Q134" s="11"/>
      <c r="R134" s="91"/>
      <c r="S134" s="91"/>
      <c r="T134" s="93"/>
      <c r="U134" s="93"/>
      <c r="V134" s="93"/>
      <c r="W134" s="93"/>
      <c r="X134" s="93"/>
      <c r="Y134" s="93"/>
    </row>
    <row r="135" spans="2:28">
      <c r="B135">
        <f t="shared" si="3"/>
        <v>26</v>
      </c>
      <c r="C135" s="8" t="e">
        <f>C134*(1-#REF!)*(1-E134)</f>
        <v>#REF!</v>
      </c>
      <c r="D135" s="24" t="e">
        <f t="shared" si="0"/>
        <v>#REF!</v>
      </c>
      <c r="E135" t="e">
        <f>MC_eff*#REF!</f>
        <v>#REF!</v>
      </c>
      <c r="F135">
        <f t="shared" si="4"/>
        <v>41</v>
      </c>
      <c r="G135" s="8" t="e">
        <f>G134*(1-#REF!)*(1-I134)</f>
        <v>#REF!</v>
      </c>
      <c r="H135" s="24" t="e">
        <f t="shared" si="1"/>
        <v>#REF!</v>
      </c>
      <c r="I135" t="e">
        <f>MC_eff*#REF!</f>
        <v>#REF!</v>
      </c>
      <c r="P135" s="11"/>
      <c r="Q135" s="11"/>
      <c r="R135" s="91"/>
      <c r="S135" s="91"/>
    </row>
    <row r="136" spans="2:28">
      <c r="B136">
        <f t="shared" si="3"/>
        <v>27</v>
      </c>
      <c r="C136" s="8" t="e">
        <f>C135*(1-#REF!)*(1-E135)</f>
        <v>#REF!</v>
      </c>
      <c r="D136" s="24" t="e">
        <f t="shared" si="0"/>
        <v>#REF!</v>
      </c>
      <c r="E136" t="e">
        <f>MC_eff*#REF!</f>
        <v>#REF!</v>
      </c>
      <c r="F136">
        <f t="shared" si="4"/>
        <v>42</v>
      </c>
      <c r="G136" s="8" t="e">
        <f>G135*(1-#REF!)*(1-I135)</f>
        <v>#REF!</v>
      </c>
      <c r="H136" s="24" t="e">
        <f t="shared" si="1"/>
        <v>#REF!</v>
      </c>
      <c r="I136" t="e">
        <f>MC_eff*#REF!</f>
        <v>#REF!</v>
      </c>
      <c r="P136" s="11"/>
      <c r="Q136" s="11"/>
      <c r="R136" s="91"/>
    </row>
    <row r="137" spans="2:28">
      <c r="B137">
        <f t="shared" si="3"/>
        <v>28</v>
      </c>
      <c r="C137" s="8" t="e">
        <f>C136*(1-#REF!)*(1-E136)</f>
        <v>#REF!</v>
      </c>
      <c r="D137" s="24" t="e">
        <f t="shared" si="0"/>
        <v>#REF!</v>
      </c>
      <c r="E137" t="e">
        <f>MC_eff*#REF!</f>
        <v>#REF!</v>
      </c>
      <c r="F137">
        <f t="shared" si="4"/>
        <v>43</v>
      </c>
      <c r="G137" s="8" t="e">
        <f>G136*(1-#REF!)*(1-I136)</f>
        <v>#REF!</v>
      </c>
      <c r="H137" s="24" t="e">
        <f t="shared" si="1"/>
        <v>#REF!</v>
      </c>
      <c r="I137" t="e">
        <f>MC_eff*#REF!</f>
        <v>#REF!</v>
      </c>
      <c r="P137" s="11"/>
      <c r="Q137" s="11"/>
      <c r="R137" s="91"/>
    </row>
    <row r="138" spans="2:28">
      <c r="B138">
        <f t="shared" si="3"/>
        <v>29</v>
      </c>
      <c r="C138" s="8" t="e">
        <f>C137*(1-#REF!)*(1-E137)</f>
        <v>#REF!</v>
      </c>
      <c r="D138" s="24" t="e">
        <f t="shared" si="0"/>
        <v>#REF!</v>
      </c>
      <c r="E138" t="e">
        <f>MC_eff*#REF!</f>
        <v>#REF!</v>
      </c>
      <c r="F138">
        <f t="shared" si="4"/>
        <v>44</v>
      </c>
      <c r="G138" s="8" t="e">
        <f>G137*(1-#REF!)*(1-I137)</f>
        <v>#REF!</v>
      </c>
      <c r="H138" s="24" t="e">
        <f t="shared" si="1"/>
        <v>#REF!</v>
      </c>
      <c r="I138" t="e">
        <f>MC_eff*#REF!</f>
        <v>#REF!</v>
      </c>
      <c r="P138" s="11"/>
      <c r="Q138" s="11"/>
      <c r="R138" s="91"/>
    </row>
    <row r="139" spans="2:28">
      <c r="B139">
        <f t="shared" si="3"/>
        <v>30</v>
      </c>
      <c r="C139" s="8" t="e">
        <f>C138*(1-#REF!)*(1-E138)</f>
        <v>#REF!</v>
      </c>
      <c r="D139" s="24" t="e">
        <f t="shared" si="0"/>
        <v>#REF!</v>
      </c>
      <c r="E139" t="e">
        <f>MC_eff*#REF!</f>
        <v>#REF!</v>
      </c>
      <c r="F139">
        <f t="shared" si="4"/>
        <v>45</v>
      </c>
      <c r="G139" s="8" t="e">
        <f>G138*(1-#REF!)*(1-I138)</f>
        <v>#REF!</v>
      </c>
      <c r="H139" s="24" t="e">
        <f t="shared" si="1"/>
        <v>#REF!</v>
      </c>
      <c r="I139" t="e">
        <f>MC_eff*#REF!</f>
        <v>#REF!</v>
      </c>
      <c r="P139" s="11"/>
      <c r="Q139" s="11"/>
      <c r="R139" s="91"/>
      <c r="T139" s="93"/>
      <c r="U139" s="93"/>
      <c r="V139" s="93"/>
      <c r="W139" s="93"/>
      <c r="X139" s="93"/>
      <c r="Y139" s="93"/>
      <c r="Z139" s="93"/>
      <c r="AA139" s="93"/>
      <c r="AB139" s="93"/>
    </row>
    <row r="140" spans="2:28">
      <c r="B140">
        <f t="shared" si="3"/>
        <v>31</v>
      </c>
      <c r="C140" s="8" t="e">
        <f>C139*(1-#REF!)*(1-E139)</f>
        <v>#REF!</v>
      </c>
      <c r="D140" s="24" t="e">
        <f t="shared" si="0"/>
        <v>#REF!</v>
      </c>
      <c r="E140" t="e">
        <f>MC_eff*#REF!</f>
        <v>#REF!</v>
      </c>
      <c r="F140">
        <f t="shared" si="4"/>
        <v>46</v>
      </c>
      <c r="G140" s="8" t="e">
        <f>G139*(1-#REF!)*(1-I139)</f>
        <v>#REF!</v>
      </c>
      <c r="H140" s="24" t="e">
        <f t="shared" si="1"/>
        <v>#REF!</v>
      </c>
      <c r="I140" t="e">
        <f>MC_eff*#REF!</f>
        <v>#REF!</v>
      </c>
      <c r="P140" s="11"/>
      <c r="Q140" s="11"/>
      <c r="R140" s="91"/>
    </row>
    <row r="141" spans="2:28">
      <c r="B141">
        <f t="shared" si="3"/>
        <v>32</v>
      </c>
      <c r="C141" s="8" t="e">
        <f>C140*(1-#REF!)*(1-E140)</f>
        <v>#REF!</v>
      </c>
      <c r="D141" s="24" t="e">
        <f t="shared" ref="D141:D172" si="6">1/(1+Discount_rate)^B141</f>
        <v>#REF!</v>
      </c>
      <c r="E141" t="e">
        <f>MC_eff*#REF!</f>
        <v>#REF!</v>
      </c>
      <c r="F141">
        <f t="shared" si="4"/>
        <v>47</v>
      </c>
      <c r="G141" s="8" t="e">
        <f>G140*(1-#REF!)*(1-I140)</f>
        <v>#REF!</v>
      </c>
      <c r="H141" s="24" t="e">
        <f t="shared" ref="H141:H172" si="7">1/(1+Discount_rate)^(F141-15)</f>
        <v>#REF!</v>
      </c>
      <c r="I141" t="e">
        <f>MC_eff*#REF!</f>
        <v>#REF!</v>
      </c>
      <c r="P141" s="11"/>
      <c r="Q141" s="11"/>
      <c r="R141" s="91"/>
    </row>
    <row r="142" spans="2:28">
      <c r="B142">
        <f t="shared" ref="B142:B173" si="8">1+B141</f>
        <v>33</v>
      </c>
      <c r="C142" s="8" t="e">
        <f>C141*(1-#REF!)*(1-E141)</f>
        <v>#REF!</v>
      </c>
      <c r="D142" s="24" t="e">
        <f t="shared" si="6"/>
        <v>#REF!</v>
      </c>
      <c r="E142" t="e">
        <f>MC_eff*#REF!</f>
        <v>#REF!</v>
      </c>
      <c r="F142">
        <f t="shared" ref="F142:F173" si="9">1+F141</f>
        <v>48</v>
      </c>
      <c r="G142" s="8" t="e">
        <f>G141*(1-#REF!)*(1-I141)</f>
        <v>#REF!</v>
      </c>
      <c r="H142" s="24" t="e">
        <f t="shared" si="7"/>
        <v>#REF!</v>
      </c>
      <c r="I142" t="e">
        <f>MC_eff*#REF!</f>
        <v>#REF!</v>
      </c>
      <c r="P142" s="11"/>
      <c r="Q142" s="11"/>
      <c r="R142" s="91"/>
    </row>
    <row r="143" spans="2:28">
      <c r="B143">
        <f t="shared" si="8"/>
        <v>34</v>
      </c>
      <c r="C143" s="8" t="e">
        <f>C142*(1-#REF!)*(1-E142)</f>
        <v>#REF!</v>
      </c>
      <c r="D143" s="24" t="e">
        <f t="shared" si="6"/>
        <v>#REF!</v>
      </c>
      <c r="E143" t="e">
        <f>MC_eff*#REF!</f>
        <v>#REF!</v>
      </c>
      <c r="F143">
        <f t="shared" si="9"/>
        <v>49</v>
      </c>
      <c r="G143" s="8" t="e">
        <f>G142*(1-#REF!)*(1-I142)</f>
        <v>#REF!</v>
      </c>
      <c r="H143" s="24" t="e">
        <f t="shared" si="7"/>
        <v>#REF!</v>
      </c>
      <c r="I143" t="e">
        <f>MC_eff*#REF!</f>
        <v>#REF!</v>
      </c>
      <c r="P143" s="11"/>
      <c r="Q143" s="11"/>
      <c r="R143" s="91"/>
    </row>
    <row r="144" spans="2:28">
      <c r="B144">
        <f t="shared" si="8"/>
        <v>35</v>
      </c>
      <c r="C144" s="8" t="e">
        <f>C143*(1-#REF!)*(1-E143)</f>
        <v>#REF!</v>
      </c>
      <c r="D144" s="24" t="e">
        <f t="shared" si="6"/>
        <v>#REF!</v>
      </c>
      <c r="E144" t="e">
        <f>MC_eff*#REF!</f>
        <v>#REF!</v>
      </c>
      <c r="F144">
        <f t="shared" si="9"/>
        <v>50</v>
      </c>
      <c r="G144" s="8" t="e">
        <f>G143*(1-#REF!)*(1-I143)</f>
        <v>#REF!</v>
      </c>
      <c r="H144" s="24" t="e">
        <f t="shared" si="7"/>
        <v>#REF!</v>
      </c>
      <c r="I144" t="e">
        <f>MC_eff*#REF!</f>
        <v>#REF!</v>
      </c>
      <c r="P144" s="11"/>
      <c r="Q144" s="11"/>
      <c r="R144" s="91"/>
    </row>
    <row r="145" spans="2:18">
      <c r="B145">
        <f t="shared" si="8"/>
        <v>36</v>
      </c>
      <c r="C145" s="8" t="e">
        <f>C144*(1-#REF!)*(1-E144)</f>
        <v>#REF!</v>
      </c>
      <c r="D145" s="24" t="e">
        <f t="shared" si="6"/>
        <v>#REF!</v>
      </c>
      <c r="E145" t="e">
        <f>MC_eff*#REF!</f>
        <v>#REF!</v>
      </c>
      <c r="F145">
        <f t="shared" si="9"/>
        <v>51</v>
      </c>
      <c r="G145" s="8" t="e">
        <f>G144*(1-#REF!)*(1-I144)</f>
        <v>#REF!</v>
      </c>
      <c r="H145" s="24" t="e">
        <f t="shared" si="7"/>
        <v>#REF!</v>
      </c>
      <c r="I145" t="e">
        <f>MC_eff*#REF!</f>
        <v>#REF!</v>
      </c>
      <c r="P145" s="11"/>
      <c r="Q145" s="11"/>
      <c r="R145" s="91"/>
    </row>
    <row r="146" spans="2:18">
      <c r="B146">
        <f t="shared" si="8"/>
        <v>37</v>
      </c>
      <c r="C146" s="8" t="e">
        <f>C145*(1-#REF!)*(1-E145)</f>
        <v>#REF!</v>
      </c>
      <c r="D146" s="24" t="e">
        <f t="shared" si="6"/>
        <v>#REF!</v>
      </c>
      <c r="E146" t="e">
        <f>MC_eff*#REF!</f>
        <v>#REF!</v>
      </c>
      <c r="F146">
        <f t="shared" si="9"/>
        <v>52</v>
      </c>
      <c r="G146" s="8" t="e">
        <f>G145*(1-#REF!)*(1-I145)</f>
        <v>#REF!</v>
      </c>
      <c r="H146" s="24" t="e">
        <f t="shared" si="7"/>
        <v>#REF!</v>
      </c>
      <c r="I146" t="e">
        <f>MC_eff*#REF!</f>
        <v>#REF!</v>
      </c>
      <c r="P146" s="11"/>
      <c r="Q146" s="11"/>
      <c r="R146" s="91"/>
    </row>
    <row r="147" spans="2:18">
      <c r="B147">
        <f t="shared" si="8"/>
        <v>38</v>
      </c>
      <c r="C147" s="8" t="e">
        <f>C146*(1-#REF!)*(1-E146)</f>
        <v>#REF!</v>
      </c>
      <c r="D147" s="24" t="e">
        <f t="shared" si="6"/>
        <v>#REF!</v>
      </c>
      <c r="E147" t="e">
        <f>MC_eff*#REF!</f>
        <v>#REF!</v>
      </c>
      <c r="F147">
        <f t="shared" si="9"/>
        <v>53</v>
      </c>
      <c r="G147" s="8" t="e">
        <f>G146*(1-#REF!)*(1-I146)</f>
        <v>#REF!</v>
      </c>
      <c r="H147" s="24" t="e">
        <f t="shared" si="7"/>
        <v>#REF!</v>
      </c>
      <c r="I147" t="e">
        <f>MC_eff*#REF!</f>
        <v>#REF!</v>
      </c>
      <c r="P147" s="11"/>
      <c r="Q147" s="11"/>
      <c r="R147" s="91"/>
    </row>
    <row r="148" spans="2:18">
      <c r="B148">
        <f t="shared" si="8"/>
        <v>39</v>
      </c>
      <c r="C148" s="8" t="e">
        <f>C147*(1-#REF!)*(1-E147)</f>
        <v>#REF!</v>
      </c>
      <c r="D148" s="24" t="e">
        <f t="shared" si="6"/>
        <v>#REF!</v>
      </c>
      <c r="E148" t="e">
        <f>MC_eff*#REF!</f>
        <v>#REF!</v>
      </c>
      <c r="F148">
        <f t="shared" si="9"/>
        <v>54</v>
      </c>
      <c r="G148" s="8" t="e">
        <f>G147*(1-#REF!)*(1-I147)</f>
        <v>#REF!</v>
      </c>
      <c r="H148" s="24" t="e">
        <f t="shared" si="7"/>
        <v>#REF!</v>
      </c>
      <c r="I148" t="e">
        <f>MC_eff*#REF!</f>
        <v>#REF!</v>
      </c>
      <c r="P148" s="11"/>
      <c r="Q148" s="11"/>
      <c r="R148" s="3"/>
    </row>
    <row r="149" spans="2:18">
      <c r="B149">
        <f t="shared" si="8"/>
        <v>40</v>
      </c>
      <c r="C149" s="8" t="e">
        <f>C148*(1-#REF!)*(1-E148)</f>
        <v>#REF!</v>
      </c>
      <c r="D149" s="24" t="e">
        <f t="shared" si="6"/>
        <v>#REF!</v>
      </c>
      <c r="E149" t="e">
        <f>MC_eff*#REF!</f>
        <v>#REF!</v>
      </c>
      <c r="F149">
        <f t="shared" si="9"/>
        <v>55</v>
      </c>
      <c r="G149" s="8" t="e">
        <f>G148*(1-#REF!)*(1-I148)</f>
        <v>#REF!</v>
      </c>
      <c r="H149" s="24" t="e">
        <f t="shared" si="7"/>
        <v>#REF!</v>
      </c>
      <c r="I149" t="e">
        <f>MC_eff*#REF!</f>
        <v>#REF!</v>
      </c>
      <c r="P149" s="11"/>
      <c r="Q149" s="11"/>
      <c r="R149" s="3"/>
    </row>
    <row r="150" spans="2:18">
      <c r="B150">
        <f t="shared" si="8"/>
        <v>41</v>
      </c>
      <c r="C150" s="8" t="e">
        <f>C149*(1-#REF!)*(1-E149)</f>
        <v>#REF!</v>
      </c>
      <c r="D150" s="24" t="e">
        <f t="shared" si="6"/>
        <v>#REF!</v>
      </c>
      <c r="E150" t="e">
        <f>MC_eff*#REF!</f>
        <v>#REF!</v>
      </c>
      <c r="F150">
        <f t="shared" si="9"/>
        <v>56</v>
      </c>
      <c r="G150" s="8" t="e">
        <f>G149*(1-#REF!)*(1-I149)</f>
        <v>#REF!</v>
      </c>
      <c r="H150" s="24" t="e">
        <f t="shared" si="7"/>
        <v>#REF!</v>
      </c>
      <c r="I150" t="e">
        <f>MC_eff*#REF!</f>
        <v>#REF!</v>
      </c>
      <c r="P150" s="11"/>
      <c r="Q150" s="11"/>
      <c r="R150" s="3"/>
    </row>
    <row r="151" spans="2:18">
      <c r="B151">
        <f t="shared" si="8"/>
        <v>42</v>
      </c>
      <c r="C151" s="8" t="e">
        <f>C150*(1-#REF!)*(1-E150)</f>
        <v>#REF!</v>
      </c>
      <c r="D151" s="24" t="e">
        <f t="shared" si="6"/>
        <v>#REF!</v>
      </c>
      <c r="E151" t="e">
        <f>MC_eff*#REF!</f>
        <v>#REF!</v>
      </c>
      <c r="F151">
        <f t="shared" si="9"/>
        <v>57</v>
      </c>
      <c r="G151" s="8" t="e">
        <f>G150*(1-#REF!)*(1-I150)</f>
        <v>#REF!</v>
      </c>
      <c r="H151" s="24" t="e">
        <f t="shared" si="7"/>
        <v>#REF!</v>
      </c>
      <c r="I151" t="e">
        <f>MC_eff*#REF!</f>
        <v>#REF!</v>
      </c>
      <c r="P151" s="11"/>
      <c r="Q151" s="11"/>
      <c r="R151" s="3"/>
    </row>
    <row r="152" spans="2:18">
      <c r="B152">
        <f t="shared" si="8"/>
        <v>43</v>
      </c>
      <c r="C152" s="8" t="e">
        <f>C151*(1-#REF!)*(1-E151)</f>
        <v>#REF!</v>
      </c>
      <c r="D152" s="24" t="e">
        <f t="shared" si="6"/>
        <v>#REF!</v>
      </c>
      <c r="E152" t="e">
        <f>MC_eff*#REF!</f>
        <v>#REF!</v>
      </c>
      <c r="F152">
        <f t="shared" si="9"/>
        <v>58</v>
      </c>
      <c r="G152" s="8" t="e">
        <f>G151*(1-#REF!)*(1-I151)</f>
        <v>#REF!</v>
      </c>
      <c r="H152" s="24" t="e">
        <f t="shared" si="7"/>
        <v>#REF!</v>
      </c>
      <c r="I152" t="e">
        <f>MC_eff*#REF!</f>
        <v>#REF!</v>
      </c>
      <c r="P152" s="11"/>
      <c r="Q152" s="11"/>
      <c r="R152" s="3"/>
    </row>
    <row r="153" spans="2:18">
      <c r="B153">
        <f t="shared" si="8"/>
        <v>44</v>
      </c>
      <c r="C153" s="8" t="e">
        <f>C152*(1-#REF!)*(1-E152)</f>
        <v>#REF!</v>
      </c>
      <c r="D153" s="24" t="e">
        <f t="shared" si="6"/>
        <v>#REF!</v>
      </c>
      <c r="E153" t="e">
        <f>MC_eff*#REF!</f>
        <v>#REF!</v>
      </c>
      <c r="F153">
        <f t="shared" si="9"/>
        <v>59</v>
      </c>
      <c r="G153" s="8" t="e">
        <f>G152*(1-#REF!)*(1-I152)</f>
        <v>#REF!</v>
      </c>
      <c r="H153" s="24" t="e">
        <f t="shared" si="7"/>
        <v>#REF!</v>
      </c>
      <c r="I153" t="e">
        <f>MC_eff*#REF!</f>
        <v>#REF!</v>
      </c>
      <c r="P153" s="11"/>
      <c r="Q153" s="11"/>
      <c r="R153" s="3"/>
    </row>
    <row r="154" spans="2:18">
      <c r="B154">
        <f t="shared" si="8"/>
        <v>45</v>
      </c>
      <c r="C154" s="8" t="e">
        <f>C153*(1-#REF!)*(1-E153)</f>
        <v>#REF!</v>
      </c>
      <c r="D154" s="24" t="e">
        <f t="shared" si="6"/>
        <v>#REF!</v>
      </c>
      <c r="E154" t="e">
        <f>MC_eff*#REF!</f>
        <v>#REF!</v>
      </c>
      <c r="F154">
        <f t="shared" si="9"/>
        <v>60</v>
      </c>
      <c r="G154" s="8" t="e">
        <f>G153*(1-#REF!)*(1-I153)</f>
        <v>#REF!</v>
      </c>
      <c r="H154" s="24" t="e">
        <f t="shared" si="7"/>
        <v>#REF!</v>
      </c>
      <c r="I154" t="e">
        <f>MC_eff*#REF!</f>
        <v>#REF!</v>
      </c>
      <c r="P154" s="11"/>
      <c r="Q154" s="11"/>
      <c r="R154" s="3"/>
    </row>
    <row r="155" spans="2:18">
      <c r="B155">
        <f t="shared" si="8"/>
        <v>46</v>
      </c>
      <c r="C155" s="8" t="e">
        <f>C154*(1-#REF!)*(1-E154)</f>
        <v>#REF!</v>
      </c>
      <c r="D155" s="24" t="e">
        <f t="shared" si="6"/>
        <v>#REF!</v>
      </c>
      <c r="E155" t="e">
        <f>MC_eff*#REF!</f>
        <v>#REF!</v>
      </c>
      <c r="F155">
        <f t="shared" si="9"/>
        <v>61</v>
      </c>
      <c r="G155" s="8" t="e">
        <f>G154*(1-#REF!)*(1-I154)</f>
        <v>#REF!</v>
      </c>
      <c r="H155" s="24" t="e">
        <f t="shared" si="7"/>
        <v>#REF!</v>
      </c>
      <c r="I155" t="e">
        <f>MC_eff*#REF!</f>
        <v>#REF!</v>
      </c>
      <c r="P155" s="11"/>
      <c r="Q155" s="11"/>
      <c r="R155" s="3"/>
    </row>
    <row r="156" spans="2:18">
      <c r="B156">
        <f t="shared" si="8"/>
        <v>47</v>
      </c>
      <c r="C156" s="8" t="e">
        <f>C155*(1-#REF!)*(1-E155)</f>
        <v>#REF!</v>
      </c>
      <c r="D156" s="24" t="e">
        <f t="shared" si="6"/>
        <v>#REF!</v>
      </c>
      <c r="E156" t="e">
        <f>MC_eff*#REF!</f>
        <v>#REF!</v>
      </c>
      <c r="F156">
        <f t="shared" si="9"/>
        <v>62</v>
      </c>
      <c r="G156" s="8" t="e">
        <f>G155*(1-#REF!)*(1-I155)</f>
        <v>#REF!</v>
      </c>
      <c r="H156" s="24" t="e">
        <f t="shared" si="7"/>
        <v>#REF!</v>
      </c>
      <c r="I156" t="e">
        <f>MC_eff*#REF!</f>
        <v>#REF!</v>
      </c>
      <c r="P156" s="11"/>
      <c r="Q156" s="11"/>
      <c r="R156" s="3"/>
    </row>
    <row r="157" spans="2:18">
      <c r="B157">
        <f t="shared" si="8"/>
        <v>48</v>
      </c>
      <c r="C157" s="8" t="e">
        <f>C156*(1-#REF!)*(1-E156)</f>
        <v>#REF!</v>
      </c>
      <c r="D157" s="24" t="e">
        <f t="shared" si="6"/>
        <v>#REF!</v>
      </c>
      <c r="E157" t="e">
        <f>MC_eff*#REF!</f>
        <v>#REF!</v>
      </c>
      <c r="F157">
        <f t="shared" si="9"/>
        <v>63</v>
      </c>
      <c r="G157" s="8" t="e">
        <f>G156*(1-#REF!)*(1-I156)</f>
        <v>#REF!</v>
      </c>
      <c r="H157" s="24" t="e">
        <f t="shared" si="7"/>
        <v>#REF!</v>
      </c>
      <c r="I157" t="e">
        <f>MC_eff*#REF!</f>
        <v>#REF!</v>
      </c>
      <c r="P157" s="11"/>
      <c r="Q157" s="11"/>
      <c r="R157" s="3"/>
    </row>
    <row r="158" spans="2:18">
      <c r="B158">
        <f t="shared" si="8"/>
        <v>49</v>
      </c>
      <c r="C158" s="8" t="e">
        <f>C157*(1-#REF!)*(1-E157)</f>
        <v>#REF!</v>
      </c>
      <c r="D158" s="24" t="e">
        <f t="shared" si="6"/>
        <v>#REF!</v>
      </c>
      <c r="E158" t="e">
        <f>MC_eff*#REF!</f>
        <v>#REF!</v>
      </c>
      <c r="F158">
        <f t="shared" si="9"/>
        <v>64</v>
      </c>
      <c r="G158" s="8" t="e">
        <f>G157*(1-#REF!)*(1-I157)</f>
        <v>#REF!</v>
      </c>
      <c r="H158" s="24" t="e">
        <f t="shared" si="7"/>
        <v>#REF!</v>
      </c>
      <c r="I158" t="e">
        <f>MC_eff*#REF!</f>
        <v>#REF!</v>
      </c>
      <c r="P158" s="11"/>
      <c r="Q158" s="11"/>
      <c r="R158" s="3"/>
    </row>
    <row r="159" spans="2:18">
      <c r="B159">
        <f t="shared" si="8"/>
        <v>50</v>
      </c>
      <c r="C159" s="8" t="e">
        <f>C158*(1-#REF!)*(1-E158)</f>
        <v>#REF!</v>
      </c>
      <c r="D159" s="24" t="e">
        <f t="shared" si="6"/>
        <v>#REF!</v>
      </c>
      <c r="E159" t="e">
        <f>MC_eff*#REF!</f>
        <v>#REF!</v>
      </c>
      <c r="F159">
        <f t="shared" si="9"/>
        <v>65</v>
      </c>
      <c r="G159" s="8" t="e">
        <f>G158*(1-#REF!)*(1-I158)</f>
        <v>#REF!</v>
      </c>
      <c r="H159" s="24" t="e">
        <f t="shared" si="7"/>
        <v>#REF!</v>
      </c>
      <c r="I159" t="e">
        <f>MC_eff*#REF!</f>
        <v>#REF!</v>
      </c>
      <c r="P159" s="11"/>
      <c r="Q159" s="11"/>
      <c r="R159" s="3"/>
    </row>
    <row r="160" spans="2:18">
      <c r="B160">
        <f t="shared" si="8"/>
        <v>51</v>
      </c>
      <c r="C160" s="8" t="e">
        <f>C159*(1-#REF!)*(1-E159)</f>
        <v>#REF!</v>
      </c>
      <c r="D160" s="24" t="e">
        <f t="shared" si="6"/>
        <v>#REF!</v>
      </c>
      <c r="E160" t="e">
        <f>MC_eff*#REF!</f>
        <v>#REF!</v>
      </c>
      <c r="F160">
        <f t="shared" si="9"/>
        <v>66</v>
      </c>
      <c r="G160" s="8" t="e">
        <f>G159*(1-#REF!)*(1-I159)</f>
        <v>#REF!</v>
      </c>
      <c r="H160" s="24" t="e">
        <f t="shared" si="7"/>
        <v>#REF!</v>
      </c>
      <c r="I160" t="e">
        <f>MC_eff*#REF!</f>
        <v>#REF!</v>
      </c>
      <c r="P160" s="11"/>
      <c r="Q160" s="11"/>
      <c r="R160" s="3"/>
    </row>
    <row r="161" spans="2:18">
      <c r="B161">
        <f t="shared" si="8"/>
        <v>52</v>
      </c>
      <c r="C161" s="8" t="e">
        <f>C160*(1-#REF!)*(1-E160)</f>
        <v>#REF!</v>
      </c>
      <c r="D161" s="24" t="e">
        <f t="shared" si="6"/>
        <v>#REF!</v>
      </c>
      <c r="E161" t="e">
        <f>MC_eff*#REF!</f>
        <v>#REF!</v>
      </c>
      <c r="F161">
        <f t="shared" si="9"/>
        <v>67</v>
      </c>
      <c r="G161" s="8" t="e">
        <f>G160*(1-#REF!)*(1-I160)</f>
        <v>#REF!</v>
      </c>
      <c r="H161" s="24" t="e">
        <f t="shared" si="7"/>
        <v>#REF!</v>
      </c>
      <c r="I161" t="e">
        <f>MC_eff*#REF!</f>
        <v>#REF!</v>
      </c>
      <c r="P161" s="11"/>
      <c r="Q161" s="11"/>
      <c r="R161" s="3"/>
    </row>
    <row r="162" spans="2:18">
      <c r="B162">
        <f t="shared" si="8"/>
        <v>53</v>
      </c>
      <c r="C162" s="8" t="e">
        <f>C161*(1-#REF!)*(1-E161)</f>
        <v>#REF!</v>
      </c>
      <c r="D162" s="24" t="e">
        <f t="shared" si="6"/>
        <v>#REF!</v>
      </c>
      <c r="E162" t="e">
        <f>MC_eff*#REF!</f>
        <v>#REF!</v>
      </c>
      <c r="F162">
        <f t="shared" si="9"/>
        <v>68</v>
      </c>
      <c r="G162" s="8" t="e">
        <f>G161*(1-#REF!)*(1-I161)</f>
        <v>#REF!</v>
      </c>
      <c r="H162" s="24" t="e">
        <f t="shared" si="7"/>
        <v>#REF!</v>
      </c>
      <c r="I162" t="e">
        <f>MC_eff*#REF!</f>
        <v>#REF!</v>
      </c>
      <c r="P162" s="11"/>
      <c r="Q162" s="11"/>
      <c r="R162" s="3"/>
    </row>
    <row r="163" spans="2:18">
      <c r="B163">
        <f t="shared" si="8"/>
        <v>54</v>
      </c>
      <c r="C163" s="8" t="e">
        <f>C162*(1-#REF!)*(1-E162)</f>
        <v>#REF!</v>
      </c>
      <c r="D163" s="24" t="e">
        <f t="shared" si="6"/>
        <v>#REF!</v>
      </c>
      <c r="E163" t="e">
        <f>MC_eff*#REF!</f>
        <v>#REF!</v>
      </c>
      <c r="F163">
        <f t="shared" si="9"/>
        <v>69</v>
      </c>
      <c r="G163" s="8" t="e">
        <f>G162*(1-#REF!)*(1-I162)</f>
        <v>#REF!</v>
      </c>
      <c r="H163" s="24" t="e">
        <f t="shared" si="7"/>
        <v>#REF!</v>
      </c>
      <c r="I163" t="e">
        <f>MC_eff*#REF!</f>
        <v>#REF!</v>
      </c>
      <c r="P163" s="11"/>
      <c r="Q163" s="11"/>
      <c r="R163" s="3"/>
    </row>
    <row r="164" spans="2:18">
      <c r="B164">
        <f t="shared" si="8"/>
        <v>55</v>
      </c>
      <c r="C164" s="8" t="e">
        <f>C163*(1-#REF!)*(1-E163)</f>
        <v>#REF!</v>
      </c>
      <c r="D164" s="24" t="e">
        <f t="shared" si="6"/>
        <v>#REF!</v>
      </c>
      <c r="E164" t="e">
        <f>MC_eff*#REF!</f>
        <v>#REF!</v>
      </c>
      <c r="F164">
        <f t="shared" si="9"/>
        <v>70</v>
      </c>
      <c r="G164" s="8" t="e">
        <f>G163*(1-#REF!)*(1-I163)</f>
        <v>#REF!</v>
      </c>
      <c r="H164" s="24" t="e">
        <f t="shared" si="7"/>
        <v>#REF!</v>
      </c>
      <c r="I164" t="e">
        <f>MC_eff*#REF!</f>
        <v>#REF!</v>
      </c>
      <c r="P164" s="11"/>
      <c r="Q164" s="11"/>
      <c r="R164" s="3"/>
    </row>
    <row r="165" spans="2:18">
      <c r="B165">
        <f t="shared" si="8"/>
        <v>56</v>
      </c>
      <c r="C165" s="8" t="e">
        <f>C164*(1-#REF!)*(1-E164)</f>
        <v>#REF!</v>
      </c>
      <c r="D165" s="24" t="e">
        <f t="shared" si="6"/>
        <v>#REF!</v>
      </c>
      <c r="E165" t="e">
        <f>MC_eff*#REF!</f>
        <v>#REF!</v>
      </c>
      <c r="F165">
        <f t="shared" si="9"/>
        <v>71</v>
      </c>
      <c r="G165" s="8" t="e">
        <f>G164*(1-#REF!)*(1-I164)</f>
        <v>#REF!</v>
      </c>
      <c r="H165" s="24" t="e">
        <f t="shared" si="7"/>
        <v>#REF!</v>
      </c>
      <c r="I165" t="e">
        <f>MC_eff*#REF!</f>
        <v>#REF!</v>
      </c>
      <c r="P165" s="11"/>
      <c r="Q165" s="11"/>
      <c r="R165" s="3"/>
    </row>
    <row r="166" spans="2:18">
      <c r="B166">
        <f t="shared" si="8"/>
        <v>57</v>
      </c>
      <c r="C166" s="8" t="e">
        <f>C165*(1-#REF!)*(1-E165)</f>
        <v>#REF!</v>
      </c>
      <c r="D166" s="24" t="e">
        <f t="shared" si="6"/>
        <v>#REF!</v>
      </c>
      <c r="E166" t="e">
        <f>MC_eff*#REF!</f>
        <v>#REF!</v>
      </c>
      <c r="F166">
        <f t="shared" si="9"/>
        <v>72</v>
      </c>
      <c r="G166" s="8" t="e">
        <f>G165*(1-#REF!)*(1-I165)</f>
        <v>#REF!</v>
      </c>
      <c r="H166" s="24" t="e">
        <f t="shared" si="7"/>
        <v>#REF!</v>
      </c>
      <c r="I166" t="e">
        <f>MC_eff*#REF!</f>
        <v>#REF!</v>
      </c>
      <c r="P166" s="11"/>
      <c r="Q166" s="11"/>
      <c r="R166" s="3"/>
    </row>
    <row r="167" spans="2:18">
      <c r="B167">
        <f t="shared" si="8"/>
        <v>58</v>
      </c>
      <c r="C167" s="8" t="e">
        <f>C166*(1-#REF!)*(1-E166)</f>
        <v>#REF!</v>
      </c>
      <c r="D167" s="24" t="e">
        <f t="shared" si="6"/>
        <v>#REF!</v>
      </c>
      <c r="E167" t="e">
        <f>MC_eff*#REF!</f>
        <v>#REF!</v>
      </c>
      <c r="F167">
        <f t="shared" si="9"/>
        <v>73</v>
      </c>
      <c r="G167" s="8" t="e">
        <f>G166*(1-#REF!)*(1-I166)</f>
        <v>#REF!</v>
      </c>
      <c r="H167" s="24" t="e">
        <f t="shared" si="7"/>
        <v>#REF!</v>
      </c>
      <c r="I167" t="e">
        <f>MC_eff*#REF!</f>
        <v>#REF!</v>
      </c>
      <c r="P167" s="11"/>
      <c r="Q167" s="11"/>
      <c r="R167" s="3"/>
    </row>
    <row r="168" spans="2:18">
      <c r="B168">
        <f t="shared" si="8"/>
        <v>59</v>
      </c>
      <c r="C168" s="8" t="e">
        <f>C167*(1-#REF!)*(1-E167)</f>
        <v>#REF!</v>
      </c>
      <c r="D168" s="24" t="e">
        <f t="shared" si="6"/>
        <v>#REF!</v>
      </c>
      <c r="E168" t="e">
        <f>MC_eff*#REF!</f>
        <v>#REF!</v>
      </c>
      <c r="F168">
        <f t="shared" si="9"/>
        <v>74</v>
      </c>
      <c r="G168" s="8" t="e">
        <f>G167*(1-#REF!)*(1-I167)</f>
        <v>#REF!</v>
      </c>
      <c r="H168" s="24" t="e">
        <f t="shared" si="7"/>
        <v>#REF!</v>
      </c>
      <c r="I168" t="e">
        <f>MC_eff*#REF!</f>
        <v>#REF!</v>
      </c>
      <c r="P168" s="11"/>
      <c r="Q168" s="11"/>
      <c r="R168" s="3"/>
    </row>
    <row r="169" spans="2:18">
      <c r="B169">
        <f t="shared" si="8"/>
        <v>60</v>
      </c>
      <c r="C169" s="8" t="e">
        <f>C168*(1-#REF!)*(1-E168)</f>
        <v>#REF!</v>
      </c>
      <c r="D169" s="24" t="e">
        <f t="shared" si="6"/>
        <v>#REF!</v>
      </c>
      <c r="E169" t="e">
        <f>MC_eff*#REF!</f>
        <v>#REF!</v>
      </c>
      <c r="F169">
        <f t="shared" si="9"/>
        <v>75</v>
      </c>
      <c r="G169" s="8" t="e">
        <f>G168*(1-#REF!)*(1-I168)</f>
        <v>#REF!</v>
      </c>
      <c r="H169" s="24" t="e">
        <f t="shared" si="7"/>
        <v>#REF!</v>
      </c>
      <c r="I169" t="e">
        <f>MC_eff*#REF!</f>
        <v>#REF!</v>
      </c>
      <c r="P169" s="11"/>
      <c r="Q169" s="11"/>
      <c r="R169" s="3"/>
    </row>
    <row r="170" spans="2:18">
      <c r="B170">
        <f t="shared" si="8"/>
        <v>61</v>
      </c>
      <c r="C170" s="8" t="e">
        <f>C169*(1-#REF!)*(1-E169)</f>
        <v>#REF!</v>
      </c>
      <c r="D170" s="24" t="e">
        <f t="shared" si="6"/>
        <v>#REF!</v>
      </c>
      <c r="E170" t="e">
        <f>MC_eff*#REF!</f>
        <v>#REF!</v>
      </c>
      <c r="F170">
        <f t="shared" si="9"/>
        <v>76</v>
      </c>
      <c r="G170" s="8" t="e">
        <f>G169*(1-#REF!)*(1-I169)</f>
        <v>#REF!</v>
      </c>
      <c r="H170" s="24" t="e">
        <f t="shared" si="7"/>
        <v>#REF!</v>
      </c>
      <c r="I170" t="e">
        <f>MC_eff*#REF!</f>
        <v>#REF!</v>
      </c>
      <c r="P170" s="11"/>
      <c r="Q170" s="11"/>
      <c r="R170" s="3"/>
    </row>
    <row r="171" spans="2:18">
      <c r="B171">
        <f t="shared" si="8"/>
        <v>62</v>
      </c>
      <c r="C171" s="8" t="e">
        <f>C170*(1-#REF!)*(1-E170)</f>
        <v>#REF!</v>
      </c>
      <c r="D171" s="24" t="e">
        <f t="shared" si="6"/>
        <v>#REF!</v>
      </c>
      <c r="E171" t="e">
        <f>MC_eff*#REF!</f>
        <v>#REF!</v>
      </c>
      <c r="F171">
        <f t="shared" si="9"/>
        <v>77</v>
      </c>
      <c r="G171" s="8" t="e">
        <f>G170*(1-#REF!)*(1-I170)</f>
        <v>#REF!</v>
      </c>
      <c r="H171" s="24" t="e">
        <f t="shared" si="7"/>
        <v>#REF!</v>
      </c>
      <c r="I171" t="e">
        <f>MC_eff*#REF!</f>
        <v>#REF!</v>
      </c>
      <c r="P171" s="11"/>
      <c r="Q171" s="11"/>
      <c r="R171" s="3"/>
    </row>
    <row r="172" spans="2:18">
      <c r="B172">
        <f t="shared" si="8"/>
        <v>63</v>
      </c>
      <c r="C172" s="8" t="e">
        <f>C171*(1-#REF!)*(1-E171)</f>
        <v>#REF!</v>
      </c>
      <c r="D172" s="24" t="e">
        <f t="shared" si="6"/>
        <v>#REF!</v>
      </c>
      <c r="E172" t="e">
        <f>MC_eff*#REF!</f>
        <v>#REF!</v>
      </c>
      <c r="F172">
        <f t="shared" si="9"/>
        <v>78</v>
      </c>
      <c r="G172" s="8" t="e">
        <f>G171*(1-#REF!)*(1-I171)</f>
        <v>#REF!</v>
      </c>
      <c r="H172" s="24" t="e">
        <f t="shared" si="7"/>
        <v>#REF!</v>
      </c>
      <c r="I172" t="e">
        <f>MC_eff*#REF!</f>
        <v>#REF!</v>
      </c>
      <c r="P172" s="11"/>
      <c r="Q172" s="11"/>
      <c r="R172" s="3"/>
    </row>
    <row r="173" spans="2:18">
      <c r="B173">
        <f t="shared" si="8"/>
        <v>64</v>
      </c>
      <c r="C173" s="8" t="e">
        <f>C172*(1-#REF!)*(1-E172)</f>
        <v>#REF!</v>
      </c>
      <c r="D173" s="24" t="e">
        <f t="shared" ref="D173:D194" si="10">1/(1+Discount_rate)^B173</f>
        <v>#REF!</v>
      </c>
      <c r="E173" t="e">
        <f>MC_eff*#REF!</f>
        <v>#REF!</v>
      </c>
      <c r="F173">
        <f t="shared" si="9"/>
        <v>79</v>
      </c>
      <c r="G173" s="8" t="e">
        <f>G172*(1-#REF!)*(1-I172)</f>
        <v>#REF!</v>
      </c>
      <c r="H173" s="24" t="e">
        <f t="shared" ref="H173:H179" si="11">1/(1+Discount_rate)^(F173-15)</f>
        <v>#REF!</v>
      </c>
      <c r="I173" t="e">
        <f>MC_eff*#REF!</f>
        <v>#REF!</v>
      </c>
      <c r="P173" s="11"/>
      <c r="Q173" s="11"/>
      <c r="R173" s="3"/>
    </row>
    <row r="174" spans="2:18">
      <c r="B174">
        <f t="shared" ref="B174:B194" si="12">1+B173</f>
        <v>65</v>
      </c>
      <c r="C174" s="8" t="e">
        <f>C173*(1-#REF!)*(1-E173)</f>
        <v>#REF!</v>
      </c>
      <c r="D174" s="24" t="e">
        <f t="shared" si="10"/>
        <v>#REF!</v>
      </c>
      <c r="E174" t="e">
        <f>MC_eff*#REF!</f>
        <v>#REF!</v>
      </c>
      <c r="F174">
        <f t="shared" ref="F174:F179" si="13">1+F173</f>
        <v>80</v>
      </c>
      <c r="G174" s="8" t="e">
        <f>G173*(1-#REF!)*(1-I173)</f>
        <v>#REF!</v>
      </c>
      <c r="H174" s="24" t="e">
        <f t="shared" si="11"/>
        <v>#REF!</v>
      </c>
      <c r="I174" t="e">
        <f>MC_eff*#REF!</f>
        <v>#REF!</v>
      </c>
      <c r="P174" s="11"/>
      <c r="Q174" s="11"/>
      <c r="R174" s="3"/>
    </row>
    <row r="175" spans="2:18">
      <c r="B175">
        <f t="shared" si="12"/>
        <v>66</v>
      </c>
      <c r="C175" s="8" t="e">
        <f>C174*(1-#REF!)*(1-E174)</f>
        <v>#REF!</v>
      </c>
      <c r="D175" s="24" t="e">
        <f t="shared" si="10"/>
        <v>#REF!</v>
      </c>
      <c r="E175" t="e">
        <f>MC_eff*#REF!</f>
        <v>#REF!</v>
      </c>
      <c r="F175">
        <f t="shared" si="13"/>
        <v>81</v>
      </c>
      <c r="G175" s="8" t="e">
        <f>G174*(1-#REF!)*(1-I174)</f>
        <v>#REF!</v>
      </c>
      <c r="H175" s="24" t="e">
        <f t="shared" si="11"/>
        <v>#REF!</v>
      </c>
      <c r="I175" t="e">
        <f>MC_eff*#REF!</f>
        <v>#REF!</v>
      </c>
      <c r="P175" s="11"/>
      <c r="Q175" s="11"/>
      <c r="R175" s="3"/>
    </row>
    <row r="176" spans="2:18">
      <c r="B176">
        <f t="shared" si="12"/>
        <v>67</v>
      </c>
      <c r="C176" s="8" t="e">
        <f>C175*(1-#REF!)*(1-E175)</f>
        <v>#REF!</v>
      </c>
      <c r="D176" s="24" t="e">
        <f t="shared" si="10"/>
        <v>#REF!</v>
      </c>
      <c r="E176" t="e">
        <f>MC_eff*#REF!</f>
        <v>#REF!</v>
      </c>
      <c r="F176">
        <f t="shared" si="13"/>
        <v>82</v>
      </c>
      <c r="G176" s="8" t="e">
        <f>G175*(1-#REF!)*(1-I175)</f>
        <v>#REF!</v>
      </c>
      <c r="H176" s="24" t="e">
        <f t="shared" si="11"/>
        <v>#REF!</v>
      </c>
      <c r="I176" t="e">
        <f>MC_eff*#REF!</f>
        <v>#REF!</v>
      </c>
      <c r="P176" s="11"/>
      <c r="Q176" s="11"/>
      <c r="R176" s="3"/>
    </row>
    <row r="177" spans="2:18">
      <c r="B177">
        <f t="shared" si="12"/>
        <v>68</v>
      </c>
      <c r="C177" s="8" t="e">
        <f>C176*(1-#REF!)*(1-E176)</f>
        <v>#REF!</v>
      </c>
      <c r="D177" s="24" t="e">
        <f t="shared" si="10"/>
        <v>#REF!</v>
      </c>
      <c r="E177" t="e">
        <f>MC_eff*#REF!</f>
        <v>#REF!</v>
      </c>
      <c r="F177">
        <f t="shared" si="13"/>
        <v>83</v>
      </c>
      <c r="G177" s="8" t="e">
        <f>G176*(1-#REF!)*(1-I176)</f>
        <v>#REF!</v>
      </c>
      <c r="H177" s="24" t="e">
        <f t="shared" si="11"/>
        <v>#REF!</v>
      </c>
      <c r="I177" t="e">
        <f>MC_eff*#REF!</f>
        <v>#REF!</v>
      </c>
      <c r="P177" s="11"/>
      <c r="Q177" s="11"/>
      <c r="R177" s="3"/>
    </row>
    <row r="178" spans="2:18">
      <c r="B178">
        <f t="shared" si="12"/>
        <v>69</v>
      </c>
      <c r="C178" s="8" t="e">
        <f>C177*(1-#REF!)*(1-E177)</f>
        <v>#REF!</v>
      </c>
      <c r="D178" s="24" t="e">
        <f t="shared" si="10"/>
        <v>#REF!</v>
      </c>
      <c r="E178" t="e">
        <f>MC_eff*#REF!</f>
        <v>#REF!</v>
      </c>
      <c r="F178">
        <f t="shared" si="13"/>
        <v>84</v>
      </c>
      <c r="G178" s="8" t="e">
        <f>G177*(1-#REF!)*(1-I177)</f>
        <v>#REF!</v>
      </c>
      <c r="H178" s="24" t="e">
        <f t="shared" si="11"/>
        <v>#REF!</v>
      </c>
      <c r="I178" t="e">
        <f>MC_eff*#REF!</f>
        <v>#REF!</v>
      </c>
      <c r="P178" s="11"/>
      <c r="Q178" s="11"/>
      <c r="R178" s="3"/>
    </row>
    <row r="179" spans="2:18">
      <c r="B179">
        <f t="shared" si="12"/>
        <v>70</v>
      </c>
      <c r="C179" s="8" t="e">
        <f>C178*(1-#REF!)*(1-E178)</f>
        <v>#REF!</v>
      </c>
      <c r="D179" s="24" t="e">
        <f t="shared" si="10"/>
        <v>#REF!</v>
      </c>
      <c r="E179" t="e">
        <f>MC_eff*#REF!</f>
        <v>#REF!</v>
      </c>
      <c r="F179">
        <f t="shared" si="13"/>
        <v>85</v>
      </c>
      <c r="G179" s="8" t="e">
        <f>G178*(1-#REF!)*(1-I178)</f>
        <v>#REF!</v>
      </c>
      <c r="H179" s="24" t="e">
        <f t="shared" si="11"/>
        <v>#REF!</v>
      </c>
      <c r="I179" t="e">
        <f>MC_eff*#REF!</f>
        <v>#REF!</v>
      </c>
      <c r="P179" s="11"/>
      <c r="Q179" s="11"/>
      <c r="R179" s="3"/>
    </row>
    <row r="180" spans="2:18">
      <c r="B180">
        <f t="shared" si="12"/>
        <v>71</v>
      </c>
      <c r="C180" s="8" t="e">
        <f>C179*(1-#REF!)*(1-E179)</f>
        <v>#REF!</v>
      </c>
      <c r="D180" s="24" t="e">
        <f t="shared" si="10"/>
        <v>#REF!</v>
      </c>
      <c r="E180" t="e">
        <f>MC_eff*#REF!</f>
        <v>#REF!</v>
      </c>
      <c r="G180" s="8"/>
      <c r="H180" s="24"/>
      <c r="P180" s="11"/>
      <c r="Q180" s="11"/>
      <c r="R180" s="3"/>
    </row>
    <row r="181" spans="2:18">
      <c r="B181">
        <f t="shared" si="12"/>
        <v>72</v>
      </c>
      <c r="C181" s="8" t="e">
        <f>C180*(1-#REF!)*(1-E180)</f>
        <v>#REF!</v>
      </c>
      <c r="D181" s="24" t="e">
        <f t="shared" si="10"/>
        <v>#REF!</v>
      </c>
      <c r="E181" t="e">
        <f>MC_eff*#REF!</f>
        <v>#REF!</v>
      </c>
      <c r="H181" s="24"/>
      <c r="P181" s="11"/>
      <c r="Q181" s="11"/>
      <c r="R181" s="3"/>
    </row>
    <row r="182" spans="2:18">
      <c r="B182">
        <f t="shared" si="12"/>
        <v>73</v>
      </c>
      <c r="C182" s="8" t="e">
        <f>C181*(1-#REF!)*(1-E181)</f>
        <v>#REF!</v>
      </c>
      <c r="D182" s="24" t="e">
        <f t="shared" si="10"/>
        <v>#REF!</v>
      </c>
      <c r="E182" t="e">
        <f>MC_eff*#REF!</f>
        <v>#REF!</v>
      </c>
      <c r="H182" s="24"/>
      <c r="P182" s="11"/>
      <c r="Q182" s="11"/>
      <c r="R182" s="3"/>
    </row>
    <row r="183" spans="2:18">
      <c r="B183">
        <f t="shared" si="12"/>
        <v>74</v>
      </c>
      <c r="C183" s="8" t="e">
        <f>C182*(1-#REF!)*(1-E182)</f>
        <v>#REF!</v>
      </c>
      <c r="D183" s="24" t="e">
        <f t="shared" si="10"/>
        <v>#REF!</v>
      </c>
      <c r="E183" t="e">
        <f>MC_eff*#REF!</f>
        <v>#REF!</v>
      </c>
      <c r="H183" s="24"/>
      <c r="P183" s="11"/>
      <c r="Q183" s="11"/>
      <c r="R183" s="3"/>
    </row>
    <row r="184" spans="2:18">
      <c r="B184">
        <f t="shared" si="12"/>
        <v>75</v>
      </c>
      <c r="C184" s="8" t="e">
        <f>C183*(1-#REF!)*(1-E183)</f>
        <v>#REF!</v>
      </c>
      <c r="D184" s="24" t="e">
        <f t="shared" si="10"/>
        <v>#REF!</v>
      </c>
      <c r="E184" t="e">
        <f>MC_eff*#REF!</f>
        <v>#REF!</v>
      </c>
      <c r="H184" s="24"/>
      <c r="P184" s="11"/>
      <c r="Q184" s="11"/>
      <c r="R184" s="3"/>
    </row>
    <row r="185" spans="2:18">
      <c r="B185">
        <f t="shared" si="12"/>
        <v>76</v>
      </c>
      <c r="C185" s="8" t="e">
        <f>C184*(1-#REF!)*(1-E184)</f>
        <v>#REF!</v>
      </c>
      <c r="D185" s="24" t="e">
        <f t="shared" si="10"/>
        <v>#REF!</v>
      </c>
      <c r="E185" t="e">
        <f>MC_eff*#REF!</f>
        <v>#REF!</v>
      </c>
      <c r="H185" s="24"/>
      <c r="P185" s="11"/>
      <c r="Q185" s="11"/>
      <c r="R185" s="3"/>
    </row>
    <row r="186" spans="2:18">
      <c r="B186">
        <f t="shared" si="12"/>
        <v>77</v>
      </c>
      <c r="C186" s="8" t="e">
        <f>C185*(1-#REF!)*(1-E185)</f>
        <v>#REF!</v>
      </c>
      <c r="D186" s="24" t="e">
        <f t="shared" si="10"/>
        <v>#REF!</v>
      </c>
      <c r="E186" t="e">
        <f>MC_eff*#REF!</f>
        <v>#REF!</v>
      </c>
      <c r="H186" s="24"/>
      <c r="P186" s="11"/>
      <c r="Q186" s="11"/>
      <c r="R186" s="3"/>
    </row>
    <row r="187" spans="2:18">
      <c r="B187">
        <f t="shared" si="12"/>
        <v>78</v>
      </c>
      <c r="C187" s="8" t="e">
        <f>C186*(1-#REF!)*(1-E186)</f>
        <v>#REF!</v>
      </c>
      <c r="D187" s="24" t="e">
        <f t="shared" si="10"/>
        <v>#REF!</v>
      </c>
      <c r="E187" t="e">
        <f>MC_eff*#REF!</f>
        <v>#REF!</v>
      </c>
      <c r="H187" s="24"/>
      <c r="P187" s="11"/>
      <c r="Q187" s="11"/>
      <c r="R187" s="3"/>
    </row>
    <row r="188" spans="2:18">
      <c r="B188">
        <f t="shared" si="12"/>
        <v>79</v>
      </c>
      <c r="C188" s="8" t="e">
        <f>C187*(1-#REF!)*(1-E187)</f>
        <v>#REF!</v>
      </c>
      <c r="D188" s="24" t="e">
        <f t="shared" si="10"/>
        <v>#REF!</v>
      </c>
      <c r="E188" t="e">
        <f>MC_eff*#REF!</f>
        <v>#REF!</v>
      </c>
      <c r="H188" s="24"/>
      <c r="P188" s="11"/>
      <c r="Q188" s="11"/>
      <c r="R188" s="3"/>
    </row>
    <row r="189" spans="2:18">
      <c r="B189">
        <f t="shared" si="12"/>
        <v>80</v>
      </c>
      <c r="C189" s="8" t="e">
        <f>C188*(1-#REF!)*(1-E188)</f>
        <v>#REF!</v>
      </c>
      <c r="D189" s="24" t="e">
        <f t="shared" si="10"/>
        <v>#REF!</v>
      </c>
      <c r="E189" t="e">
        <f>MC_eff*#REF!</f>
        <v>#REF!</v>
      </c>
      <c r="H189" s="24"/>
      <c r="P189" s="11"/>
      <c r="Q189" s="11"/>
      <c r="R189" s="3"/>
    </row>
    <row r="190" spans="2:18">
      <c r="B190">
        <f t="shared" si="12"/>
        <v>81</v>
      </c>
      <c r="C190" s="8" t="e">
        <f>C189*(1-#REF!)*(1-E189)</f>
        <v>#REF!</v>
      </c>
      <c r="D190" s="24" t="e">
        <f t="shared" si="10"/>
        <v>#REF!</v>
      </c>
      <c r="E190" t="e">
        <f>MC_eff*#REF!</f>
        <v>#REF!</v>
      </c>
      <c r="H190" s="24"/>
      <c r="P190" s="11"/>
      <c r="Q190" s="11"/>
      <c r="R190" s="3"/>
    </row>
    <row r="191" spans="2:18">
      <c r="B191">
        <f t="shared" si="12"/>
        <v>82</v>
      </c>
      <c r="C191" s="8" t="e">
        <f>C190*(1-#REF!)*(1-E190)</f>
        <v>#REF!</v>
      </c>
      <c r="D191" s="24" t="e">
        <f t="shared" si="10"/>
        <v>#REF!</v>
      </c>
      <c r="E191" t="e">
        <f>MC_eff*#REF!</f>
        <v>#REF!</v>
      </c>
      <c r="H191" s="24"/>
      <c r="P191" s="11"/>
      <c r="Q191" s="11"/>
      <c r="R191" s="3"/>
    </row>
    <row r="192" spans="2:18">
      <c r="B192">
        <f t="shared" si="12"/>
        <v>83</v>
      </c>
      <c r="C192" s="8" t="e">
        <f>C191*(1-#REF!)*(1-E191)</f>
        <v>#REF!</v>
      </c>
      <c r="D192" s="24" t="e">
        <f t="shared" si="10"/>
        <v>#REF!</v>
      </c>
      <c r="E192" t="e">
        <f>MC_eff*#REF!</f>
        <v>#REF!</v>
      </c>
      <c r="H192" s="24"/>
      <c r="P192" s="11"/>
      <c r="Q192" s="11"/>
      <c r="R192" s="3"/>
    </row>
    <row r="193" spans="2:18">
      <c r="B193">
        <f t="shared" si="12"/>
        <v>84</v>
      </c>
      <c r="C193" s="8" t="e">
        <f>C192*(1-#REF!)*(1-E192)</f>
        <v>#REF!</v>
      </c>
      <c r="D193" s="24" t="e">
        <f t="shared" si="10"/>
        <v>#REF!</v>
      </c>
      <c r="E193" t="e">
        <f>MC_eff*#REF!</f>
        <v>#REF!</v>
      </c>
      <c r="H193" s="24"/>
      <c r="P193" s="11"/>
      <c r="Q193" s="11"/>
      <c r="R193" s="3"/>
    </row>
    <row r="194" spans="2:18">
      <c r="B194">
        <f t="shared" si="12"/>
        <v>85</v>
      </c>
      <c r="C194" s="8" t="e">
        <f>C193*(1-#REF!)*(1-E193)</f>
        <v>#REF!</v>
      </c>
      <c r="D194" s="24" t="e">
        <f t="shared" si="10"/>
        <v>#REF!</v>
      </c>
      <c r="E194" t="e">
        <f>MC_eff*#REF!</f>
        <v>#REF!</v>
      </c>
      <c r="H194" s="24"/>
      <c r="P194" s="11"/>
      <c r="Q194" s="11"/>
      <c r="R194" s="3"/>
    </row>
    <row r="195" spans="2:18">
      <c r="C195" s="8" t="e">
        <f>SUMPRODUCT(C109:C194,D109:D194,E109:E194)</f>
        <v>#REF!</v>
      </c>
      <c r="G195" s="8" t="e">
        <f>SUMPRODUCT(G109:G194,H109:H194,I109:I194)</f>
        <v>#REF!</v>
      </c>
      <c r="P195" s="11"/>
      <c r="Q195" s="11"/>
      <c r="R195" s="3"/>
    </row>
    <row r="196" spans="2:18">
      <c r="P196" s="11"/>
      <c r="Q196" s="11"/>
      <c r="R196" s="3"/>
    </row>
    <row r="197" spans="2:18">
      <c r="P197" s="11"/>
      <c r="Q197" s="11"/>
      <c r="R197" s="3"/>
    </row>
    <row r="198" spans="2:18">
      <c r="C198" t="e">
        <f>C195/G195</f>
        <v>#REF!</v>
      </c>
      <c r="P198" s="11"/>
      <c r="Q198" s="11"/>
      <c r="R198" s="3"/>
    </row>
    <row r="199" spans="2:18">
      <c r="P199" s="11"/>
      <c r="Q199" s="11"/>
      <c r="R199" s="3"/>
    </row>
    <row r="200" spans="2:18">
      <c r="P200" s="11"/>
      <c r="Q200" s="11"/>
      <c r="R200" s="3"/>
    </row>
    <row r="201" spans="2:18">
      <c r="P201" s="11"/>
      <c r="Q201" s="11"/>
      <c r="R201" s="3"/>
    </row>
    <row r="202" spans="2:18">
      <c r="P202" s="11"/>
      <c r="Q202" s="11"/>
      <c r="R202" s="3"/>
    </row>
    <row r="203" spans="2:18">
      <c r="P203" s="11"/>
      <c r="Q203" s="11"/>
      <c r="R203" s="3"/>
    </row>
    <row r="204" spans="2:18">
      <c r="P204" s="11"/>
      <c r="Q204" s="11"/>
      <c r="R204" s="3"/>
    </row>
    <row r="205" spans="2:18">
      <c r="P205" s="11"/>
      <c r="Q205" s="11"/>
      <c r="R205" s="3"/>
    </row>
    <row r="206" spans="2:18">
      <c r="P206" s="11"/>
      <c r="Q206" s="11"/>
      <c r="R206" s="3"/>
    </row>
    <row r="207" spans="2:18">
      <c r="P207" s="11"/>
      <c r="Q207" s="11"/>
      <c r="R207" s="3"/>
    </row>
    <row r="208" spans="2:18">
      <c r="P208" s="11"/>
      <c r="Q208" s="11"/>
      <c r="R208" s="3"/>
    </row>
    <row r="209" spans="16:18">
      <c r="P209" s="11"/>
      <c r="Q209" s="11"/>
      <c r="R209" s="3"/>
    </row>
    <row r="210" spans="16:18">
      <c r="P210" s="11"/>
      <c r="Q210" s="11"/>
      <c r="R210" s="3"/>
    </row>
    <row r="211" spans="16:18">
      <c r="P211" s="11"/>
      <c r="Q211" s="11"/>
      <c r="R211" s="3"/>
    </row>
    <row r="212" spans="16:18">
      <c r="P212" s="11"/>
      <c r="Q212" s="11"/>
      <c r="R212" s="3"/>
    </row>
    <row r="213" spans="16:18">
      <c r="P213" s="11"/>
      <c r="Q213" s="11"/>
      <c r="R213" s="3"/>
    </row>
    <row r="214" spans="16:18">
      <c r="P214" s="11"/>
      <c r="Q214" s="11"/>
      <c r="R214" s="3"/>
    </row>
    <row r="215" spans="16:18">
      <c r="P215" s="11"/>
      <c r="Q215" s="11"/>
      <c r="R215" s="3"/>
    </row>
    <row r="216" spans="16:18">
      <c r="P216" s="11"/>
      <c r="Q216" s="11"/>
      <c r="R216" s="3"/>
    </row>
    <row r="217" spans="16:18">
      <c r="P217" s="11"/>
      <c r="Q217" s="11"/>
      <c r="R217" s="3"/>
    </row>
    <row r="218" spans="16:18">
      <c r="P218" s="11"/>
      <c r="Q218" s="11"/>
      <c r="R218" s="3"/>
    </row>
    <row r="219" spans="16:18">
      <c r="P219" s="11"/>
      <c r="Q219" s="11"/>
      <c r="R219" s="3"/>
    </row>
    <row r="220" spans="16:18">
      <c r="P220" s="11"/>
      <c r="Q220" s="11"/>
      <c r="R220" s="3"/>
    </row>
    <row r="221" spans="16:18">
      <c r="P221" s="11"/>
      <c r="Q221" s="11"/>
      <c r="R221" s="3"/>
    </row>
    <row r="222" spans="16:18">
      <c r="P222" s="11"/>
      <c r="Q222" s="11"/>
      <c r="R222" s="3"/>
    </row>
    <row r="223" spans="16:18">
      <c r="P223" s="11"/>
      <c r="Q223" s="11"/>
      <c r="R223" s="3"/>
    </row>
    <row r="224" spans="16:18">
      <c r="P224" s="11"/>
      <c r="Q224" s="11"/>
      <c r="R224" s="3"/>
    </row>
    <row r="225" spans="16:18">
      <c r="P225" s="11"/>
      <c r="Q225" s="11"/>
      <c r="R225" s="3"/>
    </row>
    <row r="226" spans="16:18">
      <c r="P226" s="11"/>
      <c r="Q226" s="11"/>
      <c r="R226" s="3"/>
    </row>
    <row r="227" spans="16:18">
      <c r="P227" s="11"/>
      <c r="Q227" s="11"/>
      <c r="R227" s="3"/>
    </row>
    <row r="228" spans="16:18">
      <c r="P228" s="11"/>
      <c r="Q228" s="11"/>
      <c r="R228" s="3"/>
    </row>
    <row r="229" spans="16:18">
      <c r="P229" s="11"/>
      <c r="Q229" s="11"/>
      <c r="R229" s="3"/>
    </row>
    <row r="230" spans="16:18">
      <c r="P230" s="11"/>
      <c r="Q230" s="11"/>
      <c r="R230" s="3"/>
    </row>
    <row r="231" spans="16:18">
      <c r="P231" s="11"/>
      <c r="Q231" s="11"/>
      <c r="R231" s="3"/>
    </row>
    <row r="232" spans="16:18">
      <c r="P232" s="11"/>
      <c r="Q232" s="11"/>
      <c r="R232" s="3"/>
    </row>
    <row r="233" spans="16:18">
      <c r="P233" s="11"/>
      <c r="Q233" s="11"/>
      <c r="R233" s="3"/>
    </row>
    <row r="234" spans="16:18">
      <c r="P234" s="11"/>
      <c r="Q234" s="11"/>
    </row>
    <row r="235" spans="16:18">
      <c r="P235" s="11"/>
      <c r="Q235" s="11"/>
    </row>
    <row r="236" spans="16:18">
      <c r="P236" s="11"/>
      <c r="Q236" s="11"/>
    </row>
    <row r="237" spans="16:18">
      <c r="P237" s="11"/>
      <c r="Q237" s="11"/>
    </row>
    <row r="238" spans="16:18">
      <c r="P238" s="11"/>
    </row>
    <row r="239" spans="16:18">
      <c r="P239" s="11"/>
    </row>
    <row r="240" spans="16:18">
      <c r="P240" s="11"/>
    </row>
    <row r="241" spans="16:16">
      <c r="P241" s="11"/>
    </row>
    <row r="242" spans="16:16">
      <c r="P242" s="11"/>
    </row>
    <row r="243" spans="16:16">
      <c r="P243" s="11"/>
    </row>
    <row r="244" spans="16:16">
      <c r="P244" s="1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2">
              <controlPr defaultSize="0" print="0" autoFill="0" autoPict="0" macro="[0]!EIMC_tables">
                <anchor moveWithCells="1">
                  <from>
                    <xdr:col>15</xdr:col>
                    <xdr:colOff>123825</xdr:colOff>
                    <xdr:row>2</xdr:row>
                    <xdr:rowOff>85725</xdr:rowOff>
                  </from>
                  <to>
                    <xdr:col>16</xdr:col>
                    <xdr:colOff>485775</xdr:colOff>
                    <xdr:row>5</xdr:row>
                    <xdr:rowOff>133350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8"/>
  <dimension ref="A1"/>
  <sheetViews>
    <sheetView workbookViewId="0">
      <selection activeCell="T111" sqref="T111"/>
    </sheetView>
  </sheetViews>
  <sheetFormatPr defaultColWidth="9.140625"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1"/>
  <dimension ref="B2:T84"/>
  <sheetViews>
    <sheetView topLeftCell="D52" zoomScale="70" zoomScaleNormal="70" workbookViewId="0">
      <selection activeCell="M86" sqref="M86"/>
    </sheetView>
  </sheetViews>
  <sheetFormatPr defaultColWidth="9.140625" defaultRowHeight="15"/>
  <cols>
    <col min="2" max="2" width="13" bestFit="1" customWidth="1"/>
    <col min="3" max="3" width="18.42578125" bestFit="1" customWidth="1"/>
    <col min="4" max="4" width="18.140625" customWidth="1"/>
    <col min="5" max="5" width="18" customWidth="1"/>
    <col min="6" max="6" width="15.28515625" customWidth="1"/>
    <col min="7" max="7" width="14.85546875" customWidth="1"/>
    <col min="8" max="8" width="16.7109375" bestFit="1" customWidth="1"/>
    <col min="9" max="9" width="17" customWidth="1"/>
    <col min="10" max="12" width="8.140625" customWidth="1"/>
    <col min="13" max="13" width="12.28515625" customWidth="1"/>
    <col min="14" max="14" width="12.5703125" customWidth="1"/>
    <col min="15" max="15" width="15.85546875" customWidth="1"/>
    <col min="16" max="16" width="18.140625" customWidth="1"/>
    <col min="17" max="17" width="15" customWidth="1"/>
    <col min="18" max="18" width="17.28515625" customWidth="1"/>
    <col min="19" max="19" width="14.28515625" customWidth="1"/>
    <col min="20" max="20" width="14.7109375" customWidth="1"/>
  </cols>
  <sheetData>
    <row r="2" spans="2:20" ht="18.75">
      <c r="B2" s="27" t="e">
        <f>#REF!</f>
        <v>#REF!</v>
      </c>
      <c r="C2" s="27" t="e">
        <f>#REF!</f>
        <v>#REF!</v>
      </c>
      <c r="D2" s="27" t="e">
        <f>#REF!</f>
        <v>#REF!</v>
      </c>
      <c r="E2" s="27" t="e">
        <f>#REF!</f>
        <v>#REF!</v>
      </c>
      <c r="F2" s="29" t="e">
        <f>#REF!</f>
        <v>#REF!</v>
      </c>
      <c r="G2" s="27" t="e">
        <f>#REF!</f>
        <v>#REF!</v>
      </c>
      <c r="H2" s="27" t="e">
        <f>#REF!</f>
        <v>#REF!</v>
      </c>
      <c r="I2" s="30" t="e">
        <f>#REF!</f>
        <v>#REF!</v>
      </c>
      <c r="M2" s="27" t="e">
        <f>#REF!</f>
        <v>#REF!</v>
      </c>
      <c r="N2" s="27" t="e">
        <f>#REF!</f>
        <v>#REF!</v>
      </c>
      <c r="O2" s="27" t="e">
        <f>#REF!</f>
        <v>#REF!</v>
      </c>
      <c r="P2" s="27" t="e">
        <f>#REF!</f>
        <v>#REF!</v>
      </c>
      <c r="Q2" s="29" t="e">
        <f>#REF!</f>
        <v>#REF!</v>
      </c>
      <c r="R2" s="27" t="e">
        <f>#REF!</f>
        <v>#REF!</v>
      </c>
      <c r="S2" s="27" t="e">
        <f>#REF!</f>
        <v>#REF!</v>
      </c>
      <c r="T2" s="30" t="e">
        <f>#REF!</f>
        <v>#REF!</v>
      </c>
    </row>
    <row r="3" spans="2:20" ht="18.75">
      <c r="B3" s="27"/>
      <c r="C3" s="26"/>
      <c r="D3" s="26" t="e">
        <f>#REF!</f>
        <v>#REF!</v>
      </c>
      <c r="E3" s="26" t="e">
        <f>#REF!</f>
        <v>#REF!</v>
      </c>
      <c r="F3" s="28" t="e">
        <f>#REF!</f>
        <v>#REF!</v>
      </c>
      <c r="G3" s="26" t="e">
        <f>#REF!</f>
        <v>#REF!</v>
      </c>
      <c r="H3" s="26" t="e">
        <f>#REF!</f>
        <v>#REF!</v>
      </c>
      <c r="I3" s="31" t="e">
        <f>#REF!</f>
        <v>#REF!</v>
      </c>
      <c r="M3" s="27"/>
      <c r="N3" s="26"/>
      <c r="O3" s="26" t="e">
        <f>#REF!</f>
        <v>#REF!</v>
      </c>
      <c r="P3" s="26" t="e">
        <f>#REF!</f>
        <v>#REF!</v>
      </c>
      <c r="Q3" s="28" t="e">
        <f>#REF!</f>
        <v>#REF!</v>
      </c>
      <c r="R3" s="26" t="e">
        <f>#REF!</f>
        <v>#REF!</v>
      </c>
      <c r="S3" s="26" t="e">
        <f>#REF!</f>
        <v>#REF!</v>
      </c>
      <c r="T3" s="31" t="e">
        <f>#REF!</f>
        <v>#REF!</v>
      </c>
    </row>
    <row r="4" spans="2:20" ht="18.75">
      <c r="B4" s="66" t="s">
        <v>87</v>
      </c>
      <c r="C4" s="50" t="e">
        <f>VLOOKUP($B4,#REF!,8,FALSE)</f>
        <v>#REF!</v>
      </c>
      <c r="D4" s="55" t="e">
        <f>VLOOKUP($B4,#REF!,10,FALSE)/1000000</f>
        <v>#REF!</v>
      </c>
      <c r="E4" s="55" t="e">
        <f>VLOOKUP($B4,#REF!,11,FALSE)/1000000</f>
        <v>#REF!</v>
      </c>
      <c r="F4" s="55" t="e">
        <f>VLOOKUP($B4,#REF!,13,FALSE)/1000000</f>
        <v>#REF!</v>
      </c>
      <c r="G4" s="78" t="e">
        <f>VLOOKUP($B4,#REF!,6,FALSE)/1000</f>
        <v>#REF!</v>
      </c>
      <c r="H4" s="57" t="e">
        <f>VLOOKUP($B4,#REF!,7,FALSE)/1000</f>
        <v>#REF!</v>
      </c>
      <c r="I4" s="69" t="e">
        <f>VLOOKUP($B4,#REF!,5,FALSE)/1000000</f>
        <v>#REF!</v>
      </c>
      <c r="M4" s="66" t="e">
        <f>#REF!</f>
        <v>#REF!</v>
      </c>
      <c r="N4" s="50" t="e">
        <f>#REF!</f>
        <v>#REF!</v>
      </c>
      <c r="O4" s="55" t="e">
        <f>#REF!</f>
        <v>#REF!</v>
      </c>
      <c r="P4" s="55" t="e">
        <f>#REF!</f>
        <v>#REF!</v>
      </c>
      <c r="Q4" s="55" t="e">
        <f>#REF!</f>
        <v>#REF!</v>
      </c>
      <c r="R4" s="56" t="e">
        <f>#REF!</f>
        <v>#REF!</v>
      </c>
      <c r="S4" s="57" t="e">
        <f>#REF!</f>
        <v>#REF!</v>
      </c>
      <c r="T4" s="61" t="e">
        <f>#REF!</f>
        <v>#REF!</v>
      </c>
    </row>
    <row r="5" spans="2:20" ht="18.75">
      <c r="B5" s="42" t="e">
        <f>#REF!</f>
        <v>#REF!</v>
      </c>
      <c r="C5" s="51" t="e">
        <f>#REF!</f>
        <v>#REF!</v>
      </c>
      <c r="D5" s="48" t="e">
        <f>#REF!</f>
        <v>#REF!</v>
      </c>
      <c r="E5" s="48" t="e">
        <f>#REF!</f>
        <v>#REF!</v>
      </c>
      <c r="F5" s="48" t="e">
        <f>#REF!</f>
        <v>#REF!</v>
      </c>
      <c r="G5" s="77" t="e">
        <f>#REF!</f>
        <v>#REF!</v>
      </c>
      <c r="H5" s="59" t="e">
        <f>#REF!</f>
        <v>#REF!</v>
      </c>
      <c r="I5" s="70" t="e">
        <f>#REF!</f>
        <v>#REF!</v>
      </c>
      <c r="M5" s="42" t="e">
        <f>#REF!</f>
        <v>#REF!</v>
      </c>
      <c r="N5" s="51" t="e">
        <f>#REF!</f>
        <v>#REF!</v>
      </c>
      <c r="O5" s="48" t="e">
        <f>#REF!</f>
        <v>#REF!</v>
      </c>
      <c r="P5" s="48" t="e">
        <f>#REF!</f>
        <v>#REF!</v>
      </c>
      <c r="Q5" s="48" t="e">
        <f>#REF!</f>
        <v>#REF!</v>
      </c>
      <c r="R5" s="51" t="e">
        <f>#REF!</f>
        <v>#REF!</v>
      </c>
      <c r="S5" s="59" t="e">
        <f>#REF!</f>
        <v>#REF!</v>
      </c>
      <c r="T5" s="62" t="e">
        <f>#REF!</f>
        <v>#REF!</v>
      </c>
    </row>
    <row r="6" spans="2:20" ht="18.75">
      <c r="B6" s="42"/>
      <c r="C6" s="51"/>
      <c r="D6" s="43" t="e">
        <f>#REF!</f>
        <v>#REF!</v>
      </c>
      <c r="E6" s="43"/>
      <c r="F6" s="43"/>
      <c r="G6" s="43" t="e">
        <f>#REF!</f>
        <v>#REF!</v>
      </c>
      <c r="H6" s="43" t="e">
        <f>#REF!</f>
        <v>#REF!</v>
      </c>
      <c r="I6" s="45" t="e">
        <f>#REF!</f>
        <v>#REF!</v>
      </c>
      <c r="K6" s="3"/>
      <c r="M6" s="42"/>
      <c r="N6" s="51"/>
      <c r="O6" s="43" t="e">
        <f>#REF!</f>
        <v>#REF!</v>
      </c>
      <c r="P6" s="43"/>
      <c r="Q6" s="43"/>
      <c r="R6" s="43" t="e">
        <f>#REF!</f>
        <v>#REF!</v>
      </c>
      <c r="S6" s="43" t="e">
        <f>#REF!</f>
        <v>#REF!</v>
      </c>
      <c r="T6" s="45" t="e">
        <f>#REF!</f>
        <v>#REF!</v>
      </c>
    </row>
    <row r="7" spans="2:20" ht="18.75">
      <c r="B7" s="34" t="e">
        <f>#REF!</f>
        <v>#REF!</v>
      </c>
      <c r="C7" s="52" t="e">
        <f>#REF!</f>
        <v>#REF!</v>
      </c>
      <c r="D7" s="47" t="e">
        <f>#REF!</f>
        <v>#REF!</v>
      </c>
      <c r="E7" s="47" t="e">
        <f>#REF!</f>
        <v>#REF!</v>
      </c>
      <c r="F7" s="47" t="e">
        <f>#REF!</f>
        <v>#REF!</v>
      </c>
      <c r="G7" s="76" t="e">
        <f>#REF!</f>
        <v>#REF!</v>
      </c>
      <c r="H7" s="58" t="e">
        <f>#REF!</f>
        <v>#REF!</v>
      </c>
      <c r="I7" s="71" t="e">
        <f>#REF!</f>
        <v>#REF!</v>
      </c>
      <c r="M7" s="34" t="e">
        <f>#REF!</f>
        <v>#REF!</v>
      </c>
      <c r="N7" s="52" t="e">
        <f>#REF!</f>
        <v>#REF!</v>
      </c>
      <c r="O7" s="47" t="e">
        <f>#REF!</f>
        <v>#REF!</v>
      </c>
      <c r="P7" s="47" t="e">
        <f>#REF!</f>
        <v>#REF!</v>
      </c>
      <c r="Q7" s="47" t="e">
        <f>#REF!</f>
        <v>#REF!</v>
      </c>
      <c r="R7" s="52" t="e">
        <f>#REF!</f>
        <v>#REF!</v>
      </c>
      <c r="S7" s="58" t="e">
        <f>#REF!</f>
        <v>#REF!</v>
      </c>
      <c r="T7" s="63" t="e">
        <f>#REF!</f>
        <v>#REF!</v>
      </c>
    </row>
    <row r="8" spans="2:20" ht="18.75">
      <c r="B8" s="34"/>
      <c r="C8" s="52"/>
      <c r="D8" s="44" t="e">
        <f>#REF!</f>
        <v>#REF!</v>
      </c>
      <c r="E8" s="44"/>
      <c r="F8" s="44"/>
      <c r="G8" s="44" t="e">
        <f>#REF!</f>
        <v>#REF!</v>
      </c>
      <c r="H8" s="44" t="e">
        <f>#REF!</f>
        <v>#REF!</v>
      </c>
      <c r="I8" s="46" t="e">
        <f>#REF!</f>
        <v>#REF!</v>
      </c>
      <c r="M8" s="34"/>
      <c r="N8" s="52"/>
      <c r="O8" s="44" t="e">
        <f>#REF!</f>
        <v>#REF!</v>
      </c>
      <c r="P8" s="44"/>
      <c r="Q8" s="44"/>
      <c r="R8" s="44" t="e">
        <f>#REF!</f>
        <v>#REF!</v>
      </c>
      <c r="S8" s="44" t="e">
        <f>#REF!</f>
        <v>#REF!</v>
      </c>
      <c r="T8" s="46" t="e">
        <f>#REF!</f>
        <v>#REF!</v>
      </c>
    </row>
    <row r="9" spans="2:20" ht="18.75">
      <c r="B9" s="37" t="e">
        <f>#REF!</f>
        <v>#REF!</v>
      </c>
      <c r="C9" s="51" t="e">
        <f>#REF!</f>
        <v>#REF!</v>
      </c>
      <c r="D9" s="48" t="e">
        <f>#REF!</f>
        <v>#REF!</v>
      </c>
      <c r="E9" s="48" t="e">
        <f>#REF!</f>
        <v>#REF!</v>
      </c>
      <c r="F9" s="48" t="e">
        <f>#REF!</f>
        <v>#REF!</v>
      </c>
      <c r="G9" s="77" t="e">
        <f>#REF!</f>
        <v>#REF!</v>
      </c>
      <c r="H9" s="59" t="e">
        <f>#REF!</f>
        <v>#REF!</v>
      </c>
      <c r="I9" s="70" t="e">
        <f>#REF!</f>
        <v>#REF!</v>
      </c>
      <c r="J9" s="3"/>
      <c r="K9" s="3"/>
      <c r="L9" s="24"/>
      <c r="M9" s="37" t="e">
        <f>#REF!</f>
        <v>#REF!</v>
      </c>
      <c r="N9" s="51" t="e">
        <f>#REF!</f>
        <v>#REF!</v>
      </c>
      <c r="O9" s="48" t="e">
        <f>#REF!</f>
        <v>#REF!</v>
      </c>
      <c r="P9" s="48" t="e">
        <f>#REF!</f>
        <v>#REF!</v>
      </c>
      <c r="Q9" s="48" t="e">
        <f>#REF!</f>
        <v>#REF!</v>
      </c>
      <c r="R9" s="51" t="e">
        <f>#REF!</f>
        <v>#REF!</v>
      </c>
      <c r="S9" s="59" t="e">
        <f>#REF!</f>
        <v>#REF!</v>
      </c>
      <c r="T9" s="62" t="e">
        <f>#REF!</f>
        <v>#REF!</v>
      </c>
    </row>
    <row r="10" spans="2:20" ht="18.75">
      <c r="B10" s="37"/>
      <c r="C10" s="51"/>
      <c r="D10" s="32" t="e">
        <f>#REF!</f>
        <v>#REF!</v>
      </c>
      <c r="E10" s="32"/>
      <c r="F10" s="32"/>
      <c r="G10" s="32" t="e">
        <f>#REF!</f>
        <v>#REF!</v>
      </c>
      <c r="H10" s="32" t="e">
        <f>#REF!</f>
        <v>#REF!</v>
      </c>
      <c r="I10" s="33" t="e">
        <f>#REF!</f>
        <v>#REF!</v>
      </c>
      <c r="M10" s="37"/>
      <c r="N10" s="51"/>
      <c r="O10" s="32" t="e">
        <f>#REF!</f>
        <v>#REF!</v>
      </c>
      <c r="P10" s="32"/>
      <c r="Q10" s="32"/>
      <c r="R10" s="32" t="e">
        <f>#REF!</f>
        <v>#REF!</v>
      </c>
      <c r="S10" s="32" t="e">
        <f>#REF!</f>
        <v>#REF!</v>
      </c>
      <c r="T10" s="33" t="e">
        <f>#REF!</f>
        <v>#REF!</v>
      </c>
    </row>
    <row r="11" spans="2:20" ht="18.75">
      <c r="B11" s="34" t="e">
        <f>#REF!</f>
        <v>#REF!</v>
      </c>
      <c r="C11" s="52" t="e">
        <f>#REF!</f>
        <v>#REF!</v>
      </c>
      <c r="D11" s="47" t="e">
        <f>#REF!</f>
        <v>#REF!</v>
      </c>
      <c r="E11" s="47" t="e">
        <f>#REF!</f>
        <v>#REF!</v>
      </c>
      <c r="F11" s="47" t="e">
        <f>#REF!</f>
        <v>#REF!</v>
      </c>
      <c r="G11" s="76" t="e">
        <f>#REF!</f>
        <v>#REF!</v>
      </c>
      <c r="H11" s="58" t="e">
        <f>#REF!</f>
        <v>#REF!</v>
      </c>
      <c r="I11" s="71" t="e">
        <f>#REF!</f>
        <v>#REF!</v>
      </c>
      <c r="M11" s="34" t="e">
        <f>#REF!</f>
        <v>#REF!</v>
      </c>
      <c r="N11" s="52" t="e">
        <f>#REF!</f>
        <v>#REF!</v>
      </c>
      <c r="O11" s="47" t="e">
        <f>#REF!</f>
        <v>#REF!</v>
      </c>
      <c r="P11" s="47" t="e">
        <f>#REF!</f>
        <v>#REF!</v>
      </c>
      <c r="Q11" s="47" t="e">
        <f>#REF!</f>
        <v>#REF!</v>
      </c>
      <c r="R11" s="52" t="e">
        <f>#REF!</f>
        <v>#REF!</v>
      </c>
      <c r="S11" s="58" t="e">
        <f>#REF!</f>
        <v>#REF!</v>
      </c>
      <c r="T11" s="63" t="e">
        <f>#REF!</f>
        <v>#REF!</v>
      </c>
    </row>
    <row r="12" spans="2:20" ht="18.75">
      <c r="B12" s="34"/>
      <c r="C12" s="52"/>
      <c r="D12" s="35" t="e">
        <f>#REF!</f>
        <v>#REF!</v>
      </c>
      <c r="E12" s="35"/>
      <c r="F12" s="35"/>
      <c r="G12" s="35" t="e">
        <f>#REF!</f>
        <v>#REF!</v>
      </c>
      <c r="H12" s="35" t="e">
        <f>#REF!</f>
        <v>#REF!</v>
      </c>
      <c r="I12" s="36" t="e">
        <f>#REF!</f>
        <v>#REF!</v>
      </c>
      <c r="M12" s="34"/>
      <c r="N12" s="52"/>
      <c r="O12" s="35" t="e">
        <f>#REF!</f>
        <v>#REF!</v>
      </c>
      <c r="P12" s="35"/>
      <c r="Q12" s="35"/>
      <c r="R12" s="35" t="e">
        <f>#REF!</f>
        <v>#REF!</v>
      </c>
      <c r="S12" s="35" t="e">
        <f>#REF!</f>
        <v>#REF!</v>
      </c>
      <c r="T12" s="36" t="e">
        <f>#REF!</f>
        <v>#REF!</v>
      </c>
    </row>
    <row r="13" spans="2:20" ht="18.75">
      <c r="B13" s="37" t="e">
        <f>#REF!</f>
        <v>#REF!</v>
      </c>
      <c r="C13" s="51" t="e">
        <f>#REF!</f>
        <v>#REF!</v>
      </c>
      <c r="D13" s="48" t="e">
        <f>#REF!</f>
        <v>#REF!</v>
      </c>
      <c r="E13" s="48" t="e">
        <f>#REF!</f>
        <v>#REF!</v>
      </c>
      <c r="F13" s="48" t="e">
        <f>#REF!</f>
        <v>#REF!</v>
      </c>
      <c r="G13" s="77" t="e">
        <f>#REF!</f>
        <v>#REF!</v>
      </c>
      <c r="H13" s="59" t="e">
        <f>#REF!</f>
        <v>#REF!</v>
      </c>
      <c r="I13" s="70" t="e">
        <f>#REF!</f>
        <v>#REF!</v>
      </c>
      <c r="M13" s="37" t="e">
        <f>#REF!</f>
        <v>#REF!</v>
      </c>
      <c r="N13" s="51" t="e">
        <f>#REF!</f>
        <v>#REF!</v>
      </c>
      <c r="O13" s="48" t="e">
        <f>#REF!</f>
        <v>#REF!</v>
      </c>
      <c r="P13" s="48" t="e">
        <f>#REF!</f>
        <v>#REF!</v>
      </c>
      <c r="Q13" s="48" t="e">
        <f>#REF!</f>
        <v>#REF!</v>
      </c>
      <c r="R13" s="51" t="e">
        <f>#REF!</f>
        <v>#REF!</v>
      </c>
      <c r="S13" s="59" t="e">
        <f>#REF!</f>
        <v>#REF!</v>
      </c>
      <c r="T13" s="62" t="e">
        <f>#REF!</f>
        <v>#REF!</v>
      </c>
    </row>
    <row r="14" spans="2:20" ht="18.75">
      <c r="B14" s="37"/>
      <c r="C14" s="51"/>
      <c r="D14" s="32" t="e">
        <f>#REF!</f>
        <v>#REF!</v>
      </c>
      <c r="E14" s="32"/>
      <c r="F14" s="32"/>
      <c r="G14" s="32" t="e">
        <f>#REF!</f>
        <v>#REF!</v>
      </c>
      <c r="H14" s="32" t="e">
        <f>#REF!</f>
        <v>#REF!</v>
      </c>
      <c r="I14" s="33" t="e">
        <f>#REF!</f>
        <v>#REF!</v>
      </c>
      <c r="M14" s="37"/>
      <c r="N14" s="51"/>
      <c r="O14" s="32" t="e">
        <f>#REF!</f>
        <v>#REF!</v>
      </c>
      <c r="P14" s="32"/>
      <c r="Q14" s="32"/>
      <c r="R14" s="32" t="e">
        <f>#REF!</f>
        <v>#REF!</v>
      </c>
      <c r="S14" s="32" t="e">
        <f>#REF!</f>
        <v>#REF!</v>
      </c>
      <c r="T14" s="33" t="e">
        <f>#REF!</f>
        <v>#REF!</v>
      </c>
    </row>
    <row r="15" spans="2:20" ht="18.75">
      <c r="B15" s="38" t="e">
        <f>#REF!</f>
        <v>#REF!</v>
      </c>
      <c r="C15" s="53" t="e">
        <f>#REF!</f>
        <v>#REF!</v>
      </c>
      <c r="D15" s="49" t="e">
        <f>#REF!</f>
        <v>#REF!</v>
      </c>
      <c r="E15" s="49" t="e">
        <f>#REF!</f>
        <v>#REF!</v>
      </c>
      <c r="F15" s="49" t="e">
        <f>#REF!</f>
        <v>#REF!</v>
      </c>
      <c r="G15" s="79" t="e">
        <f>#REF!</f>
        <v>#REF!</v>
      </c>
      <c r="H15" s="60" t="e">
        <f>#REF!</f>
        <v>#REF!</v>
      </c>
      <c r="I15" s="71" t="e">
        <f>#REF!</f>
        <v>#REF!</v>
      </c>
      <c r="M15" s="38" t="e">
        <f>#REF!</f>
        <v>#REF!</v>
      </c>
      <c r="N15" s="53" t="e">
        <f>#REF!</f>
        <v>#REF!</v>
      </c>
      <c r="O15" s="49" t="e">
        <f>#REF!</f>
        <v>#REF!</v>
      </c>
      <c r="P15" s="49" t="e">
        <f>#REF!</f>
        <v>#REF!</v>
      </c>
      <c r="Q15" s="49" t="e">
        <f>#REF!</f>
        <v>#REF!</v>
      </c>
      <c r="R15" s="53" t="e">
        <f>#REF!</f>
        <v>#REF!</v>
      </c>
      <c r="S15" s="60" t="e">
        <f>#REF!</f>
        <v>#REF!</v>
      </c>
      <c r="T15" s="63" t="e">
        <f>#REF!</f>
        <v>#REF!</v>
      </c>
    </row>
    <row r="16" spans="2:20" ht="18.75">
      <c r="B16" s="38"/>
      <c r="C16" s="53"/>
      <c r="D16" s="35" t="e">
        <f>#REF!</f>
        <v>#REF!</v>
      </c>
      <c r="E16" s="35"/>
      <c r="F16" s="35"/>
      <c r="G16" s="35" t="e">
        <f>#REF!</f>
        <v>#REF!</v>
      </c>
      <c r="H16" s="35" t="e">
        <f>#REF!</f>
        <v>#REF!</v>
      </c>
      <c r="I16" s="36" t="e">
        <f>#REF!</f>
        <v>#REF!</v>
      </c>
      <c r="M16" s="38"/>
      <c r="N16" s="53"/>
      <c r="O16" s="35" t="e">
        <f>#REF!</f>
        <v>#REF!</v>
      </c>
      <c r="P16" s="35"/>
      <c r="Q16" s="35"/>
      <c r="R16" s="35" t="e">
        <f>#REF!</f>
        <v>#REF!</v>
      </c>
      <c r="S16" s="35" t="e">
        <f>#REF!</f>
        <v>#REF!</v>
      </c>
      <c r="T16" s="36" t="e">
        <f>#REF!</f>
        <v>#REF!</v>
      </c>
    </row>
    <row r="17" spans="2:20" ht="18.75">
      <c r="B17" s="37" t="e">
        <f>#REF!</f>
        <v>#REF!</v>
      </c>
      <c r="C17" s="51" t="e">
        <f>#REF!</f>
        <v>#REF!</v>
      </c>
      <c r="D17" s="48" t="e">
        <f>#REF!</f>
        <v>#REF!</v>
      </c>
      <c r="E17" s="48" t="e">
        <f>#REF!</f>
        <v>#REF!</v>
      </c>
      <c r="F17" s="48" t="e">
        <f>#REF!</f>
        <v>#REF!</v>
      </c>
      <c r="G17" s="77" t="e">
        <f>#REF!</f>
        <v>#REF!</v>
      </c>
      <c r="H17" s="59" t="e">
        <f>#REF!</f>
        <v>#REF!</v>
      </c>
      <c r="I17" s="70" t="e">
        <f>#REF!</f>
        <v>#REF!</v>
      </c>
      <c r="M17" s="37" t="e">
        <f>#REF!</f>
        <v>#REF!</v>
      </c>
      <c r="N17" s="51" t="e">
        <f>#REF!</f>
        <v>#REF!</v>
      </c>
      <c r="O17" s="48" t="e">
        <f>#REF!</f>
        <v>#REF!</v>
      </c>
      <c r="P17" s="48" t="e">
        <f>#REF!</f>
        <v>#REF!</v>
      </c>
      <c r="Q17" s="48" t="e">
        <f>#REF!</f>
        <v>#REF!</v>
      </c>
      <c r="R17" s="51" t="e">
        <f>#REF!</f>
        <v>#REF!</v>
      </c>
      <c r="S17" s="59" t="e">
        <f>#REF!</f>
        <v>#REF!</v>
      </c>
      <c r="T17" s="62" t="e">
        <f>#REF!</f>
        <v>#REF!</v>
      </c>
    </row>
    <row r="18" spans="2:20" ht="18.75">
      <c r="B18" s="39"/>
      <c r="C18" s="54"/>
      <c r="D18" s="40" t="e">
        <f>#REF!</f>
        <v>#REF!</v>
      </c>
      <c r="E18" s="40"/>
      <c r="F18" s="40"/>
      <c r="G18" s="40" t="e">
        <f>#REF!</f>
        <v>#REF!</v>
      </c>
      <c r="H18" s="40" t="e">
        <f>#REF!</f>
        <v>#REF!</v>
      </c>
      <c r="I18" s="41" t="e">
        <f>#REF!</f>
        <v>#REF!</v>
      </c>
      <c r="M18" s="39"/>
      <c r="N18" s="40"/>
      <c r="O18" s="40" t="e">
        <f>#REF!</f>
        <v>#REF!</v>
      </c>
      <c r="P18" s="40"/>
      <c r="Q18" s="40"/>
      <c r="R18" s="40" t="e">
        <f>#REF!</f>
        <v>#REF!</v>
      </c>
      <c r="S18" s="40" t="e">
        <f>#REF!</f>
        <v>#REF!</v>
      </c>
      <c r="T18" s="41" t="e">
        <f>#REF!</f>
        <v>#REF!</v>
      </c>
    </row>
    <row r="20" spans="2:20" ht="18.75">
      <c r="B20" s="27" t="e">
        <f>#REF!</f>
        <v>#REF!</v>
      </c>
      <c r="C20" s="27" t="e">
        <f>#REF!</f>
        <v>#REF!</v>
      </c>
      <c r="D20" s="27" t="e">
        <f>#REF!</f>
        <v>#REF!</v>
      </c>
      <c r="E20" s="27" t="e">
        <f>#REF!</f>
        <v>#REF!</v>
      </c>
      <c r="F20" s="29" t="e">
        <f>#REF!</f>
        <v>#REF!</v>
      </c>
      <c r="G20" s="27" t="e">
        <f>#REF!</f>
        <v>#REF!</v>
      </c>
      <c r="H20" s="27" t="e">
        <f>#REF!</f>
        <v>#REF!</v>
      </c>
      <c r="I20" s="30" t="e">
        <f>#REF!</f>
        <v>#REF!</v>
      </c>
      <c r="M20" s="27" t="e">
        <f>#REF!</f>
        <v>#REF!</v>
      </c>
      <c r="N20" s="27" t="e">
        <f>#REF!</f>
        <v>#REF!</v>
      </c>
      <c r="O20" s="27" t="e">
        <f>#REF!</f>
        <v>#REF!</v>
      </c>
      <c r="P20" s="27" t="e">
        <f>#REF!</f>
        <v>#REF!</v>
      </c>
      <c r="Q20" s="29" t="e">
        <f>#REF!</f>
        <v>#REF!</v>
      </c>
      <c r="R20" s="27" t="e">
        <f>#REF!</f>
        <v>#REF!</v>
      </c>
      <c r="S20" s="27" t="e">
        <f>#REF!</f>
        <v>#REF!</v>
      </c>
      <c r="T20" s="30" t="e">
        <f>#REF!</f>
        <v>#REF!</v>
      </c>
    </row>
    <row r="21" spans="2:20" ht="18.75">
      <c r="B21" s="27"/>
      <c r="C21" s="26"/>
      <c r="D21" s="26" t="e">
        <f>#REF!</f>
        <v>#REF!</v>
      </c>
      <c r="E21" s="26" t="e">
        <f>#REF!</f>
        <v>#REF!</v>
      </c>
      <c r="F21" s="28" t="e">
        <f>#REF!</f>
        <v>#REF!</v>
      </c>
      <c r="G21" s="26" t="e">
        <f>#REF!</f>
        <v>#REF!</v>
      </c>
      <c r="H21" s="26" t="e">
        <f>#REF!</f>
        <v>#REF!</v>
      </c>
      <c r="I21" s="31" t="e">
        <f>#REF!</f>
        <v>#REF!</v>
      </c>
      <c r="M21" s="27"/>
      <c r="N21" s="26"/>
      <c r="O21" s="26" t="e">
        <f>#REF!</f>
        <v>#REF!</v>
      </c>
      <c r="P21" s="26" t="e">
        <f>#REF!</f>
        <v>#REF!</v>
      </c>
      <c r="Q21" s="28" t="e">
        <f>#REF!</f>
        <v>#REF!</v>
      </c>
      <c r="R21" s="26" t="e">
        <f>#REF!</f>
        <v>#REF!</v>
      </c>
      <c r="S21" s="26" t="e">
        <f>#REF!</f>
        <v>#REF!</v>
      </c>
      <c r="T21" s="31" t="e">
        <f>#REF!</f>
        <v>#REF!</v>
      </c>
    </row>
    <row r="22" spans="2:20" ht="18.75">
      <c r="B22" s="66" t="s">
        <v>87</v>
      </c>
      <c r="C22" s="50" t="e">
        <f>VLOOKUP($B22,#REF!,8,FALSE)</f>
        <v>#REF!</v>
      </c>
      <c r="D22" s="55" t="e">
        <f>VLOOKUP($B22,#REF!,10,FALSE)/1000000</f>
        <v>#REF!</v>
      </c>
      <c r="E22" s="55" t="e">
        <f>VLOOKUP($B22,#REF!,11,FALSE)/1000000</f>
        <v>#REF!</v>
      </c>
      <c r="F22" s="55" t="e">
        <f>VLOOKUP($B22,#REF!,13,FALSE)/1000000</f>
        <v>#REF!</v>
      </c>
      <c r="G22" s="78" t="e">
        <f>VLOOKUP($B22,#REF!,6,FALSE)/1000</f>
        <v>#REF!</v>
      </c>
      <c r="H22" s="57" t="e">
        <f>VLOOKUP($B22,#REF!,7,FALSE)/1000</f>
        <v>#REF!</v>
      </c>
      <c r="I22" s="69" t="e">
        <f>VLOOKUP($B22,#REF!,5,FALSE)/1000000</f>
        <v>#REF!</v>
      </c>
      <c r="M22" s="66" t="e">
        <f>#REF!</f>
        <v>#REF!</v>
      </c>
      <c r="N22" s="50" t="e">
        <f>#REF!</f>
        <v>#REF!</v>
      </c>
      <c r="O22" s="55" t="e">
        <f>#REF!</f>
        <v>#REF!</v>
      </c>
      <c r="P22" s="55" t="e">
        <f>#REF!</f>
        <v>#REF!</v>
      </c>
      <c r="Q22" s="55" t="e">
        <f>#REF!</f>
        <v>#REF!</v>
      </c>
      <c r="R22" s="56" t="e">
        <f>#REF!</f>
        <v>#REF!</v>
      </c>
      <c r="S22" s="57" t="e">
        <f>#REF!</f>
        <v>#REF!</v>
      </c>
      <c r="T22" s="61" t="e">
        <f>#REF!</f>
        <v>#REF!</v>
      </c>
    </row>
    <row r="23" spans="2:20" ht="18.75">
      <c r="B23" s="42" t="e">
        <f>#REF!</f>
        <v>#REF!</v>
      </c>
      <c r="C23" s="51" t="e">
        <f>#REF!</f>
        <v>#REF!</v>
      </c>
      <c r="D23" s="48" t="e">
        <f>#REF!</f>
        <v>#REF!</v>
      </c>
      <c r="E23" s="48" t="e">
        <f>#REF!</f>
        <v>#REF!</v>
      </c>
      <c r="F23" s="48" t="e">
        <f>#REF!</f>
        <v>#REF!</v>
      </c>
      <c r="G23" s="77" t="e">
        <f>#REF!</f>
        <v>#REF!</v>
      </c>
      <c r="H23" s="59" t="e">
        <f>#REF!</f>
        <v>#REF!</v>
      </c>
      <c r="I23" s="70" t="e">
        <f>#REF!</f>
        <v>#REF!</v>
      </c>
      <c r="M23" s="42" t="e">
        <f>#REF!</f>
        <v>#REF!</v>
      </c>
      <c r="N23" s="51" t="e">
        <f>#REF!</f>
        <v>#REF!</v>
      </c>
      <c r="O23" s="48" t="e">
        <f>#REF!</f>
        <v>#REF!</v>
      </c>
      <c r="P23" s="48" t="e">
        <f>#REF!</f>
        <v>#REF!</v>
      </c>
      <c r="Q23" s="48" t="e">
        <f>#REF!</f>
        <v>#REF!</v>
      </c>
      <c r="R23" s="51" t="e">
        <f>#REF!</f>
        <v>#REF!</v>
      </c>
      <c r="S23" s="59" t="e">
        <f>#REF!</f>
        <v>#REF!</v>
      </c>
      <c r="T23" s="62" t="e">
        <f>#REF!</f>
        <v>#REF!</v>
      </c>
    </row>
    <row r="24" spans="2:20" ht="18.75">
      <c r="B24" s="42"/>
      <c r="C24" s="51"/>
      <c r="D24" s="43" t="e">
        <f>#REF!</f>
        <v>#REF!</v>
      </c>
      <c r="E24" s="43"/>
      <c r="F24" s="43"/>
      <c r="G24" s="43" t="e">
        <f>#REF!</f>
        <v>#REF!</v>
      </c>
      <c r="H24" s="43" t="e">
        <f>#REF!</f>
        <v>#REF!</v>
      </c>
      <c r="I24" s="45" t="e">
        <f>#REF!</f>
        <v>#REF!</v>
      </c>
      <c r="M24" s="42"/>
      <c r="N24" s="51"/>
      <c r="O24" s="43" t="e">
        <f>#REF!</f>
        <v>#REF!</v>
      </c>
      <c r="P24" s="43"/>
      <c r="Q24" s="43"/>
      <c r="R24" s="43" t="e">
        <f>#REF!</f>
        <v>#REF!</v>
      </c>
      <c r="S24" s="43" t="e">
        <f>#REF!</f>
        <v>#REF!</v>
      </c>
      <c r="T24" s="45" t="e">
        <f>#REF!</f>
        <v>#REF!</v>
      </c>
    </row>
    <row r="25" spans="2:20" ht="18.75">
      <c r="B25" s="67" t="e">
        <f>#REF!</f>
        <v>#REF!</v>
      </c>
      <c r="C25" s="52" t="e">
        <f>#REF!</f>
        <v>#REF!</v>
      </c>
      <c r="D25" s="47" t="e">
        <f>#REF!</f>
        <v>#REF!</v>
      </c>
      <c r="E25" s="47" t="e">
        <f>#REF!</f>
        <v>#REF!</v>
      </c>
      <c r="F25" s="47" t="e">
        <f>#REF!</f>
        <v>#REF!</v>
      </c>
      <c r="G25" s="76" t="e">
        <f>#REF!</f>
        <v>#REF!</v>
      </c>
      <c r="H25" s="58" t="e">
        <f>#REF!</f>
        <v>#REF!</v>
      </c>
      <c r="I25" s="71" t="e">
        <f>#REF!</f>
        <v>#REF!</v>
      </c>
      <c r="M25" s="67" t="e">
        <f>#REF!</f>
        <v>#REF!</v>
      </c>
      <c r="N25" s="52" t="e">
        <f>#REF!</f>
        <v>#REF!</v>
      </c>
      <c r="O25" s="47" t="e">
        <f>#REF!</f>
        <v>#REF!</v>
      </c>
      <c r="P25" s="47" t="e">
        <f>#REF!</f>
        <v>#REF!</v>
      </c>
      <c r="Q25" s="47" t="e">
        <f>#REF!</f>
        <v>#REF!</v>
      </c>
      <c r="R25" s="52" t="e">
        <f>#REF!</f>
        <v>#REF!</v>
      </c>
      <c r="S25" s="58" t="e">
        <f>#REF!</f>
        <v>#REF!</v>
      </c>
      <c r="T25" s="63" t="e">
        <f>#REF!</f>
        <v>#REF!</v>
      </c>
    </row>
    <row r="26" spans="2:20" ht="18.75">
      <c r="B26" s="34"/>
      <c r="C26" s="52"/>
      <c r="D26" s="44" t="e">
        <f>#REF!</f>
        <v>#REF!</v>
      </c>
      <c r="E26" s="44"/>
      <c r="F26" s="44"/>
      <c r="G26" s="44" t="e">
        <f>#REF!</f>
        <v>#REF!</v>
      </c>
      <c r="H26" s="44" t="e">
        <f>#REF!</f>
        <v>#REF!</v>
      </c>
      <c r="I26" s="46" t="e">
        <f>#REF!</f>
        <v>#REF!</v>
      </c>
      <c r="M26" s="34"/>
      <c r="N26" s="52"/>
      <c r="O26" s="44" t="e">
        <f>#REF!</f>
        <v>#REF!</v>
      </c>
      <c r="P26" s="44"/>
      <c r="Q26" s="44"/>
      <c r="R26" s="44" t="e">
        <f>#REF!</f>
        <v>#REF!</v>
      </c>
      <c r="S26" s="44" t="e">
        <f>#REF!</f>
        <v>#REF!</v>
      </c>
      <c r="T26" s="46" t="e">
        <f>#REF!</f>
        <v>#REF!</v>
      </c>
    </row>
    <row r="27" spans="2:20" ht="18.75">
      <c r="B27" s="42" t="e">
        <f>#REF!</f>
        <v>#REF!</v>
      </c>
      <c r="C27" s="51" t="e">
        <f>#REF!</f>
        <v>#REF!</v>
      </c>
      <c r="D27" s="48" t="e">
        <f>#REF!</f>
        <v>#REF!</v>
      </c>
      <c r="E27" s="48" t="e">
        <f>#REF!</f>
        <v>#REF!</v>
      </c>
      <c r="F27" s="48" t="e">
        <f>#REF!</f>
        <v>#REF!</v>
      </c>
      <c r="G27" s="77" t="e">
        <f>#REF!</f>
        <v>#REF!</v>
      </c>
      <c r="H27" s="59" t="e">
        <f>#REF!</f>
        <v>#REF!</v>
      </c>
      <c r="I27" s="70" t="e">
        <f>#REF!</f>
        <v>#REF!</v>
      </c>
      <c r="M27" s="42" t="e">
        <f>#REF!</f>
        <v>#REF!</v>
      </c>
      <c r="N27" s="51" t="e">
        <f>#REF!</f>
        <v>#REF!</v>
      </c>
      <c r="O27" s="48" t="e">
        <f>#REF!</f>
        <v>#REF!</v>
      </c>
      <c r="P27" s="48" t="e">
        <f>#REF!</f>
        <v>#REF!</v>
      </c>
      <c r="Q27" s="48" t="e">
        <f>#REF!</f>
        <v>#REF!</v>
      </c>
      <c r="R27" s="51" t="e">
        <f>#REF!</f>
        <v>#REF!</v>
      </c>
      <c r="S27" s="59" t="e">
        <f>#REF!</f>
        <v>#REF!</v>
      </c>
      <c r="T27" s="62" t="e">
        <f>#REF!</f>
        <v>#REF!</v>
      </c>
    </row>
    <row r="28" spans="2:20" ht="18.75">
      <c r="B28" s="37"/>
      <c r="C28" s="51"/>
      <c r="D28" s="43" t="e">
        <f>#REF!</f>
        <v>#REF!</v>
      </c>
      <c r="E28" s="43"/>
      <c r="F28" s="43"/>
      <c r="G28" s="43" t="e">
        <f>#REF!</f>
        <v>#REF!</v>
      </c>
      <c r="H28" s="43" t="e">
        <f>#REF!</f>
        <v>#REF!</v>
      </c>
      <c r="I28" s="45" t="e">
        <f>#REF!</f>
        <v>#REF!</v>
      </c>
      <c r="M28" s="37"/>
      <c r="N28" s="51"/>
      <c r="O28" s="43" t="e">
        <f>#REF!</f>
        <v>#REF!</v>
      </c>
      <c r="P28" s="43"/>
      <c r="Q28" s="43"/>
      <c r="R28" s="43" t="e">
        <f>#REF!</f>
        <v>#REF!</v>
      </c>
      <c r="S28" s="43" t="e">
        <f>#REF!</f>
        <v>#REF!</v>
      </c>
      <c r="T28" s="45" t="e">
        <f>#REF!</f>
        <v>#REF!</v>
      </c>
    </row>
    <row r="29" spans="2:20" ht="18.75">
      <c r="B29" s="67" t="e">
        <f>#REF!</f>
        <v>#REF!</v>
      </c>
      <c r="C29" s="52" t="e">
        <f>#REF!</f>
        <v>#REF!</v>
      </c>
      <c r="D29" s="47" t="e">
        <f>#REF!</f>
        <v>#REF!</v>
      </c>
      <c r="E29" s="47" t="e">
        <f>#REF!</f>
        <v>#REF!</v>
      </c>
      <c r="F29" s="47" t="e">
        <f>#REF!</f>
        <v>#REF!</v>
      </c>
      <c r="G29" s="76" t="e">
        <f>#REF!</f>
        <v>#REF!</v>
      </c>
      <c r="H29" s="58" t="e">
        <f>#REF!</f>
        <v>#REF!</v>
      </c>
      <c r="I29" s="71" t="e">
        <f>#REF!</f>
        <v>#REF!</v>
      </c>
      <c r="M29" s="67" t="e">
        <f>#REF!</f>
        <v>#REF!</v>
      </c>
      <c r="N29" s="52" t="e">
        <f>#REF!</f>
        <v>#REF!</v>
      </c>
      <c r="O29" s="47" t="e">
        <f>#REF!</f>
        <v>#REF!</v>
      </c>
      <c r="P29" s="47" t="e">
        <f>#REF!</f>
        <v>#REF!</v>
      </c>
      <c r="Q29" s="47" t="e">
        <f>#REF!</f>
        <v>#REF!</v>
      </c>
      <c r="R29" s="52" t="e">
        <f>#REF!</f>
        <v>#REF!</v>
      </c>
      <c r="S29" s="58" t="e">
        <f>#REF!</f>
        <v>#REF!</v>
      </c>
      <c r="T29" s="63" t="e">
        <f>#REF!</f>
        <v>#REF!</v>
      </c>
    </row>
    <row r="30" spans="2:20" ht="18.75">
      <c r="B30" s="34"/>
      <c r="C30" s="52"/>
      <c r="D30" s="35" t="e">
        <f>#REF!</f>
        <v>#REF!</v>
      </c>
      <c r="E30" s="35"/>
      <c r="F30" s="35"/>
      <c r="G30" s="35" t="e">
        <f>#REF!</f>
        <v>#REF!</v>
      </c>
      <c r="H30" s="35" t="e">
        <f>#REF!</f>
        <v>#REF!</v>
      </c>
      <c r="I30" s="36" t="e">
        <f>#REF!</f>
        <v>#REF!</v>
      </c>
      <c r="M30" s="34"/>
      <c r="N30" s="52"/>
      <c r="O30" s="35" t="e">
        <f>#REF!</f>
        <v>#REF!</v>
      </c>
      <c r="P30" s="35"/>
      <c r="Q30" s="35"/>
      <c r="R30" s="35" t="e">
        <f>#REF!</f>
        <v>#REF!</v>
      </c>
      <c r="S30" s="35" t="e">
        <f>#REF!</f>
        <v>#REF!</v>
      </c>
      <c r="T30" s="36" t="e">
        <f>#REF!</f>
        <v>#REF!</v>
      </c>
    </row>
    <row r="31" spans="2:20" ht="18.75">
      <c r="B31" s="68" t="e">
        <f>#REF!</f>
        <v>#REF!</v>
      </c>
      <c r="C31" s="51" t="e">
        <f>#REF!</f>
        <v>#REF!</v>
      </c>
      <c r="D31" s="48" t="e">
        <f>#REF!</f>
        <v>#REF!</v>
      </c>
      <c r="E31" s="48" t="e">
        <f>#REF!</f>
        <v>#REF!</v>
      </c>
      <c r="F31" s="48" t="e">
        <f>#REF!</f>
        <v>#REF!</v>
      </c>
      <c r="G31" s="77" t="e">
        <f>#REF!</f>
        <v>#REF!</v>
      </c>
      <c r="H31" s="59" t="e">
        <f>#REF!</f>
        <v>#REF!</v>
      </c>
      <c r="I31" s="70" t="e">
        <f>#REF!</f>
        <v>#REF!</v>
      </c>
      <c r="M31" s="68" t="e">
        <f>#REF!</f>
        <v>#REF!</v>
      </c>
      <c r="N31" s="51" t="e">
        <f>#REF!</f>
        <v>#REF!</v>
      </c>
      <c r="O31" s="48" t="e">
        <f>#REF!</f>
        <v>#REF!</v>
      </c>
      <c r="P31" s="48" t="e">
        <f>#REF!</f>
        <v>#REF!</v>
      </c>
      <c r="Q31" s="48" t="e">
        <f>#REF!</f>
        <v>#REF!</v>
      </c>
      <c r="R31" s="51" t="e">
        <f>#REF!</f>
        <v>#REF!</v>
      </c>
      <c r="S31" s="59" t="e">
        <f>#REF!</f>
        <v>#REF!</v>
      </c>
      <c r="T31" s="62" t="e">
        <f>#REF!</f>
        <v>#REF!</v>
      </c>
    </row>
    <row r="32" spans="2:20" ht="18.75">
      <c r="B32" s="37"/>
      <c r="C32" s="51"/>
      <c r="D32" s="32" t="e">
        <f>#REF!</f>
        <v>#REF!</v>
      </c>
      <c r="E32" s="32"/>
      <c r="F32" s="32"/>
      <c r="G32" s="32" t="e">
        <f>#REF!</f>
        <v>#REF!</v>
      </c>
      <c r="H32" s="32" t="e">
        <f>#REF!</f>
        <v>#REF!</v>
      </c>
      <c r="I32" s="33" t="e">
        <f>#REF!</f>
        <v>#REF!</v>
      </c>
      <c r="M32" s="37"/>
      <c r="N32" s="51"/>
      <c r="O32" s="32" t="e">
        <f>#REF!</f>
        <v>#REF!</v>
      </c>
      <c r="P32" s="32"/>
      <c r="Q32" s="32"/>
      <c r="R32" s="32" t="e">
        <f>#REF!</f>
        <v>#REF!</v>
      </c>
      <c r="S32" s="32" t="e">
        <f>#REF!</f>
        <v>#REF!</v>
      </c>
      <c r="T32" s="33" t="e">
        <f>#REF!</f>
        <v>#REF!</v>
      </c>
    </row>
    <row r="33" spans="2:20" ht="18.75">
      <c r="B33" s="67" t="e">
        <f>#REF!</f>
        <v>#REF!</v>
      </c>
      <c r="C33" s="52" t="e">
        <f>#REF!</f>
        <v>#REF!</v>
      </c>
      <c r="D33" s="47" t="e">
        <f>#REF!</f>
        <v>#REF!</v>
      </c>
      <c r="E33" s="47" t="e">
        <f>#REF!</f>
        <v>#REF!</v>
      </c>
      <c r="F33" s="47" t="e">
        <f>#REF!</f>
        <v>#REF!</v>
      </c>
      <c r="G33" s="76" t="e">
        <f>#REF!</f>
        <v>#REF!</v>
      </c>
      <c r="H33" s="58" t="e">
        <f>#REF!</f>
        <v>#REF!</v>
      </c>
      <c r="I33" s="71" t="e">
        <f>#REF!</f>
        <v>#REF!</v>
      </c>
      <c r="M33" s="67" t="e">
        <f>#REF!</f>
        <v>#REF!</v>
      </c>
      <c r="N33" s="52" t="e">
        <f>#REF!</f>
        <v>#REF!</v>
      </c>
      <c r="O33" s="47" t="e">
        <f>#REF!</f>
        <v>#REF!</v>
      </c>
      <c r="P33" s="47" t="e">
        <f>#REF!</f>
        <v>#REF!</v>
      </c>
      <c r="Q33" s="47" t="e">
        <f>#REF!</f>
        <v>#REF!</v>
      </c>
      <c r="R33" s="52" t="e">
        <f>#REF!</f>
        <v>#REF!</v>
      </c>
      <c r="S33" s="58" t="e">
        <f>#REF!</f>
        <v>#REF!</v>
      </c>
      <c r="T33" s="63" t="e">
        <f>#REF!</f>
        <v>#REF!</v>
      </c>
    </row>
    <row r="34" spans="2:20" ht="18.75">
      <c r="B34" s="72"/>
      <c r="C34" s="73"/>
      <c r="D34" s="74" t="e">
        <f>#REF!</f>
        <v>#REF!</v>
      </c>
      <c r="E34" s="74"/>
      <c r="F34" s="74"/>
      <c r="G34" s="74" t="e">
        <f>#REF!</f>
        <v>#REF!</v>
      </c>
      <c r="H34" s="74" t="e">
        <f>#REF!</f>
        <v>#REF!</v>
      </c>
      <c r="I34" s="75" t="e">
        <f>#REF!</f>
        <v>#REF!</v>
      </c>
      <c r="M34" s="72"/>
      <c r="N34" s="73"/>
      <c r="O34" s="74" t="e">
        <f>#REF!</f>
        <v>#REF!</v>
      </c>
      <c r="P34" s="74"/>
      <c r="Q34" s="74"/>
      <c r="R34" s="74" t="e">
        <f>#REF!</f>
        <v>#REF!</v>
      </c>
      <c r="S34" s="74" t="e">
        <f>#REF!</f>
        <v>#REF!</v>
      </c>
      <c r="T34" s="75" t="e">
        <f>#REF!</f>
        <v>#REF!</v>
      </c>
    </row>
    <row r="36" spans="2:20" ht="18.75">
      <c r="B36" s="27" t="e">
        <f>#REF!</f>
        <v>#REF!</v>
      </c>
      <c r="C36" s="27" t="e">
        <f>#REF!</f>
        <v>#REF!</v>
      </c>
      <c r="D36" s="27" t="e">
        <f>#REF!</f>
        <v>#REF!</v>
      </c>
      <c r="E36" s="27" t="e">
        <f>#REF!</f>
        <v>#REF!</v>
      </c>
      <c r="F36" s="29" t="e">
        <f>#REF!</f>
        <v>#REF!</v>
      </c>
      <c r="G36" s="27" t="e">
        <f>#REF!</f>
        <v>#REF!</v>
      </c>
      <c r="H36" s="27" t="e">
        <f>#REF!</f>
        <v>#REF!</v>
      </c>
      <c r="I36" s="30" t="e">
        <f>#REF!</f>
        <v>#REF!</v>
      </c>
    </row>
    <row r="37" spans="2:20" ht="18.75">
      <c r="B37" s="27" t="e">
        <f>#REF!</f>
        <v>#REF!</v>
      </c>
      <c r="C37" s="26" t="e">
        <f>#REF!</f>
        <v>#REF!</v>
      </c>
      <c r="D37" s="26" t="e">
        <f>#REF!</f>
        <v>#REF!</v>
      </c>
      <c r="E37" s="26" t="e">
        <f>#REF!</f>
        <v>#REF!</v>
      </c>
      <c r="F37" s="28" t="e">
        <f>#REF!</f>
        <v>#REF!</v>
      </c>
      <c r="G37" s="26" t="e">
        <f>#REF!</f>
        <v>#REF!</v>
      </c>
      <c r="H37" s="26" t="e">
        <f>#REF!</f>
        <v>#REF!</v>
      </c>
      <c r="I37" s="31" t="e">
        <f>#REF!</f>
        <v>#REF!</v>
      </c>
    </row>
    <row r="38" spans="2:20" ht="18.75">
      <c r="B38" s="66" t="s">
        <v>87</v>
      </c>
      <c r="C38" s="50" t="e">
        <f>VLOOKUP($B38,#REF!,8,FALSE)</f>
        <v>#REF!</v>
      </c>
      <c r="D38" s="55" t="e">
        <f>VLOOKUP($B38,#REF!,10,FALSE)/1000000</f>
        <v>#REF!</v>
      </c>
      <c r="E38" s="55" t="e">
        <f>VLOOKUP($B38,#REF!,11,FALSE)/1000000</f>
        <v>#REF!</v>
      </c>
      <c r="F38" s="55" t="e">
        <f>VLOOKUP($B38,#REF!,13,FALSE)/1000000</f>
        <v>#REF!</v>
      </c>
      <c r="G38" s="78" t="e">
        <f>VLOOKUP($B38,#REF!,6,FALSE)/1000</f>
        <v>#REF!</v>
      </c>
      <c r="H38" s="57" t="e">
        <f>VLOOKUP($B38,#REF!,7,FALSE)/1000</f>
        <v>#REF!</v>
      </c>
      <c r="I38" s="69" t="e">
        <f>VLOOKUP($B38,#REF!,5,FALSE)/1000000</f>
        <v>#REF!</v>
      </c>
    </row>
    <row r="39" spans="2:20" ht="18.75">
      <c r="B39" s="42" t="e">
        <f>#REF!</f>
        <v>#REF!</v>
      </c>
      <c r="C39" s="51" t="e">
        <f>#REF!</f>
        <v>#REF!</v>
      </c>
      <c r="D39" s="48" t="e">
        <f>#REF!</f>
        <v>#REF!</v>
      </c>
      <c r="E39" s="48" t="e">
        <f>#REF!</f>
        <v>#REF!</v>
      </c>
      <c r="F39" s="48" t="e">
        <f>#REF!</f>
        <v>#REF!</v>
      </c>
      <c r="G39" s="77" t="e">
        <f>#REF!</f>
        <v>#REF!</v>
      </c>
      <c r="H39" s="59" t="e">
        <f>#REF!</f>
        <v>#REF!</v>
      </c>
      <c r="I39" s="70" t="e">
        <f>#REF!</f>
        <v>#REF!</v>
      </c>
    </row>
    <row r="40" spans="2:20" ht="18.75">
      <c r="B40" s="42"/>
      <c r="C40" s="51"/>
      <c r="D40" s="43" t="e">
        <f>D39/D$38</f>
        <v>#REF!</v>
      </c>
      <c r="E40" s="43"/>
      <c r="F40" s="43"/>
      <c r="G40" s="43" t="e">
        <f>G39/G$38</f>
        <v>#REF!</v>
      </c>
      <c r="H40" s="43" t="e">
        <f>H39/H$38</f>
        <v>#REF!</v>
      </c>
      <c r="I40" s="45" t="e">
        <f>I39/I$38</f>
        <v>#REF!</v>
      </c>
    </row>
    <row r="41" spans="2:20" ht="18.75">
      <c r="B41" s="34" t="e">
        <f>#REF!</f>
        <v>#REF!</v>
      </c>
      <c r="C41" s="52" t="e">
        <f>#REF!</f>
        <v>#REF!</v>
      </c>
      <c r="D41" s="47" t="e">
        <f>#REF!</f>
        <v>#REF!</v>
      </c>
      <c r="E41" s="47" t="e">
        <f>#REF!</f>
        <v>#REF!</v>
      </c>
      <c r="F41" s="47" t="e">
        <f>#REF!</f>
        <v>#REF!</v>
      </c>
      <c r="G41" s="76" t="e">
        <f>#REF!</f>
        <v>#REF!</v>
      </c>
      <c r="H41" s="58" t="e">
        <f>#REF!</f>
        <v>#REF!</v>
      </c>
      <c r="I41" s="71" t="e">
        <f>#REF!</f>
        <v>#REF!</v>
      </c>
    </row>
    <row r="42" spans="2:20" ht="18.75">
      <c r="B42" s="34"/>
      <c r="C42" s="52"/>
      <c r="D42" s="44" t="e">
        <f>D41/D$38</f>
        <v>#REF!</v>
      </c>
      <c r="E42" s="44"/>
      <c r="F42" s="44"/>
      <c r="G42" s="44" t="e">
        <f>G41/G$38</f>
        <v>#REF!</v>
      </c>
      <c r="H42" s="44" t="e">
        <f>H41/H$38</f>
        <v>#REF!</v>
      </c>
      <c r="I42" s="46" t="e">
        <f>I41/I$38</f>
        <v>#REF!</v>
      </c>
    </row>
    <row r="43" spans="2:20" ht="18.75">
      <c r="B43" s="37" t="e">
        <f>#REF!</f>
        <v>#REF!</v>
      </c>
      <c r="C43" s="51" t="e">
        <f>#REF!</f>
        <v>#REF!</v>
      </c>
      <c r="D43" s="48" t="e">
        <f>#REF!</f>
        <v>#REF!</v>
      </c>
      <c r="E43" s="48" t="e">
        <f>#REF!</f>
        <v>#REF!</v>
      </c>
      <c r="F43" s="48" t="e">
        <f>#REF!</f>
        <v>#REF!</v>
      </c>
      <c r="G43" s="77" t="e">
        <f>#REF!</f>
        <v>#REF!</v>
      </c>
      <c r="H43" s="59" t="e">
        <f>#REF!</f>
        <v>#REF!</v>
      </c>
      <c r="I43" s="70" t="e">
        <f>#REF!</f>
        <v>#REF!</v>
      </c>
    </row>
    <row r="44" spans="2:20" ht="18.75">
      <c r="B44" s="37"/>
      <c r="C44" s="51"/>
      <c r="D44" s="43" t="e">
        <f>D43/D$38</f>
        <v>#REF!</v>
      </c>
      <c r="E44" s="32"/>
      <c r="F44" s="32"/>
      <c r="G44" s="43" t="e">
        <f>G43/G$38</f>
        <v>#REF!</v>
      </c>
      <c r="H44" s="43" t="e">
        <f>H43/H$38</f>
        <v>#REF!</v>
      </c>
      <c r="I44" s="45" t="e">
        <f>I43/I$38</f>
        <v>#REF!</v>
      </c>
    </row>
    <row r="45" spans="2:20" ht="18.75">
      <c r="B45" s="34" t="e">
        <f>#REF!</f>
        <v>#REF!</v>
      </c>
      <c r="C45" s="52" t="e">
        <f>#REF!</f>
        <v>#REF!</v>
      </c>
      <c r="D45" s="47" t="e">
        <f>#REF!</f>
        <v>#REF!</v>
      </c>
      <c r="E45" s="47" t="e">
        <f>#REF!</f>
        <v>#REF!</v>
      </c>
      <c r="F45" s="47" t="e">
        <f>#REF!</f>
        <v>#REF!</v>
      </c>
      <c r="G45" s="76" t="e">
        <f>#REF!</f>
        <v>#REF!</v>
      </c>
      <c r="H45" s="58" t="e">
        <f>#REF!</f>
        <v>#REF!</v>
      </c>
      <c r="I45" s="71" t="e">
        <f>#REF!</f>
        <v>#REF!</v>
      </c>
    </row>
    <row r="46" spans="2:20" ht="18.75">
      <c r="B46" s="34"/>
      <c r="C46" s="52"/>
      <c r="D46" s="96" t="e">
        <f>D45/D$38</f>
        <v>#REF!</v>
      </c>
      <c r="E46" s="96"/>
      <c r="F46" s="96"/>
      <c r="G46" s="96" t="e">
        <f>G45/G$38</f>
        <v>#REF!</v>
      </c>
      <c r="H46" s="96" t="e">
        <f>H45/H$38</f>
        <v>#REF!</v>
      </c>
      <c r="I46" s="97" t="e">
        <f>I45/I$38</f>
        <v>#REF!</v>
      </c>
    </row>
    <row r="47" spans="2:20" ht="18.75">
      <c r="B47" s="37" t="e">
        <f>#REF!</f>
        <v>#REF!</v>
      </c>
      <c r="C47" s="51" t="e">
        <f>#REF!</f>
        <v>#REF!</v>
      </c>
      <c r="D47" s="48" t="e">
        <f>#REF!</f>
        <v>#REF!</v>
      </c>
      <c r="E47" s="48" t="e">
        <f>#REF!</f>
        <v>#REF!</v>
      </c>
      <c r="F47" s="48" t="e">
        <f>#REF!</f>
        <v>#REF!</v>
      </c>
      <c r="G47" s="77" t="e">
        <f>#REF!</f>
        <v>#REF!</v>
      </c>
      <c r="H47" s="59" t="e">
        <f>#REF!</f>
        <v>#REF!</v>
      </c>
      <c r="I47" s="70" t="e">
        <f>#REF!</f>
        <v>#REF!</v>
      </c>
    </row>
    <row r="48" spans="2:20" ht="18.75">
      <c r="B48" s="37"/>
      <c r="C48" s="51"/>
      <c r="D48" s="43" t="e">
        <f>D47/D$38</f>
        <v>#REF!</v>
      </c>
      <c r="E48" s="43"/>
      <c r="F48" s="43"/>
      <c r="G48" s="43" t="e">
        <f>G47/G$38</f>
        <v>#REF!</v>
      </c>
      <c r="H48" s="43" t="e">
        <f>H47/H$38</f>
        <v>#REF!</v>
      </c>
      <c r="I48" s="45" t="e">
        <f>I47/I$38</f>
        <v>#REF!</v>
      </c>
    </row>
    <row r="49" spans="2:9" ht="18.75">
      <c r="B49" s="38" t="e">
        <f>#REF!</f>
        <v>#REF!</v>
      </c>
      <c r="C49" s="53" t="e">
        <f>#REF!</f>
        <v>#REF!</v>
      </c>
      <c r="D49" s="49" t="e">
        <f>#REF!</f>
        <v>#REF!</v>
      </c>
      <c r="E49" s="49" t="e">
        <f>#REF!</f>
        <v>#REF!</v>
      </c>
      <c r="F49" s="49" t="e">
        <f>#REF!</f>
        <v>#REF!</v>
      </c>
      <c r="G49" s="79" t="e">
        <f>#REF!</f>
        <v>#REF!</v>
      </c>
      <c r="H49" s="60" t="e">
        <f>#REF!</f>
        <v>#REF!</v>
      </c>
      <c r="I49" s="71" t="e">
        <f>#REF!</f>
        <v>#REF!</v>
      </c>
    </row>
    <row r="50" spans="2:9" ht="18.75">
      <c r="B50" s="38"/>
      <c r="C50" s="53"/>
      <c r="D50" s="96" t="e">
        <f>D49/D$38</f>
        <v>#REF!</v>
      </c>
      <c r="E50" s="96"/>
      <c r="F50" s="96"/>
      <c r="G50" s="96" t="e">
        <f>G49/G$38</f>
        <v>#REF!</v>
      </c>
      <c r="H50" s="96" t="e">
        <f>H49/H$38</f>
        <v>#REF!</v>
      </c>
      <c r="I50" s="97" t="e">
        <f>I49/I$38</f>
        <v>#REF!</v>
      </c>
    </row>
    <row r="51" spans="2:9" ht="18.75">
      <c r="B51" s="37" t="e">
        <f>#REF!</f>
        <v>#REF!</v>
      </c>
      <c r="C51" s="51" t="e">
        <f>#REF!</f>
        <v>#REF!</v>
      </c>
      <c r="D51" s="48" t="e">
        <f>#REF!</f>
        <v>#REF!</v>
      </c>
      <c r="E51" s="48" t="e">
        <f>#REF!</f>
        <v>#REF!</v>
      </c>
      <c r="F51" s="48" t="e">
        <f>#REF!</f>
        <v>#REF!</v>
      </c>
      <c r="G51" s="77" t="e">
        <f>#REF!</f>
        <v>#REF!</v>
      </c>
      <c r="H51" s="59" t="e">
        <f>#REF!</f>
        <v>#REF!</v>
      </c>
      <c r="I51" s="70" t="e">
        <f>#REF!</f>
        <v>#REF!</v>
      </c>
    </row>
    <row r="52" spans="2:9" ht="18.75">
      <c r="B52" s="39"/>
      <c r="C52" s="54"/>
      <c r="D52" s="98" t="e">
        <f>D51/D$38</f>
        <v>#REF!</v>
      </c>
      <c r="E52" s="98"/>
      <c r="F52" s="98"/>
      <c r="G52" s="98" t="e">
        <f>G51/G$38</f>
        <v>#REF!</v>
      </c>
      <c r="H52" s="98" t="e">
        <f>H51/H$38</f>
        <v>#REF!</v>
      </c>
      <c r="I52" s="99" t="e">
        <f>I51/I$38</f>
        <v>#REF!</v>
      </c>
    </row>
    <row r="53" spans="2:9">
      <c r="B53" t="e">
        <f>#REF!</f>
        <v>#REF!</v>
      </c>
      <c r="C53" t="e">
        <f>#REF!</f>
        <v>#REF!</v>
      </c>
      <c r="D53" t="e">
        <f>#REF!</f>
        <v>#REF!</v>
      </c>
      <c r="E53" t="e">
        <f>#REF!</f>
        <v>#REF!</v>
      </c>
      <c r="F53" t="e">
        <f>#REF!</f>
        <v>#REF!</v>
      </c>
      <c r="G53" t="e">
        <f>#REF!</f>
        <v>#REF!</v>
      </c>
      <c r="H53" t="e">
        <f>#REF!</f>
        <v>#REF!</v>
      </c>
      <c r="I53" t="e">
        <f>#REF!</f>
        <v>#REF!</v>
      </c>
    </row>
    <row r="54" spans="2:9" ht="18.75">
      <c r="B54" s="27" t="e">
        <f>#REF!</f>
        <v>#REF!</v>
      </c>
      <c r="C54" s="27" t="e">
        <f>#REF!</f>
        <v>#REF!</v>
      </c>
      <c r="D54" s="27" t="e">
        <f>#REF!</f>
        <v>#REF!</v>
      </c>
      <c r="E54" s="27" t="e">
        <f>#REF!</f>
        <v>#REF!</v>
      </c>
      <c r="F54" s="29" t="e">
        <f>#REF!</f>
        <v>#REF!</v>
      </c>
      <c r="G54" s="27" t="e">
        <f>#REF!</f>
        <v>#REF!</v>
      </c>
      <c r="H54" s="27" t="e">
        <f>#REF!</f>
        <v>#REF!</v>
      </c>
      <c r="I54" s="30" t="e">
        <f>#REF!</f>
        <v>#REF!</v>
      </c>
    </row>
    <row r="55" spans="2:9" ht="18.75">
      <c r="B55" s="27" t="e">
        <f>#REF!</f>
        <v>#REF!</v>
      </c>
      <c r="C55" s="26" t="e">
        <f>#REF!</f>
        <v>#REF!</v>
      </c>
      <c r="D55" s="26" t="e">
        <f>#REF!</f>
        <v>#REF!</v>
      </c>
      <c r="E55" s="26" t="e">
        <f>#REF!</f>
        <v>#REF!</v>
      </c>
      <c r="F55" s="28" t="e">
        <f>#REF!</f>
        <v>#REF!</v>
      </c>
      <c r="G55" s="26" t="e">
        <f>#REF!</f>
        <v>#REF!</v>
      </c>
      <c r="H55" s="26" t="e">
        <f>#REF!</f>
        <v>#REF!</v>
      </c>
      <c r="I55" s="31" t="e">
        <f>#REF!</f>
        <v>#REF!</v>
      </c>
    </row>
    <row r="56" spans="2:9" ht="18.75">
      <c r="B56" s="66" t="s">
        <v>87</v>
      </c>
      <c r="C56" s="50" t="e">
        <f>VLOOKUP($B56,#REF!,8,FALSE)</f>
        <v>#REF!</v>
      </c>
      <c r="D56" s="55" t="e">
        <f>VLOOKUP($B56,#REF!,10,FALSE)/1000000</f>
        <v>#REF!</v>
      </c>
      <c r="E56" s="55" t="e">
        <f>VLOOKUP($B56,#REF!,11,FALSE)/1000000</f>
        <v>#REF!</v>
      </c>
      <c r="F56" s="55" t="e">
        <f>VLOOKUP($B56,#REF!,13,FALSE)/1000000</f>
        <v>#REF!</v>
      </c>
      <c r="G56" s="78" t="e">
        <f>VLOOKUP($B56,#REF!,6,FALSE)/1000</f>
        <v>#REF!</v>
      </c>
      <c r="H56" s="57" t="e">
        <f>VLOOKUP($B56,#REF!,7,FALSE)/1000</f>
        <v>#REF!</v>
      </c>
      <c r="I56" s="69" t="e">
        <f>VLOOKUP($B56,#REF!,5,FALSE)/1000000</f>
        <v>#REF!</v>
      </c>
    </row>
    <row r="57" spans="2:9" ht="18.75">
      <c r="B57" s="42" t="e">
        <f>#REF!</f>
        <v>#REF!</v>
      </c>
      <c r="C57" s="51" t="e">
        <f>#REF!</f>
        <v>#REF!</v>
      </c>
      <c r="D57" s="48" t="e">
        <f>#REF!</f>
        <v>#REF!</v>
      </c>
      <c r="E57" s="48" t="e">
        <f>#REF!</f>
        <v>#REF!</v>
      </c>
      <c r="F57" s="48" t="e">
        <f>#REF!</f>
        <v>#REF!</v>
      </c>
      <c r="G57" s="77" t="e">
        <f>#REF!</f>
        <v>#REF!</v>
      </c>
      <c r="H57" s="59" t="e">
        <f>#REF!</f>
        <v>#REF!</v>
      </c>
      <c r="I57" s="70" t="e">
        <f>#REF!</f>
        <v>#REF!</v>
      </c>
    </row>
    <row r="58" spans="2:9" ht="18.75">
      <c r="B58" s="42"/>
      <c r="C58" s="51"/>
      <c r="D58" s="43" t="e">
        <f>D57/D$38</f>
        <v>#REF!</v>
      </c>
      <c r="E58" s="43"/>
      <c r="F58" s="43"/>
      <c r="G58" s="43" t="e">
        <f>G57/G$38</f>
        <v>#REF!</v>
      </c>
      <c r="H58" s="43" t="e">
        <f>H57/H$38</f>
        <v>#REF!</v>
      </c>
      <c r="I58" s="45" t="e">
        <f>I57/I$38</f>
        <v>#REF!</v>
      </c>
    </row>
    <row r="59" spans="2:9" ht="18.75">
      <c r="B59" s="67" t="e">
        <f>#REF!</f>
        <v>#REF!</v>
      </c>
      <c r="C59" s="52" t="e">
        <f>#REF!</f>
        <v>#REF!</v>
      </c>
      <c r="D59" s="47" t="e">
        <f>#REF!</f>
        <v>#REF!</v>
      </c>
      <c r="E59" s="47" t="e">
        <f>#REF!</f>
        <v>#REF!</v>
      </c>
      <c r="F59" s="47" t="e">
        <f>#REF!</f>
        <v>#REF!</v>
      </c>
      <c r="G59" s="76" t="e">
        <f>#REF!</f>
        <v>#REF!</v>
      </c>
      <c r="H59" s="58" t="e">
        <f>#REF!</f>
        <v>#REF!</v>
      </c>
      <c r="I59" s="71" t="e">
        <f>#REF!</f>
        <v>#REF!</v>
      </c>
    </row>
    <row r="60" spans="2:9" ht="18.75">
      <c r="B60" s="34"/>
      <c r="C60" s="52"/>
      <c r="D60" s="44" t="e">
        <f>D59/D$38</f>
        <v>#REF!</v>
      </c>
      <c r="E60" s="44"/>
      <c r="F60" s="44"/>
      <c r="G60" s="44" t="e">
        <f>G59/G$38</f>
        <v>#REF!</v>
      </c>
      <c r="H60" s="44" t="e">
        <f>H59/H$38</f>
        <v>#REF!</v>
      </c>
      <c r="I60" s="46" t="e">
        <f>I59/I$38</f>
        <v>#REF!</v>
      </c>
    </row>
    <row r="61" spans="2:9" ht="18.75">
      <c r="B61" s="42" t="e">
        <f>#REF!</f>
        <v>#REF!</v>
      </c>
      <c r="C61" s="51" t="e">
        <f>#REF!</f>
        <v>#REF!</v>
      </c>
      <c r="D61" s="48" t="e">
        <f>#REF!</f>
        <v>#REF!</v>
      </c>
      <c r="E61" s="48" t="e">
        <f>#REF!</f>
        <v>#REF!</v>
      </c>
      <c r="F61" s="48" t="e">
        <f>#REF!</f>
        <v>#REF!</v>
      </c>
      <c r="G61" s="77" t="e">
        <f>#REF!</f>
        <v>#REF!</v>
      </c>
      <c r="H61" s="59" t="e">
        <f>#REF!</f>
        <v>#REF!</v>
      </c>
      <c r="I61" s="70" t="e">
        <f>#REF!</f>
        <v>#REF!</v>
      </c>
    </row>
    <row r="62" spans="2:9" ht="18.75">
      <c r="B62" s="37"/>
      <c r="C62" s="51"/>
      <c r="D62" s="43" t="e">
        <f>D61/D$38</f>
        <v>#REF!</v>
      </c>
      <c r="E62" s="43"/>
      <c r="F62" s="43"/>
      <c r="G62" s="43" t="e">
        <f>G61/G$38</f>
        <v>#REF!</v>
      </c>
      <c r="H62" s="43" t="e">
        <f>H61/H$38</f>
        <v>#REF!</v>
      </c>
      <c r="I62" s="45" t="e">
        <f>I61/I$38</f>
        <v>#REF!</v>
      </c>
    </row>
    <row r="63" spans="2:9" ht="18.75">
      <c r="B63" s="67" t="e">
        <f>#REF!</f>
        <v>#REF!</v>
      </c>
      <c r="C63" s="52" t="e">
        <f>#REF!</f>
        <v>#REF!</v>
      </c>
      <c r="D63" s="47" t="e">
        <f>#REF!</f>
        <v>#REF!</v>
      </c>
      <c r="E63" s="47" t="e">
        <f>#REF!</f>
        <v>#REF!</v>
      </c>
      <c r="F63" s="47" t="e">
        <f>#REF!</f>
        <v>#REF!</v>
      </c>
      <c r="G63" s="76" t="e">
        <f>#REF!</f>
        <v>#REF!</v>
      </c>
      <c r="H63" s="58" t="e">
        <f>#REF!</f>
        <v>#REF!</v>
      </c>
      <c r="I63" s="71" t="e">
        <f>#REF!</f>
        <v>#REF!</v>
      </c>
    </row>
    <row r="64" spans="2:9" ht="18.75">
      <c r="B64" s="34"/>
      <c r="C64" s="52"/>
      <c r="D64" s="96" t="e">
        <f>D63/D$38</f>
        <v>#REF!</v>
      </c>
      <c r="E64" s="35"/>
      <c r="F64" s="35"/>
      <c r="G64" s="96" t="e">
        <f>G63/G$38</f>
        <v>#REF!</v>
      </c>
      <c r="H64" s="96" t="e">
        <f>H63/H$38</f>
        <v>#REF!</v>
      </c>
      <c r="I64" s="97" t="e">
        <f>I63/I$38</f>
        <v>#REF!</v>
      </c>
    </row>
    <row r="65" spans="2:9" ht="18.75">
      <c r="B65" s="68" t="e">
        <f>#REF!</f>
        <v>#REF!</v>
      </c>
      <c r="C65" s="51" t="e">
        <f>#REF!</f>
        <v>#REF!</v>
      </c>
      <c r="D65" s="48" t="e">
        <f>#REF!</f>
        <v>#REF!</v>
      </c>
      <c r="E65" s="48" t="e">
        <f>#REF!</f>
        <v>#REF!</v>
      </c>
      <c r="F65" s="48" t="e">
        <f>#REF!</f>
        <v>#REF!</v>
      </c>
      <c r="G65" s="77" t="e">
        <f>#REF!</f>
        <v>#REF!</v>
      </c>
      <c r="H65" s="59" t="e">
        <f>#REF!</f>
        <v>#REF!</v>
      </c>
      <c r="I65" s="70" t="e">
        <f>#REF!</f>
        <v>#REF!</v>
      </c>
    </row>
    <row r="66" spans="2:9" ht="18.75">
      <c r="B66" s="37"/>
      <c r="C66" s="51"/>
      <c r="D66" s="43" t="e">
        <f>D65/D$38</f>
        <v>#REF!</v>
      </c>
      <c r="E66" s="32"/>
      <c r="F66" s="32"/>
      <c r="G66" s="43" t="e">
        <f>G65/G$38</f>
        <v>#REF!</v>
      </c>
      <c r="H66" s="43" t="e">
        <f>H65/H$38</f>
        <v>#REF!</v>
      </c>
      <c r="I66" s="45" t="e">
        <f>I65/I$38</f>
        <v>#REF!</v>
      </c>
    </row>
    <row r="67" spans="2:9" ht="18.75">
      <c r="B67" s="67" t="e">
        <f>#REF!</f>
        <v>#REF!</v>
      </c>
      <c r="C67" s="52" t="e">
        <f>#REF!</f>
        <v>#REF!</v>
      </c>
      <c r="D67" s="47" t="e">
        <f>#REF!</f>
        <v>#REF!</v>
      </c>
      <c r="E67" s="47" t="e">
        <f>#REF!</f>
        <v>#REF!</v>
      </c>
      <c r="F67" s="47" t="e">
        <f>#REF!</f>
        <v>#REF!</v>
      </c>
      <c r="G67" s="76" t="e">
        <f>#REF!</f>
        <v>#REF!</v>
      </c>
      <c r="H67" s="58" t="e">
        <f>#REF!</f>
        <v>#REF!</v>
      </c>
      <c r="I67" s="71" t="e">
        <f>#REF!</f>
        <v>#REF!</v>
      </c>
    </row>
    <row r="68" spans="2:9" ht="18.75">
      <c r="B68" s="72"/>
      <c r="C68" s="73"/>
      <c r="D68" s="100" t="e">
        <f>D67/D$38</f>
        <v>#REF!</v>
      </c>
      <c r="E68" s="74"/>
      <c r="F68" s="74"/>
      <c r="G68" s="100" t="e">
        <f>G67/G$38</f>
        <v>#REF!</v>
      </c>
      <c r="H68" s="100" t="e">
        <f>H67/H$38</f>
        <v>#REF!</v>
      </c>
      <c r="I68" s="101" t="e">
        <f>I67/I$38</f>
        <v>#REF!</v>
      </c>
    </row>
    <row r="70" spans="2:9" ht="18.75">
      <c r="B70" s="27" t="e">
        <f>#REF!</f>
        <v>#REF!</v>
      </c>
      <c r="C70" s="27" t="e">
        <f>#REF!</f>
        <v>#REF!</v>
      </c>
      <c r="D70" s="27" t="e">
        <f>#REF!</f>
        <v>#REF!</v>
      </c>
      <c r="E70" s="27" t="e">
        <f>#REF!</f>
        <v>#REF!</v>
      </c>
      <c r="F70" s="29" t="e">
        <f>#REF!</f>
        <v>#REF!</v>
      </c>
      <c r="G70" s="27" t="e">
        <f>#REF!</f>
        <v>#REF!</v>
      </c>
      <c r="H70" s="27" t="e">
        <f>#REF!</f>
        <v>#REF!</v>
      </c>
      <c r="I70" s="30" t="e">
        <f>#REF!</f>
        <v>#REF!</v>
      </c>
    </row>
    <row r="71" spans="2:9" ht="18.75">
      <c r="B71" s="27" t="e">
        <f>#REF!</f>
        <v>#REF!</v>
      </c>
      <c r="C71" s="26" t="e">
        <f>#REF!</f>
        <v>#REF!</v>
      </c>
      <c r="D71" s="26" t="e">
        <f>#REF!</f>
        <v>#REF!</v>
      </c>
      <c r="E71" s="26" t="e">
        <f>#REF!</f>
        <v>#REF!</v>
      </c>
      <c r="F71" s="28" t="e">
        <f>#REF!</f>
        <v>#REF!</v>
      </c>
      <c r="G71" s="26" t="e">
        <f>#REF!</f>
        <v>#REF!</v>
      </c>
      <c r="H71" s="26" t="e">
        <f>#REF!</f>
        <v>#REF!</v>
      </c>
      <c r="I71" s="31" t="e">
        <f>#REF!</f>
        <v>#REF!</v>
      </c>
    </row>
    <row r="72" spans="2:9" ht="18.75">
      <c r="B72" s="66" t="s">
        <v>87</v>
      </c>
      <c r="C72" s="50" t="e">
        <f>VLOOKUP($B72,#REF!,8,FALSE)</f>
        <v>#REF!</v>
      </c>
      <c r="D72" s="55" t="e">
        <f>VLOOKUP($B72,#REF!,10,FALSE)/1000000</f>
        <v>#REF!</v>
      </c>
      <c r="E72" s="55" t="e">
        <f>VLOOKUP($B72,#REF!,11,FALSE)/1000000</f>
        <v>#REF!</v>
      </c>
      <c r="F72" s="55" t="e">
        <f>VLOOKUP($B72,#REF!,13,FALSE)/1000000</f>
        <v>#REF!</v>
      </c>
      <c r="G72" s="78" t="e">
        <f>VLOOKUP($B72,#REF!,6,FALSE)/1000</f>
        <v>#REF!</v>
      </c>
      <c r="H72" s="57" t="e">
        <f>VLOOKUP($B72,#REF!,7,FALSE)/1000</f>
        <v>#REF!</v>
      </c>
      <c r="I72" s="69" t="e">
        <f>VLOOKUP($B72,#REF!,5,FALSE)/1000000</f>
        <v>#REF!</v>
      </c>
    </row>
    <row r="73" spans="2:9" ht="18.75">
      <c r="B73" s="42" t="s">
        <v>88</v>
      </c>
      <c r="C73" s="51" t="e">
        <f>VLOOKUP($B73,#REF!,8,FALSE)</f>
        <v>#REF!</v>
      </c>
      <c r="D73" s="48" t="e">
        <f>VLOOKUP($B73,#REF!,10,FALSE)/1000000</f>
        <v>#REF!</v>
      </c>
      <c r="E73" s="48" t="e">
        <f>VLOOKUP($B73,#REF!,11,FALSE)/1000000</f>
        <v>#REF!</v>
      </c>
      <c r="F73" s="48" t="e">
        <f>VLOOKUP($B73,#REF!,13,FALSE)/1000000</f>
        <v>#REF!</v>
      </c>
      <c r="G73" s="77" t="e">
        <f>VLOOKUP($B73,#REF!,6,FALSE)/1000</f>
        <v>#REF!</v>
      </c>
      <c r="H73" s="59" t="e">
        <f>VLOOKUP($B73,#REF!,7,FALSE)/1000</f>
        <v>#REF!</v>
      </c>
      <c r="I73" s="70" t="e">
        <f>VLOOKUP($B73,#REF!,5,FALSE)/1000000</f>
        <v>#REF!</v>
      </c>
    </row>
    <row r="74" spans="2:9" ht="18.75">
      <c r="B74" s="42"/>
      <c r="C74" s="51"/>
      <c r="D74" s="43" t="e">
        <f>D73/D$72</f>
        <v>#REF!</v>
      </c>
      <c r="E74" s="43"/>
      <c r="F74" s="43"/>
      <c r="G74" s="43" t="e">
        <f>G73/G$72</f>
        <v>#REF!</v>
      </c>
      <c r="H74" s="43" t="e">
        <f>H73/H$72</f>
        <v>#REF!</v>
      </c>
      <c r="I74" s="45" t="e">
        <f>I73/I$72</f>
        <v>#REF!</v>
      </c>
    </row>
    <row r="75" spans="2:9" ht="18.75">
      <c r="B75" s="67" t="s">
        <v>89</v>
      </c>
      <c r="C75" s="52" t="e">
        <f>VLOOKUP($B75,#REF!,8,FALSE)</f>
        <v>#REF!</v>
      </c>
      <c r="D75" s="47" t="e">
        <f>VLOOKUP($B75,#REF!,10,FALSE)/1000000</f>
        <v>#REF!</v>
      </c>
      <c r="E75" s="47" t="e">
        <f>VLOOKUP($B75,#REF!,11,FALSE)/1000000</f>
        <v>#REF!</v>
      </c>
      <c r="F75" s="47" t="e">
        <f>VLOOKUP($B75,#REF!,13,FALSE)/1000000</f>
        <v>#REF!</v>
      </c>
      <c r="G75" s="76" t="e">
        <f>VLOOKUP($B75,#REF!,6,FALSE)/1000</f>
        <v>#REF!</v>
      </c>
      <c r="H75" s="58" t="e">
        <f>VLOOKUP($B75,#REF!,7,FALSE)/1000</f>
        <v>#REF!</v>
      </c>
      <c r="I75" s="71" t="e">
        <f>VLOOKUP($B75,#REF!,5,FALSE)/1000000</f>
        <v>#REF!</v>
      </c>
    </row>
    <row r="76" spans="2:9" ht="18.75">
      <c r="B76" s="34"/>
      <c r="C76" s="52"/>
      <c r="D76" s="44" t="e">
        <f>D75/D$72</f>
        <v>#REF!</v>
      </c>
      <c r="E76" s="44"/>
      <c r="F76" s="44"/>
      <c r="G76" s="44" t="e">
        <f>G75/G$72</f>
        <v>#REF!</v>
      </c>
      <c r="H76" s="44" t="e">
        <f>H75/H$72</f>
        <v>#REF!</v>
      </c>
      <c r="I76" s="97" t="e">
        <f>I75/I$72</f>
        <v>#REF!</v>
      </c>
    </row>
    <row r="77" spans="2:9" ht="18.75">
      <c r="B77" s="42" t="s">
        <v>90</v>
      </c>
      <c r="C77" s="51" t="e">
        <f>VLOOKUP($B77,#REF!,8,FALSE)</f>
        <v>#REF!</v>
      </c>
      <c r="D77" s="48" t="e">
        <f>VLOOKUP($B77,#REF!,10,FALSE)/1000000</f>
        <v>#REF!</v>
      </c>
      <c r="E77" s="48" t="e">
        <f>VLOOKUP($B77,#REF!,11,FALSE)/1000000</f>
        <v>#REF!</v>
      </c>
      <c r="F77" s="48" t="e">
        <f>VLOOKUP($B77,#REF!,13,FALSE)/1000000</f>
        <v>#REF!</v>
      </c>
      <c r="G77" s="77" t="e">
        <f>VLOOKUP($B77,#REF!,6,FALSE)/1000</f>
        <v>#REF!</v>
      </c>
      <c r="H77" s="59" t="e">
        <f>VLOOKUP($B77,#REF!,7,FALSE)/1000</f>
        <v>#REF!</v>
      </c>
      <c r="I77" s="70" t="e">
        <f>VLOOKUP($B77,#REF!,5,FALSE)/1000000</f>
        <v>#REF!</v>
      </c>
    </row>
    <row r="78" spans="2:9" ht="18.75">
      <c r="B78" s="37"/>
      <c r="C78" s="51"/>
      <c r="D78" s="43" t="e">
        <f>D77/D$72</f>
        <v>#REF!</v>
      </c>
      <c r="E78" s="43"/>
      <c r="F78" s="43"/>
      <c r="G78" s="43" t="e">
        <f>G77/G$72</f>
        <v>#REF!</v>
      </c>
      <c r="H78" s="43" t="e">
        <f>H77/H$72</f>
        <v>#REF!</v>
      </c>
      <c r="I78" s="45" t="e">
        <f>I77/I$72</f>
        <v>#REF!</v>
      </c>
    </row>
    <row r="79" spans="2:9" ht="18.75">
      <c r="B79" s="38" t="s">
        <v>91</v>
      </c>
      <c r="C79" s="53" t="e">
        <f>VLOOKUP($B79,#REF!,8,FALSE)</f>
        <v>#REF!</v>
      </c>
      <c r="D79" s="49" t="e">
        <f>VLOOKUP($B79,#REF!,10,FALSE)/1000000</f>
        <v>#REF!</v>
      </c>
      <c r="E79" s="49" t="e">
        <f>VLOOKUP($B79,#REF!,11,FALSE)/1000000</f>
        <v>#REF!</v>
      </c>
      <c r="F79" s="49" t="e">
        <f>VLOOKUP($B79,#REF!,13,FALSE)/1000000</f>
        <v>#REF!</v>
      </c>
      <c r="G79" s="79" t="e">
        <f>VLOOKUP($B79,#REF!,6,FALSE)/1000</f>
        <v>#REF!</v>
      </c>
      <c r="H79" s="60" t="e">
        <f>VLOOKUP($B79,#REF!,7,FALSE)/1000</f>
        <v>#REF!</v>
      </c>
      <c r="I79" s="71" t="e">
        <f>VLOOKUP($B79,#REF!,5,FALSE)/1000000</f>
        <v>#REF!</v>
      </c>
    </row>
    <row r="80" spans="2:9" ht="18.75">
      <c r="B80" s="38"/>
      <c r="C80" s="53"/>
      <c r="D80" s="96" t="e">
        <f>D79/D$72</f>
        <v>#REF!</v>
      </c>
      <c r="E80" s="96"/>
      <c r="F80" s="96"/>
      <c r="G80" s="96" t="e">
        <f>G79/G$72</f>
        <v>#REF!</v>
      </c>
      <c r="H80" s="96" t="e">
        <f>H79/H$72</f>
        <v>#REF!</v>
      </c>
      <c r="I80" s="97" t="e">
        <f>I79/I$72</f>
        <v>#REF!</v>
      </c>
    </row>
    <row r="81" spans="2:14" ht="18.75">
      <c r="B81" s="37" t="s">
        <v>92</v>
      </c>
      <c r="C81" s="51" t="e">
        <f>VLOOKUP($B81,#REF!,8,FALSE)</f>
        <v>#REF!</v>
      </c>
      <c r="D81" s="48" t="e">
        <f>VLOOKUP($B81,#REF!,10,FALSE)/1000000</f>
        <v>#REF!</v>
      </c>
      <c r="E81" s="48" t="e">
        <f>VLOOKUP($B81,#REF!,11,FALSE)/1000000</f>
        <v>#REF!</v>
      </c>
      <c r="F81" s="48" t="e">
        <f>VLOOKUP($B81,#REF!,13,FALSE)/1000000</f>
        <v>#REF!</v>
      </c>
      <c r="G81" s="77" t="e">
        <f>VLOOKUP($B81,#REF!,6,FALSE)/1000</f>
        <v>#REF!</v>
      </c>
      <c r="H81" s="59" t="e">
        <f>VLOOKUP($B81,#REF!,7,FALSE)/1000</f>
        <v>#REF!</v>
      </c>
      <c r="I81" s="70" t="e">
        <f>VLOOKUP($B81,#REF!,5,FALSE)/1000000</f>
        <v>#REF!</v>
      </c>
    </row>
    <row r="82" spans="2:14" ht="18.75">
      <c r="B82" s="39"/>
      <c r="C82" s="54"/>
      <c r="D82" s="98" t="e">
        <f>D81/D$72</f>
        <v>#REF!</v>
      </c>
      <c r="E82" s="98"/>
      <c r="F82" s="98"/>
      <c r="G82" s="98" t="e">
        <f>G81/G$72</f>
        <v>#REF!</v>
      </c>
      <c r="H82" s="98" t="e">
        <f>H81/H$72</f>
        <v>#REF!</v>
      </c>
      <c r="I82" s="99" t="e">
        <f>I81/I$72</f>
        <v>#REF!</v>
      </c>
    </row>
    <row r="84" spans="2:14">
      <c r="N84" t="s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28"/>
  <sheetViews>
    <sheetView workbookViewId="0">
      <selection activeCell="C7" sqref="C7:D10"/>
    </sheetView>
  </sheetViews>
  <sheetFormatPr defaultColWidth="9.140625" defaultRowHeight="15"/>
  <cols>
    <col min="1" max="1" width="19.5703125" customWidth="1"/>
    <col min="2" max="2" width="15.5703125" customWidth="1"/>
  </cols>
  <sheetData>
    <row r="1" spans="1:13">
      <c r="A1" t="s">
        <v>94</v>
      </c>
      <c r="B1">
        <v>454</v>
      </c>
      <c r="C1" t="s">
        <v>95</v>
      </c>
    </row>
    <row r="2" spans="1:13">
      <c r="A2" t="s">
        <v>96</v>
      </c>
      <c r="B2">
        <v>1</v>
      </c>
      <c r="C2" t="s">
        <v>97</v>
      </c>
    </row>
    <row r="3" spans="1:13">
      <c r="A3" t="s">
        <v>98</v>
      </c>
      <c r="B3">
        <v>1</v>
      </c>
      <c r="C3" t="s">
        <v>95</v>
      </c>
    </row>
    <row r="4" spans="1:13">
      <c r="A4" t="s">
        <v>99</v>
      </c>
      <c r="B4">
        <v>2025</v>
      </c>
    </row>
    <row r="5" spans="1:13">
      <c r="A5" t="s">
        <v>100</v>
      </c>
      <c r="B5" t="s">
        <v>101</v>
      </c>
    </row>
    <row r="6" spans="1:13">
      <c r="A6" t="s">
        <v>86</v>
      </c>
      <c r="B6" s="127" t="s">
        <v>102</v>
      </c>
      <c r="C6" s="128" t="s">
        <v>103</v>
      </c>
      <c r="D6" s="128" t="s">
        <v>104</v>
      </c>
      <c r="E6" s="128" t="s">
        <v>105</v>
      </c>
      <c r="F6" s="128" t="s">
        <v>106</v>
      </c>
      <c r="G6" s="128" t="s">
        <v>107</v>
      </c>
      <c r="H6" s="128" t="s">
        <v>108</v>
      </c>
      <c r="I6" s="128" t="s">
        <v>109</v>
      </c>
      <c r="J6" s="128" t="s">
        <v>110</v>
      </c>
      <c r="K6" s="128" t="s">
        <v>111</v>
      </c>
      <c r="L6" s="128" t="s">
        <v>112</v>
      </c>
      <c r="M6" s="129" t="s">
        <v>113</v>
      </c>
    </row>
    <row r="7" spans="1:13">
      <c r="A7" t="s">
        <v>86</v>
      </c>
      <c r="B7" s="107" t="s">
        <v>114</v>
      </c>
      <c r="C7" s="11" t="s">
        <v>115</v>
      </c>
      <c r="D7" s="11" t="s">
        <v>116</v>
      </c>
      <c r="E7" s="11" t="s">
        <v>117</v>
      </c>
      <c r="F7" s="11" t="s">
        <v>118</v>
      </c>
      <c r="G7" s="11" t="s">
        <v>119</v>
      </c>
      <c r="H7" s="11" t="s">
        <v>120</v>
      </c>
      <c r="I7" s="11" t="s">
        <v>121</v>
      </c>
      <c r="J7" s="11" t="s">
        <v>122</v>
      </c>
      <c r="K7" s="11" t="s">
        <v>123</v>
      </c>
      <c r="L7" s="11" t="s">
        <v>124</v>
      </c>
      <c r="M7" s="131" t="s">
        <v>125</v>
      </c>
    </row>
    <row r="8" spans="1:13">
      <c r="A8" t="s">
        <v>126</v>
      </c>
      <c r="B8" s="108">
        <v>1.192E-2</v>
      </c>
      <c r="C8" s="130">
        <v>1.192E-2</v>
      </c>
      <c r="D8" s="130">
        <v>9.1600000000000001E-2</v>
      </c>
      <c r="E8" s="130">
        <v>0.17166000000000001</v>
      </c>
      <c r="F8" s="130">
        <v>0.19178000000000001</v>
      </c>
      <c r="G8" s="130">
        <v>0.20795</v>
      </c>
      <c r="H8" s="130">
        <v>0.21762999999999999</v>
      </c>
      <c r="I8" s="130">
        <v>0.21897</v>
      </c>
      <c r="J8" s="130">
        <v>0.22103</v>
      </c>
      <c r="K8" s="130">
        <v>0.23169000000000001</v>
      </c>
      <c r="L8" s="130">
        <v>0.23005</v>
      </c>
      <c r="M8" s="132">
        <v>0.22821</v>
      </c>
    </row>
    <row r="9" spans="1:13">
      <c r="A9" t="s">
        <v>127</v>
      </c>
      <c r="B9" s="11">
        <v>0</v>
      </c>
      <c r="C9" s="11">
        <v>0</v>
      </c>
      <c r="D9" s="11">
        <v>0</v>
      </c>
      <c r="E9" s="11">
        <v>0.8</v>
      </c>
      <c r="F9" s="11">
        <v>0.8</v>
      </c>
      <c r="G9" s="11">
        <v>0.8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</row>
    <row r="10" spans="1:13">
      <c r="B10" s="139"/>
      <c r="C10" s="138"/>
      <c r="D10" s="138"/>
      <c r="E10" s="138"/>
      <c r="F10" s="138"/>
      <c r="G10" s="138"/>
      <c r="H10" s="138"/>
      <c r="I10" s="138"/>
      <c r="J10" s="138"/>
      <c r="K10" s="138"/>
      <c r="L10" s="138"/>
      <c r="M10" s="140"/>
    </row>
    <row r="11" spans="1:13">
      <c r="B11" s="107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31"/>
    </row>
    <row r="12" spans="1:13">
      <c r="B12" s="107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31"/>
    </row>
    <row r="13" spans="1:13">
      <c r="B13" s="107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31"/>
    </row>
    <row r="14" spans="1:13">
      <c r="B14" s="108"/>
      <c r="C14" s="130"/>
      <c r="D14" s="130"/>
      <c r="E14" s="130"/>
      <c r="F14" s="130"/>
      <c r="G14" s="130"/>
      <c r="H14" s="130"/>
      <c r="I14" s="130"/>
      <c r="J14" s="130"/>
      <c r="K14" s="130"/>
      <c r="L14" s="130"/>
      <c r="M14" s="132"/>
    </row>
    <row r="15" spans="1:13">
      <c r="A15" t="s">
        <v>128</v>
      </c>
      <c r="B15" s="11" t="s">
        <v>129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spans="1:13">
      <c r="A16" t="s">
        <v>130</v>
      </c>
      <c r="B16" s="11" t="s">
        <v>131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3">
      <c r="A17" t="s">
        <v>132</v>
      </c>
      <c r="B17" s="11" t="s">
        <v>133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</row>
    <row r="18" spans="1:13">
      <c r="A18" t="s">
        <v>134</v>
      </c>
      <c r="B18" s="11" t="s">
        <v>135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</row>
    <row r="19" spans="1:13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</row>
    <row r="20" spans="1:1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</row>
    <row r="21" spans="1:13"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</row>
    <row r="22" spans="1:13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</row>
    <row r="23" spans="1:13"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3"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</row>
    <row r="25" spans="1:13"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</row>
    <row r="26" spans="1:13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</row>
    <row r="27" spans="1:13"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</row>
    <row r="28" spans="1:13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</row>
    <row r="29" spans="1:13"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</row>
    <row r="30" spans="1:13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3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</row>
    <row r="32" spans="1:13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</row>
    <row r="33" spans="2:13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</row>
    <row r="34" spans="2:13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</row>
    <row r="35" spans="2:13"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</row>
    <row r="36" spans="2:1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</row>
    <row r="37" spans="2:13"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2:1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</row>
    <row r="39" spans="2:13"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</row>
    <row r="40" spans="2:13"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</row>
    <row r="41" spans="2:13"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</row>
    <row r="42" spans="2:13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</row>
    <row r="43" spans="2:13"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2:13"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</row>
    <row r="45" spans="2:13"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</row>
    <row r="46" spans="2:13"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</row>
    <row r="47" spans="2:13"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</row>
    <row r="48" spans="2:13"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</row>
    <row r="49" spans="2:13"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</row>
    <row r="50" spans="2:13"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</row>
    <row r="51" spans="2:13"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2:13"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</row>
    <row r="53" spans="2:13"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</row>
    <row r="54" spans="2:1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</row>
    <row r="55" spans="2:13"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</row>
    <row r="56" spans="2:1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</row>
    <row r="57" spans="2:13"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2:13"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2:13"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2:13"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  <row r="61" spans="2:13"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</row>
    <row r="62" spans="2:13"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</row>
    <row r="63" spans="2:13"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</row>
    <row r="64" spans="2:13"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</row>
    <row r="65" spans="2:13"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</row>
    <row r="66" spans="2:13"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</row>
    <row r="67" spans="2:13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</row>
    <row r="68" spans="2:13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</row>
    <row r="69" spans="2:13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</row>
    <row r="70" spans="2:13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</row>
    <row r="71" spans="2:13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</row>
    <row r="72" spans="2:1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2:13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</row>
    <row r="74" spans="2:1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</row>
    <row r="75" spans="2:13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</row>
    <row r="76" spans="2:13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</row>
    <row r="77" spans="2:13"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</row>
    <row r="78" spans="2:13"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</row>
    <row r="79" spans="2:13"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2:13"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</row>
    <row r="81" spans="2:13"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</row>
    <row r="82" spans="2:13"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</row>
    <row r="83" spans="2:13"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</row>
    <row r="84" spans="2:13"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</row>
    <row r="85" spans="2:13"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</row>
    <row r="86" spans="2:13"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2:13"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</row>
    <row r="88" spans="2:13"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</row>
    <row r="89" spans="2:13"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</row>
    <row r="90" spans="2:1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</row>
    <row r="91" spans="2:13"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</row>
    <row r="92" spans="2:1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</row>
    <row r="93" spans="2:13"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2:13"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</row>
    <row r="95" spans="2:13"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</row>
    <row r="96" spans="2:13"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</row>
    <row r="97" spans="2:13"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</row>
    <row r="98" spans="2:13"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</row>
    <row r="99" spans="2:13"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</row>
    <row r="100" spans="2:13"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2:13"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</row>
    <row r="102" spans="2:13"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</row>
    <row r="103" spans="2:13"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</row>
    <row r="104" spans="2:13"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</row>
    <row r="105" spans="2:13"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</row>
    <row r="106" spans="2:13"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</row>
    <row r="107" spans="2:13"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</row>
    <row r="108" spans="2:1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</row>
    <row r="109" spans="2:13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</row>
    <row r="110" spans="2:1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</row>
    <row r="111" spans="2:13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</row>
    <row r="112" spans="2:13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</row>
    <row r="113" spans="2:13"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</row>
    <row r="114" spans="2:13"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</row>
    <row r="115" spans="2:13"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</row>
    <row r="116" spans="2:13"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</row>
    <row r="117" spans="2:13"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</row>
    <row r="118" spans="2:13"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</row>
    <row r="119" spans="2:13"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</row>
    <row r="120" spans="2:13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</row>
    <row r="121" spans="2:13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</row>
    <row r="122" spans="2:13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</row>
    <row r="123" spans="2:13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</row>
    <row r="124" spans="2:13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</row>
    <row r="125" spans="2:13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</row>
    <row r="126" spans="2:1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</row>
    <row r="127" spans="2:13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</row>
    <row r="128" spans="2:1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</row>
    <row r="129" spans="2:13"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</row>
    <row r="130" spans="2:13"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</row>
    <row r="131" spans="2:13"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</row>
    <row r="132" spans="2:13"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</row>
    <row r="133" spans="2:13"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</row>
    <row r="134" spans="2:13"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</row>
    <row r="135" spans="2:13"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</row>
    <row r="136" spans="2:13"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</row>
    <row r="137" spans="2:13"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</row>
    <row r="138" spans="2:13"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</row>
    <row r="139" spans="2:13"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</row>
    <row r="140" spans="2:13"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</row>
    <row r="141" spans="2:13"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</row>
    <row r="142" spans="2:13"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</row>
    <row r="143" spans="2:13"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</row>
    <row r="144" spans="2:1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</row>
    <row r="145" spans="2:13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</row>
    <row r="146" spans="2:1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</row>
    <row r="147" spans="2:13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</row>
    <row r="148" spans="2:13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</row>
    <row r="149" spans="2:13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</row>
    <row r="150" spans="2:13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</row>
    <row r="151" spans="2:13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</row>
    <row r="152" spans="2:13"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</row>
    <row r="153" spans="2:13"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</row>
    <row r="154" spans="2:13"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</row>
    <row r="155" spans="2:13"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</row>
    <row r="156" spans="2:13"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</row>
    <row r="157" spans="2:13"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</row>
    <row r="158" spans="2:13"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</row>
    <row r="159" spans="2:13"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</row>
    <row r="160" spans="2:13"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</row>
    <row r="161" spans="2:13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</row>
    <row r="162" spans="2:1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</row>
    <row r="163" spans="2:13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</row>
    <row r="164" spans="2:1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</row>
    <row r="165" spans="2:13"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</row>
    <row r="166" spans="2:13"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</row>
    <row r="167" spans="2:13"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</row>
    <row r="168" spans="2:13"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</row>
    <row r="169" spans="2:13"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</row>
    <row r="170" spans="2:13"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</row>
    <row r="171" spans="2:13"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</row>
    <row r="172" spans="2:13"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</row>
    <row r="173" spans="2:13"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</row>
    <row r="174" spans="2:13"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</row>
    <row r="175" spans="2:13"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</row>
    <row r="176" spans="2:13"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</row>
    <row r="177" spans="2:13"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</row>
    <row r="178" spans="2:13"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</row>
    <row r="179" spans="2:13"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</row>
    <row r="180" spans="2:1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</row>
    <row r="181" spans="2:13"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</row>
    <row r="182" spans="2:1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</row>
    <row r="183" spans="2:13"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</row>
    <row r="184" spans="2:13"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</row>
    <row r="185" spans="2:13"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</row>
    <row r="186" spans="2:13"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</row>
    <row r="187" spans="2:13"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</row>
    <row r="188" spans="2:13"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</row>
    <row r="189" spans="2:13"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</row>
    <row r="190" spans="2:13"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</row>
    <row r="191" spans="2:13"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</row>
    <row r="192" spans="2:13"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</row>
    <row r="193" spans="2:13"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</row>
    <row r="194" spans="2:13"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</row>
    <row r="195" spans="2:13"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</row>
    <row r="196" spans="2:13"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</row>
    <row r="197" spans="2:13"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</row>
    <row r="198" spans="2:1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</row>
    <row r="199" spans="2:13"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</row>
    <row r="200" spans="2:1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</row>
    <row r="201" spans="2:13"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</row>
    <row r="202" spans="2:13"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</row>
    <row r="203" spans="2:13"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</row>
    <row r="204" spans="2:13"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</row>
    <row r="205" spans="2:13"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</row>
    <row r="206" spans="2:13"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</row>
    <row r="207" spans="2:13"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</row>
    <row r="208" spans="2:13"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</row>
    <row r="209" spans="2:13"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</row>
    <row r="210" spans="2:13"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</row>
    <row r="211" spans="2:13"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</row>
    <row r="212" spans="2:13"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</row>
    <row r="213" spans="2:13"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</row>
    <row r="214" spans="2:13"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</row>
    <row r="215" spans="2:13"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</row>
    <row r="216" spans="2:1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</row>
    <row r="217" spans="2:13"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</row>
    <row r="218" spans="2:1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</row>
    <row r="219" spans="2:13"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</row>
    <row r="220" spans="2:13"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</row>
    <row r="221" spans="2:13"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</row>
    <row r="222" spans="2:13"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</row>
    <row r="223" spans="2:13"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</row>
    <row r="224" spans="2:13"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</row>
    <row r="225" spans="2:13"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</row>
    <row r="226" spans="2:13"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</row>
    <row r="227" spans="2:13"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</row>
    <row r="228" spans="2:13"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</row>
    <row r="229" spans="2:13"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</row>
    <row r="230" spans="2:13"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</row>
    <row r="231" spans="2:13"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</row>
    <row r="232" spans="2:13"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</row>
    <row r="233" spans="2:13"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</row>
    <row r="234" spans="2:1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</row>
    <row r="235" spans="2:13"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</row>
    <row r="236" spans="2:1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</row>
    <row r="237" spans="2:13"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</row>
    <row r="238" spans="2:1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</row>
    <row r="239" spans="2:1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</row>
    <row r="240" spans="2:1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</row>
    <row r="241" spans="2:1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</row>
    <row r="242" spans="2:1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</row>
    <row r="243" spans="2:13"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</row>
    <row r="244" spans="2:13"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</row>
    <row r="245" spans="2:13"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</row>
    <row r="246" spans="2:13"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</row>
    <row r="247" spans="2:13"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</row>
    <row r="248" spans="2:13"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</row>
    <row r="249" spans="2:13"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</row>
    <row r="250" spans="2:13"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</row>
    <row r="251" spans="2:13"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</row>
    <row r="252" spans="2:1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</row>
    <row r="253" spans="2:13"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</row>
    <row r="254" spans="2:1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</row>
    <row r="255" spans="2:13"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</row>
    <row r="256" spans="2:13"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</row>
    <row r="257" spans="2:13"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</row>
    <row r="258" spans="2:13"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</row>
    <row r="259" spans="2:13"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</row>
    <row r="260" spans="2:13"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</row>
    <row r="261" spans="2:13"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</row>
    <row r="262" spans="2:13"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</row>
    <row r="263" spans="2:13"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</row>
    <row r="264" spans="2:13"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</row>
    <row r="265" spans="2:13"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</row>
    <row r="266" spans="2:13"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</row>
    <row r="267" spans="2:13"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</row>
    <row r="268" spans="2:13"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</row>
    <row r="269" spans="2:13"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</row>
    <row r="270" spans="2:1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</row>
    <row r="271" spans="2:13"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</row>
    <row r="272" spans="2:1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</row>
    <row r="273" spans="2:13"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</row>
    <row r="274" spans="2:13"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</row>
    <row r="275" spans="2:13"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</row>
    <row r="276" spans="2:13"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</row>
    <row r="277" spans="2:13"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</row>
    <row r="278" spans="2:13"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</row>
    <row r="279" spans="2:13"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</row>
    <row r="280" spans="2:13"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</row>
    <row r="281" spans="2:13"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</row>
    <row r="282" spans="2:13"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</row>
    <row r="283" spans="2:13"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</row>
    <row r="284" spans="2:13"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</row>
    <row r="285" spans="2:13"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</row>
    <row r="286" spans="2:13"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</row>
    <row r="287" spans="2:13"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</row>
    <row r="288" spans="2:1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</row>
    <row r="289" spans="2:13"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</row>
    <row r="290" spans="2:1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</row>
    <row r="291" spans="2:13"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</row>
    <row r="292" spans="2:13"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</row>
    <row r="293" spans="2:13"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</row>
    <row r="294" spans="2:13"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</row>
    <row r="295" spans="2:13"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</row>
    <row r="296" spans="2:13"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</row>
    <row r="297" spans="2:13"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</row>
    <row r="298" spans="2:13"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</row>
    <row r="299" spans="2:13"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</row>
    <row r="300" spans="2:13"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</row>
    <row r="301" spans="2:13"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</row>
    <row r="302" spans="2:13"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</row>
    <row r="303" spans="2:13"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</row>
    <row r="304" spans="2:13"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</row>
    <row r="305" spans="2:13"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</row>
    <row r="306" spans="2:1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</row>
    <row r="307" spans="2:13"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</row>
    <row r="308" spans="2:1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</row>
    <row r="309" spans="2:13"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</row>
    <row r="310" spans="2:13"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</row>
    <row r="311" spans="2:13"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</row>
    <row r="312" spans="2:13"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</row>
    <row r="313" spans="2:13"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</row>
    <row r="314" spans="2:13"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</row>
    <row r="315" spans="2:13"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</row>
    <row r="316" spans="2:13"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</row>
    <row r="317" spans="2:13"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</row>
    <row r="318" spans="2:13"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</row>
    <row r="319" spans="2:13"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</row>
    <row r="320" spans="2:13"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</row>
    <row r="321" spans="2:13"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</row>
    <row r="322" spans="2:13"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</row>
    <row r="323" spans="2:13"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</row>
    <row r="324" spans="2:1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</row>
    <row r="325" spans="2:13"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</row>
    <row r="326" spans="2:1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</row>
    <row r="327" spans="2:13"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</row>
    <row r="328" spans="2:13"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</row>
    <row r="329" spans="2:13"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</row>
    <row r="330" spans="2:13"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</row>
    <row r="331" spans="2:13"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</row>
    <row r="332" spans="2:13"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</row>
    <row r="333" spans="2:13"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</row>
    <row r="334" spans="2:13"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</row>
    <row r="335" spans="2:13"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</row>
    <row r="336" spans="2:13"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</row>
    <row r="337" spans="2:13"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</row>
    <row r="338" spans="2:13"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</row>
    <row r="339" spans="2:13"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</row>
    <row r="340" spans="2:13"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</row>
    <row r="341" spans="2:13"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</row>
    <row r="342" spans="2:1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</row>
    <row r="343" spans="2:13"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</row>
    <row r="344" spans="2:1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</row>
    <row r="345" spans="2:13"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</row>
    <row r="346" spans="2:13"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</row>
    <row r="347" spans="2:13"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</row>
    <row r="348" spans="2:13"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</row>
    <row r="349" spans="2:13"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</row>
    <row r="350" spans="2:13"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</row>
    <row r="351" spans="2:13"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</row>
    <row r="352" spans="2:13"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</row>
    <row r="353" spans="2:13"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</row>
    <row r="354" spans="2:13"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</row>
    <row r="355" spans="2:13"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</row>
    <row r="356" spans="2:13"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</row>
    <row r="357" spans="2:13"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</row>
    <row r="358" spans="2:13"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</row>
    <row r="359" spans="2:13"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</row>
    <row r="360" spans="2:1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</row>
    <row r="361" spans="2:13"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</row>
    <row r="362" spans="2:1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</row>
    <row r="363" spans="2:13"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</row>
    <row r="364" spans="2:13"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</row>
    <row r="365" spans="2:13"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</row>
    <row r="366" spans="2:13"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</row>
    <row r="367" spans="2:13"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</row>
    <row r="368" spans="2:13"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</row>
    <row r="369" spans="2:13"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</row>
    <row r="370" spans="2:13"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</row>
    <row r="371" spans="2:13"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</row>
    <row r="372" spans="2:13"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</row>
    <row r="373" spans="2:13"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</row>
    <row r="374" spans="2:13"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</row>
    <row r="375" spans="2:13"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</row>
    <row r="376" spans="2:13"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</row>
    <row r="377" spans="2:13"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</row>
    <row r="378" spans="2:1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</row>
    <row r="379" spans="2:13"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</row>
    <row r="380" spans="2:13"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</row>
    <row r="381" spans="2:13"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</row>
    <row r="382" spans="2:13"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</row>
    <row r="383" spans="2:13"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</row>
    <row r="384" spans="2:13"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</row>
    <row r="385" spans="2:13"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</row>
    <row r="386" spans="2:13"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</row>
    <row r="387" spans="2:13"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</row>
    <row r="388" spans="2:13"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</row>
    <row r="389" spans="2:13"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</row>
    <row r="390" spans="2:13"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</row>
    <row r="391" spans="2:13"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</row>
    <row r="392" spans="2:13"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</row>
    <row r="393" spans="2:13"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</row>
    <row r="394" spans="2:13"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</row>
    <row r="395" spans="2:13"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</row>
    <row r="396" spans="2:13"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</row>
    <row r="397" spans="2:13"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</row>
    <row r="398" spans="2:13"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</row>
    <row r="399" spans="2:13"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</row>
    <row r="400" spans="2:13"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</row>
    <row r="401" spans="2:13"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</row>
    <row r="402" spans="2:13"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</row>
    <row r="403" spans="2:13"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</row>
    <row r="404" spans="2:13"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</row>
    <row r="405" spans="2:13"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</row>
    <row r="406" spans="2:13"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</row>
    <row r="407" spans="2:13"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</row>
    <row r="408" spans="2:13"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</row>
    <row r="409" spans="2:13"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</row>
    <row r="410" spans="2:13"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</row>
    <row r="411" spans="2:13"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</row>
    <row r="412" spans="2:13"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</row>
    <row r="413" spans="2:13"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</row>
    <row r="414" spans="2:13"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</row>
    <row r="415" spans="2:13"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</row>
    <row r="416" spans="2:13"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</row>
    <row r="417" spans="2:13"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</row>
    <row r="418" spans="2:13"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</row>
    <row r="419" spans="2:13"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</row>
    <row r="420" spans="2:13"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</row>
    <row r="421" spans="2:13"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</row>
    <row r="422" spans="2:13"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</row>
    <row r="423" spans="2:13"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</row>
    <row r="424" spans="2:13"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</row>
    <row r="425" spans="2:13"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</row>
    <row r="426" spans="2:13"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</row>
    <row r="427" spans="2:13"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</row>
    <row r="428" spans="2:13"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</row>
    <row r="429" spans="2:13"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</row>
    <row r="430" spans="2:13"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</row>
    <row r="431" spans="2:13"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</row>
    <row r="432" spans="2:13"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</row>
    <row r="433" spans="2:13"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</row>
    <row r="434" spans="2:13"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</row>
    <row r="435" spans="2:13"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</row>
    <row r="436" spans="2:13"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</row>
    <row r="437" spans="2:13"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</row>
    <row r="438" spans="2:13"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</row>
    <row r="439" spans="2:13"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</row>
    <row r="440" spans="2:13"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</row>
    <row r="441" spans="2:13"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</row>
    <row r="442" spans="2:13"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</row>
    <row r="443" spans="2:13"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</row>
    <row r="444" spans="2:13"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</row>
    <row r="445" spans="2:13"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</row>
    <row r="446" spans="2:13"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</row>
    <row r="447" spans="2:13"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</row>
    <row r="448" spans="2:13"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</row>
    <row r="449" spans="2:13"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</row>
    <row r="450" spans="2:13"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</row>
    <row r="451" spans="2:13"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</row>
    <row r="452" spans="2:13"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</row>
    <row r="453" spans="2:13"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</row>
    <row r="454" spans="2:13"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</row>
    <row r="455" spans="2:13"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</row>
    <row r="456" spans="2:13"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</row>
    <row r="457" spans="2:13"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</row>
    <row r="458" spans="2:13"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</row>
    <row r="459" spans="2:13"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</row>
    <row r="460" spans="2:13"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</row>
    <row r="461" spans="2:13"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</row>
    <row r="462" spans="2:13"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</row>
    <row r="463" spans="2:13"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</row>
    <row r="464" spans="2:13"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</row>
    <row r="465" spans="2:13"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</row>
    <row r="466" spans="2:13"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</row>
    <row r="467" spans="2:13"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</row>
    <row r="468" spans="2:13"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</row>
    <row r="469" spans="2:13"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</row>
    <row r="470" spans="2:13"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</row>
    <row r="471" spans="2:13"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</row>
    <row r="472" spans="2:13"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</row>
    <row r="473" spans="2:13"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</row>
    <row r="474" spans="2:13"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</row>
    <row r="475" spans="2:13"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</row>
    <row r="476" spans="2:13"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</row>
    <row r="477" spans="2:13"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</row>
    <row r="478" spans="2:13"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</row>
    <row r="479" spans="2:13"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</row>
    <row r="480" spans="2:13"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</row>
    <row r="481" spans="2:13"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</row>
    <row r="482" spans="2:13"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</row>
    <row r="483" spans="2:13"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</row>
    <row r="484" spans="2:13"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</row>
    <row r="485" spans="2:13"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</row>
    <row r="486" spans="2:13"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</row>
    <row r="487" spans="2:13"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</row>
    <row r="488" spans="2:13"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</row>
    <row r="489" spans="2:13"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</row>
    <row r="490" spans="2:13"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</row>
    <row r="491" spans="2:13"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</row>
    <row r="492" spans="2:13"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</row>
    <row r="493" spans="2:13"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</row>
    <row r="494" spans="2:13"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</row>
    <row r="495" spans="2:13"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</row>
    <row r="496" spans="2:13"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</row>
    <row r="497" spans="2:13"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</row>
    <row r="498" spans="2:13"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</row>
    <row r="499" spans="2:13"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</row>
    <row r="500" spans="2:13"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</row>
    <row r="501" spans="2:13"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</row>
    <row r="502" spans="2:13"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</row>
    <row r="503" spans="2:13"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</row>
    <row r="504" spans="2:13"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</row>
    <row r="505" spans="2:13"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</row>
    <row r="506" spans="2:13"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</row>
    <row r="507" spans="2:13"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</row>
    <row r="508" spans="2:13"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</row>
    <row r="509" spans="2:13"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</row>
    <row r="510" spans="2:13"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</row>
    <row r="511" spans="2:13"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</row>
    <row r="512" spans="2:13"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</row>
    <row r="513" spans="2:13"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</row>
    <row r="514" spans="2:13"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</row>
    <row r="515" spans="2:13"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</row>
    <row r="516" spans="2:13"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</row>
    <row r="517" spans="2:13"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</row>
    <row r="518" spans="2:13"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</row>
    <row r="519" spans="2:13"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</row>
    <row r="520" spans="2:13"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</row>
    <row r="521" spans="2:13"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</row>
    <row r="522" spans="2:13"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</row>
    <row r="523" spans="2:13"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</row>
    <row r="524" spans="2:13"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</row>
    <row r="525" spans="2:13"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</row>
    <row r="526" spans="2:13"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</row>
    <row r="527" spans="2:13"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</row>
    <row r="528" spans="2:13"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2:CT100"/>
  <sheetViews>
    <sheetView zoomScaleNormal="100" workbookViewId="0"/>
  </sheetViews>
  <sheetFormatPr defaultColWidth="9.140625" defaultRowHeight="15"/>
  <cols>
    <col min="1" max="2" width="20.7109375" customWidth="1"/>
  </cols>
  <sheetData>
    <row r="2" spans="1:98" ht="15.75" thickBot="1">
      <c r="B2" s="12"/>
      <c r="C2" s="147" t="s">
        <v>136</v>
      </c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8"/>
      <c r="BF2" s="148"/>
      <c r="BG2" s="148"/>
      <c r="BH2" s="148"/>
      <c r="BI2" s="148"/>
      <c r="BJ2" s="148"/>
      <c r="BK2" s="148"/>
      <c r="BL2" s="148"/>
      <c r="BM2" s="148"/>
      <c r="BN2" s="148"/>
      <c r="BO2" s="148"/>
      <c r="BP2" s="148"/>
      <c r="BQ2" s="148"/>
      <c r="BR2" s="148"/>
      <c r="BS2" s="148"/>
      <c r="BT2" s="148"/>
      <c r="BU2" s="148"/>
      <c r="BV2" s="148"/>
      <c r="BW2" s="148"/>
      <c r="BX2" s="148"/>
      <c r="BY2" s="148"/>
      <c r="BZ2" s="148"/>
      <c r="CA2" s="148"/>
      <c r="CB2" s="148"/>
      <c r="CC2" s="148"/>
      <c r="CD2" s="148"/>
      <c r="CE2" s="148"/>
      <c r="CF2" s="148"/>
      <c r="CG2" s="148"/>
      <c r="CH2" s="148"/>
      <c r="CI2" s="148"/>
      <c r="CJ2" s="148"/>
      <c r="CK2" s="148"/>
      <c r="CL2" s="148"/>
      <c r="CM2" s="148"/>
      <c r="CN2" s="148"/>
      <c r="CO2" s="148"/>
      <c r="CP2" s="148"/>
      <c r="CQ2" s="148"/>
      <c r="CR2" s="148"/>
      <c r="CS2" s="148"/>
      <c r="CT2" s="148"/>
    </row>
    <row r="3" spans="1:98">
      <c r="C3" s="143" t="s">
        <v>137</v>
      </c>
      <c r="D3" s="144" t="s">
        <v>137</v>
      </c>
      <c r="E3" s="145" t="s">
        <v>137</v>
      </c>
      <c r="F3" s="145" t="s">
        <v>137</v>
      </c>
      <c r="G3" s="145" t="s">
        <v>137</v>
      </c>
      <c r="H3" s="145" t="s">
        <v>137</v>
      </c>
      <c r="I3" s="145" t="s">
        <v>137</v>
      </c>
      <c r="J3" s="145" t="s">
        <v>137</v>
      </c>
      <c r="K3" s="145" t="s">
        <v>137</v>
      </c>
      <c r="L3" s="145" t="s">
        <v>137</v>
      </c>
      <c r="M3" s="145" t="s">
        <v>137</v>
      </c>
      <c r="N3" s="146" t="s">
        <v>137</v>
      </c>
      <c r="O3" s="143" t="s">
        <v>138</v>
      </c>
      <c r="P3" s="144" t="s">
        <v>138</v>
      </c>
      <c r="Q3" s="145" t="s">
        <v>138</v>
      </c>
      <c r="R3" s="145" t="s">
        <v>138</v>
      </c>
      <c r="S3" s="145" t="s">
        <v>138</v>
      </c>
      <c r="T3" s="145" t="s">
        <v>138</v>
      </c>
      <c r="U3" s="145" t="s">
        <v>138</v>
      </c>
      <c r="V3" s="145" t="s">
        <v>138</v>
      </c>
      <c r="W3" s="145" t="s">
        <v>138</v>
      </c>
      <c r="X3" s="145" t="s">
        <v>138</v>
      </c>
      <c r="Y3" s="145" t="s">
        <v>138</v>
      </c>
      <c r="Z3" s="146" t="s">
        <v>138</v>
      </c>
      <c r="AA3" s="143" t="s">
        <v>139</v>
      </c>
      <c r="AB3" s="144" t="s">
        <v>139</v>
      </c>
      <c r="AC3" s="145" t="s">
        <v>139</v>
      </c>
      <c r="AD3" s="145" t="s">
        <v>139</v>
      </c>
      <c r="AE3" s="145" t="s">
        <v>139</v>
      </c>
      <c r="AF3" s="145" t="s">
        <v>139</v>
      </c>
      <c r="AG3" s="145" t="s">
        <v>139</v>
      </c>
      <c r="AH3" s="145" t="s">
        <v>139</v>
      </c>
      <c r="AI3" s="145" t="s">
        <v>139</v>
      </c>
      <c r="AJ3" s="145" t="s">
        <v>139</v>
      </c>
      <c r="AK3" s="145" t="s">
        <v>139</v>
      </c>
      <c r="AL3" s="146" t="s">
        <v>139</v>
      </c>
      <c r="AM3" s="143" t="s">
        <v>140</v>
      </c>
      <c r="AN3" s="144" t="s">
        <v>140</v>
      </c>
      <c r="AO3" s="145" t="s">
        <v>140</v>
      </c>
      <c r="AP3" s="145" t="s">
        <v>140</v>
      </c>
      <c r="AQ3" s="145" t="s">
        <v>140</v>
      </c>
      <c r="AR3" s="145" t="s">
        <v>140</v>
      </c>
      <c r="AS3" s="145" t="s">
        <v>140</v>
      </c>
      <c r="AT3" s="145" t="s">
        <v>140</v>
      </c>
      <c r="AU3" s="145" t="s">
        <v>140</v>
      </c>
      <c r="AV3" s="145" t="s">
        <v>140</v>
      </c>
      <c r="AW3" s="145" t="s">
        <v>140</v>
      </c>
      <c r="AX3" s="146" t="s">
        <v>140</v>
      </c>
      <c r="AY3" s="143" t="s">
        <v>141</v>
      </c>
      <c r="AZ3" s="144" t="s">
        <v>141</v>
      </c>
      <c r="BA3" s="145" t="s">
        <v>141</v>
      </c>
      <c r="BB3" s="145" t="s">
        <v>141</v>
      </c>
      <c r="BC3" s="145" t="s">
        <v>141</v>
      </c>
      <c r="BD3" s="145" t="s">
        <v>141</v>
      </c>
      <c r="BE3" s="145" t="s">
        <v>141</v>
      </c>
      <c r="BF3" s="145" t="s">
        <v>141</v>
      </c>
      <c r="BG3" s="145" t="s">
        <v>141</v>
      </c>
      <c r="BH3" s="145" t="s">
        <v>141</v>
      </c>
      <c r="BI3" s="145" t="s">
        <v>141</v>
      </c>
      <c r="BJ3" s="146" t="s">
        <v>141</v>
      </c>
      <c r="BK3" s="143" t="s">
        <v>142</v>
      </c>
      <c r="BL3" s="144" t="s">
        <v>142</v>
      </c>
      <c r="BM3" s="145" t="s">
        <v>142</v>
      </c>
      <c r="BN3" s="145" t="s">
        <v>142</v>
      </c>
      <c r="BO3" s="145" t="s">
        <v>142</v>
      </c>
      <c r="BP3" s="145" t="s">
        <v>142</v>
      </c>
      <c r="BQ3" s="145" t="s">
        <v>142</v>
      </c>
      <c r="BR3" s="145" t="s">
        <v>142</v>
      </c>
      <c r="BS3" s="145" t="s">
        <v>142</v>
      </c>
      <c r="BT3" s="145" t="s">
        <v>142</v>
      </c>
      <c r="BU3" s="145" t="s">
        <v>142</v>
      </c>
      <c r="BV3" s="146" t="s">
        <v>142</v>
      </c>
      <c r="BW3" s="143" t="s">
        <v>143</v>
      </c>
      <c r="BX3" s="144" t="s">
        <v>143</v>
      </c>
      <c r="BY3" s="145" t="s">
        <v>143</v>
      </c>
      <c r="BZ3" s="145" t="s">
        <v>143</v>
      </c>
      <c r="CA3" s="145" t="s">
        <v>143</v>
      </c>
      <c r="CB3" s="145" t="s">
        <v>143</v>
      </c>
      <c r="CC3" s="145" t="s">
        <v>143</v>
      </c>
      <c r="CD3" s="145" t="s">
        <v>143</v>
      </c>
      <c r="CE3" s="145" t="s">
        <v>143</v>
      </c>
      <c r="CF3" s="145" t="s">
        <v>143</v>
      </c>
      <c r="CG3" s="145" t="s">
        <v>143</v>
      </c>
      <c r="CH3" s="146" t="s">
        <v>143</v>
      </c>
      <c r="CI3" s="143" t="s">
        <v>144</v>
      </c>
      <c r="CJ3" s="144" t="s">
        <v>144</v>
      </c>
      <c r="CK3" s="145" t="s">
        <v>144</v>
      </c>
      <c r="CL3" s="145" t="s">
        <v>144</v>
      </c>
      <c r="CM3" s="145" t="s">
        <v>144</v>
      </c>
      <c r="CN3" s="145" t="s">
        <v>144</v>
      </c>
      <c r="CO3" s="145" t="s">
        <v>144</v>
      </c>
      <c r="CP3" s="145" t="s">
        <v>144</v>
      </c>
      <c r="CQ3" s="145" t="s">
        <v>144</v>
      </c>
      <c r="CR3" s="145" t="s">
        <v>144</v>
      </c>
      <c r="CS3" s="145" t="s">
        <v>144</v>
      </c>
      <c r="CT3" s="146" t="s">
        <v>144</v>
      </c>
    </row>
    <row r="4" spans="1:98">
      <c r="A4" s="102" t="s">
        <v>98</v>
      </c>
      <c r="B4" s="102" t="s">
        <v>96</v>
      </c>
      <c r="C4" s="106" t="s">
        <v>114</v>
      </c>
      <c r="D4" s="133" t="s">
        <v>145</v>
      </c>
      <c r="E4" s="102" t="s">
        <v>116</v>
      </c>
      <c r="F4" s="102" t="s">
        <v>117</v>
      </c>
      <c r="G4" s="102" t="s">
        <v>118</v>
      </c>
      <c r="H4" s="102" t="s">
        <v>119</v>
      </c>
      <c r="I4" s="102" t="s">
        <v>120</v>
      </c>
      <c r="J4" s="102" t="s">
        <v>121</v>
      </c>
      <c r="K4" s="102" t="s">
        <v>122</v>
      </c>
      <c r="L4" s="102" t="s">
        <v>123</v>
      </c>
      <c r="M4" s="102" t="s">
        <v>124</v>
      </c>
      <c r="N4" s="105" t="s">
        <v>125</v>
      </c>
      <c r="O4" s="104" t="s">
        <v>114</v>
      </c>
      <c r="P4" s="133" t="s">
        <v>145</v>
      </c>
      <c r="Q4" s="102" t="s">
        <v>116</v>
      </c>
      <c r="R4" s="102" t="s">
        <v>117</v>
      </c>
      <c r="S4" s="102" t="s">
        <v>118</v>
      </c>
      <c r="T4" s="102" t="s">
        <v>119</v>
      </c>
      <c r="U4" s="102" t="s">
        <v>120</v>
      </c>
      <c r="V4" s="102" t="s">
        <v>121</v>
      </c>
      <c r="W4" s="102" t="s">
        <v>122</v>
      </c>
      <c r="X4" s="102" t="s">
        <v>123</v>
      </c>
      <c r="Y4" s="102" t="s">
        <v>124</v>
      </c>
      <c r="Z4" s="105" t="s">
        <v>125</v>
      </c>
      <c r="AA4" s="104" t="s">
        <v>114</v>
      </c>
      <c r="AB4" s="133" t="s">
        <v>145</v>
      </c>
      <c r="AC4" s="102" t="s">
        <v>116</v>
      </c>
      <c r="AD4" s="102" t="s">
        <v>117</v>
      </c>
      <c r="AE4" s="102" t="s">
        <v>118</v>
      </c>
      <c r="AF4" s="102" t="s">
        <v>119</v>
      </c>
      <c r="AG4" s="102" t="s">
        <v>120</v>
      </c>
      <c r="AH4" s="102" t="s">
        <v>121</v>
      </c>
      <c r="AI4" s="102" t="s">
        <v>122</v>
      </c>
      <c r="AJ4" s="102" t="s">
        <v>123</v>
      </c>
      <c r="AK4" s="102" t="s">
        <v>124</v>
      </c>
      <c r="AL4" s="105" t="s">
        <v>125</v>
      </c>
      <c r="AM4" s="104" t="s">
        <v>114</v>
      </c>
      <c r="AN4" s="133" t="s">
        <v>145</v>
      </c>
      <c r="AO4" s="102" t="s">
        <v>116</v>
      </c>
      <c r="AP4" s="102" t="s">
        <v>117</v>
      </c>
      <c r="AQ4" s="102" t="s">
        <v>118</v>
      </c>
      <c r="AR4" s="102" t="s">
        <v>119</v>
      </c>
      <c r="AS4" s="102" t="s">
        <v>120</v>
      </c>
      <c r="AT4" s="102" t="s">
        <v>121</v>
      </c>
      <c r="AU4" s="102" t="s">
        <v>122</v>
      </c>
      <c r="AV4" s="102" t="s">
        <v>123</v>
      </c>
      <c r="AW4" s="102" t="s">
        <v>124</v>
      </c>
      <c r="AX4" s="105" t="s">
        <v>125</v>
      </c>
      <c r="AY4" s="104" t="s">
        <v>114</v>
      </c>
      <c r="AZ4" s="133" t="s">
        <v>145</v>
      </c>
      <c r="BA4" s="102" t="s">
        <v>116</v>
      </c>
      <c r="BB4" s="102" t="s">
        <v>117</v>
      </c>
      <c r="BC4" s="102" t="s">
        <v>118</v>
      </c>
      <c r="BD4" s="102" t="s">
        <v>119</v>
      </c>
      <c r="BE4" s="102" t="s">
        <v>120</v>
      </c>
      <c r="BF4" s="102" t="s">
        <v>121</v>
      </c>
      <c r="BG4" s="102" t="s">
        <v>122</v>
      </c>
      <c r="BH4" s="102" t="s">
        <v>123</v>
      </c>
      <c r="BI4" s="102" t="s">
        <v>124</v>
      </c>
      <c r="BJ4" s="105" t="s">
        <v>125</v>
      </c>
      <c r="BK4" s="104" t="s">
        <v>114</v>
      </c>
      <c r="BL4" s="133" t="s">
        <v>145</v>
      </c>
      <c r="BM4" s="102" t="s">
        <v>116</v>
      </c>
      <c r="BN4" s="102" t="s">
        <v>117</v>
      </c>
      <c r="BO4" s="102" t="s">
        <v>118</v>
      </c>
      <c r="BP4" s="102" t="s">
        <v>119</v>
      </c>
      <c r="BQ4" s="102" t="s">
        <v>120</v>
      </c>
      <c r="BR4" s="102" t="s">
        <v>121</v>
      </c>
      <c r="BS4" s="102" t="s">
        <v>122</v>
      </c>
      <c r="BT4" s="102" t="s">
        <v>123</v>
      </c>
      <c r="BU4" s="102" t="s">
        <v>124</v>
      </c>
      <c r="BV4" s="105" t="s">
        <v>125</v>
      </c>
      <c r="BW4" s="104" t="s">
        <v>114</v>
      </c>
      <c r="BX4" s="133" t="s">
        <v>145</v>
      </c>
      <c r="BY4" s="102" t="s">
        <v>116</v>
      </c>
      <c r="BZ4" s="102" t="s">
        <v>117</v>
      </c>
      <c r="CA4" s="102" t="s">
        <v>118</v>
      </c>
      <c r="CB4" s="102" t="s">
        <v>119</v>
      </c>
      <c r="CC4" s="102" t="s">
        <v>120</v>
      </c>
      <c r="CD4" s="102" t="s">
        <v>121</v>
      </c>
      <c r="CE4" s="102" t="s">
        <v>122</v>
      </c>
      <c r="CF4" s="102" t="s">
        <v>123</v>
      </c>
      <c r="CG4" s="102" t="s">
        <v>124</v>
      </c>
      <c r="CH4" s="105" t="s">
        <v>125</v>
      </c>
      <c r="CI4" s="104" t="s">
        <v>114</v>
      </c>
      <c r="CJ4" s="133" t="s">
        <v>145</v>
      </c>
      <c r="CK4" s="102" t="s">
        <v>116</v>
      </c>
      <c r="CL4" s="102" t="s">
        <v>117</v>
      </c>
      <c r="CM4" s="102" t="s">
        <v>118</v>
      </c>
      <c r="CN4" s="102" t="s">
        <v>119</v>
      </c>
      <c r="CO4" s="102" t="s">
        <v>120</v>
      </c>
      <c r="CP4" s="102" t="s">
        <v>121</v>
      </c>
      <c r="CQ4" s="102" t="s">
        <v>122</v>
      </c>
      <c r="CR4" s="102" t="s">
        <v>123</v>
      </c>
      <c r="CS4" s="102" t="s">
        <v>124</v>
      </c>
      <c r="CT4" s="105" t="s">
        <v>125</v>
      </c>
    </row>
    <row r="5" spans="1:98">
      <c r="A5" t="s">
        <v>95</v>
      </c>
      <c r="C5" s="1">
        <v>0</v>
      </c>
      <c r="D5" s="1">
        <v>0</v>
      </c>
      <c r="E5" s="1">
        <v>0</v>
      </c>
      <c r="F5" s="1">
        <v>2107</v>
      </c>
      <c r="G5" s="1">
        <v>17262</v>
      </c>
      <c r="H5" s="1">
        <v>27617</v>
      </c>
      <c r="I5" s="1">
        <v>28460</v>
      </c>
      <c r="J5" s="1">
        <v>24710</v>
      </c>
      <c r="K5" s="1">
        <v>19484</v>
      </c>
      <c r="L5" s="1">
        <v>14581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490668.91340000002</v>
      </c>
      <c r="S5" s="1">
        <v>320157.26818000001</v>
      </c>
      <c r="T5" s="1">
        <v>271807.84194000001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147296.65174999999</v>
      </c>
      <c r="AE5" s="1">
        <v>58.40925</v>
      </c>
      <c r="AF5" s="1">
        <v>39.632089999999998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152744.96090000001</v>
      </c>
      <c r="AQ5" s="1">
        <v>57.560659999999999</v>
      </c>
      <c r="AR5" s="1">
        <v>38.992260000000002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157622.78654999999</v>
      </c>
      <c r="BC5" s="1">
        <v>55.998840000000001</v>
      </c>
      <c r="BD5" s="1">
        <v>38.103630000000003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>
        <v>0</v>
      </c>
      <c r="BL5">
        <v>0</v>
      </c>
      <c r="BM5">
        <v>0</v>
      </c>
      <c r="BN5">
        <v>162047.69084</v>
      </c>
      <c r="BO5">
        <v>54.726089999999999</v>
      </c>
      <c r="BP5">
        <v>37.619280000000003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166141.48694999999</v>
      </c>
      <c r="CA5">
        <v>54.028019999999998</v>
      </c>
      <c r="CB5">
        <v>36.849730000000001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169701.89676</v>
      </c>
      <c r="CM5">
        <v>53.894350000000003</v>
      </c>
      <c r="CN5">
        <v>35.619160000000001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</row>
    <row r="6" spans="1:98">
      <c r="A6" t="s">
        <v>146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114280.84398000001</v>
      </c>
      <c r="S6" s="1">
        <v>97431.061459999997</v>
      </c>
      <c r="T6" s="1">
        <v>86442.055720000004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27317.412810000002</v>
      </c>
      <c r="AE6" s="1">
        <v>18.744250000000001</v>
      </c>
      <c r="AF6" s="1">
        <v>14.09628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28014.31439</v>
      </c>
      <c r="AQ6" s="1">
        <v>18.474679999999999</v>
      </c>
      <c r="AR6" s="1">
        <v>13.86544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28661.12415</v>
      </c>
      <c r="BC6" s="1">
        <v>17.974969999999999</v>
      </c>
      <c r="BD6" s="1">
        <v>13.54673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>
        <v>0</v>
      </c>
      <c r="BL6">
        <v>0</v>
      </c>
      <c r="BM6">
        <v>0</v>
      </c>
      <c r="BN6">
        <v>29268.473330000001</v>
      </c>
      <c r="BO6">
        <v>17.568020000000001</v>
      </c>
      <c r="BP6">
        <v>13.3712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29849.866910000001</v>
      </c>
      <c r="CA6">
        <v>17.346</v>
      </c>
      <c r="CB6">
        <v>13.095330000000001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30367.538690000001</v>
      </c>
      <c r="CM6">
        <v>17.305610000000001</v>
      </c>
      <c r="CN6">
        <v>12.65704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</row>
    <row r="7" spans="1:98">
      <c r="A7" t="s">
        <v>147</v>
      </c>
      <c r="C7" s="1">
        <v>0</v>
      </c>
      <c r="D7" s="1">
        <v>0</v>
      </c>
      <c r="E7" s="1">
        <v>0</v>
      </c>
      <c r="F7" s="1">
        <v>1256</v>
      </c>
      <c r="G7" s="1">
        <v>10289</v>
      </c>
      <c r="H7" s="1">
        <v>16460</v>
      </c>
      <c r="I7" s="1">
        <v>16963</v>
      </c>
      <c r="J7" s="1">
        <v>14728</v>
      </c>
      <c r="K7" s="1">
        <v>11613</v>
      </c>
      <c r="L7" s="1">
        <v>8690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175488.32986999999</v>
      </c>
      <c r="S7" s="1">
        <v>97881.95534</v>
      </c>
      <c r="T7" s="1">
        <v>74712.073980000001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50453.366220000004</v>
      </c>
      <c r="AE7" s="1">
        <v>13.599930000000001</v>
      </c>
      <c r="AF7" s="1">
        <v>10.138439999999999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51642.424299999999</v>
      </c>
      <c r="AQ7" s="1">
        <v>13.408250000000001</v>
      </c>
      <c r="AR7" s="1">
        <v>9.9774899999999995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52754.742769999997</v>
      </c>
      <c r="BC7" s="1">
        <v>13.047800000000001</v>
      </c>
      <c r="BD7" s="1">
        <v>9.7523599999999995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>
        <v>0</v>
      </c>
      <c r="BL7">
        <v>0</v>
      </c>
      <c r="BM7">
        <v>0</v>
      </c>
      <c r="BN7">
        <v>53807.047989999999</v>
      </c>
      <c r="BO7">
        <v>12.75465</v>
      </c>
      <c r="BP7">
        <v>9.6311699999999991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54820.756119999998</v>
      </c>
      <c r="CA7">
        <v>12.59639</v>
      </c>
      <c r="CB7">
        <v>9.4360999999999997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55732.8652</v>
      </c>
      <c r="CM7">
        <v>12.57063</v>
      </c>
      <c r="CN7">
        <v>9.12181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</row>
    <row r="8" spans="1:98">
      <c r="A8" t="s">
        <v>148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104689.711</v>
      </c>
      <c r="S8" s="1">
        <v>88885.359979999994</v>
      </c>
      <c r="T8" s="1">
        <v>77140.383279999995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24430.158159999999</v>
      </c>
      <c r="AE8" s="1">
        <v>14.503119999999999</v>
      </c>
      <c r="AF8" s="1">
        <v>10.737719999999999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24936.790830000002</v>
      </c>
      <c r="AQ8" s="1">
        <v>14.301959999999999</v>
      </c>
      <c r="AR8" s="1">
        <v>10.571490000000001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25418.913639999999</v>
      </c>
      <c r="BC8" s="1">
        <v>13.91933</v>
      </c>
      <c r="BD8" s="1">
        <v>10.336499999999999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>
        <v>0</v>
      </c>
      <c r="BL8">
        <v>0</v>
      </c>
      <c r="BM8">
        <v>0</v>
      </c>
      <c r="BN8">
        <v>25881.950919999999</v>
      </c>
      <c r="BO8">
        <v>13.608459999999999</v>
      </c>
      <c r="BP8">
        <v>10.21237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26334.330829999999</v>
      </c>
      <c r="CA8">
        <v>13.44204</v>
      </c>
      <c r="CB8">
        <v>10.00858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26745.02764</v>
      </c>
      <c r="CM8">
        <v>13.41752</v>
      </c>
      <c r="CN8">
        <v>9.6764899999999994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</row>
    <row r="9" spans="1:98">
      <c r="A9" t="s">
        <v>149</v>
      </c>
      <c r="C9" s="1">
        <v>0</v>
      </c>
      <c r="D9" s="1">
        <v>0</v>
      </c>
      <c r="E9" s="1">
        <v>0</v>
      </c>
      <c r="F9" s="1">
        <v>302</v>
      </c>
      <c r="G9" s="1">
        <v>2475</v>
      </c>
      <c r="H9" s="1">
        <v>3960</v>
      </c>
      <c r="I9" s="1">
        <v>4080</v>
      </c>
      <c r="J9" s="1">
        <v>3543</v>
      </c>
      <c r="K9" s="1">
        <v>2793</v>
      </c>
      <c r="L9" s="1">
        <v>2091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38171.706050000001</v>
      </c>
      <c r="S9" s="1">
        <v>16873.931659999998</v>
      </c>
      <c r="T9" s="1">
        <v>14491.08243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17680.549050000001</v>
      </c>
      <c r="AE9" s="1">
        <v>5.49451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0</v>
      </c>
      <c r="AM9" s="1">
        <v>0</v>
      </c>
      <c r="AN9" s="1">
        <v>0</v>
      </c>
      <c r="AO9" s="1">
        <v>0</v>
      </c>
      <c r="AP9" s="1">
        <v>19150.802350000002</v>
      </c>
      <c r="AQ9" s="1">
        <v>5.3998100000000004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20419.77692</v>
      </c>
      <c r="BC9" s="1">
        <v>5.2448399999999999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>
        <v>0</v>
      </c>
      <c r="BL9">
        <v>0</v>
      </c>
      <c r="BM9">
        <v>0</v>
      </c>
      <c r="BN9">
        <v>21526.84477</v>
      </c>
      <c r="BO9">
        <v>5.1170799999999996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22509.23155</v>
      </c>
      <c r="CA9">
        <v>5.0406500000000003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23321.233509999998</v>
      </c>
      <c r="CM9">
        <v>5.01457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</row>
    <row r="10" spans="1:98">
      <c r="A10" t="s">
        <v>150</v>
      </c>
      <c r="C10" s="1">
        <v>0</v>
      </c>
      <c r="D10" s="1">
        <v>0</v>
      </c>
      <c r="E10" s="1">
        <v>0</v>
      </c>
      <c r="F10" s="1">
        <v>549</v>
      </c>
      <c r="G10" s="1">
        <v>4498</v>
      </c>
      <c r="H10" s="1">
        <v>7197</v>
      </c>
      <c r="I10" s="1">
        <v>7417</v>
      </c>
      <c r="J10" s="1">
        <v>6439</v>
      </c>
      <c r="K10" s="1">
        <v>5078</v>
      </c>
      <c r="L10" s="1">
        <v>3800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58038.322509999998</v>
      </c>
      <c r="S10" s="1">
        <v>19084.959739999998</v>
      </c>
      <c r="T10" s="1">
        <v>19022.24653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27415.165509999999</v>
      </c>
      <c r="AE10" s="1">
        <v>6.06745</v>
      </c>
      <c r="AF10" s="1">
        <v>4.6596500000000001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29000.62904</v>
      </c>
      <c r="AQ10" s="1">
        <v>5.9759500000000001</v>
      </c>
      <c r="AR10" s="1">
        <v>4.5778400000000001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30368.229060000001</v>
      </c>
      <c r="BC10" s="1">
        <v>5.8118999999999996</v>
      </c>
      <c r="BD10" s="1">
        <v>4.4680299999999997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>
        <v>0</v>
      </c>
      <c r="BL10">
        <v>0</v>
      </c>
      <c r="BM10">
        <v>0</v>
      </c>
      <c r="BN10">
        <v>31563.373820000001</v>
      </c>
      <c r="BO10">
        <v>5.67788</v>
      </c>
      <c r="BP10">
        <v>4.4045399999999999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32627.30154</v>
      </c>
      <c r="CA10">
        <v>5.6029499999999999</v>
      </c>
      <c r="CB10">
        <v>4.3097099999999999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33535.23171</v>
      </c>
      <c r="CM10">
        <v>5.5860200000000004</v>
      </c>
      <c r="CN10">
        <v>4.1638099999999998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</row>
    <row r="11" spans="1:98">
      <c r="A11" t="s">
        <v>151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114280.84398000001</v>
      </c>
      <c r="S11" s="1">
        <v>97431.061459999997</v>
      </c>
      <c r="T11" s="1">
        <v>86442.055720000004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27317.412810000002</v>
      </c>
      <c r="AE11" s="1">
        <v>18.744250000000001</v>
      </c>
      <c r="AF11" s="1">
        <v>14.09628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 s="1">
        <v>0</v>
      </c>
      <c r="AO11" s="1">
        <v>0</v>
      </c>
      <c r="AP11" s="1">
        <v>28014.31439</v>
      </c>
      <c r="AQ11" s="1">
        <v>18.474679999999999</v>
      </c>
      <c r="AR11" s="1">
        <v>13.86544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28661.12415</v>
      </c>
      <c r="BC11" s="1">
        <v>17.974969999999999</v>
      </c>
      <c r="BD11" s="1">
        <v>13.54673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>
        <v>0</v>
      </c>
      <c r="BL11">
        <v>0</v>
      </c>
      <c r="BM11">
        <v>0</v>
      </c>
      <c r="BN11">
        <v>29268.473330000001</v>
      </c>
      <c r="BO11">
        <v>17.568020000000001</v>
      </c>
      <c r="BP11">
        <v>13.3712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29849.866910000001</v>
      </c>
      <c r="CA11">
        <v>17.346</v>
      </c>
      <c r="CB11">
        <v>13.095330000000001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30367.538690000001</v>
      </c>
      <c r="CM11">
        <v>17.305610000000001</v>
      </c>
      <c r="CN11">
        <v>12.65704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</row>
    <row r="12" spans="1:98">
      <c r="A12" t="s">
        <v>152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38321.472450000001</v>
      </c>
      <c r="S12" s="1">
        <v>33437.249490000002</v>
      </c>
      <c r="T12" s="1">
        <v>29320.809010000001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8771.4206300000005</v>
      </c>
      <c r="AE12" s="1">
        <v>5.0736100000000004</v>
      </c>
      <c r="AF12" s="1">
        <v>3.7492999999999999</v>
      </c>
      <c r="AG12" s="1">
        <v>0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 s="1">
        <v>0</v>
      </c>
      <c r="AO12" s="1">
        <v>0</v>
      </c>
      <c r="AP12" s="1">
        <v>8930.0065799999993</v>
      </c>
      <c r="AQ12" s="1">
        <v>5.0035499999999997</v>
      </c>
      <c r="AR12" s="1">
        <v>3.6916699999999998</v>
      </c>
      <c r="AS12" s="1">
        <v>0</v>
      </c>
      <c r="AT12" s="1">
        <v>0</v>
      </c>
      <c r="AU12" s="1">
        <v>0</v>
      </c>
      <c r="AV12" s="1">
        <v>0</v>
      </c>
      <c r="AW12" s="1">
        <v>0</v>
      </c>
      <c r="AX12" s="1">
        <v>0</v>
      </c>
      <c r="AY12" s="1">
        <v>0</v>
      </c>
      <c r="AZ12" s="1">
        <v>0</v>
      </c>
      <c r="BA12" s="1">
        <v>0</v>
      </c>
      <c r="BB12" s="1">
        <v>9084.0294699999995</v>
      </c>
      <c r="BC12" s="1">
        <v>4.8698600000000001</v>
      </c>
      <c r="BD12" s="1">
        <v>3.60995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>
        <v>0</v>
      </c>
      <c r="BL12">
        <v>0</v>
      </c>
      <c r="BM12">
        <v>0</v>
      </c>
      <c r="BN12">
        <v>9234.6305599999996</v>
      </c>
      <c r="BO12">
        <v>4.7612800000000002</v>
      </c>
      <c r="BP12">
        <v>3.5670099999999998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9384.0816400000003</v>
      </c>
      <c r="CA12">
        <v>4.7032800000000003</v>
      </c>
      <c r="CB12">
        <v>3.4961199999999999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9521.0234199999995</v>
      </c>
      <c r="CM12">
        <v>4.6949800000000002</v>
      </c>
      <c r="CN12">
        <v>3.3802400000000001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</row>
    <row r="13" spans="1:98">
      <c r="A13" t="s">
        <v>153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41246.301160000003</v>
      </c>
      <c r="S13" s="1">
        <v>36160.474929999997</v>
      </c>
      <c r="T13" s="1">
        <v>31697.368350000001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9336.6777099999999</v>
      </c>
      <c r="AE13" s="1">
        <v>5.5716200000000002</v>
      </c>
      <c r="AF13" s="1">
        <v>4.1364400000000003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9501.2626099999998</v>
      </c>
      <c r="AQ13" s="1">
        <v>5.4938399999999996</v>
      </c>
      <c r="AR13" s="1">
        <v>4.0717499999999998</v>
      </c>
      <c r="AS13" s="1">
        <v>0</v>
      </c>
      <c r="AT13" s="1">
        <v>0</v>
      </c>
      <c r="AU13" s="1">
        <v>0</v>
      </c>
      <c r="AV13" s="1">
        <v>0</v>
      </c>
      <c r="AW13" s="1">
        <v>0</v>
      </c>
      <c r="AX13" s="1">
        <v>0</v>
      </c>
      <c r="AY13" s="1">
        <v>0</v>
      </c>
      <c r="AZ13" s="1">
        <v>0</v>
      </c>
      <c r="BA13" s="1">
        <v>0</v>
      </c>
      <c r="BB13" s="1">
        <v>9661.4592100000009</v>
      </c>
      <c r="BC13" s="1">
        <v>5.3465800000000003</v>
      </c>
      <c r="BD13" s="1">
        <v>3.9806900000000001</v>
      </c>
      <c r="BE13" s="1">
        <v>0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>
        <v>0</v>
      </c>
      <c r="BL13">
        <v>0</v>
      </c>
      <c r="BM13">
        <v>0</v>
      </c>
      <c r="BN13">
        <v>9818.2575300000008</v>
      </c>
      <c r="BO13">
        <v>5.22689</v>
      </c>
      <c r="BP13">
        <v>3.93222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9974.3780599999991</v>
      </c>
      <c r="CA13">
        <v>5.1625899999999998</v>
      </c>
      <c r="CB13">
        <v>3.8532799999999998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10117.26505</v>
      </c>
      <c r="CM13">
        <v>5.1527200000000004</v>
      </c>
      <c r="CN13">
        <v>3.7252299999999998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</row>
    <row r="14" spans="1:98">
      <c r="A14" t="s">
        <v>154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6828.8197099999998</v>
      </c>
      <c r="S14" s="1">
        <v>4731.6079300000001</v>
      </c>
      <c r="T14" s="1">
        <v>4956.8428100000001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2339.5108700000001</v>
      </c>
      <c r="AE14" s="1">
        <v>2.6764800000000002</v>
      </c>
      <c r="AF14" s="1">
        <v>2.0810499999999998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2502.4034499999998</v>
      </c>
      <c r="AQ14" s="1">
        <v>2.6349999999999998</v>
      </c>
      <c r="AR14" s="1">
        <v>2.0430899999999999</v>
      </c>
      <c r="AS14" s="1">
        <v>0</v>
      </c>
      <c r="AT14" s="1">
        <v>0</v>
      </c>
      <c r="AU14" s="1">
        <v>0</v>
      </c>
      <c r="AV14" s="1">
        <v>0</v>
      </c>
      <c r="AW14" s="1">
        <v>0</v>
      </c>
      <c r="AX14" s="1">
        <v>0</v>
      </c>
      <c r="AY14" s="1">
        <v>0</v>
      </c>
      <c r="AZ14" s="1">
        <v>0</v>
      </c>
      <c r="BA14" s="1">
        <v>0</v>
      </c>
      <c r="BB14" s="1">
        <v>2641.5610499999998</v>
      </c>
      <c r="BC14" s="1">
        <v>2.56203</v>
      </c>
      <c r="BD14" s="1">
        <v>1.9928900000000001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>
        <v>0</v>
      </c>
      <c r="BL14">
        <v>0</v>
      </c>
      <c r="BM14">
        <v>0</v>
      </c>
      <c r="BN14">
        <v>2762.0335799999998</v>
      </c>
      <c r="BO14">
        <v>2.5023</v>
      </c>
      <c r="BP14">
        <v>1.96312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2868.2887099999998</v>
      </c>
      <c r="CA14">
        <v>2.4684300000000001</v>
      </c>
      <c r="CB14">
        <v>1.9198299999999999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2957.1079300000001</v>
      </c>
      <c r="CM14">
        <v>2.4599500000000001</v>
      </c>
      <c r="CN14">
        <v>1.8544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</row>
    <row r="15" spans="1:98">
      <c r="A15" t="s">
        <v>155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16561.094079999999</v>
      </c>
      <c r="S15" s="1">
        <v>14585.719779999999</v>
      </c>
      <c r="T15" s="1">
        <v>12654.57627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3673.63915</v>
      </c>
      <c r="AE15" s="1">
        <v>2.10588</v>
      </c>
      <c r="AF15" s="1">
        <v>1.5565100000000001</v>
      </c>
      <c r="AG15" s="1">
        <v>0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 s="1">
        <v>0</v>
      </c>
      <c r="AO15" s="1">
        <v>0</v>
      </c>
      <c r="AP15" s="1">
        <v>3732.1320500000002</v>
      </c>
      <c r="AQ15" s="1">
        <v>2.0767799999999998</v>
      </c>
      <c r="AR15" s="1">
        <v>1.5325599999999999</v>
      </c>
      <c r="AS15" s="1">
        <v>0</v>
      </c>
      <c r="AT15" s="1">
        <v>0</v>
      </c>
      <c r="AU15" s="1">
        <v>0</v>
      </c>
      <c r="AV15" s="1">
        <v>0</v>
      </c>
      <c r="AW15" s="1">
        <v>0</v>
      </c>
      <c r="AX15" s="1">
        <v>0</v>
      </c>
      <c r="AY15" s="1">
        <v>0</v>
      </c>
      <c r="AZ15" s="1">
        <v>0</v>
      </c>
      <c r="BA15" s="1">
        <v>0</v>
      </c>
      <c r="BB15" s="1">
        <v>3790.1075000000001</v>
      </c>
      <c r="BC15" s="1">
        <v>2.02129</v>
      </c>
      <c r="BD15" s="1">
        <v>1.4986200000000001</v>
      </c>
      <c r="BE15" s="1">
        <v>0</v>
      </c>
      <c r="BF15" s="1">
        <v>0</v>
      </c>
      <c r="BG15" s="1">
        <v>0</v>
      </c>
      <c r="BH15" s="1">
        <v>0</v>
      </c>
      <c r="BI15" s="1">
        <v>0</v>
      </c>
      <c r="BJ15" s="1">
        <v>0</v>
      </c>
      <c r="BK15">
        <v>0</v>
      </c>
      <c r="BL15">
        <v>0</v>
      </c>
      <c r="BM15">
        <v>0</v>
      </c>
      <c r="BN15">
        <v>3847.7790799999998</v>
      </c>
      <c r="BO15">
        <v>1.97621</v>
      </c>
      <c r="BP15">
        <v>1.48078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3905.8778600000001</v>
      </c>
      <c r="CA15">
        <v>1.9521299999999999</v>
      </c>
      <c r="CB15">
        <v>1.4513400000000001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3959.51764</v>
      </c>
      <c r="CM15">
        <v>1.9486699999999999</v>
      </c>
      <c r="CN15">
        <v>1.40323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</row>
    <row r="16" spans="1:98">
      <c r="A16" t="s">
        <v>156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11323.156580000001</v>
      </c>
      <c r="S16" s="1">
        <v>8516.0093300000008</v>
      </c>
      <c r="T16" s="1">
        <v>7812.4592700000003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3196.16444</v>
      </c>
      <c r="AE16" s="1">
        <v>3.3166600000000002</v>
      </c>
      <c r="AF16" s="1">
        <v>2.5729799999999998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3348.5096899999999</v>
      </c>
      <c r="AQ16" s="1">
        <v>3.2655099999999999</v>
      </c>
      <c r="AR16" s="1">
        <v>2.52637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3483.9669199999998</v>
      </c>
      <c r="BC16" s="1">
        <v>3.1752199999999999</v>
      </c>
      <c r="BD16" s="1">
        <v>2.4645700000000001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>
        <v>0</v>
      </c>
      <c r="BL16">
        <v>0</v>
      </c>
      <c r="BM16">
        <v>0</v>
      </c>
      <c r="BN16">
        <v>3605.77259</v>
      </c>
      <c r="BO16">
        <v>3.1013500000000001</v>
      </c>
      <c r="BP16">
        <v>2.42807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3717.24064</v>
      </c>
      <c r="CA16">
        <v>3.0595699999999999</v>
      </c>
      <c r="CB16">
        <v>2.3747600000000002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3812.6246500000002</v>
      </c>
      <c r="CM16">
        <v>3.0492900000000001</v>
      </c>
      <c r="CN16">
        <v>2.29393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</row>
    <row r="17" spans="1:98">
      <c r="A17" t="s">
        <v>157</v>
      </c>
      <c r="C17" s="1">
        <v>0</v>
      </c>
      <c r="D17" s="1">
        <v>0</v>
      </c>
      <c r="E17" s="1">
        <v>0</v>
      </c>
      <c r="F17" s="1">
        <v>1256</v>
      </c>
      <c r="G17" s="1">
        <v>10289</v>
      </c>
      <c r="H17" s="1">
        <v>16460</v>
      </c>
      <c r="I17" s="1">
        <v>16963</v>
      </c>
      <c r="J17" s="1">
        <v>14728</v>
      </c>
      <c r="K17" s="1">
        <v>11613</v>
      </c>
      <c r="L17" s="1">
        <v>8690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175488.32986999999</v>
      </c>
      <c r="S17" s="1">
        <v>97881.95534</v>
      </c>
      <c r="T17" s="1">
        <v>74712.073980000001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50453.366220000004</v>
      </c>
      <c r="AE17" s="1">
        <v>13.599930000000001</v>
      </c>
      <c r="AF17" s="1">
        <v>10.138439999999999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51642.424299999999</v>
      </c>
      <c r="AQ17" s="1">
        <v>13.408250000000001</v>
      </c>
      <c r="AR17" s="1">
        <v>9.9774899999999995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52754.742769999997</v>
      </c>
      <c r="BC17" s="1">
        <v>13.047800000000001</v>
      </c>
      <c r="BD17" s="1">
        <v>9.7523599999999995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>
        <v>0</v>
      </c>
      <c r="BL17">
        <v>0</v>
      </c>
      <c r="BM17">
        <v>0</v>
      </c>
      <c r="BN17">
        <v>53807.047989999999</v>
      </c>
      <c r="BO17">
        <v>12.75465</v>
      </c>
      <c r="BP17">
        <v>9.6311699999999991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54820.756119999998</v>
      </c>
      <c r="CA17">
        <v>12.59639</v>
      </c>
      <c r="CB17">
        <v>9.4360999999999997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55732.8652</v>
      </c>
      <c r="CM17">
        <v>12.57063</v>
      </c>
      <c r="CN17">
        <v>9.12181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</row>
    <row r="18" spans="1:98">
      <c r="A18" t="s">
        <v>158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34441.463669999997</v>
      </c>
      <c r="S18" s="1">
        <v>29018.044569999998</v>
      </c>
      <c r="T18" s="1">
        <v>25258.619920000001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8098.7093299999997</v>
      </c>
      <c r="AE18" s="1">
        <v>5.3057699999999999</v>
      </c>
      <c r="AF18" s="1">
        <v>3.9718300000000002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8286.5583800000004</v>
      </c>
      <c r="AQ18" s="1">
        <v>5.2302600000000004</v>
      </c>
      <c r="AR18" s="1">
        <v>3.9078300000000001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8463.7227199999998</v>
      </c>
      <c r="BC18" s="1">
        <v>5.0892499999999998</v>
      </c>
      <c r="BD18" s="1">
        <v>3.81887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>
        <v>0</v>
      </c>
      <c r="BL18">
        <v>0</v>
      </c>
      <c r="BM18">
        <v>0</v>
      </c>
      <c r="BN18">
        <v>8632.4263900000005</v>
      </c>
      <c r="BO18">
        <v>4.9744900000000003</v>
      </c>
      <c r="BP18">
        <v>3.7704499999999999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8795.7758699999995</v>
      </c>
      <c r="CA18">
        <v>4.9122199999999996</v>
      </c>
      <c r="CB18">
        <v>3.6934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8942.5941000000003</v>
      </c>
      <c r="CM18">
        <v>4.9015199999999997</v>
      </c>
      <c r="CN18">
        <v>3.5701000000000001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</row>
    <row r="19" spans="1:98">
      <c r="A19" t="s">
        <v>159</v>
      </c>
      <c r="C19" s="1">
        <v>0</v>
      </c>
      <c r="D19" s="1">
        <v>0</v>
      </c>
      <c r="E19" s="1">
        <v>0</v>
      </c>
      <c r="F19" s="1">
        <v>1256</v>
      </c>
      <c r="G19" s="1">
        <v>10289</v>
      </c>
      <c r="H19" s="1">
        <v>16460</v>
      </c>
      <c r="I19" s="1">
        <v>16963</v>
      </c>
      <c r="J19" s="1">
        <v>14728</v>
      </c>
      <c r="K19" s="1">
        <v>11613</v>
      </c>
      <c r="L19" s="1">
        <v>8690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81457.240600000005</v>
      </c>
      <c r="S19" s="1">
        <v>17561.256939999999</v>
      </c>
      <c r="T19" s="1">
        <v>4976.8084799999997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28743.20391</v>
      </c>
      <c r="AE19" s="1">
        <v>0</v>
      </c>
      <c r="AF19" s="1">
        <v>0</v>
      </c>
      <c r="AG19" s="1">
        <v>0</v>
      </c>
      <c r="AH19" s="1">
        <v>0</v>
      </c>
      <c r="AI19" s="1">
        <v>0</v>
      </c>
      <c r="AJ19" s="1">
        <v>0</v>
      </c>
      <c r="AK19" s="1">
        <v>0</v>
      </c>
      <c r="AL19" s="1">
        <v>0</v>
      </c>
      <c r="AM19" s="1">
        <v>0</v>
      </c>
      <c r="AN19" s="1">
        <v>0</v>
      </c>
      <c r="AO19" s="1">
        <v>0</v>
      </c>
      <c r="AP19" s="1">
        <v>29479.320820000001</v>
      </c>
      <c r="AQ19" s="1">
        <v>0</v>
      </c>
      <c r="AR19" s="1">
        <v>0</v>
      </c>
      <c r="AS19" s="1">
        <v>0</v>
      </c>
      <c r="AT19" s="1">
        <v>0</v>
      </c>
      <c r="AU19" s="1">
        <v>0</v>
      </c>
      <c r="AV19" s="1">
        <v>0</v>
      </c>
      <c r="AW19" s="1">
        <v>0</v>
      </c>
      <c r="AX19" s="1">
        <v>0</v>
      </c>
      <c r="AY19" s="1">
        <v>0</v>
      </c>
      <c r="AZ19" s="1">
        <v>0</v>
      </c>
      <c r="BA19" s="1">
        <v>0</v>
      </c>
      <c r="BB19" s="1">
        <v>30159.458330000001</v>
      </c>
      <c r="BC19" s="1">
        <v>0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>
        <v>0</v>
      </c>
      <c r="BL19">
        <v>0</v>
      </c>
      <c r="BM19">
        <v>0</v>
      </c>
      <c r="BN19">
        <v>30795.77306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31402.559389999999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31946.245849999999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</row>
    <row r="20" spans="1:98">
      <c r="A20" t="s">
        <v>160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29675.150320000001</v>
      </c>
      <c r="S20" s="1">
        <v>25956.302739999999</v>
      </c>
      <c r="T20" s="1">
        <v>22636.130229999999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</v>
      </c>
      <c r="AC20" s="1">
        <v>0</v>
      </c>
      <c r="AD20" s="1">
        <v>6690.5271899999998</v>
      </c>
      <c r="AE20" s="1">
        <v>3.90604</v>
      </c>
      <c r="AF20" s="1">
        <v>2.8877999999999999</v>
      </c>
      <c r="AG20" s="1">
        <v>0</v>
      </c>
      <c r="AH20" s="1">
        <v>0</v>
      </c>
      <c r="AI20" s="1">
        <v>0</v>
      </c>
      <c r="AJ20" s="1">
        <v>0</v>
      </c>
      <c r="AK20" s="1">
        <v>0</v>
      </c>
      <c r="AL20" s="1">
        <v>0</v>
      </c>
      <c r="AM20" s="1">
        <v>0</v>
      </c>
      <c r="AN20" s="1">
        <v>0</v>
      </c>
      <c r="AO20" s="1">
        <v>0</v>
      </c>
      <c r="AP20" s="1">
        <v>6816.6139700000003</v>
      </c>
      <c r="AQ20" s="1">
        <v>3.8520500000000002</v>
      </c>
      <c r="AR20" s="1">
        <v>2.8433299999999999</v>
      </c>
      <c r="AS20" s="1">
        <v>0</v>
      </c>
      <c r="AT20" s="1">
        <v>0</v>
      </c>
      <c r="AU20" s="1">
        <v>0</v>
      </c>
      <c r="AV20" s="1">
        <v>0</v>
      </c>
      <c r="AW20" s="1">
        <v>0</v>
      </c>
      <c r="AX20" s="1">
        <v>0</v>
      </c>
      <c r="AY20" s="1">
        <v>0</v>
      </c>
      <c r="AZ20" s="1">
        <v>0</v>
      </c>
      <c r="BA20" s="1">
        <v>0</v>
      </c>
      <c r="BB20" s="1">
        <v>6939.0615799999996</v>
      </c>
      <c r="BC20" s="1">
        <v>3.7490899999999998</v>
      </c>
      <c r="BD20" s="1">
        <v>2.7803300000000002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>
        <v>0</v>
      </c>
      <c r="BL20">
        <v>0</v>
      </c>
      <c r="BM20">
        <v>0</v>
      </c>
      <c r="BN20">
        <v>7058.6262999999999</v>
      </c>
      <c r="BO20">
        <v>3.66547</v>
      </c>
      <c r="BP20">
        <v>2.7471800000000002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7176.9859299999998</v>
      </c>
      <c r="CA20">
        <v>3.6207699999999998</v>
      </c>
      <c r="CB20">
        <v>2.6925300000000001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7285.3644299999996</v>
      </c>
      <c r="CM20">
        <v>3.6143399999999999</v>
      </c>
      <c r="CN20">
        <v>2.6032700000000002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</row>
    <row r="21" spans="1:98">
      <c r="A21" t="s">
        <v>161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29914.475279999999</v>
      </c>
      <c r="S21" s="1">
        <v>25346.35108</v>
      </c>
      <c r="T21" s="1">
        <v>21840.515350000001</v>
      </c>
      <c r="U21" s="1">
        <v>0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>
        <v>6920.9257900000002</v>
      </c>
      <c r="AE21" s="1">
        <v>4.3881199999999998</v>
      </c>
      <c r="AF21" s="1">
        <v>3.27881</v>
      </c>
      <c r="AG21" s="1">
        <v>0</v>
      </c>
      <c r="AH21" s="1">
        <v>0</v>
      </c>
      <c r="AI21" s="1">
        <v>0</v>
      </c>
      <c r="AJ21" s="1">
        <v>0</v>
      </c>
      <c r="AK21" s="1">
        <v>0</v>
      </c>
      <c r="AL21" s="1">
        <v>0</v>
      </c>
      <c r="AM21" s="1">
        <v>0</v>
      </c>
      <c r="AN21" s="1">
        <v>0</v>
      </c>
      <c r="AO21" s="1">
        <v>0</v>
      </c>
      <c r="AP21" s="1">
        <v>7059.9311299999999</v>
      </c>
      <c r="AQ21" s="1">
        <v>4.3259400000000001</v>
      </c>
      <c r="AR21" s="1">
        <v>3.2263199999999999</v>
      </c>
      <c r="AS21" s="1">
        <v>0</v>
      </c>
      <c r="AT21" s="1">
        <v>0</v>
      </c>
      <c r="AU21" s="1">
        <v>0</v>
      </c>
      <c r="AV21" s="1">
        <v>0</v>
      </c>
      <c r="AW21" s="1">
        <v>0</v>
      </c>
      <c r="AX21" s="1">
        <v>0</v>
      </c>
      <c r="AY21" s="1">
        <v>0</v>
      </c>
      <c r="AZ21" s="1">
        <v>0</v>
      </c>
      <c r="BA21" s="1">
        <v>0</v>
      </c>
      <c r="BB21" s="1">
        <v>7192.5001400000001</v>
      </c>
      <c r="BC21" s="1">
        <v>4.20946</v>
      </c>
      <c r="BD21" s="1">
        <v>3.1531699999999998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>
        <v>0</v>
      </c>
      <c r="BL21">
        <v>0</v>
      </c>
      <c r="BM21">
        <v>0</v>
      </c>
      <c r="BN21">
        <v>7320.2222400000001</v>
      </c>
      <c r="BO21">
        <v>4.1146900000000004</v>
      </c>
      <c r="BP21">
        <v>3.11354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7445.4349400000001</v>
      </c>
      <c r="CA21">
        <v>4.0633900000000001</v>
      </c>
      <c r="CB21">
        <v>3.05017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7558.6608299999998</v>
      </c>
      <c r="CM21">
        <v>4.0547800000000001</v>
      </c>
      <c r="CN21">
        <v>2.9484400000000002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</row>
    <row r="22" spans="1:98">
      <c r="A22" t="s">
        <v>162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104689.711</v>
      </c>
      <c r="S22" s="1">
        <v>88885.359979999994</v>
      </c>
      <c r="T22" s="1">
        <v>77140.383279999995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24430.158159999999</v>
      </c>
      <c r="AE22" s="1">
        <v>14.503119999999999</v>
      </c>
      <c r="AF22" s="1">
        <v>10.737719999999999</v>
      </c>
      <c r="AG22" s="1">
        <v>0</v>
      </c>
      <c r="AH22" s="1">
        <v>0</v>
      </c>
      <c r="AI22" s="1">
        <v>0</v>
      </c>
      <c r="AJ22" s="1">
        <v>0</v>
      </c>
      <c r="AK22" s="1">
        <v>0</v>
      </c>
      <c r="AL22" s="1">
        <v>0</v>
      </c>
      <c r="AM22" s="1">
        <v>0</v>
      </c>
      <c r="AN22" s="1">
        <v>0</v>
      </c>
      <c r="AO22" s="1">
        <v>0</v>
      </c>
      <c r="AP22" s="1">
        <v>24936.790830000002</v>
      </c>
      <c r="AQ22" s="1">
        <v>14.301959999999999</v>
      </c>
      <c r="AR22" s="1">
        <v>10.571490000000001</v>
      </c>
      <c r="AS22" s="1">
        <v>0</v>
      </c>
      <c r="AT22" s="1">
        <v>0</v>
      </c>
      <c r="AU22" s="1">
        <v>0</v>
      </c>
      <c r="AV22" s="1">
        <v>0</v>
      </c>
      <c r="AW22" s="1">
        <v>0</v>
      </c>
      <c r="AX22" s="1">
        <v>0</v>
      </c>
      <c r="AY22" s="1">
        <v>0</v>
      </c>
      <c r="AZ22" s="1">
        <v>0</v>
      </c>
      <c r="BA22" s="1">
        <v>0</v>
      </c>
      <c r="BB22" s="1">
        <v>25418.913639999999</v>
      </c>
      <c r="BC22" s="1">
        <v>13.91933</v>
      </c>
      <c r="BD22" s="1">
        <v>10.336499999999999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>
        <v>0</v>
      </c>
      <c r="BL22">
        <v>0</v>
      </c>
      <c r="BM22">
        <v>0</v>
      </c>
      <c r="BN22">
        <v>25881.950919999999</v>
      </c>
      <c r="BO22">
        <v>13.608459999999999</v>
      </c>
      <c r="BP22">
        <v>10.21237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26334.330829999999</v>
      </c>
      <c r="CA22">
        <v>13.44204</v>
      </c>
      <c r="CB22">
        <v>10.00858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26745.02764</v>
      </c>
      <c r="CM22">
        <v>13.41752</v>
      </c>
      <c r="CN22">
        <v>9.6764899999999994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</row>
    <row r="23" spans="1:98">
      <c r="A23" t="s">
        <v>163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11484.75339</v>
      </c>
      <c r="S23" s="1">
        <v>9962.7516599999999</v>
      </c>
      <c r="T23" s="1">
        <v>8583.2054000000007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2584.71711</v>
      </c>
      <c r="AE23" s="1">
        <v>1.46919</v>
      </c>
      <c r="AF23" s="1">
        <v>1.0831500000000001</v>
      </c>
      <c r="AG23" s="1">
        <v>0</v>
      </c>
      <c r="AH23" s="1">
        <v>0</v>
      </c>
      <c r="AI23" s="1">
        <v>0</v>
      </c>
      <c r="AJ23" s="1">
        <v>0</v>
      </c>
      <c r="AK23" s="1">
        <v>0</v>
      </c>
      <c r="AL23" s="1">
        <v>0</v>
      </c>
      <c r="AM23" s="1">
        <v>0</v>
      </c>
      <c r="AN23" s="1">
        <v>0</v>
      </c>
      <c r="AO23" s="1">
        <v>0</v>
      </c>
      <c r="AP23" s="1">
        <v>2631.0361400000002</v>
      </c>
      <c r="AQ23" s="1">
        <v>1.44902</v>
      </c>
      <c r="AR23" s="1">
        <v>1.0666500000000001</v>
      </c>
      <c r="AS23" s="1">
        <v>0</v>
      </c>
      <c r="AT23" s="1">
        <v>0</v>
      </c>
      <c r="AU23" s="1">
        <v>0</v>
      </c>
      <c r="AV23" s="1">
        <v>0</v>
      </c>
      <c r="AW23" s="1">
        <v>0</v>
      </c>
      <c r="AX23" s="1">
        <v>0</v>
      </c>
      <c r="AY23" s="1">
        <v>0</v>
      </c>
      <c r="AZ23" s="1">
        <v>0</v>
      </c>
      <c r="BA23" s="1">
        <v>0</v>
      </c>
      <c r="BB23" s="1">
        <v>2676.0970000000002</v>
      </c>
      <c r="BC23" s="1">
        <v>1.4103600000000001</v>
      </c>
      <c r="BD23" s="1">
        <v>1.0431600000000001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>
        <v>0</v>
      </c>
      <c r="BL23">
        <v>0</v>
      </c>
      <c r="BM23">
        <v>0</v>
      </c>
      <c r="BN23">
        <v>2720.2117400000002</v>
      </c>
      <c r="BO23">
        <v>1.3789800000000001</v>
      </c>
      <c r="BP23">
        <v>1.0308999999999999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2764.03089</v>
      </c>
      <c r="CA23">
        <v>1.3622700000000001</v>
      </c>
      <c r="CB23">
        <v>1.0105200000000001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2804.2554700000001</v>
      </c>
      <c r="CM23">
        <v>1.3599699999999999</v>
      </c>
      <c r="CN23">
        <v>0.97706999999999999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</row>
    <row r="24" spans="1:98">
      <c r="A24" t="s">
        <v>164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13279.47588</v>
      </c>
      <c r="S24" s="1">
        <v>10438.059590000001</v>
      </c>
      <c r="T24" s="1">
        <v>9496.4439399999992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3542.90209</v>
      </c>
      <c r="AE24" s="1">
        <v>2.3092199999999998</v>
      </c>
      <c r="AF24" s="1">
        <v>1.7157800000000001</v>
      </c>
      <c r="AG24" s="1">
        <v>0</v>
      </c>
      <c r="AH24" s="1">
        <v>0</v>
      </c>
      <c r="AI24" s="1">
        <v>0</v>
      </c>
      <c r="AJ24" s="1">
        <v>0</v>
      </c>
      <c r="AK24" s="1">
        <v>0</v>
      </c>
      <c r="AL24" s="1">
        <v>0</v>
      </c>
      <c r="AM24" s="1">
        <v>0</v>
      </c>
      <c r="AN24" s="1">
        <v>0</v>
      </c>
      <c r="AO24" s="1">
        <v>0</v>
      </c>
      <c r="AP24" s="1">
        <v>3670.8444100000002</v>
      </c>
      <c r="AQ24" s="1">
        <v>2.2769300000000001</v>
      </c>
      <c r="AR24" s="1">
        <v>1.6888700000000001</v>
      </c>
      <c r="AS24" s="1">
        <v>0</v>
      </c>
      <c r="AT24" s="1">
        <v>0</v>
      </c>
      <c r="AU24" s="1">
        <v>0</v>
      </c>
      <c r="AV24" s="1">
        <v>0</v>
      </c>
      <c r="AW24" s="1">
        <v>0</v>
      </c>
      <c r="AX24" s="1">
        <v>0</v>
      </c>
      <c r="AY24" s="1">
        <v>0</v>
      </c>
      <c r="AZ24" s="1">
        <v>0</v>
      </c>
      <c r="BA24" s="1">
        <v>0</v>
      </c>
      <c r="BB24" s="1">
        <v>3785.0517399999999</v>
      </c>
      <c r="BC24" s="1">
        <v>2.2158600000000002</v>
      </c>
      <c r="BD24" s="1">
        <v>1.65103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>
        <v>0</v>
      </c>
      <c r="BL24">
        <v>0</v>
      </c>
      <c r="BM24">
        <v>0</v>
      </c>
      <c r="BN24">
        <v>3888.395</v>
      </c>
      <c r="BO24">
        <v>2.16622</v>
      </c>
      <c r="BP24">
        <v>1.6308499999999999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3983.76244</v>
      </c>
      <c r="CA24">
        <v>2.1395200000000001</v>
      </c>
      <c r="CB24">
        <v>1.59805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4067.4807900000001</v>
      </c>
      <c r="CM24">
        <v>2.1353800000000001</v>
      </c>
      <c r="CN24">
        <v>1.5449200000000001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</row>
    <row r="25" spans="1:98">
      <c r="A25" t="s">
        <v>165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280.28372000000002</v>
      </c>
      <c r="S25" s="1">
        <v>133.70719</v>
      </c>
      <c r="T25" s="1">
        <v>125.96071000000001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103.53982000000001</v>
      </c>
      <c r="AE25" s="1">
        <v>9.7699999999999995E-2</v>
      </c>
      <c r="AF25" s="1">
        <v>7.4300000000000005E-2</v>
      </c>
      <c r="AG25" s="1">
        <v>0</v>
      </c>
      <c r="AH25" s="1">
        <v>0</v>
      </c>
      <c r="AI25" s="1">
        <v>0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0</v>
      </c>
      <c r="AP25" s="1">
        <v>110.72244000000001</v>
      </c>
      <c r="AQ25" s="1">
        <v>9.6259999999999998E-2</v>
      </c>
      <c r="AR25" s="1">
        <v>7.3029999999999998E-2</v>
      </c>
      <c r="AS25" s="1">
        <v>0</v>
      </c>
      <c r="AT25" s="1">
        <v>0</v>
      </c>
      <c r="AU25" s="1">
        <v>0</v>
      </c>
      <c r="AV25" s="1">
        <v>0</v>
      </c>
      <c r="AW25" s="1">
        <v>0</v>
      </c>
      <c r="AX25" s="1">
        <v>0</v>
      </c>
      <c r="AY25" s="1">
        <v>0</v>
      </c>
      <c r="AZ25" s="1">
        <v>0</v>
      </c>
      <c r="BA25" s="1">
        <v>0</v>
      </c>
      <c r="BB25" s="1">
        <v>117.1318</v>
      </c>
      <c r="BC25" s="1">
        <v>9.3630000000000005E-2</v>
      </c>
      <c r="BD25" s="1">
        <v>7.1309999999999998E-2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>
        <v>0</v>
      </c>
      <c r="BL25">
        <v>0</v>
      </c>
      <c r="BM25">
        <v>0</v>
      </c>
      <c r="BN25">
        <v>122.87985999999999</v>
      </c>
      <c r="BO25">
        <v>9.1490000000000002E-2</v>
      </c>
      <c r="BP25">
        <v>7.034E-2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128.08672000000001</v>
      </c>
      <c r="CA25">
        <v>9.0310000000000001E-2</v>
      </c>
      <c r="CB25">
        <v>6.8860000000000005E-2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132.60616999999999</v>
      </c>
      <c r="CM25">
        <v>9.0069999999999997E-2</v>
      </c>
      <c r="CN25">
        <v>6.6540000000000002E-2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</row>
    <row r="26" spans="1:98">
      <c r="A26" t="s">
        <v>166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54672.38248</v>
      </c>
      <c r="S26" s="1">
        <v>46461.946989999997</v>
      </c>
      <c r="T26" s="1">
        <v>40008.463499999998</v>
      </c>
      <c r="U26" s="1">
        <v>0</v>
      </c>
      <c r="V26" s="1">
        <v>0</v>
      </c>
      <c r="W26" s="1">
        <v>0</v>
      </c>
      <c r="X26" s="1">
        <v>0</v>
      </c>
      <c r="Y26" s="1">
        <v>0</v>
      </c>
      <c r="Z26" s="1">
        <v>0</v>
      </c>
      <c r="AA26" s="1">
        <v>0</v>
      </c>
      <c r="AB26" s="1">
        <v>0</v>
      </c>
      <c r="AC26" s="1">
        <v>0</v>
      </c>
      <c r="AD26" s="1">
        <v>12624.079040000001</v>
      </c>
      <c r="AE26" s="1">
        <v>7.3665399999999996</v>
      </c>
      <c r="AF26" s="1">
        <v>5.45024</v>
      </c>
      <c r="AG26" s="1">
        <v>0</v>
      </c>
      <c r="AH26" s="1">
        <v>0</v>
      </c>
      <c r="AI26" s="1">
        <v>0</v>
      </c>
      <c r="AJ26" s="1">
        <v>0</v>
      </c>
      <c r="AK26" s="1">
        <v>0</v>
      </c>
      <c r="AL26" s="1">
        <v>0</v>
      </c>
      <c r="AM26" s="1">
        <v>0</v>
      </c>
      <c r="AN26" s="1">
        <v>0</v>
      </c>
      <c r="AO26" s="1">
        <v>0</v>
      </c>
      <c r="AP26" s="1">
        <v>12853.402389999999</v>
      </c>
      <c r="AQ26" s="1">
        <v>7.2645299999999997</v>
      </c>
      <c r="AR26" s="1">
        <v>5.3660800000000002</v>
      </c>
      <c r="AS26" s="1">
        <v>0</v>
      </c>
      <c r="AT26" s="1">
        <v>0</v>
      </c>
      <c r="AU26" s="1">
        <v>0</v>
      </c>
      <c r="AV26" s="1">
        <v>0</v>
      </c>
      <c r="AW26" s="1">
        <v>0</v>
      </c>
      <c r="AX26" s="1">
        <v>0</v>
      </c>
      <c r="AY26" s="1">
        <v>0</v>
      </c>
      <c r="AZ26" s="1">
        <v>0</v>
      </c>
      <c r="BA26" s="1">
        <v>0</v>
      </c>
      <c r="BB26" s="1">
        <v>13075.814329999999</v>
      </c>
      <c r="BC26" s="1">
        <v>7.0702699999999998</v>
      </c>
      <c r="BD26" s="1">
        <v>5.2469799999999998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>
        <v>0</v>
      </c>
      <c r="BL26">
        <v>0</v>
      </c>
      <c r="BM26">
        <v>0</v>
      </c>
      <c r="BN26">
        <v>13292.95239</v>
      </c>
      <c r="BO26">
        <v>6.9124600000000003</v>
      </c>
      <c r="BP26">
        <v>5.1841900000000001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13508.32655</v>
      </c>
      <c r="CA26">
        <v>6.8280500000000002</v>
      </c>
      <c r="CB26">
        <v>5.0808999999999997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13705.477629999999</v>
      </c>
      <c r="CM26">
        <v>6.8157399999999999</v>
      </c>
      <c r="CN26">
        <v>4.9123799999999997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</row>
    <row r="27" spans="1:98">
      <c r="A27" t="s">
        <v>167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13547.98912</v>
      </c>
      <c r="S27" s="1">
        <v>11934.31631</v>
      </c>
      <c r="T27" s="1">
        <v>10375.55342</v>
      </c>
      <c r="U27" s="1">
        <v>0</v>
      </c>
      <c r="V27" s="1">
        <v>0</v>
      </c>
      <c r="W27" s="1">
        <v>0</v>
      </c>
      <c r="X27" s="1">
        <v>0</v>
      </c>
      <c r="Y27" s="1">
        <v>0</v>
      </c>
      <c r="Z27" s="1">
        <v>0</v>
      </c>
      <c r="AA27" s="1">
        <v>0</v>
      </c>
      <c r="AB27" s="1">
        <v>0</v>
      </c>
      <c r="AC27" s="1">
        <v>0</v>
      </c>
      <c r="AD27" s="1">
        <v>3015.5512399999998</v>
      </c>
      <c r="AE27" s="1">
        <v>1.7971900000000001</v>
      </c>
      <c r="AF27" s="1">
        <v>1.33436</v>
      </c>
      <c r="AG27" s="1">
        <v>0</v>
      </c>
      <c r="AH27" s="1">
        <v>0</v>
      </c>
      <c r="AI27" s="1">
        <v>0</v>
      </c>
      <c r="AJ27" s="1">
        <v>0</v>
      </c>
      <c r="AK27" s="1">
        <v>0</v>
      </c>
      <c r="AL27" s="1">
        <v>0</v>
      </c>
      <c r="AM27" s="1">
        <v>0</v>
      </c>
      <c r="AN27" s="1">
        <v>0</v>
      </c>
      <c r="AO27" s="1">
        <v>0</v>
      </c>
      <c r="AP27" s="1">
        <v>3066.8849700000001</v>
      </c>
      <c r="AQ27" s="1">
        <v>1.7721</v>
      </c>
      <c r="AR27" s="1">
        <v>1.31348</v>
      </c>
      <c r="AS27" s="1">
        <v>0</v>
      </c>
      <c r="AT27" s="1">
        <v>0</v>
      </c>
      <c r="AU27" s="1">
        <v>0</v>
      </c>
      <c r="AV27" s="1">
        <v>0</v>
      </c>
      <c r="AW27" s="1">
        <v>0</v>
      </c>
      <c r="AX27" s="1">
        <v>0</v>
      </c>
      <c r="AY27" s="1">
        <v>0</v>
      </c>
      <c r="AZ27" s="1">
        <v>0</v>
      </c>
      <c r="BA27" s="1">
        <v>0</v>
      </c>
      <c r="BB27" s="1">
        <v>3117.2699400000001</v>
      </c>
      <c r="BC27" s="1">
        <v>1.7245900000000001</v>
      </c>
      <c r="BD27" s="1">
        <v>1.2841100000000001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>
        <v>0</v>
      </c>
      <c r="BL27">
        <v>0</v>
      </c>
      <c r="BM27">
        <v>0</v>
      </c>
      <c r="BN27">
        <v>3166.98119</v>
      </c>
      <c r="BO27">
        <v>1.68598</v>
      </c>
      <c r="BP27">
        <v>1.2684599999999999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3216.7039199999999</v>
      </c>
      <c r="CA27">
        <v>1.6652400000000001</v>
      </c>
      <c r="CB27">
        <v>1.2430000000000001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3262.3295499999999</v>
      </c>
      <c r="CM27">
        <v>1.66205</v>
      </c>
      <c r="CN27">
        <v>1.2016899999999999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</row>
    <row r="28" spans="1:98">
      <c r="A28" t="s">
        <v>168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11424.82641</v>
      </c>
      <c r="S28" s="1">
        <v>9954.5782500000005</v>
      </c>
      <c r="T28" s="1">
        <v>8550.7563100000007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2559.36886</v>
      </c>
      <c r="AE28" s="1">
        <v>1.4632799999999999</v>
      </c>
      <c r="AF28" s="1">
        <v>1.07989</v>
      </c>
      <c r="AG28" s="1">
        <v>0</v>
      </c>
      <c r="AH28" s="1">
        <v>0</v>
      </c>
      <c r="AI28" s="1">
        <v>0</v>
      </c>
      <c r="AJ28" s="1">
        <v>0</v>
      </c>
      <c r="AK28" s="1">
        <v>0</v>
      </c>
      <c r="AL28" s="1">
        <v>0</v>
      </c>
      <c r="AM28" s="1">
        <v>0</v>
      </c>
      <c r="AN28" s="1">
        <v>0</v>
      </c>
      <c r="AO28" s="1">
        <v>0</v>
      </c>
      <c r="AP28" s="1">
        <v>2603.9004799999998</v>
      </c>
      <c r="AQ28" s="1">
        <v>1.44313</v>
      </c>
      <c r="AR28" s="1">
        <v>1.06338</v>
      </c>
      <c r="AS28" s="1">
        <v>0</v>
      </c>
      <c r="AT28" s="1">
        <v>0</v>
      </c>
      <c r="AU28" s="1">
        <v>0</v>
      </c>
      <c r="AV28" s="1">
        <v>0</v>
      </c>
      <c r="AW28" s="1">
        <v>0</v>
      </c>
      <c r="AX28" s="1">
        <v>0</v>
      </c>
      <c r="AY28" s="1">
        <v>0</v>
      </c>
      <c r="AZ28" s="1">
        <v>0</v>
      </c>
      <c r="BA28" s="1">
        <v>0</v>
      </c>
      <c r="BB28" s="1">
        <v>2647.5488399999999</v>
      </c>
      <c r="BC28" s="1">
        <v>1.4046099999999999</v>
      </c>
      <c r="BD28" s="1">
        <v>1.0399099999999999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>
        <v>0</v>
      </c>
      <c r="BL28">
        <v>0</v>
      </c>
      <c r="BM28">
        <v>0</v>
      </c>
      <c r="BN28">
        <v>2690.5307499999999</v>
      </c>
      <c r="BO28">
        <v>1.3733299999999999</v>
      </c>
      <c r="BP28">
        <v>1.02762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2733.42031</v>
      </c>
      <c r="CA28">
        <v>1.3566499999999999</v>
      </c>
      <c r="CB28">
        <v>1.00726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2772.8780200000001</v>
      </c>
      <c r="CM28">
        <v>1.3543099999999999</v>
      </c>
      <c r="CN28">
        <v>0.97389999999999999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</row>
    <row r="29" spans="1:98">
      <c r="A29" t="s">
        <v>169</v>
      </c>
      <c r="C29" s="1">
        <v>0</v>
      </c>
      <c r="D29" s="1">
        <v>0</v>
      </c>
      <c r="E29" s="1">
        <v>0</v>
      </c>
      <c r="F29" s="1">
        <v>302</v>
      </c>
      <c r="G29" s="1">
        <v>2475</v>
      </c>
      <c r="H29" s="1">
        <v>3960</v>
      </c>
      <c r="I29" s="1">
        <v>4080</v>
      </c>
      <c r="J29" s="1">
        <v>3543</v>
      </c>
      <c r="K29" s="1">
        <v>2793</v>
      </c>
      <c r="L29" s="1">
        <v>2091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38171.706050000001</v>
      </c>
      <c r="S29" s="1">
        <v>16873.931659999998</v>
      </c>
      <c r="T29" s="1">
        <v>14491.08243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17680.549050000001</v>
      </c>
      <c r="AE29" s="1">
        <v>5.49451</v>
      </c>
      <c r="AF29" s="1">
        <v>0</v>
      </c>
      <c r="AG29" s="1">
        <v>0</v>
      </c>
      <c r="AH29" s="1">
        <v>0</v>
      </c>
      <c r="AI29" s="1">
        <v>0</v>
      </c>
      <c r="AJ29" s="1">
        <v>0</v>
      </c>
      <c r="AK29" s="1">
        <v>0</v>
      </c>
      <c r="AL29" s="1">
        <v>0</v>
      </c>
      <c r="AM29" s="1">
        <v>0</v>
      </c>
      <c r="AN29" s="1">
        <v>0</v>
      </c>
      <c r="AO29" s="1">
        <v>0</v>
      </c>
      <c r="AP29" s="1">
        <v>19150.802350000002</v>
      </c>
      <c r="AQ29" s="1">
        <v>5.3998100000000004</v>
      </c>
      <c r="AR29" s="1">
        <v>0</v>
      </c>
      <c r="AS29" s="1">
        <v>0</v>
      </c>
      <c r="AT29" s="1">
        <v>0</v>
      </c>
      <c r="AU29" s="1">
        <v>0</v>
      </c>
      <c r="AV29" s="1">
        <v>0</v>
      </c>
      <c r="AW29" s="1">
        <v>0</v>
      </c>
      <c r="AX29" s="1">
        <v>0</v>
      </c>
      <c r="AY29" s="1">
        <v>0</v>
      </c>
      <c r="AZ29" s="1">
        <v>0</v>
      </c>
      <c r="BA29" s="1">
        <v>0</v>
      </c>
      <c r="BB29" s="1">
        <v>20419.77692</v>
      </c>
      <c r="BC29" s="1">
        <v>5.2448399999999999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</v>
      </c>
      <c r="BK29">
        <v>0</v>
      </c>
      <c r="BL29">
        <v>0</v>
      </c>
      <c r="BM29">
        <v>0</v>
      </c>
      <c r="BN29">
        <v>21526.84477</v>
      </c>
      <c r="BO29">
        <v>5.1170799999999996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22509.23155</v>
      </c>
      <c r="CA29">
        <v>5.0406500000000003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23321.233509999998</v>
      </c>
      <c r="CM29">
        <v>5.01457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</row>
    <row r="30" spans="1:98">
      <c r="A30" t="s">
        <v>170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3913.8908799999999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1855.8125399999999</v>
      </c>
      <c r="AE30" s="1">
        <v>0</v>
      </c>
      <c r="AF30" s="1">
        <v>0</v>
      </c>
      <c r="AG30" s="1">
        <v>0</v>
      </c>
      <c r="AH30" s="1">
        <v>0</v>
      </c>
      <c r="AI30" s="1">
        <v>0</v>
      </c>
      <c r="AJ30" s="1">
        <v>0</v>
      </c>
      <c r="AK30" s="1">
        <v>0</v>
      </c>
      <c r="AL30" s="1">
        <v>0</v>
      </c>
      <c r="AM30" s="1">
        <v>0</v>
      </c>
      <c r="AN30" s="1">
        <v>0</v>
      </c>
      <c r="AO30" s="1">
        <v>0</v>
      </c>
      <c r="AP30" s="1">
        <v>2061.0243999999998</v>
      </c>
      <c r="AQ30" s="1">
        <v>0</v>
      </c>
      <c r="AR30" s="1">
        <v>0</v>
      </c>
      <c r="AS30" s="1">
        <v>0</v>
      </c>
      <c r="AT30" s="1">
        <v>0</v>
      </c>
      <c r="AU30" s="1">
        <v>0</v>
      </c>
      <c r="AV30" s="1">
        <v>0</v>
      </c>
      <c r="AW30" s="1">
        <v>0</v>
      </c>
      <c r="AX30" s="1">
        <v>0</v>
      </c>
      <c r="AY30" s="1">
        <v>0</v>
      </c>
      <c r="AZ30" s="1">
        <v>0</v>
      </c>
      <c r="BA30" s="1">
        <v>0</v>
      </c>
      <c r="BB30" s="1">
        <v>2238.2885200000001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>
        <v>0</v>
      </c>
      <c r="BL30">
        <v>0</v>
      </c>
      <c r="BM30">
        <v>0</v>
      </c>
      <c r="BN30">
        <v>2392.6388299999999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2528.6929500000001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2642.6136999999999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</row>
    <row r="31" spans="1:98">
      <c r="A31" t="s">
        <v>171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2890.3165399999998</v>
      </c>
      <c r="S31" s="1">
        <v>445.38283999999999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1550.68388</v>
      </c>
      <c r="AE31" s="1">
        <v>5.49451</v>
      </c>
      <c r="AF31" s="1">
        <v>0</v>
      </c>
      <c r="AG31" s="1">
        <v>0</v>
      </c>
      <c r="AH31" s="1">
        <v>0</v>
      </c>
      <c r="AI31" s="1">
        <v>0</v>
      </c>
      <c r="AJ31" s="1">
        <v>0</v>
      </c>
      <c r="AK31" s="1">
        <v>0</v>
      </c>
      <c r="AL31" s="1">
        <v>0</v>
      </c>
      <c r="AM31" s="1">
        <v>0</v>
      </c>
      <c r="AN31" s="1">
        <v>0</v>
      </c>
      <c r="AO31" s="1">
        <v>0</v>
      </c>
      <c r="AP31" s="1">
        <v>1706.1153200000001</v>
      </c>
      <c r="AQ31" s="1">
        <v>5.3998100000000004</v>
      </c>
      <c r="AR31" s="1">
        <v>0</v>
      </c>
      <c r="AS31" s="1">
        <v>0</v>
      </c>
      <c r="AT31" s="1">
        <v>0</v>
      </c>
      <c r="AU31" s="1">
        <v>0</v>
      </c>
      <c r="AV31" s="1">
        <v>0</v>
      </c>
      <c r="AW31" s="1">
        <v>0</v>
      </c>
      <c r="AX31" s="1">
        <v>0</v>
      </c>
      <c r="AY31" s="1">
        <v>0</v>
      </c>
      <c r="AZ31" s="1">
        <v>0</v>
      </c>
      <c r="BA31" s="1">
        <v>0</v>
      </c>
      <c r="BB31" s="1">
        <v>1843.45309</v>
      </c>
      <c r="BC31" s="1">
        <v>5.2448399999999999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>
        <v>0</v>
      </c>
      <c r="BL31">
        <v>0</v>
      </c>
      <c r="BM31">
        <v>0</v>
      </c>
      <c r="BN31">
        <v>1966.02142</v>
      </c>
      <c r="BO31">
        <v>5.1170799999999996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2077.0126399999999</v>
      </c>
      <c r="CA31">
        <v>5.0406500000000003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2165.5823999999998</v>
      </c>
      <c r="CM31">
        <v>5.01457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</row>
    <row r="32" spans="1:98">
      <c r="A32" t="s">
        <v>172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2347.15317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2172.2610100000002</v>
      </c>
      <c r="AE32" s="1">
        <v>0</v>
      </c>
      <c r="AF32" s="1">
        <v>0</v>
      </c>
      <c r="AG32" s="1">
        <v>0</v>
      </c>
      <c r="AH32" s="1">
        <v>0</v>
      </c>
      <c r="AI32" s="1">
        <v>0</v>
      </c>
      <c r="AJ32" s="1">
        <v>0</v>
      </c>
      <c r="AK32" s="1">
        <v>0</v>
      </c>
      <c r="AL32" s="1">
        <v>0</v>
      </c>
      <c r="AM32" s="1">
        <v>0</v>
      </c>
      <c r="AN32" s="1">
        <v>0</v>
      </c>
      <c r="AO32" s="1">
        <v>0</v>
      </c>
      <c r="AP32" s="1">
        <v>2455.2052600000002</v>
      </c>
      <c r="AQ32" s="1">
        <v>0</v>
      </c>
      <c r="AR32" s="1">
        <v>0</v>
      </c>
      <c r="AS32" s="1">
        <v>0</v>
      </c>
      <c r="AT32" s="1">
        <v>0</v>
      </c>
      <c r="AU32" s="1">
        <v>0</v>
      </c>
      <c r="AV32" s="1">
        <v>0</v>
      </c>
      <c r="AW32" s="1">
        <v>0</v>
      </c>
      <c r="AX32" s="1">
        <v>0</v>
      </c>
      <c r="AY32" s="1">
        <v>0</v>
      </c>
      <c r="AZ32" s="1">
        <v>0</v>
      </c>
      <c r="BA32" s="1">
        <v>0</v>
      </c>
      <c r="BB32" s="1">
        <v>2703.4933599999999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>
        <v>0</v>
      </c>
      <c r="BL32">
        <v>0</v>
      </c>
      <c r="BM32">
        <v>0</v>
      </c>
      <c r="BN32">
        <v>2922.5131900000001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3119.0242899999998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3277.0978799999998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</row>
    <row r="33" spans="1:98">
      <c r="A33" t="s">
        <v>173</v>
      </c>
      <c r="C33" s="1">
        <v>0</v>
      </c>
      <c r="D33" s="1">
        <v>0</v>
      </c>
      <c r="E33" s="1">
        <v>0</v>
      </c>
      <c r="F33" s="1">
        <v>141</v>
      </c>
      <c r="G33" s="1">
        <v>1158</v>
      </c>
      <c r="H33" s="1">
        <v>1852</v>
      </c>
      <c r="I33" s="1">
        <v>1908</v>
      </c>
      <c r="J33" s="1">
        <v>1657</v>
      </c>
      <c r="K33" s="1">
        <v>1306</v>
      </c>
      <c r="L33" s="1">
        <v>978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14930.41129</v>
      </c>
      <c r="S33" s="1">
        <v>7581.1121300000004</v>
      </c>
      <c r="T33" s="1">
        <v>7665.5625200000004</v>
      </c>
      <c r="U33" s="1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5826.1821499999996</v>
      </c>
      <c r="AE33" s="1">
        <v>0</v>
      </c>
      <c r="AF33" s="1">
        <v>0</v>
      </c>
      <c r="AG33" s="1">
        <v>0</v>
      </c>
      <c r="AH33" s="1">
        <v>0</v>
      </c>
      <c r="AI33" s="1">
        <v>0</v>
      </c>
      <c r="AJ33" s="1">
        <v>0</v>
      </c>
      <c r="AK33" s="1">
        <v>0</v>
      </c>
      <c r="AL33" s="1">
        <v>0</v>
      </c>
      <c r="AM33" s="1">
        <v>0</v>
      </c>
      <c r="AN33" s="1">
        <v>0</v>
      </c>
      <c r="AO33" s="1">
        <v>0</v>
      </c>
      <c r="AP33" s="1">
        <v>6126.9076400000004</v>
      </c>
      <c r="AQ33" s="1">
        <v>0</v>
      </c>
      <c r="AR33" s="1">
        <v>0</v>
      </c>
      <c r="AS33" s="1">
        <v>0</v>
      </c>
      <c r="AT33" s="1">
        <v>0</v>
      </c>
      <c r="AU33" s="1">
        <v>0</v>
      </c>
      <c r="AV33" s="1">
        <v>0</v>
      </c>
      <c r="AW33" s="1">
        <v>0</v>
      </c>
      <c r="AX33" s="1">
        <v>0</v>
      </c>
      <c r="AY33" s="1">
        <v>0</v>
      </c>
      <c r="AZ33" s="1">
        <v>0</v>
      </c>
      <c r="BA33" s="1">
        <v>0</v>
      </c>
      <c r="BB33" s="1">
        <v>6388.1448200000004</v>
      </c>
      <c r="BC33" s="1">
        <v>0</v>
      </c>
      <c r="BD33" s="1">
        <v>0</v>
      </c>
      <c r="BE33" s="1">
        <v>0</v>
      </c>
      <c r="BF33" s="1">
        <v>0</v>
      </c>
      <c r="BG33" s="1">
        <v>0</v>
      </c>
      <c r="BH33" s="1">
        <v>0</v>
      </c>
      <c r="BI33" s="1">
        <v>0</v>
      </c>
      <c r="BJ33" s="1">
        <v>0</v>
      </c>
      <c r="BK33">
        <v>0</v>
      </c>
      <c r="BL33">
        <v>0</v>
      </c>
      <c r="BM33">
        <v>0</v>
      </c>
      <c r="BN33">
        <v>6618.1036700000004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6824.3780999999999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7001.6995900000002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</row>
    <row r="34" spans="1:98">
      <c r="A34" t="s">
        <v>174</v>
      </c>
      <c r="C34" s="1">
        <v>0</v>
      </c>
      <c r="D34" s="1">
        <v>0</v>
      </c>
      <c r="E34" s="1">
        <v>0</v>
      </c>
      <c r="F34" s="1">
        <v>161</v>
      </c>
      <c r="G34" s="1">
        <v>1317</v>
      </c>
      <c r="H34" s="1">
        <v>2108</v>
      </c>
      <c r="I34" s="1">
        <v>2172</v>
      </c>
      <c r="J34" s="1">
        <v>1886</v>
      </c>
      <c r="K34" s="1">
        <v>1487</v>
      </c>
      <c r="L34" s="1">
        <v>1113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14009.00484</v>
      </c>
      <c r="S34" s="1">
        <v>8847.4366800000007</v>
      </c>
      <c r="T34" s="1">
        <v>6825.51991</v>
      </c>
      <c r="U34" s="1">
        <v>0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4317.1562700000004</v>
      </c>
      <c r="AE34" s="1">
        <v>0</v>
      </c>
      <c r="AF34" s="1">
        <v>0</v>
      </c>
      <c r="AG34" s="1">
        <v>0</v>
      </c>
      <c r="AH34" s="1">
        <v>0</v>
      </c>
      <c r="AI34" s="1">
        <v>0</v>
      </c>
      <c r="AJ34" s="1">
        <v>0</v>
      </c>
      <c r="AK34" s="1">
        <v>0</v>
      </c>
      <c r="AL34" s="1">
        <v>0</v>
      </c>
      <c r="AM34" s="1">
        <v>0</v>
      </c>
      <c r="AN34" s="1">
        <v>0</v>
      </c>
      <c r="AO34" s="1">
        <v>0</v>
      </c>
      <c r="AP34" s="1">
        <v>4530.2088599999997</v>
      </c>
      <c r="AQ34" s="1">
        <v>0</v>
      </c>
      <c r="AR34" s="1">
        <v>0</v>
      </c>
      <c r="AS34" s="1">
        <v>0</v>
      </c>
      <c r="AT34" s="1">
        <v>0</v>
      </c>
      <c r="AU34" s="1">
        <v>0</v>
      </c>
      <c r="AV34" s="1">
        <v>0</v>
      </c>
      <c r="AW34" s="1">
        <v>0</v>
      </c>
      <c r="AX34" s="1">
        <v>0</v>
      </c>
      <c r="AY34" s="1">
        <v>0</v>
      </c>
      <c r="AZ34" s="1">
        <v>0</v>
      </c>
      <c r="BA34" s="1">
        <v>0</v>
      </c>
      <c r="BB34" s="1">
        <v>4715.9436500000002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>
        <v>0</v>
      </c>
      <c r="BL34">
        <v>0</v>
      </c>
      <c r="BM34">
        <v>0</v>
      </c>
      <c r="BN34">
        <v>4879.9413199999999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5027.4314400000003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5155.3321999999998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</row>
    <row r="35" spans="1:98">
      <c r="A35" t="s">
        <v>175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80.929339999999996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1958.4531999999999</v>
      </c>
      <c r="AE35" s="1">
        <v>0</v>
      </c>
      <c r="AF35" s="1">
        <v>0</v>
      </c>
      <c r="AG35" s="1">
        <v>0</v>
      </c>
      <c r="AH35" s="1">
        <v>0</v>
      </c>
      <c r="AI35" s="1">
        <v>0</v>
      </c>
      <c r="AJ35" s="1">
        <v>0</v>
      </c>
      <c r="AK35" s="1">
        <v>0</v>
      </c>
      <c r="AL35" s="1">
        <v>0</v>
      </c>
      <c r="AM35" s="1">
        <v>0</v>
      </c>
      <c r="AN35" s="1">
        <v>0</v>
      </c>
      <c r="AO35" s="1">
        <v>0</v>
      </c>
      <c r="AP35" s="1">
        <v>2271.34087</v>
      </c>
      <c r="AQ35" s="1">
        <v>0</v>
      </c>
      <c r="AR35" s="1">
        <v>0</v>
      </c>
      <c r="AS35" s="1">
        <v>0</v>
      </c>
      <c r="AT35" s="1">
        <v>0</v>
      </c>
      <c r="AU35" s="1">
        <v>0</v>
      </c>
      <c r="AV35" s="1">
        <v>0</v>
      </c>
      <c r="AW35" s="1">
        <v>0</v>
      </c>
      <c r="AX35" s="1">
        <v>0</v>
      </c>
      <c r="AY35" s="1">
        <v>0</v>
      </c>
      <c r="AZ35" s="1">
        <v>0</v>
      </c>
      <c r="BA35" s="1">
        <v>0</v>
      </c>
      <c r="BB35" s="1">
        <v>2530.4534899999999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>
        <v>0</v>
      </c>
      <c r="BL35">
        <v>0</v>
      </c>
      <c r="BM35">
        <v>0</v>
      </c>
      <c r="BN35">
        <v>2747.6263399999998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2932.6921200000002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3078.9077400000001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</row>
    <row r="36" spans="1:98">
      <c r="A36" t="s">
        <v>176</v>
      </c>
      <c r="C36" s="1">
        <v>0</v>
      </c>
      <c r="D36" s="1">
        <v>0</v>
      </c>
      <c r="E36" s="1">
        <v>0</v>
      </c>
      <c r="F36" s="1">
        <v>549</v>
      </c>
      <c r="G36" s="1">
        <v>4498</v>
      </c>
      <c r="H36" s="1">
        <v>7197</v>
      </c>
      <c r="I36" s="1">
        <v>7417</v>
      </c>
      <c r="J36" s="1">
        <v>6439</v>
      </c>
      <c r="K36" s="1">
        <v>5078</v>
      </c>
      <c r="L36" s="1">
        <v>3800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58038.322509999998</v>
      </c>
      <c r="S36" s="1">
        <v>19084.959739999998</v>
      </c>
      <c r="T36" s="1">
        <v>19022.24653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27415.165509999999</v>
      </c>
      <c r="AE36" s="1">
        <v>6.06745</v>
      </c>
      <c r="AF36" s="1">
        <v>4.6596500000000001</v>
      </c>
      <c r="AG36" s="1">
        <v>0</v>
      </c>
      <c r="AH36" s="1">
        <v>0</v>
      </c>
      <c r="AI36" s="1">
        <v>0</v>
      </c>
      <c r="AJ36" s="1">
        <v>0</v>
      </c>
      <c r="AK36" s="1">
        <v>0</v>
      </c>
      <c r="AL36" s="1">
        <v>0</v>
      </c>
      <c r="AM36" s="1">
        <v>0</v>
      </c>
      <c r="AN36" s="1">
        <v>0</v>
      </c>
      <c r="AO36" s="1">
        <v>0</v>
      </c>
      <c r="AP36" s="1">
        <v>29000.62904</v>
      </c>
      <c r="AQ36" s="1">
        <v>5.9759500000000001</v>
      </c>
      <c r="AR36" s="1">
        <v>4.5778400000000001</v>
      </c>
      <c r="AS36" s="1">
        <v>0</v>
      </c>
      <c r="AT36" s="1">
        <v>0</v>
      </c>
      <c r="AU36" s="1">
        <v>0</v>
      </c>
      <c r="AV36" s="1">
        <v>0</v>
      </c>
      <c r="AW36" s="1">
        <v>0</v>
      </c>
      <c r="AX36" s="1">
        <v>0</v>
      </c>
      <c r="AY36" s="1">
        <v>0</v>
      </c>
      <c r="AZ36" s="1">
        <v>0</v>
      </c>
      <c r="BA36" s="1">
        <v>0</v>
      </c>
      <c r="BB36" s="1">
        <v>30368.229060000001</v>
      </c>
      <c r="BC36" s="1">
        <v>5.8118999999999996</v>
      </c>
      <c r="BD36" s="1">
        <v>4.4680299999999997</v>
      </c>
      <c r="BE36" s="1">
        <v>0</v>
      </c>
      <c r="BF36" s="1">
        <v>0</v>
      </c>
      <c r="BG36" s="1">
        <v>0</v>
      </c>
      <c r="BH36" s="1">
        <v>0</v>
      </c>
      <c r="BI36" s="1">
        <v>0</v>
      </c>
      <c r="BJ36" s="1">
        <v>0</v>
      </c>
      <c r="BK36">
        <v>0</v>
      </c>
      <c r="BL36">
        <v>0</v>
      </c>
      <c r="BM36">
        <v>0</v>
      </c>
      <c r="BN36">
        <v>31563.373820000001</v>
      </c>
      <c r="BO36">
        <v>5.67788</v>
      </c>
      <c r="BP36">
        <v>4.4045399999999999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32627.30154</v>
      </c>
      <c r="CA36">
        <v>5.6029499999999999</v>
      </c>
      <c r="CB36">
        <v>4.3097099999999999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33535.23171</v>
      </c>
      <c r="CM36">
        <v>5.5860200000000004</v>
      </c>
      <c r="CN36">
        <v>4.1638099999999998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</row>
    <row r="37" spans="1:98">
      <c r="A37" t="s">
        <v>177</v>
      </c>
      <c r="C37" s="1">
        <v>0</v>
      </c>
      <c r="D37" s="1">
        <v>0</v>
      </c>
      <c r="E37" s="1">
        <v>0</v>
      </c>
      <c r="F37" s="1">
        <v>178</v>
      </c>
      <c r="G37" s="1">
        <v>1460</v>
      </c>
      <c r="H37" s="1">
        <v>2336</v>
      </c>
      <c r="I37" s="1">
        <v>2407</v>
      </c>
      <c r="J37" s="1">
        <v>2090</v>
      </c>
      <c r="K37" s="1">
        <v>1648</v>
      </c>
      <c r="L37" s="1">
        <v>1233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10379.869650000001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9219.2202600000001</v>
      </c>
      <c r="AE37" s="1">
        <v>0</v>
      </c>
      <c r="AF37" s="1">
        <v>0</v>
      </c>
      <c r="AG37" s="1">
        <v>0</v>
      </c>
      <c r="AH37" s="1">
        <v>0</v>
      </c>
      <c r="AI37" s="1">
        <v>0</v>
      </c>
      <c r="AJ37" s="1">
        <v>0</v>
      </c>
      <c r="AK37" s="1">
        <v>0</v>
      </c>
      <c r="AL37" s="1">
        <v>0</v>
      </c>
      <c r="AM37" s="1">
        <v>0</v>
      </c>
      <c r="AN37" s="1">
        <v>0</v>
      </c>
      <c r="AO37" s="1">
        <v>0</v>
      </c>
      <c r="AP37" s="1">
        <v>9853.1918499999992</v>
      </c>
      <c r="AQ37" s="1">
        <v>0</v>
      </c>
      <c r="AR37" s="1">
        <v>0</v>
      </c>
      <c r="AS37" s="1">
        <v>0</v>
      </c>
      <c r="AT37" s="1">
        <v>0</v>
      </c>
      <c r="AU37" s="1">
        <v>0</v>
      </c>
      <c r="AV37" s="1">
        <v>0</v>
      </c>
      <c r="AW37" s="1">
        <v>0</v>
      </c>
      <c r="AX37" s="1">
        <v>0</v>
      </c>
      <c r="AY37" s="1">
        <v>0</v>
      </c>
      <c r="AZ37" s="1">
        <v>0</v>
      </c>
      <c r="BA37" s="1">
        <v>0</v>
      </c>
      <c r="BB37" s="1">
        <v>10394.831620000001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>
        <v>0</v>
      </c>
      <c r="BL37">
        <v>0</v>
      </c>
      <c r="BM37">
        <v>0</v>
      </c>
      <c r="BN37">
        <v>10863.409149999999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11276.04081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11625.000599999999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</row>
    <row r="38" spans="1:98">
      <c r="A38" t="s">
        <v>178</v>
      </c>
      <c r="C38" s="1">
        <v>0</v>
      </c>
      <c r="D38" s="1">
        <v>0</v>
      </c>
      <c r="E38" s="1">
        <v>0</v>
      </c>
      <c r="F38" s="1">
        <v>13</v>
      </c>
      <c r="G38" s="1">
        <v>106</v>
      </c>
      <c r="H38" s="1">
        <v>170</v>
      </c>
      <c r="I38" s="1">
        <v>175</v>
      </c>
      <c r="J38" s="1">
        <v>152</v>
      </c>
      <c r="K38" s="1">
        <v>120</v>
      </c>
      <c r="L38" s="1">
        <v>90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10080.922060000001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5803.1210300000002</v>
      </c>
      <c r="AE38" s="1">
        <v>0</v>
      </c>
      <c r="AF38" s="1">
        <v>0</v>
      </c>
      <c r="AG38" s="1">
        <v>0</v>
      </c>
      <c r="AH38" s="1">
        <v>0</v>
      </c>
      <c r="AI38" s="1">
        <v>0</v>
      </c>
      <c r="AJ38" s="1">
        <v>0</v>
      </c>
      <c r="AK38" s="1">
        <v>0</v>
      </c>
      <c r="AL38" s="1">
        <v>0</v>
      </c>
      <c r="AM38" s="1">
        <v>0</v>
      </c>
      <c r="AN38" s="1">
        <v>0</v>
      </c>
      <c r="AO38" s="1">
        <v>0</v>
      </c>
      <c r="AP38" s="1">
        <v>6028.4170800000002</v>
      </c>
      <c r="AQ38" s="1">
        <v>0</v>
      </c>
      <c r="AR38" s="1">
        <v>0</v>
      </c>
      <c r="AS38" s="1">
        <v>0</v>
      </c>
      <c r="AT38" s="1">
        <v>0</v>
      </c>
      <c r="AU38" s="1">
        <v>0</v>
      </c>
      <c r="AV38" s="1">
        <v>0</v>
      </c>
      <c r="AW38" s="1">
        <v>0</v>
      </c>
      <c r="AX38" s="1">
        <v>0</v>
      </c>
      <c r="AY38" s="1">
        <v>0</v>
      </c>
      <c r="AZ38" s="1">
        <v>0</v>
      </c>
      <c r="BA38" s="1">
        <v>0</v>
      </c>
      <c r="BB38" s="1">
        <v>6228.0640299999995</v>
      </c>
      <c r="BC38" s="1">
        <v>0</v>
      </c>
      <c r="BD38" s="1">
        <v>0</v>
      </c>
      <c r="BE38" s="1">
        <v>0</v>
      </c>
      <c r="BF38" s="1">
        <v>0</v>
      </c>
      <c r="BG38" s="1">
        <v>0</v>
      </c>
      <c r="BH38" s="1">
        <v>0</v>
      </c>
      <c r="BI38" s="1">
        <v>0</v>
      </c>
      <c r="BJ38" s="1">
        <v>0</v>
      </c>
      <c r="BK38">
        <v>0</v>
      </c>
      <c r="BL38">
        <v>0</v>
      </c>
      <c r="BM38">
        <v>0</v>
      </c>
      <c r="BN38">
        <v>6407.3990599999997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6571.6653200000001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6715.6389399999998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</row>
    <row r="39" spans="1:98">
      <c r="A39" t="s">
        <v>179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1708.5346300000001</v>
      </c>
      <c r="S39" s="1">
        <v>157.45088999999999</v>
      </c>
      <c r="T39" s="1">
        <v>1009.87008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1223.5740499999999</v>
      </c>
      <c r="AE39" s="1">
        <v>2.4149699999999998</v>
      </c>
      <c r="AF39" s="1">
        <v>1.9265600000000001</v>
      </c>
      <c r="AG39" s="1">
        <v>0</v>
      </c>
      <c r="AH39" s="1">
        <v>0</v>
      </c>
      <c r="AI39" s="1">
        <v>0</v>
      </c>
      <c r="AJ39" s="1">
        <v>0</v>
      </c>
      <c r="AK39" s="1">
        <v>0</v>
      </c>
      <c r="AL39" s="1">
        <v>0</v>
      </c>
      <c r="AM39" s="1">
        <v>0</v>
      </c>
      <c r="AN39" s="1">
        <v>0</v>
      </c>
      <c r="AO39" s="1">
        <v>0</v>
      </c>
      <c r="AP39" s="1">
        <v>1370.5469800000001</v>
      </c>
      <c r="AQ39" s="1">
        <v>2.3754</v>
      </c>
      <c r="AR39" s="1">
        <v>1.88873</v>
      </c>
      <c r="AS39" s="1">
        <v>0</v>
      </c>
      <c r="AT39" s="1">
        <v>0</v>
      </c>
      <c r="AU39" s="1">
        <v>0</v>
      </c>
      <c r="AV39" s="1">
        <v>0</v>
      </c>
      <c r="AW39" s="1">
        <v>0</v>
      </c>
      <c r="AX39" s="1">
        <v>0</v>
      </c>
      <c r="AY39" s="1">
        <v>0</v>
      </c>
      <c r="AZ39" s="1">
        <v>0</v>
      </c>
      <c r="BA39" s="1">
        <v>0</v>
      </c>
      <c r="BB39" s="1">
        <v>1493.1894600000001</v>
      </c>
      <c r="BC39" s="1">
        <v>2.3083999999999998</v>
      </c>
      <c r="BD39" s="1">
        <v>1.84009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>
        <v>0</v>
      </c>
      <c r="BL39">
        <v>0</v>
      </c>
      <c r="BM39">
        <v>0</v>
      </c>
      <c r="BN39">
        <v>1596.79106</v>
      </c>
      <c r="BO39">
        <v>2.2533500000000002</v>
      </c>
      <c r="BP39">
        <v>1.80985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1685.81972</v>
      </c>
      <c r="CA39">
        <v>2.2212399999999999</v>
      </c>
      <c r="CB39">
        <v>1.76799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1757.7858200000001</v>
      </c>
      <c r="CM39">
        <v>2.2116400000000001</v>
      </c>
      <c r="CN39">
        <v>1.7069300000000001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</row>
    <row r="40" spans="1:98">
      <c r="A40" t="s">
        <v>180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6310.9429899999996</v>
      </c>
      <c r="S40" s="1">
        <v>5348.8490499999998</v>
      </c>
      <c r="T40" s="1">
        <v>4581.4097700000002</v>
      </c>
      <c r="U40" s="1">
        <v>0</v>
      </c>
      <c r="V40" s="1">
        <v>0</v>
      </c>
      <c r="W40" s="1">
        <v>0</v>
      </c>
      <c r="X40" s="1">
        <v>0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1451.63582</v>
      </c>
      <c r="AE40" s="1">
        <v>0.87670999999999999</v>
      </c>
      <c r="AF40" s="1">
        <v>0.65110000000000001</v>
      </c>
      <c r="AG40" s="1">
        <v>0</v>
      </c>
      <c r="AH40" s="1">
        <v>0</v>
      </c>
      <c r="AI40" s="1">
        <v>0</v>
      </c>
      <c r="AJ40" s="1">
        <v>0</v>
      </c>
      <c r="AK40" s="1">
        <v>0</v>
      </c>
      <c r="AL40" s="1">
        <v>0</v>
      </c>
      <c r="AM40" s="1">
        <v>0</v>
      </c>
      <c r="AN40" s="1">
        <v>0</v>
      </c>
      <c r="AO40" s="1">
        <v>0</v>
      </c>
      <c r="AP40" s="1">
        <v>1479.7370800000001</v>
      </c>
      <c r="AQ40" s="1">
        <v>0.86446000000000001</v>
      </c>
      <c r="AR40" s="1">
        <v>0.64090000000000003</v>
      </c>
      <c r="AS40" s="1">
        <v>0</v>
      </c>
      <c r="AT40" s="1">
        <v>0</v>
      </c>
      <c r="AU40" s="1">
        <v>0</v>
      </c>
      <c r="AV40" s="1">
        <v>0</v>
      </c>
      <c r="AW40" s="1">
        <v>0</v>
      </c>
      <c r="AX40" s="1">
        <v>0</v>
      </c>
      <c r="AY40" s="1">
        <v>0</v>
      </c>
      <c r="AZ40" s="1">
        <v>0</v>
      </c>
      <c r="BA40" s="1">
        <v>0</v>
      </c>
      <c r="BB40" s="1">
        <v>1506.7946300000001</v>
      </c>
      <c r="BC40" s="1">
        <v>0.84128000000000003</v>
      </c>
      <c r="BD40" s="1">
        <v>0.62656000000000001</v>
      </c>
      <c r="BE40" s="1">
        <v>0</v>
      </c>
      <c r="BF40" s="1">
        <v>0</v>
      </c>
      <c r="BG40" s="1">
        <v>0</v>
      </c>
      <c r="BH40" s="1">
        <v>0</v>
      </c>
      <c r="BI40" s="1">
        <v>0</v>
      </c>
      <c r="BJ40" s="1">
        <v>0</v>
      </c>
      <c r="BK40">
        <v>0</v>
      </c>
      <c r="BL40">
        <v>0</v>
      </c>
      <c r="BM40">
        <v>0</v>
      </c>
      <c r="BN40">
        <v>1533.0510899999999</v>
      </c>
      <c r="BO40">
        <v>0.82243999999999995</v>
      </c>
      <c r="BP40">
        <v>0.61892000000000003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1558.9286199999999</v>
      </c>
      <c r="CA40">
        <v>0.81232000000000004</v>
      </c>
      <c r="CB40">
        <v>0.60648000000000002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1582.4948400000001</v>
      </c>
      <c r="CM40">
        <v>0.81076000000000004</v>
      </c>
      <c r="CN40">
        <v>0.58633000000000002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</row>
    <row r="41" spans="1:98">
      <c r="A41" t="s">
        <v>181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4876.9861700000001</v>
      </c>
      <c r="S41" s="1">
        <v>3645.6060400000001</v>
      </c>
      <c r="T41" s="1">
        <v>3135.2517899999998</v>
      </c>
      <c r="U41" s="1">
        <v>0</v>
      </c>
      <c r="V41" s="1">
        <v>0</v>
      </c>
      <c r="W41" s="1">
        <v>0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1281.60067</v>
      </c>
      <c r="AE41" s="1">
        <v>0.89995000000000003</v>
      </c>
      <c r="AF41" s="1">
        <v>0.67520999999999998</v>
      </c>
      <c r="AG41" s="1">
        <v>0</v>
      </c>
      <c r="AH41" s="1">
        <v>0</v>
      </c>
      <c r="AI41" s="1">
        <v>0</v>
      </c>
      <c r="AJ41" s="1">
        <v>0</v>
      </c>
      <c r="AK41" s="1">
        <v>0</v>
      </c>
      <c r="AL41" s="1">
        <v>0</v>
      </c>
      <c r="AM41" s="1">
        <v>0</v>
      </c>
      <c r="AN41" s="1">
        <v>0</v>
      </c>
      <c r="AO41" s="1">
        <v>0</v>
      </c>
      <c r="AP41" s="1">
        <v>1323.9562900000001</v>
      </c>
      <c r="AQ41" s="1">
        <v>0.88707999999999998</v>
      </c>
      <c r="AR41" s="1">
        <v>0.66425000000000001</v>
      </c>
      <c r="AS41" s="1">
        <v>0</v>
      </c>
      <c r="AT41" s="1">
        <v>0</v>
      </c>
      <c r="AU41" s="1">
        <v>0</v>
      </c>
      <c r="AV41" s="1">
        <v>0</v>
      </c>
      <c r="AW41" s="1">
        <v>0</v>
      </c>
      <c r="AX41" s="1">
        <v>0</v>
      </c>
      <c r="AY41" s="1">
        <v>0</v>
      </c>
      <c r="AZ41" s="1">
        <v>0</v>
      </c>
      <c r="BA41" s="1">
        <v>0</v>
      </c>
      <c r="BB41" s="1">
        <v>1362.7923599999999</v>
      </c>
      <c r="BC41" s="1">
        <v>0.86312</v>
      </c>
      <c r="BD41" s="1">
        <v>0.64905000000000002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>
        <v>0</v>
      </c>
      <c r="BL41">
        <v>0</v>
      </c>
      <c r="BM41">
        <v>0</v>
      </c>
      <c r="BN41">
        <v>1398.7351100000001</v>
      </c>
      <c r="BO41">
        <v>0.84362000000000004</v>
      </c>
      <c r="BP41">
        <v>0.64073000000000002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1432.52559</v>
      </c>
      <c r="CA41">
        <v>0.83301000000000003</v>
      </c>
      <c r="CB41">
        <v>0.62758000000000003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1462.4569300000001</v>
      </c>
      <c r="CM41">
        <v>0.83113999999999999</v>
      </c>
      <c r="CN41">
        <v>0.60660000000000003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</row>
    <row r="42" spans="1:98">
      <c r="A42" t="s">
        <v>182</v>
      </c>
      <c r="C42" s="1">
        <v>0</v>
      </c>
      <c r="D42" s="1">
        <v>0</v>
      </c>
      <c r="E42" s="1">
        <v>0</v>
      </c>
      <c r="F42" s="1">
        <v>358</v>
      </c>
      <c r="G42" s="1">
        <v>2932</v>
      </c>
      <c r="H42" s="1">
        <v>4691</v>
      </c>
      <c r="I42" s="1">
        <v>4835</v>
      </c>
      <c r="J42" s="1">
        <v>4197</v>
      </c>
      <c r="K42" s="1">
        <v>3310</v>
      </c>
      <c r="L42" s="1">
        <v>2477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8734.1898199999996</v>
      </c>
      <c r="S42" s="1">
        <v>3714.53487</v>
      </c>
      <c r="T42" s="1">
        <v>2118.3781899999999</v>
      </c>
      <c r="U42" s="1">
        <v>0</v>
      </c>
      <c r="V42" s="1">
        <v>0</v>
      </c>
      <c r="W42" s="1">
        <v>0</v>
      </c>
      <c r="X42" s="1">
        <v>0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2859.0623300000002</v>
      </c>
      <c r="AE42" s="1">
        <v>1.87582</v>
      </c>
      <c r="AF42" s="1">
        <v>1.4067799999999999</v>
      </c>
      <c r="AG42" s="1">
        <v>0</v>
      </c>
      <c r="AH42" s="1">
        <v>0</v>
      </c>
      <c r="AI42" s="1">
        <v>0</v>
      </c>
      <c r="AJ42" s="1">
        <v>0</v>
      </c>
      <c r="AK42" s="1">
        <v>0</v>
      </c>
      <c r="AL42" s="1">
        <v>0</v>
      </c>
      <c r="AM42" s="1">
        <v>0</v>
      </c>
      <c r="AN42" s="1">
        <v>0</v>
      </c>
      <c r="AO42" s="1">
        <v>0</v>
      </c>
      <c r="AP42" s="1">
        <v>2919.2114799999999</v>
      </c>
      <c r="AQ42" s="1">
        <v>1.84901</v>
      </c>
      <c r="AR42" s="1">
        <v>1.3839600000000001</v>
      </c>
      <c r="AS42" s="1">
        <v>0</v>
      </c>
      <c r="AT42" s="1">
        <v>0</v>
      </c>
      <c r="AU42" s="1">
        <v>0</v>
      </c>
      <c r="AV42" s="1">
        <v>0</v>
      </c>
      <c r="AW42" s="1">
        <v>0</v>
      </c>
      <c r="AX42" s="1">
        <v>0</v>
      </c>
      <c r="AY42" s="1">
        <v>0</v>
      </c>
      <c r="AZ42" s="1">
        <v>0</v>
      </c>
      <c r="BA42" s="1">
        <v>0</v>
      </c>
      <c r="BB42" s="1">
        <v>2976.23954</v>
      </c>
      <c r="BC42" s="1">
        <v>1.7990999999999999</v>
      </c>
      <c r="BD42" s="1">
        <v>1.35233</v>
      </c>
      <c r="BE42" s="1">
        <v>0</v>
      </c>
      <c r="BF42" s="1">
        <v>0</v>
      </c>
      <c r="BG42" s="1">
        <v>0</v>
      </c>
      <c r="BH42" s="1">
        <v>0</v>
      </c>
      <c r="BI42" s="1">
        <v>0</v>
      </c>
      <c r="BJ42" s="1">
        <v>0</v>
      </c>
      <c r="BK42">
        <v>0</v>
      </c>
      <c r="BL42">
        <v>0</v>
      </c>
      <c r="BM42">
        <v>0</v>
      </c>
      <c r="BN42">
        <v>3030.8988300000001</v>
      </c>
      <c r="BO42">
        <v>1.75847</v>
      </c>
      <c r="BP42">
        <v>1.33504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3084.2345300000002</v>
      </c>
      <c r="CA42">
        <v>1.73637</v>
      </c>
      <c r="CB42">
        <v>1.30765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3132.2415700000001</v>
      </c>
      <c r="CM42">
        <v>1.73248</v>
      </c>
      <c r="CN42">
        <v>1.2639499999999999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</row>
    <row r="43" spans="1:98">
      <c r="A43" t="s">
        <v>183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15946.877189999999</v>
      </c>
      <c r="S43" s="1">
        <v>6218.5188799999996</v>
      </c>
      <c r="T43" s="1">
        <v>8177.3367099999996</v>
      </c>
      <c r="U43" s="1">
        <v>0</v>
      </c>
      <c r="V43" s="1">
        <v>0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5576.9513399999996</v>
      </c>
      <c r="AE43" s="1">
        <v>0</v>
      </c>
      <c r="AF43" s="1">
        <v>0</v>
      </c>
      <c r="AG43" s="1">
        <v>0</v>
      </c>
      <c r="AH43" s="1">
        <v>0</v>
      </c>
      <c r="AI43" s="1">
        <v>0</v>
      </c>
      <c r="AJ43" s="1">
        <v>0</v>
      </c>
      <c r="AK43" s="1">
        <v>0</v>
      </c>
      <c r="AL43" s="1">
        <v>0</v>
      </c>
      <c r="AM43" s="1">
        <v>0</v>
      </c>
      <c r="AN43" s="1">
        <v>0</v>
      </c>
      <c r="AO43" s="1">
        <v>0</v>
      </c>
      <c r="AP43" s="1">
        <v>6025.5682699999998</v>
      </c>
      <c r="AQ43" s="1">
        <v>0</v>
      </c>
      <c r="AR43" s="1">
        <v>0</v>
      </c>
      <c r="AS43" s="1">
        <v>0</v>
      </c>
      <c r="AT43" s="1">
        <v>0</v>
      </c>
      <c r="AU43" s="1">
        <v>0</v>
      </c>
      <c r="AV43" s="1">
        <v>0</v>
      </c>
      <c r="AW43" s="1">
        <v>0</v>
      </c>
      <c r="AX43" s="1">
        <v>0</v>
      </c>
      <c r="AY43" s="1">
        <v>0</v>
      </c>
      <c r="AZ43" s="1">
        <v>0</v>
      </c>
      <c r="BA43" s="1">
        <v>0</v>
      </c>
      <c r="BB43" s="1">
        <v>6406.3174300000001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>
        <v>0</v>
      </c>
      <c r="BL43">
        <v>0</v>
      </c>
      <c r="BM43">
        <v>0</v>
      </c>
      <c r="BN43">
        <v>6733.0895200000004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7018.0869400000001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7259.6130199999998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</row>
    <row r="44" spans="1:98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</row>
    <row r="45" spans="1:98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</row>
    <row r="46" spans="1:98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</row>
    <row r="47" spans="1:98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</row>
    <row r="48" spans="1:98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</row>
    <row r="49" spans="3:62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</row>
    <row r="50" spans="3:62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</row>
    <row r="51" spans="3:62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</row>
    <row r="52" spans="3:62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</row>
    <row r="53" spans="3:62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</row>
    <row r="54" spans="3:62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</row>
    <row r="55" spans="3:62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</row>
    <row r="56" spans="3:62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</row>
    <row r="57" spans="3:62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</row>
    <row r="58" spans="3:62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</row>
    <row r="59" spans="3:62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</row>
    <row r="60" spans="3:62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</row>
    <row r="61" spans="3:62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</row>
    <row r="62" spans="3:62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</row>
    <row r="63" spans="3:62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</row>
    <row r="64" spans="3:62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</row>
    <row r="65" spans="3:62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</row>
    <row r="66" spans="3:62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</row>
    <row r="67" spans="3:62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</row>
    <row r="68" spans="3:62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</row>
    <row r="69" spans="3:62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</row>
    <row r="70" spans="3:62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</row>
    <row r="71" spans="3:62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</row>
    <row r="72" spans="3:62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</row>
    <row r="73" spans="3:62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</row>
    <row r="74" spans="3:62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</row>
    <row r="75" spans="3:62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</row>
    <row r="76" spans="3:62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</row>
    <row r="77" spans="3:62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</row>
    <row r="78" spans="3:62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</row>
    <row r="79" spans="3:62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</row>
    <row r="80" spans="3:62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</row>
    <row r="81" spans="3:62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</row>
    <row r="82" spans="3:62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</row>
    <row r="83" spans="3:62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</row>
    <row r="84" spans="3:62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</row>
    <row r="85" spans="3:62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</row>
    <row r="86" spans="3:62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</row>
    <row r="87" spans="3:62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</row>
    <row r="88" spans="3:62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</row>
    <row r="89" spans="3:62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</row>
    <row r="90" spans="3:62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</row>
    <row r="91" spans="3:62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</row>
    <row r="92" spans="3:62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</row>
    <row r="93" spans="3:62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</row>
    <row r="94" spans="3:62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</row>
    <row r="95" spans="3:62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</row>
    <row r="96" spans="3:62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</row>
    <row r="97" spans="3:62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</row>
    <row r="98" spans="3:62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</row>
    <row r="99" spans="3:62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</row>
    <row r="100" spans="3:62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</row>
  </sheetData>
  <mergeCells count="9">
    <mergeCell ref="BK3:BV3"/>
    <mergeCell ref="BW3:CH3"/>
    <mergeCell ref="CI3:CT3"/>
    <mergeCell ref="C2:CT2"/>
    <mergeCell ref="C3:N3"/>
    <mergeCell ref="O3:Z3"/>
    <mergeCell ref="AA3:AL3"/>
    <mergeCell ref="AM3:AX3"/>
    <mergeCell ref="AY3:BJ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46"/>
  <dimension ref="A1:JV42"/>
  <sheetViews>
    <sheetView zoomScaleNormal="100" workbookViewId="0">
      <pane xSplit="1" ySplit="3" topLeftCell="B4" activePane="bottomRight" state="frozen"/>
      <selection pane="bottomRight" activeCell="B4" sqref="B4"/>
      <selection pane="bottomLeft"/>
      <selection pane="topRight"/>
    </sheetView>
  </sheetViews>
  <sheetFormatPr defaultColWidth="8.85546875" defaultRowHeight="15"/>
  <cols>
    <col min="1" max="1" width="20.7109375" style="109" customWidth="1"/>
    <col min="2" max="2" width="13.28515625" style="109" customWidth="1"/>
    <col min="3" max="43" width="8.85546875" style="7"/>
    <col min="44" max="44" width="10.5703125" style="7" customWidth="1"/>
    <col min="45" max="57" width="8.85546875" style="7"/>
    <col min="58" max="58" width="10.5703125" style="7" customWidth="1"/>
    <col min="59" max="71" width="8.85546875" style="7"/>
    <col min="72" max="80" width="10.5703125" style="7" customWidth="1"/>
    <col min="81" max="83" width="11.28515625" style="7" customWidth="1"/>
    <col min="84" max="16384" width="8.85546875" style="7"/>
  </cols>
  <sheetData>
    <row r="1" spans="1:282" ht="15.75" thickBot="1">
      <c r="A1" s="91"/>
      <c r="B1" s="91"/>
    </row>
    <row r="2" spans="1:282">
      <c r="A2" s="91"/>
      <c r="B2" s="91"/>
      <c r="C2" s="149" t="s">
        <v>184</v>
      </c>
      <c r="D2" s="150" t="s">
        <v>184</v>
      </c>
      <c r="E2" s="150" t="s">
        <v>184</v>
      </c>
      <c r="F2" s="150" t="s">
        <v>184</v>
      </c>
      <c r="G2" s="150" t="s">
        <v>184</v>
      </c>
      <c r="H2" s="150" t="s">
        <v>184</v>
      </c>
      <c r="I2" s="150" t="s">
        <v>184</v>
      </c>
      <c r="J2" s="150" t="s">
        <v>184</v>
      </c>
      <c r="K2" s="150" t="s">
        <v>184</v>
      </c>
      <c r="L2" s="150" t="s">
        <v>184</v>
      </c>
      <c r="M2" s="150" t="s">
        <v>184</v>
      </c>
      <c r="N2" s="150" t="s">
        <v>184</v>
      </c>
      <c r="O2" s="150" t="s">
        <v>184</v>
      </c>
      <c r="P2" s="150" t="s">
        <v>184</v>
      </c>
      <c r="Q2" s="149" t="s">
        <v>185</v>
      </c>
      <c r="R2" s="150" t="s">
        <v>185</v>
      </c>
      <c r="S2" s="150" t="s">
        <v>185</v>
      </c>
      <c r="T2" s="150" t="s">
        <v>185</v>
      </c>
      <c r="U2" s="150" t="s">
        <v>185</v>
      </c>
      <c r="V2" s="150" t="s">
        <v>185</v>
      </c>
      <c r="W2" s="150" t="s">
        <v>185</v>
      </c>
      <c r="X2" s="150" t="s">
        <v>185</v>
      </c>
      <c r="Y2" s="150" t="s">
        <v>185</v>
      </c>
      <c r="Z2" s="150" t="s">
        <v>185</v>
      </c>
      <c r="AA2" s="150" t="s">
        <v>185</v>
      </c>
      <c r="AB2" s="150" t="s">
        <v>185</v>
      </c>
      <c r="AC2" s="150" t="s">
        <v>185</v>
      </c>
      <c r="AD2" s="150" t="s">
        <v>185</v>
      </c>
      <c r="AE2" s="149" t="s">
        <v>186</v>
      </c>
      <c r="AF2" s="150" t="s">
        <v>186</v>
      </c>
      <c r="AG2" s="150" t="s">
        <v>186</v>
      </c>
      <c r="AH2" s="150" t="s">
        <v>186</v>
      </c>
      <c r="AI2" s="150" t="s">
        <v>186</v>
      </c>
      <c r="AJ2" s="150" t="s">
        <v>186</v>
      </c>
      <c r="AK2" s="150" t="s">
        <v>186</v>
      </c>
      <c r="AL2" s="150" t="s">
        <v>186</v>
      </c>
      <c r="AM2" s="150" t="s">
        <v>186</v>
      </c>
      <c r="AN2" s="150" t="s">
        <v>186</v>
      </c>
      <c r="AO2" s="150" t="s">
        <v>186</v>
      </c>
      <c r="AP2" s="150" t="s">
        <v>186</v>
      </c>
      <c r="AQ2" s="150" t="s">
        <v>186</v>
      </c>
      <c r="AR2" s="151" t="s">
        <v>186</v>
      </c>
      <c r="AS2" s="149" t="s">
        <v>187</v>
      </c>
      <c r="AT2" s="150" t="s">
        <v>187</v>
      </c>
      <c r="AU2" s="150" t="s">
        <v>187</v>
      </c>
      <c r="AV2" s="150" t="s">
        <v>187</v>
      </c>
      <c r="AW2" s="150" t="s">
        <v>187</v>
      </c>
      <c r="AX2" s="150" t="s">
        <v>187</v>
      </c>
      <c r="AY2" s="150" t="s">
        <v>187</v>
      </c>
      <c r="AZ2" s="150" t="s">
        <v>187</v>
      </c>
      <c r="BA2" s="150" t="s">
        <v>187</v>
      </c>
      <c r="BB2" s="150" t="s">
        <v>187</v>
      </c>
      <c r="BC2" s="150" t="s">
        <v>187</v>
      </c>
      <c r="BD2" s="150" t="s">
        <v>187</v>
      </c>
      <c r="BE2" s="150" t="s">
        <v>187</v>
      </c>
      <c r="BF2" s="151" t="s">
        <v>187</v>
      </c>
      <c r="BG2" s="149" t="s">
        <v>188</v>
      </c>
      <c r="BH2" s="150" t="s">
        <v>188</v>
      </c>
      <c r="BI2" s="150" t="s">
        <v>188</v>
      </c>
      <c r="BJ2" s="150" t="s">
        <v>188</v>
      </c>
      <c r="BK2" s="150" t="s">
        <v>188</v>
      </c>
      <c r="BL2" s="150" t="s">
        <v>188</v>
      </c>
      <c r="BM2" s="150" t="s">
        <v>188</v>
      </c>
      <c r="BN2" s="150" t="s">
        <v>188</v>
      </c>
      <c r="BO2" s="150" t="s">
        <v>188</v>
      </c>
      <c r="BP2" s="150" t="s">
        <v>188</v>
      </c>
      <c r="BQ2" s="150" t="s">
        <v>188</v>
      </c>
      <c r="BR2" s="150" t="s">
        <v>188</v>
      </c>
      <c r="BS2" s="150" t="s">
        <v>188</v>
      </c>
      <c r="BT2" s="151" t="s">
        <v>188</v>
      </c>
      <c r="BU2" s="149" t="s">
        <v>189</v>
      </c>
      <c r="BV2" s="150" t="s">
        <v>189</v>
      </c>
      <c r="BW2" s="150" t="s">
        <v>189</v>
      </c>
      <c r="BX2" s="150" t="s">
        <v>189</v>
      </c>
      <c r="BY2" s="150" t="s">
        <v>189</v>
      </c>
      <c r="BZ2" s="150" t="s">
        <v>189</v>
      </c>
      <c r="CA2" s="150" t="s">
        <v>189</v>
      </c>
      <c r="CB2" s="150" t="s">
        <v>189</v>
      </c>
      <c r="CC2" s="150" t="s">
        <v>189</v>
      </c>
      <c r="CD2" s="150" t="s">
        <v>189</v>
      </c>
      <c r="CE2" s="150" t="s">
        <v>189</v>
      </c>
      <c r="CF2" s="150" t="s">
        <v>189</v>
      </c>
      <c r="CG2" s="150" t="s">
        <v>189</v>
      </c>
      <c r="CH2" s="151" t="s">
        <v>189</v>
      </c>
      <c r="CI2" s="149" t="s">
        <v>190</v>
      </c>
      <c r="CJ2" s="150" t="s">
        <v>190</v>
      </c>
      <c r="CK2" s="150" t="s">
        <v>190</v>
      </c>
      <c r="CL2" s="150" t="s">
        <v>190</v>
      </c>
      <c r="CM2" s="150" t="s">
        <v>190</v>
      </c>
      <c r="CN2" s="150" t="s">
        <v>190</v>
      </c>
      <c r="CO2" s="150" t="s">
        <v>190</v>
      </c>
      <c r="CP2" s="150" t="s">
        <v>190</v>
      </c>
      <c r="CQ2" s="150" t="s">
        <v>190</v>
      </c>
      <c r="CR2" s="150" t="s">
        <v>190</v>
      </c>
      <c r="CS2" s="150" t="s">
        <v>190</v>
      </c>
      <c r="CT2" s="150" t="s">
        <v>190</v>
      </c>
      <c r="CU2" s="150" t="s">
        <v>190</v>
      </c>
      <c r="CV2" s="151" t="s">
        <v>190</v>
      </c>
      <c r="CW2" s="149" t="s">
        <v>191</v>
      </c>
      <c r="CX2" s="150" t="s">
        <v>191</v>
      </c>
      <c r="CY2" s="150" t="s">
        <v>191</v>
      </c>
      <c r="CZ2" s="150" t="s">
        <v>191</v>
      </c>
      <c r="DA2" s="150" t="s">
        <v>191</v>
      </c>
      <c r="DB2" s="150" t="s">
        <v>191</v>
      </c>
      <c r="DC2" s="150" t="s">
        <v>191</v>
      </c>
      <c r="DD2" s="150" t="s">
        <v>191</v>
      </c>
      <c r="DE2" s="150" t="s">
        <v>191</v>
      </c>
      <c r="DF2" s="150" t="s">
        <v>191</v>
      </c>
      <c r="DG2" s="150" t="s">
        <v>191</v>
      </c>
      <c r="DH2" s="150" t="s">
        <v>191</v>
      </c>
      <c r="DI2" s="150" t="s">
        <v>191</v>
      </c>
      <c r="DJ2" s="151" t="s">
        <v>191</v>
      </c>
      <c r="DK2" s="149" t="s">
        <v>192</v>
      </c>
      <c r="DL2" s="150" t="s">
        <v>192</v>
      </c>
      <c r="DM2" s="150" t="s">
        <v>192</v>
      </c>
      <c r="DN2" s="150" t="s">
        <v>192</v>
      </c>
      <c r="DO2" s="150" t="s">
        <v>192</v>
      </c>
      <c r="DP2" s="150" t="s">
        <v>192</v>
      </c>
      <c r="DQ2" s="150" t="s">
        <v>192</v>
      </c>
      <c r="DR2" s="150" t="s">
        <v>192</v>
      </c>
      <c r="DS2" s="150" t="s">
        <v>192</v>
      </c>
      <c r="DT2" s="150" t="s">
        <v>192</v>
      </c>
      <c r="DU2" s="150" t="s">
        <v>192</v>
      </c>
      <c r="DV2" s="150" t="s">
        <v>192</v>
      </c>
      <c r="DW2" s="150" t="s">
        <v>192</v>
      </c>
      <c r="DX2" s="151" t="s">
        <v>192</v>
      </c>
      <c r="DY2" s="149" t="s">
        <v>193</v>
      </c>
      <c r="DZ2" s="150" t="s">
        <v>193</v>
      </c>
      <c r="EA2" s="150" t="s">
        <v>193</v>
      </c>
      <c r="EB2" s="150" t="s">
        <v>193</v>
      </c>
      <c r="EC2" s="150" t="s">
        <v>193</v>
      </c>
      <c r="ED2" s="150" t="s">
        <v>193</v>
      </c>
      <c r="EE2" s="150" t="s">
        <v>193</v>
      </c>
      <c r="EF2" s="150" t="s">
        <v>193</v>
      </c>
      <c r="EG2" s="150" t="s">
        <v>193</v>
      </c>
      <c r="EH2" s="150" t="s">
        <v>193</v>
      </c>
      <c r="EI2" s="150" t="s">
        <v>193</v>
      </c>
      <c r="EJ2" s="150" t="s">
        <v>193</v>
      </c>
      <c r="EK2" s="150" t="s">
        <v>193</v>
      </c>
      <c r="EL2" s="151" t="s">
        <v>193</v>
      </c>
      <c r="EM2" s="149" t="s">
        <v>194</v>
      </c>
      <c r="EN2" s="150" t="s">
        <v>194</v>
      </c>
      <c r="EO2" s="150" t="s">
        <v>194</v>
      </c>
      <c r="EP2" s="150" t="s">
        <v>194</v>
      </c>
      <c r="EQ2" s="150" t="s">
        <v>194</v>
      </c>
      <c r="ER2" s="150" t="s">
        <v>194</v>
      </c>
      <c r="ES2" s="150" t="s">
        <v>194</v>
      </c>
      <c r="ET2" s="150" t="s">
        <v>194</v>
      </c>
      <c r="EU2" s="150" t="s">
        <v>194</v>
      </c>
      <c r="EV2" s="150" t="s">
        <v>194</v>
      </c>
      <c r="EW2" s="150" t="s">
        <v>194</v>
      </c>
      <c r="EX2" s="150" t="s">
        <v>194</v>
      </c>
      <c r="EY2" s="150" t="s">
        <v>194</v>
      </c>
      <c r="EZ2" s="151" t="s">
        <v>194</v>
      </c>
      <c r="FA2" s="149" t="s">
        <v>195</v>
      </c>
      <c r="FB2" s="150" t="s">
        <v>195</v>
      </c>
      <c r="FC2" s="150" t="s">
        <v>195</v>
      </c>
      <c r="FD2" s="150" t="s">
        <v>195</v>
      </c>
      <c r="FE2" s="150" t="s">
        <v>195</v>
      </c>
      <c r="FF2" s="150" t="s">
        <v>195</v>
      </c>
      <c r="FG2" s="150" t="s">
        <v>195</v>
      </c>
      <c r="FH2" s="150" t="s">
        <v>195</v>
      </c>
      <c r="FI2" s="150" t="s">
        <v>195</v>
      </c>
      <c r="FJ2" s="150" t="s">
        <v>195</v>
      </c>
      <c r="FK2" s="150" t="s">
        <v>195</v>
      </c>
      <c r="FL2" s="150" t="s">
        <v>195</v>
      </c>
      <c r="FM2" s="150" t="s">
        <v>195</v>
      </c>
      <c r="FN2" s="151" t="s">
        <v>195</v>
      </c>
      <c r="FO2" s="149" t="s">
        <v>196</v>
      </c>
      <c r="FP2" s="150" t="s">
        <v>196</v>
      </c>
      <c r="FQ2" s="150" t="s">
        <v>196</v>
      </c>
      <c r="FR2" s="150" t="s">
        <v>196</v>
      </c>
      <c r="FS2" s="150" t="s">
        <v>196</v>
      </c>
      <c r="FT2" s="150" t="s">
        <v>196</v>
      </c>
      <c r="FU2" s="150" t="s">
        <v>196</v>
      </c>
      <c r="FV2" s="150" t="s">
        <v>196</v>
      </c>
      <c r="FW2" s="150" t="s">
        <v>196</v>
      </c>
      <c r="FX2" s="150" t="s">
        <v>196</v>
      </c>
      <c r="FY2" s="150" t="s">
        <v>196</v>
      </c>
      <c r="FZ2" s="150" t="s">
        <v>196</v>
      </c>
      <c r="GA2" s="150" t="s">
        <v>196</v>
      </c>
      <c r="GB2" s="151" t="s">
        <v>196</v>
      </c>
      <c r="GC2" s="149" t="s">
        <v>197</v>
      </c>
      <c r="GD2" s="150" t="s">
        <v>197</v>
      </c>
      <c r="GE2" s="150" t="s">
        <v>197</v>
      </c>
      <c r="GF2" s="150" t="s">
        <v>197</v>
      </c>
      <c r="GG2" s="150" t="s">
        <v>197</v>
      </c>
      <c r="GH2" s="150" t="s">
        <v>197</v>
      </c>
      <c r="GI2" s="150" t="s">
        <v>197</v>
      </c>
      <c r="GJ2" s="150" t="s">
        <v>197</v>
      </c>
      <c r="GK2" s="150" t="s">
        <v>197</v>
      </c>
      <c r="GL2" s="150" t="s">
        <v>197</v>
      </c>
      <c r="GM2" s="150" t="s">
        <v>197</v>
      </c>
      <c r="GN2" s="150" t="s">
        <v>197</v>
      </c>
      <c r="GO2" s="150" t="s">
        <v>197</v>
      </c>
      <c r="GP2" s="151" t="s">
        <v>197</v>
      </c>
      <c r="GQ2" s="149" t="s">
        <v>198</v>
      </c>
      <c r="GR2" s="150" t="s">
        <v>198</v>
      </c>
      <c r="GS2" s="150" t="s">
        <v>198</v>
      </c>
      <c r="GT2" s="150" t="s">
        <v>198</v>
      </c>
      <c r="GU2" s="150" t="s">
        <v>198</v>
      </c>
      <c r="GV2" s="150" t="s">
        <v>198</v>
      </c>
      <c r="GW2" s="150" t="s">
        <v>198</v>
      </c>
      <c r="GX2" s="150" t="s">
        <v>198</v>
      </c>
      <c r="GY2" s="150" t="s">
        <v>198</v>
      </c>
      <c r="GZ2" s="150" t="s">
        <v>198</v>
      </c>
      <c r="HA2" s="150" t="s">
        <v>198</v>
      </c>
      <c r="HB2" s="150" t="s">
        <v>198</v>
      </c>
      <c r="HC2" s="150" t="s">
        <v>198</v>
      </c>
      <c r="HD2" s="151" t="s">
        <v>198</v>
      </c>
      <c r="HE2" s="149" t="s">
        <v>199</v>
      </c>
      <c r="HF2" s="150" t="s">
        <v>199</v>
      </c>
      <c r="HG2" s="150" t="s">
        <v>199</v>
      </c>
      <c r="HH2" s="150" t="s">
        <v>199</v>
      </c>
      <c r="HI2" s="150" t="s">
        <v>199</v>
      </c>
      <c r="HJ2" s="150" t="s">
        <v>199</v>
      </c>
      <c r="HK2" s="150" t="s">
        <v>199</v>
      </c>
      <c r="HL2" s="150" t="s">
        <v>199</v>
      </c>
      <c r="HM2" s="150" t="s">
        <v>199</v>
      </c>
      <c r="HN2" s="150" t="s">
        <v>199</v>
      </c>
      <c r="HO2" s="150" t="s">
        <v>199</v>
      </c>
      <c r="HP2" s="150" t="s">
        <v>199</v>
      </c>
      <c r="HQ2" s="150" t="s">
        <v>199</v>
      </c>
      <c r="HR2" s="151" t="s">
        <v>199</v>
      </c>
      <c r="HS2" s="149" t="s">
        <v>200</v>
      </c>
      <c r="HT2" s="150" t="s">
        <v>200</v>
      </c>
      <c r="HU2" s="150" t="s">
        <v>200</v>
      </c>
      <c r="HV2" s="150" t="s">
        <v>200</v>
      </c>
      <c r="HW2" s="150" t="s">
        <v>200</v>
      </c>
      <c r="HX2" s="150" t="s">
        <v>200</v>
      </c>
      <c r="HY2" s="150" t="s">
        <v>200</v>
      </c>
      <c r="HZ2" s="150" t="s">
        <v>200</v>
      </c>
      <c r="IA2" s="150" t="s">
        <v>200</v>
      </c>
      <c r="IB2" s="150" t="s">
        <v>200</v>
      </c>
      <c r="IC2" s="150" t="s">
        <v>200</v>
      </c>
      <c r="ID2" s="150" t="s">
        <v>200</v>
      </c>
      <c r="IE2" s="150" t="s">
        <v>200</v>
      </c>
      <c r="IF2" s="151" t="s">
        <v>200</v>
      </c>
      <c r="IG2" s="7" t="s">
        <v>201</v>
      </c>
      <c r="IH2" s="7" t="s">
        <v>201</v>
      </c>
      <c r="II2" s="7" t="s">
        <v>201</v>
      </c>
      <c r="IJ2" s="7" t="s">
        <v>201</v>
      </c>
      <c r="IK2" s="7" t="s">
        <v>201</v>
      </c>
      <c r="IL2" s="7" t="s">
        <v>201</v>
      </c>
      <c r="IM2" s="7" t="s">
        <v>201</v>
      </c>
      <c r="IN2" s="7" t="s">
        <v>201</v>
      </c>
      <c r="IO2" s="7" t="s">
        <v>201</v>
      </c>
      <c r="IP2" s="7" t="s">
        <v>201</v>
      </c>
      <c r="IQ2" s="7" t="s">
        <v>201</v>
      </c>
      <c r="IR2" s="7" t="s">
        <v>201</v>
      </c>
      <c r="IS2" s="7" t="s">
        <v>201</v>
      </c>
      <c r="IT2" s="7" t="s">
        <v>201</v>
      </c>
      <c r="IU2" s="7" t="s">
        <v>202</v>
      </c>
      <c r="IV2" s="7" t="s">
        <v>202</v>
      </c>
      <c r="IW2" s="7" t="s">
        <v>202</v>
      </c>
      <c r="IX2" s="7" t="s">
        <v>202</v>
      </c>
      <c r="IY2" s="7" t="s">
        <v>202</v>
      </c>
      <c r="IZ2" s="7" t="s">
        <v>202</v>
      </c>
      <c r="JA2" s="7" t="s">
        <v>202</v>
      </c>
      <c r="JB2" s="7" t="s">
        <v>202</v>
      </c>
      <c r="JC2" s="7" t="s">
        <v>202</v>
      </c>
      <c r="JD2" s="7" t="s">
        <v>202</v>
      </c>
      <c r="JE2" s="7" t="s">
        <v>202</v>
      </c>
      <c r="JF2" s="7" t="s">
        <v>202</v>
      </c>
      <c r="JG2" s="7" t="s">
        <v>202</v>
      </c>
      <c r="JH2" s="7" t="s">
        <v>202</v>
      </c>
      <c r="JI2" s="7" t="s">
        <v>203</v>
      </c>
      <c r="JJ2" s="7" t="s">
        <v>203</v>
      </c>
      <c r="JK2" s="7" t="s">
        <v>203</v>
      </c>
      <c r="JL2" s="7" t="s">
        <v>203</v>
      </c>
      <c r="JM2" s="7" t="s">
        <v>203</v>
      </c>
      <c r="JN2" s="7" t="s">
        <v>203</v>
      </c>
      <c r="JO2" s="7" t="s">
        <v>203</v>
      </c>
      <c r="JP2" s="7" t="s">
        <v>203</v>
      </c>
      <c r="JQ2" s="7" t="s">
        <v>203</v>
      </c>
      <c r="JR2" s="7" t="s">
        <v>203</v>
      </c>
      <c r="JS2" s="7" t="s">
        <v>203</v>
      </c>
      <c r="JT2" s="7" t="s">
        <v>203</v>
      </c>
      <c r="JU2" s="7" t="s">
        <v>203</v>
      </c>
      <c r="JV2" s="7" t="s">
        <v>203</v>
      </c>
    </row>
    <row r="3" spans="1:282" s="122" customFormat="1">
      <c r="A3" s="116" t="s">
        <v>98</v>
      </c>
      <c r="B3" s="116" t="s">
        <v>96</v>
      </c>
      <c r="C3" s="117" t="s">
        <v>114</v>
      </c>
      <c r="D3" s="116" t="s">
        <v>116</v>
      </c>
      <c r="E3" s="116" t="s">
        <v>117</v>
      </c>
      <c r="F3" s="116" t="s">
        <v>118</v>
      </c>
      <c r="G3" s="116" t="s">
        <v>119</v>
      </c>
      <c r="H3" s="116" t="s">
        <v>120</v>
      </c>
      <c r="I3" s="116" t="s">
        <v>121</v>
      </c>
      <c r="J3" s="116" t="s">
        <v>122</v>
      </c>
      <c r="K3" s="116" t="s">
        <v>123</v>
      </c>
      <c r="L3" s="116" t="s">
        <v>124</v>
      </c>
      <c r="M3" s="116" t="s">
        <v>125</v>
      </c>
      <c r="N3" s="118" t="s">
        <v>204</v>
      </c>
      <c r="O3" s="119" t="s">
        <v>205</v>
      </c>
      <c r="P3" s="119" t="s">
        <v>206</v>
      </c>
      <c r="Q3" s="120" t="s">
        <v>114</v>
      </c>
      <c r="R3" s="116" t="s">
        <v>116</v>
      </c>
      <c r="S3" s="116" t="s">
        <v>117</v>
      </c>
      <c r="T3" s="116" t="s">
        <v>118</v>
      </c>
      <c r="U3" s="116" t="s">
        <v>119</v>
      </c>
      <c r="V3" s="116" t="s">
        <v>120</v>
      </c>
      <c r="W3" s="116" t="s">
        <v>121</v>
      </c>
      <c r="X3" s="116" t="s">
        <v>122</v>
      </c>
      <c r="Y3" s="116" t="s">
        <v>123</v>
      </c>
      <c r="Z3" s="116" t="s">
        <v>124</v>
      </c>
      <c r="AA3" s="116" t="s">
        <v>125</v>
      </c>
      <c r="AB3" s="118" t="s">
        <v>204</v>
      </c>
      <c r="AC3" s="119" t="s">
        <v>205</v>
      </c>
      <c r="AD3" s="119" t="s">
        <v>206</v>
      </c>
      <c r="AE3" s="120" t="s">
        <v>114</v>
      </c>
      <c r="AF3" s="116" t="s">
        <v>116</v>
      </c>
      <c r="AG3" s="116" t="s">
        <v>117</v>
      </c>
      <c r="AH3" s="116" t="s">
        <v>118</v>
      </c>
      <c r="AI3" s="116" t="s">
        <v>119</v>
      </c>
      <c r="AJ3" s="116" t="s">
        <v>120</v>
      </c>
      <c r="AK3" s="116" t="s">
        <v>121</v>
      </c>
      <c r="AL3" s="116" t="s">
        <v>122</v>
      </c>
      <c r="AM3" s="116" t="s">
        <v>123</v>
      </c>
      <c r="AN3" s="116" t="s">
        <v>124</v>
      </c>
      <c r="AO3" s="116" t="s">
        <v>125</v>
      </c>
      <c r="AP3" s="118" t="s">
        <v>204</v>
      </c>
      <c r="AQ3" s="119" t="s">
        <v>205</v>
      </c>
      <c r="AR3" s="121" t="s">
        <v>206</v>
      </c>
      <c r="AS3" s="120" t="s">
        <v>114</v>
      </c>
      <c r="AT3" s="116" t="s">
        <v>116</v>
      </c>
      <c r="AU3" s="116" t="s">
        <v>117</v>
      </c>
      <c r="AV3" s="116" t="s">
        <v>118</v>
      </c>
      <c r="AW3" s="116" t="s">
        <v>119</v>
      </c>
      <c r="AX3" s="116" t="s">
        <v>120</v>
      </c>
      <c r="AY3" s="116" t="s">
        <v>121</v>
      </c>
      <c r="AZ3" s="116" t="s">
        <v>122</v>
      </c>
      <c r="BA3" s="116" t="s">
        <v>123</v>
      </c>
      <c r="BB3" s="116" t="s">
        <v>124</v>
      </c>
      <c r="BC3" s="116" t="s">
        <v>125</v>
      </c>
      <c r="BD3" s="118" t="s">
        <v>204</v>
      </c>
      <c r="BE3" s="119" t="s">
        <v>205</v>
      </c>
      <c r="BF3" s="121" t="s">
        <v>206</v>
      </c>
      <c r="BG3" s="120" t="s">
        <v>114</v>
      </c>
      <c r="BH3" s="116" t="s">
        <v>116</v>
      </c>
      <c r="BI3" s="116" t="s">
        <v>117</v>
      </c>
      <c r="BJ3" s="116" t="s">
        <v>118</v>
      </c>
      <c r="BK3" s="116" t="s">
        <v>119</v>
      </c>
      <c r="BL3" s="116" t="s">
        <v>120</v>
      </c>
      <c r="BM3" s="116" t="s">
        <v>121</v>
      </c>
      <c r="BN3" s="116" t="s">
        <v>122</v>
      </c>
      <c r="BO3" s="116" t="s">
        <v>123</v>
      </c>
      <c r="BP3" s="116" t="s">
        <v>124</v>
      </c>
      <c r="BQ3" s="116" t="s">
        <v>125</v>
      </c>
      <c r="BR3" s="118" t="s">
        <v>204</v>
      </c>
      <c r="BS3" s="119" t="s">
        <v>205</v>
      </c>
      <c r="BT3" s="121" t="s">
        <v>206</v>
      </c>
      <c r="BU3" s="120" t="s">
        <v>114</v>
      </c>
      <c r="BV3" s="116" t="s">
        <v>116</v>
      </c>
      <c r="BW3" s="116" t="s">
        <v>117</v>
      </c>
      <c r="BX3" s="116" t="s">
        <v>118</v>
      </c>
      <c r="BY3" s="116" t="s">
        <v>119</v>
      </c>
      <c r="BZ3" s="116" t="s">
        <v>120</v>
      </c>
      <c r="CA3" s="116" t="s">
        <v>121</v>
      </c>
      <c r="CB3" s="116" t="s">
        <v>122</v>
      </c>
      <c r="CC3" s="116" t="s">
        <v>123</v>
      </c>
      <c r="CD3" s="116" t="s">
        <v>124</v>
      </c>
      <c r="CE3" s="116" t="s">
        <v>125</v>
      </c>
      <c r="CF3" s="118" t="s">
        <v>204</v>
      </c>
      <c r="CG3" s="119" t="s">
        <v>205</v>
      </c>
      <c r="CH3" s="121" t="s">
        <v>206</v>
      </c>
      <c r="CI3" s="120" t="s">
        <v>114</v>
      </c>
      <c r="CJ3" s="116" t="s">
        <v>116</v>
      </c>
      <c r="CK3" s="116" t="s">
        <v>117</v>
      </c>
      <c r="CL3" s="116" t="s">
        <v>118</v>
      </c>
      <c r="CM3" s="116" t="s">
        <v>119</v>
      </c>
      <c r="CN3" s="116" t="s">
        <v>120</v>
      </c>
      <c r="CO3" s="116" t="s">
        <v>121</v>
      </c>
      <c r="CP3" s="116" t="s">
        <v>122</v>
      </c>
      <c r="CQ3" s="116" t="s">
        <v>123</v>
      </c>
      <c r="CR3" s="116" t="s">
        <v>124</v>
      </c>
      <c r="CS3" s="116" t="s">
        <v>125</v>
      </c>
      <c r="CT3" s="118" t="s">
        <v>204</v>
      </c>
      <c r="CU3" s="119" t="s">
        <v>205</v>
      </c>
      <c r="CV3" s="121" t="s">
        <v>206</v>
      </c>
      <c r="CW3" s="120" t="s">
        <v>114</v>
      </c>
      <c r="CX3" s="116" t="s">
        <v>116</v>
      </c>
      <c r="CY3" s="116" t="s">
        <v>117</v>
      </c>
      <c r="CZ3" s="116" t="s">
        <v>118</v>
      </c>
      <c r="DA3" s="116" t="s">
        <v>119</v>
      </c>
      <c r="DB3" s="116" t="s">
        <v>120</v>
      </c>
      <c r="DC3" s="116" t="s">
        <v>121</v>
      </c>
      <c r="DD3" s="116" t="s">
        <v>122</v>
      </c>
      <c r="DE3" s="116" t="s">
        <v>123</v>
      </c>
      <c r="DF3" s="116" t="s">
        <v>124</v>
      </c>
      <c r="DG3" s="116" t="s">
        <v>125</v>
      </c>
      <c r="DH3" s="118" t="s">
        <v>204</v>
      </c>
      <c r="DI3" s="119" t="s">
        <v>205</v>
      </c>
      <c r="DJ3" s="121" t="s">
        <v>206</v>
      </c>
      <c r="DK3" s="120" t="s">
        <v>114</v>
      </c>
      <c r="DL3" s="116" t="s">
        <v>116</v>
      </c>
      <c r="DM3" s="116" t="s">
        <v>117</v>
      </c>
      <c r="DN3" s="116" t="s">
        <v>118</v>
      </c>
      <c r="DO3" s="116" t="s">
        <v>119</v>
      </c>
      <c r="DP3" s="116" t="s">
        <v>120</v>
      </c>
      <c r="DQ3" s="116" t="s">
        <v>121</v>
      </c>
      <c r="DR3" s="116" t="s">
        <v>122</v>
      </c>
      <c r="DS3" s="116" t="s">
        <v>123</v>
      </c>
      <c r="DT3" s="116" t="s">
        <v>124</v>
      </c>
      <c r="DU3" s="116" t="s">
        <v>125</v>
      </c>
      <c r="DV3" s="118" t="s">
        <v>204</v>
      </c>
      <c r="DW3" s="119" t="s">
        <v>205</v>
      </c>
      <c r="DX3" s="121" t="s">
        <v>206</v>
      </c>
      <c r="DY3" s="120" t="s">
        <v>114</v>
      </c>
      <c r="DZ3" s="116" t="s">
        <v>116</v>
      </c>
      <c r="EA3" s="116" t="s">
        <v>117</v>
      </c>
      <c r="EB3" s="116" t="s">
        <v>118</v>
      </c>
      <c r="EC3" s="116" t="s">
        <v>119</v>
      </c>
      <c r="ED3" s="116" t="s">
        <v>120</v>
      </c>
      <c r="EE3" s="116" t="s">
        <v>121</v>
      </c>
      <c r="EF3" s="116" t="s">
        <v>122</v>
      </c>
      <c r="EG3" s="116" t="s">
        <v>123</v>
      </c>
      <c r="EH3" s="116" t="s">
        <v>124</v>
      </c>
      <c r="EI3" s="116" t="s">
        <v>125</v>
      </c>
      <c r="EJ3" s="118" t="s">
        <v>204</v>
      </c>
      <c r="EK3" s="137" t="s">
        <v>205</v>
      </c>
      <c r="EL3" s="121" t="s">
        <v>206</v>
      </c>
      <c r="EM3" s="120" t="s">
        <v>114</v>
      </c>
      <c r="EN3" s="116" t="s">
        <v>116</v>
      </c>
      <c r="EO3" s="116" t="s">
        <v>117</v>
      </c>
      <c r="EP3" s="116" t="s">
        <v>118</v>
      </c>
      <c r="EQ3" s="116" t="s">
        <v>119</v>
      </c>
      <c r="ER3" s="116" t="s">
        <v>120</v>
      </c>
      <c r="ES3" s="116" t="s">
        <v>121</v>
      </c>
      <c r="ET3" s="116" t="s">
        <v>122</v>
      </c>
      <c r="EU3" s="116" t="s">
        <v>123</v>
      </c>
      <c r="EV3" s="116" t="s">
        <v>124</v>
      </c>
      <c r="EW3" s="116" t="s">
        <v>125</v>
      </c>
      <c r="EX3" s="118" t="s">
        <v>204</v>
      </c>
      <c r="EY3" s="119" t="s">
        <v>205</v>
      </c>
      <c r="EZ3" s="121" t="s">
        <v>206</v>
      </c>
      <c r="FA3" s="120" t="s">
        <v>114</v>
      </c>
      <c r="FB3" s="116" t="s">
        <v>116</v>
      </c>
      <c r="FC3" s="116" t="s">
        <v>117</v>
      </c>
      <c r="FD3" s="116" t="s">
        <v>118</v>
      </c>
      <c r="FE3" s="116" t="s">
        <v>119</v>
      </c>
      <c r="FF3" s="116" t="s">
        <v>120</v>
      </c>
      <c r="FG3" s="116" t="s">
        <v>121</v>
      </c>
      <c r="FH3" s="116" t="s">
        <v>122</v>
      </c>
      <c r="FI3" s="116" t="s">
        <v>123</v>
      </c>
      <c r="FJ3" s="116" t="s">
        <v>124</v>
      </c>
      <c r="FK3" s="116" t="s">
        <v>125</v>
      </c>
      <c r="FL3" s="118" t="s">
        <v>204</v>
      </c>
      <c r="FM3" s="119" t="s">
        <v>205</v>
      </c>
      <c r="FN3" s="121" t="s">
        <v>206</v>
      </c>
      <c r="FO3" s="120" t="s">
        <v>114</v>
      </c>
      <c r="FP3" s="116" t="s">
        <v>116</v>
      </c>
      <c r="FQ3" s="116" t="s">
        <v>117</v>
      </c>
      <c r="FR3" s="116" t="s">
        <v>118</v>
      </c>
      <c r="FS3" s="116" t="s">
        <v>119</v>
      </c>
      <c r="FT3" s="116" t="s">
        <v>120</v>
      </c>
      <c r="FU3" s="116" t="s">
        <v>121</v>
      </c>
      <c r="FV3" s="116" t="s">
        <v>122</v>
      </c>
      <c r="FW3" s="116" t="s">
        <v>123</v>
      </c>
      <c r="FX3" s="116" t="s">
        <v>124</v>
      </c>
      <c r="FY3" s="116" t="s">
        <v>125</v>
      </c>
      <c r="FZ3" s="118" t="s">
        <v>204</v>
      </c>
      <c r="GA3" s="119" t="s">
        <v>205</v>
      </c>
      <c r="GB3" s="121" t="s">
        <v>206</v>
      </c>
      <c r="GC3" s="120" t="s">
        <v>114</v>
      </c>
      <c r="GD3" s="116" t="s">
        <v>116</v>
      </c>
      <c r="GE3" s="116" t="s">
        <v>117</v>
      </c>
      <c r="GF3" s="116" t="s">
        <v>118</v>
      </c>
      <c r="GG3" s="116" t="s">
        <v>119</v>
      </c>
      <c r="GH3" s="116" t="s">
        <v>120</v>
      </c>
      <c r="GI3" s="116" t="s">
        <v>121</v>
      </c>
      <c r="GJ3" s="116" t="s">
        <v>122</v>
      </c>
      <c r="GK3" s="116" t="s">
        <v>123</v>
      </c>
      <c r="GL3" s="116" t="s">
        <v>124</v>
      </c>
      <c r="GM3" s="116" t="s">
        <v>125</v>
      </c>
      <c r="GN3" s="118" t="s">
        <v>204</v>
      </c>
      <c r="GO3" s="119" t="s">
        <v>205</v>
      </c>
      <c r="GP3" s="121" t="s">
        <v>206</v>
      </c>
      <c r="GQ3" s="120" t="s">
        <v>114</v>
      </c>
      <c r="GR3" s="116" t="s">
        <v>116</v>
      </c>
      <c r="GS3" s="116" t="s">
        <v>117</v>
      </c>
      <c r="GT3" s="116" t="s">
        <v>118</v>
      </c>
      <c r="GU3" s="116" t="s">
        <v>119</v>
      </c>
      <c r="GV3" s="116" t="s">
        <v>120</v>
      </c>
      <c r="GW3" s="116" t="s">
        <v>121</v>
      </c>
      <c r="GX3" s="116" t="s">
        <v>122</v>
      </c>
      <c r="GY3" s="116" t="s">
        <v>123</v>
      </c>
      <c r="GZ3" s="116" t="s">
        <v>124</v>
      </c>
      <c r="HA3" s="116" t="s">
        <v>125</v>
      </c>
      <c r="HB3" s="118" t="s">
        <v>204</v>
      </c>
      <c r="HC3" s="119" t="s">
        <v>205</v>
      </c>
      <c r="HD3" s="121" t="s">
        <v>206</v>
      </c>
      <c r="HE3" s="120" t="s">
        <v>114</v>
      </c>
      <c r="HF3" s="116" t="s">
        <v>116</v>
      </c>
      <c r="HG3" s="116" t="s">
        <v>117</v>
      </c>
      <c r="HH3" s="116" t="s">
        <v>118</v>
      </c>
      <c r="HI3" s="116" t="s">
        <v>119</v>
      </c>
      <c r="HJ3" s="116" t="s">
        <v>120</v>
      </c>
      <c r="HK3" s="116" t="s">
        <v>121</v>
      </c>
      <c r="HL3" s="116" t="s">
        <v>122</v>
      </c>
      <c r="HM3" s="116" t="s">
        <v>123</v>
      </c>
      <c r="HN3" s="116" t="s">
        <v>124</v>
      </c>
      <c r="HO3" s="116" t="s">
        <v>125</v>
      </c>
      <c r="HP3" s="118" t="s">
        <v>204</v>
      </c>
      <c r="HQ3" s="136" t="s">
        <v>205</v>
      </c>
      <c r="HR3" s="121" t="s">
        <v>206</v>
      </c>
      <c r="HS3" s="120" t="s">
        <v>114</v>
      </c>
      <c r="HT3" s="116" t="s">
        <v>116</v>
      </c>
      <c r="HU3" s="116" t="s">
        <v>117</v>
      </c>
      <c r="HV3" s="116" t="s">
        <v>118</v>
      </c>
      <c r="HW3" s="116" t="s">
        <v>119</v>
      </c>
      <c r="HX3" s="116" t="s">
        <v>120</v>
      </c>
      <c r="HY3" s="116" t="s">
        <v>121</v>
      </c>
      <c r="HZ3" s="116" t="s">
        <v>122</v>
      </c>
      <c r="IA3" s="116" t="s">
        <v>123</v>
      </c>
      <c r="IB3" s="116" t="s">
        <v>124</v>
      </c>
      <c r="IC3" s="116" t="s">
        <v>125</v>
      </c>
      <c r="ID3" s="118" t="s">
        <v>204</v>
      </c>
      <c r="IE3" s="136" t="s">
        <v>205</v>
      </c>
      <c r="IF3" s="121" t="s">
        <v>206</v>
      </c>
      <c r="IG3" s="122" t="s">
        <v>114</v>
      </c>
      <c r="IH3" s="122" t="s">
        <v>116</v>
      </c>
      <c r="II3" s="122" t="s">
        <v>117</v>
      </c>
      <c r="IJ3" s="122" t="s">
        <v>118</v>
      </c>
      <c r="IK3" s="122" t="s">
        <v>119</v>
      </c>
      <c r="IL3" s="122" t="s">
        <v>120</v>
      </c>
      <c r="IM3" s="122" t="s">
        <v>121</v>
      </c>
      <c r="IN3" s="122" t="s">
        <v>122</v>
      </c>
      <c r="IO3" s="122" t="s">
        <v>123</v>
      </c>
      <c r="IP3" s="122" t="s">
        <v>124</v>
      </c>
      <c r="IQ3" s="122" t="s">
        <v>125</v>
      </c>
      <c r="IR3" s="122" t="s">
        <v>204</v>
      </c>
      <c r="IS3" s="122" t="s">
        <v>205</v>
      </c>
      <c r="IT3" s="122" t="s">
        <v>206</v>
      </c>
      <c r="IU3" s="122" t="s">
        <v>114</v>
      </c>
      <c r="IV3" s="122" t="s">
        <v>116</v>
      </c>
      <c r="IW3" s="122" t="s">
        <v>117</v>
      </c>
      <c r="IX3" s="122" t="s">
        <v>118</v>
      </c>
      <c r="IY3" s="122" t="s">
        <v>119</v>
      </c>
      <c r="IZ3" s="122" t="s">
        <v>120</v>
      </c>
      <c r="JA3" s="122" t="s">
        <v>121</v>
      </c>
      <c r="JB3" s="122" t="s">
        <v>122</v>
      </c>
      <c r="JC3" s="122" t="s">
        <v>123</v>
      </c>
      <c r="JD3" s="122" t="s">
        <v>124</v>
      </c>
      <c r="JE3" s="122" t="s">
        <v>125</v>
      </c>
      <c r="JF3" s="122" t="s">
        <v>204</v>
      </c>
      <c r="JG3" s="122" t="s">
        <v>205</v>
      </c>
      <c r="JH3" s="122" t="s">
        <v>206</v>
      </c>
      <c r="JI3" s="122" t="s">
        <v>114</v>
      </c>
      <c r="JJ3" s="122" t="s">
        <v>116</v>
      </c>
      <c r="JK3" s="122" t="s">
        <v>117</v>
      </c>
      <c r="JL3" s="122" t="s">
        <v>118</v>
      </c>
      <c r="JM3" s="122" t="s">
        <v>119</v>
      </c>
      <c r="JN3" s="122" t="s">
        <v>120</v>
      </c>
      <c r="JO3" s="122" t="s">
        <v>121</v>
      </c>
      <c r="JP3" s="122" t="s">
        <v>122</v>
      </c>
      <c r="JQ3" s="122" t="s">
        <v>123</v>
      </c>
      <c r="JR3" s="122" t="s">
        <v>124</v>
      </c>
      <c r="JS3" s="122" t="s">
        <v>125</v>
      </c>
      <c r="JT3" s="122" t="s">
        <v>204</v>
      </c>
      <c r="JU3" s="122" t="s">
        <v>205</v>
      </c>
      <c r="JV3" s="122" t="s">
        <v>206</v>
      </c>
    </row>
    <row r="4" spans="1:282">
      <c r="A4" s="109" t="s">
        <v>95</v>
      </c>
      <c r="B4" s="109" t="s">
        <v>207</v>
      </c>
      <c r="C4" s="7">
        <v>1.192E-2</v>
      </c>
      <c r="D4" s="7">
        <v>9.1600000000000001E-2</v>
      </c>
      <c r="E4" s="7">
        <v>0.17166000000000001</v>
      </c>
      <c r="F4" s="7">
        <v>0.19178000000000001</v>
      </c>
      <c r="G4" s="7">
        <v>0.20795</v>
      </c>
      <c r="H4" s="7">
        <v>0.21762999999999999</v>
      </c>
      <c r="I4" s="7">
        <v>0.21897</v>
      </c>
      <c r="J4" s="7">
        <v>0.22103</v>
      </c>
      <c r="K4" s="7">
        <v>0.23169000000000001</v>
      </c>
      <c r="L4" s="7">
        <v>0.23005</v>
      </c>
      <c r="M4" s="7">
        <v>0.22821</v>
      </c>
      <c r="N4" s="7">
        <v>0.18811</v>
      </c>
      <c r="O4" s="7">
        <v>0.15715999999999999</v>
      </c>
      <c r="P4" s="7">
        <v>0.20075999999999999</v>
      </c>
      <c r="Q4" s="7">
        <v>1.192E-2</v>
      </c>
      <c r="R4" s="7">
        <v>9.1600000000000001E-2</v>
      </c>
      <c r="S4" s="7">
        <v>0.17166000000000001</v>
      </c>
      <c r="T4" s="7">
        <v>0.19178000000000001</v>
      </c>
      <c r="U4" s="7">
        <v>0.20795</v>
      </c>
      <c r="V4" s="7">
        <v>0.21762999999999999</v>
      </c>
      <c r="W4" s="7">
        <v>0.21897</v>
      </c>
      <c r="X4" s="7">
        <v>0.22103</v>
      </c>
      <c r="Y4" s="7">
        <v>0.23169000000000001</v>
      </c>
      <c r="Z4" s="7">
        <v>0.23044000000000001</v>
      </c>
      <c r="AA4" s="7">
        <v>0.22861999999999999</v>
      </c>
      <c r="AB4" s="7">
        <v>0.18812999999999999</v>
      </c>
      <c r="AC4" s="7">
        <v>0.15726000000000001</v>
      </c>
      <c r="AD4" s="7">
        <v>0.20077999999999999</v>
      </c>
      <c r="AE4" s="7">
        <v>1.192E-2</v>
      </c>
      <c r="AF4" s="7">
        <v>9.1600000000000001E-2</v>
      </c>
      <c r="AG4" s="7">
        <v>0.17166000000000001</v>
      </c>
      <c r="AH4" s="7">
        <v>0.19178000000000001</v>
      </c>
      <c r="AI4" s="7">
        <v>0.20795</v>
      </c>
      <c r="AJ4" s="7">
        <v>0.21762999999999999</v>
      </c>
      <c r="AK4" s="7">
        <v>0.21897</v>
      </c>
      <c r="AL4" s="7">
        <v>0.22103</v>
      </c>
      <c r="AM4" s="7">
        <v>0.23169000000000001</v>
      </c>
      <c r="AN4" s="7">
        <v>0.23072999999999999</v>
      </c>
      <c r="AO4" s="7">
        <v>0.22903000000000001</v>
      </c>
      <c r="AP4" s="7">
        <v>0.18815999999999999</v>
      </c>
      <c r="AQ4" s="7">
        <v>0.15737999999999999</v>
      </c>
      <c r="AR4" s="7">
        <v>0.20080999999999999</v>
      </c>
      <c r="AS4" s="7">
        <v>1.192E-2</v>
      </c>
      <c r="AT4" s="7">
        <v>9.1600000000000001E-2</v>
      </c>
      <c r="AU4" s="7">
        <v>0.17166000000000001</v>
      </c>
      <c r="AV4" s="7">
        <v>0.19178000000000001</v>
      </c>
      <c r="AW4" s="7">
        <v>0.20795</v>
      </c>
      <c r="AX4" s="7">
        <v>0.21762999999999999</v>
      </c>
      <c r="AY4" s="7">
        <v>0.21897</v>
      </c>
      <c r="AZ4" s="7">
        <v>0.22103</v>
      </c>
      <c r="BA4" s="7">
        <v>0.23169000000000001</v>
      </c>
      <c r="BB4" s="7">
        <v>0.23093</v>
      </c>
      <c r="BC4" s="7">
        <v>0.22943</v>
      </c>
      <c r="BD4" s="7">
        <v>0.18819</v>
      </c>
      <c r="BE4" s="7">
        <v>0.15753</v>
      </c>
      <c r="BF4" s="7">
        <v>0.20086000000000001</v>
      </c>
      <c r="BG4" s="7">
        <v>1.192E-2</v>
      </c>
      <c r="BH4" s="7">
        <v>9.1670000000000001E-2</v>
      </c>
      <c r="BI4" s="7">
        <v>0.17215</v>
      </c>
      <c r="BJ4" s="7">
        <v>0.1925</v>
      </c>
      <c r="BK4" s="7">
        <v>0.20801</v>
      </c>
      <c r="BL4" s="7">
        <v>0.21767</v>
      </c>
      <c r="BM4" s="7">
        <v>0.219</v>
      </c>
      <c r="BN4" s="7">
        <v>0.22105</v>
      </c>
      <c r="BO4" s="7">
        <v>0.23169000000000001</v>
      </c>
      <c r="BP4" s="7">
        <v>0.23118</v>
      </c>
      <c r="BQ4" s="7">
        <v>0.22978000000000001</v>
      </c>
      <c r="BR4" s="7">
        <v>0.18867</v>
      </c>
      <c r="BS4" s="7">
        <v>0.15805</v>
      </c>
      <c r="BT4" s="7">
        <v>0.20122000000000001</v>
      </c>
      <c r="BU4" s="7">
        <v>1.192E-2</v>
      </c>
      <c r="BV4" s="7">
        <v>9.2799999999999994E-2</v>
      </c>
      <c r="BW4" s="7">
        <v>0.18018000000000001</v>
      </c>
      <c r="BX4" s="7">
        <v>0.20437</v>
      </c>
      <c r="BY4" s="7">
        <v>0.20910000000000001</v>
      </c>
      <c r="BZ4" s="7">
        <v>0.21834000000000001</v>
      </c>
      <c r="CA4" s="7">
        <v>0.21947</v>
      </c>
      <c r="CB4" s="7">
        <v>0.22131999999999999</v>
      </c>
      <c r="CC4" s="7">
        <v>0.23183999999999999</v>
      </c>
      <c r="CD4" s="7">
        <v>0.23264000000000001</v>
      </c>
      <c r="CE4" s="7">
        <v>0.23011000000000001</v>
      </c>
      <c r="CF4" s="7">
        <v>0.19611999999999999</v>
      </c>
      <c r="CG4" s="7">
        <v>0.16370000000000001</v>
      </c>
      <c r="CH4" s="7">
        <v>0.20599999999999999</v>
      </c>
      <c r="CI4" s="7">
        <v>1.192E-2</v>
      </c>
      <c r="CJ4" s="7">
        <v>0.1196</v>
      </c>
      <c r="CK4" s="7">
        <v>0.21615000000000001</v>
      </c>
      <c r="CL4" s="7">
        <v>0.22547</v>
      </c>
      <c r="CM4" s="7">
        <v>0.22449</v>
      </c>
      <c r="CN4" s="7">
        <v>0.22725999999999999</v>
      </c>
      <c r="CO4" s="7">
        <v>0.22603000000000001</v>
      </c>
      <c r="CP4" s="7">
        <v>0.22499</v>
      </c>
      <c r="CQ4" s="7">
        <v>0.23376</v>
      </c>
      <c r="CR4" s="7">
        <v>0.2336</v>
      </c>
      <c r="CS4" s="7">
        <v>0.23243</v>
      </c>
      <c r="CT4" s="7">
        <v>0.22153</v>
      </c>
      <c r="CU4" s="7">
        <v>0.18978</v>
      </c>
      <c r="CV4" s="7">
        <v>0.22387000000000001</v>
      </c>
      <c r="CW4" s="7">
        <v>1.192E-2</v>
      </c>
      <c r="CX4" s="7">
        <v>0.14498</v>
      </c>
      <c r="CY4" s="7">
        <v>0.25044</v>
      </c>
      <c r="CZ4" s="7">
        <v>0.24772</v>
      </c>
      <c r="DA4" s="7">
        <v>0.23866000000000001</v>
      </c>
      <c r="DB4" s="7">
        <v>0.23602999999999999</v>
      </c>
      <c r="DC4" s="7">
        <v>0.23175999999999999</v>
      </c>
      <c r="DD4" s="7">
        <v>0.22869</v>
      </c>
      <c r="DE4" s="7">
        <v>0.23579</v>
      </c>
      <c r="DF4" s="7">
        <v>0.23568</v>
      </c>
      <c r="DG4" s="7">
        <v>0.23271</v>
      </c>
      <c r="DH4" s="7">
        <v>0.24629000000000001</v>
      </c>
      <c r="DI4" s="7">
        <v>0.21496000000000001</v>
      </c>
      <c r="DJ4" s="7">
        <v>0.24115</v>
      </c>
      <c r="DK4" s="7">
        <v>1.192E-2</v>
      </c>
      <c r="DL4" s="7">
        <v>0.16943</v>
      </c>
      <c r="DM4" s="7">
        <v>0.28817999999999999</v>
      </c>
      <c r="DN4" s="7">
        <v>0.27540999999999999</v>
      </c>
      <c r="DO4" s="7">
        <v>0.25602000000000003</v>
      </c>
      <c r="DP4" s="7">
        <v>0.24701000000000001</v>
      </c>
      <c r="DQ4" s="7">
        <v>0.23882999999999999</v>
      </c>
      <c r="DR4" s="7">
        <v>0.23327000000000001</v>
      </c>
      <c r="DS4" s="7">
        <v>0.23843</v>
      </c>
      <c r="DT4" s="7">
        <v>0.23801</v>
      </c>
      <c r="DU4" s="7">
        <v>0.23344000000000001</v>
      </c>
      <c r="DV4" s="7">
        <v>0.27500999999999998</v>
      </c>
      <c r="DW4" s="7">
        <v>0.24260999999999999</v>
      </c>
      <c r="DX4" s="7">
        <v>0.26128000000000001</v>
      </c>
      <c r="DY4" s="7">
        <v>1.192E-2</v>
      </c>
      <c r="DZ4" s="7">
        <v>0.19897999999999999</v>
      </c>
      <c r="EA4" s="7">
        <v>0.31133</v>
      </c>
      <c r="EB4" s="7">
        <v>0.29527999999999999</v>
      </c>
      <c r="EC4" s="7">
        <v>0.27326</v>
      </c>
      <c r="ED4" s="7">
        <v>0.25831999999999999</v>
      </c>
      <c r="EE4" s="7">
        <v>0.24532000000000001</v>
      </c>
      <c r="EF4" s="7">
        <v>0.23663000000000001</v>
      </c>
      <c r="EG4" s="7">
        <v>0.24067</v>
      </c>
      <c r="EH4" s="7">
        <v>0.23916000000000001</v>
      </c>
      <c r="EI4" s="7">
        <v>0.23457</v>
      </c>
      <c r="EJ4" s="7">
        <v>0.29537000000000002</v>
      </c>
      <c r="EK4" s="7">
        <v>0.26601999999999998</v>
      </c>
      <c r="EL4" s="7">
        <v>0.27611000000000002</v>
      </c>
      <c r="EM4" s="7">
        <v>1.192E-2</v>
      </c>
      <c r="EN4" s="7">
        <v>0.24118000000000001</v>
      </c>
      <c r="EO4" s="7">
        <v>0.34809000000000001</v>
      </c>
      <c r="EP4" s="7">
        <v>0.32638</v>
      </c>
      <c r="EQ4" s="7">
        <v>0.29892999999999997</v>
      </c>
      <c r="ER4" s="7">
        <v>0.27317999999999998</v>
      </c>
      <c r="ES4" s="7">
        <v>0.25791999999999998</v>
      </c>
      <c r="ET4" s="7">
        <v>0.24263000000000001</v>
      </c>
      <c r="EU4" s="7">
        <v>0.24426</v>
      </c>
      <c r="EV4" s="7">
        <v>0.24146999999999999</v>
      </c>
      <c r="EW4" s="7">
        <v>0.23571</v>
      </c>
      <c r="EX4" s="7">
        <v>0.32706000000000002</v>
      </c>
      <c r="EY4" s="7">
        <v>0.30110999999999999</v>
      </c>
      <c r="EZ4" s="7">
        <v>0.29910999999999999</v>
      </c>
      <c r="FA4" s="7">
        <v>1.192E-2</v>
      </c>
      <c r="FB4" s="7">
        <v>0.26029000000000002</v>
      </c>
      <c r="FC4" s="7">
        <v>0.40146999999999999</v>
      </c>
      <c r="FD4" s="7">
        <v>0.38694000000000001</v>
      </c>
      <c r="FE4" s="7">
        <v>0.33938000000000001</v>
      </c>
      <c r="FF4" s="7">
        <v>0.29558000000000001</v>
      </c>
      <c r="FG4" s="7">
        <v>0.27255000000000001</v>
      </c>
      <c r="FH4" s="7">
        <v>0.25092999999999999</v>
      </c>
      <c r="FI4" s="7">
        <v>0.24897</v>
      </c>
      <c r="FJ4" s="7">
        <v>0.24426</v>
      </c>
      <c r="FK4" s="7">
        <v>0.23713999999999999</v>
      </c>
      <c r="FL4" s="7">
        <v>0.37911</v>
      </c>
      <c r="FM4" s="7">
        <v>0.34344999999999998</v>
      </c>
      <c r="FN4" s="7">
        <v>0.33557999999999999</v>
      </c>
      <c r="FO4" s="7">
        <v>1.192E-2</v>
      </c>
      <c r="FP4" s="7">
        <v>0.26341999999999999</v>
      </c>
      <c r="FQ4" s="7">
        <v>0.42642000000000002</v>
      </c>
      <c r="FR4" s="7">
        <v>0.42648999999999998</v>
      </c>
      <c r="FS4" s="7">
        <v>0.37422</v>
      </c>
      <c r="FT4" s="7">
        <v>0.31681999999999999</v>
      </c>
      <c r="FU4" s="7">
        <v>0.28323999999999999</v>
      </c>
      <c r="FV4" s="7">
        <v>0.25901000000000002</v>
      </c>
      <c r="FW4" s="7">
        <v>0.25339</v>
      </c>
      <c r="FX4" s="7">
        <v>0.24604999999999999</v>
      </c>
      <c r="FY4" s="7">
        <v>0.23891000000000001</v>
      </c>
      <c r="FZ4" s="7">
        <v>0.41163</v>
      </c>
      <c r="GA4" s="7">
        <v>0.36742999999999998</v>
      </c>
      <c r="GB4" s="7">
        <v>0.35958000000000001</v>
      </c>
      <c r="GC4" s="7">
        <v>1.2019999999999999E-2</v>
      </c>
      <c r="GD4" s="7">
        <v>0.23855000000000001</v>
      </c>
      <c r="GE4" s="7">
        <v>0.43190000000000001</v>
      </c>
      <c r="GF4" s="7">
        <v>0.44918000000000002</v>
      </c>
      <c r="GG4" s="7">
        <v>0.39968999999999999</v>
      </c>
      <c r="GH4" s="7">
        <v>0.33683000000000002</v>
      </c>
      <c r="GI4" s="7">
        <v>0.29448999999999997</v>
      </c>
      <c r="GJ4" s="7">
        <v>0.26693</v>
      </c>
      <c r="GK4" s="7">
        <v>0.25840999999999997</v>
      </c>
      <c r="GL4" s="7">
        <v>0.24837999999999999</v>
      </c>
      <c r="GM4" s="7">
        <v>0.24068999999999999</v>
      </c>
      <c r="GN4" s="7">
        <v>0.42848000000000003</v>
      </c>
      <c r="GO4" s="7">
        <v>0.37215999999999999</v>
      </c>
      <c r="GP4" s="7">
        <v>0.37413000000000002</v>
      </c>
      <c r="GQ4" s="7">
        <v>1.1939999999999999E-2</v>
      </c>
      <c r="GR4" s="7">
        <v>0.20948</v>
      </c>
      <c r="GS4" s="7">
        <v>0.45084000000000002</v>
      </c>
      <c r="GT4" s="7">
        <v>0.50295000000000001</v>
      </c>
      <c r="GU4" s="7">
        <v>0.43926999999999999</v>
      </c>
      <c r="GV4" s="7">
        <v>0.36749999999999999</v>
      </c>
      <c r="GW4" s="7">
        <v>0.31302999999999997</v>
      </c>
      <c r="GX4" s="7">
        <v>0.27955000000000002</v>
      </c>
      <c r="GY4" s="7">
        <v>0.26596999999999998</v>
      </c>
      <c r="GZ4" s="7">
        <v>0.25176999999999999</v>
      </c>
      <c r="HA4" s="7">
        <v>0.24260999999999999</v>
      </c>
      <c r="HB4" s="7">
        <v>0.46494000000000002</v>
      </c>
      <c r="HC4" s="7">
        <v>0.3896</v>
      </c>
      <c r="HD4" s="7">
        <v>0.40299000000000001</v>
      </c>
      <c r="HE4" s="7">
        <v>1.192E-2</v>
      </c>
      <c r="HF4" s="7">
        <v>0.18601999999999999</v>
      </c>
      <c r="HG4" s="7">
        <v>0.46704000000000001</v>
      </c>
      <c r="HH4" s="7">
        <v>0.54047999999999996</v>
      </c>
      <c r="HI4" s="7">
        <v>0.47633999999999999</v>
      </c>
      <c r="HJ4" s="7">
        <v>0.39776</v>
      </c>
      <c r="HK4" s="7">
        <v>0.33199000000000001</v>
      </c>
      <c r="HL4" s="7">
        <v>0.29192000000000001</v>
      </c>
      <c r="HM4" s="7">
        <v>0.27385999999999999</v>
      </c>
      <c r="HN4" s="7">
        <v>0.25635000000000002</v>
      </c>
      <c r="HO4" s="7">
        <v>0.24489</v>
      </c>
      <c r="HP4" s="7">
        <v>0.49428</v>
      </c>
      <c r="HQ4" s="7">
        <v>0.40386</v>
      </c>
      <c r="HR4" s="7">
        <v>0.42753999999999998</v>
      </c>
      <c r="HS4" s="7">
        <v>1.192E-2</v>
      </c>
      <c r="HT4" s="7">
        <v>0.16705</v>
      </c>
      <c r="HU4" s="7">
        <v>0.42542000000000002</v>
      </c>
      <c r="HV4" s="7">
        <v>0.54405999999999999</v>
      </c>
      <c r="HW4" s="7">
        <v>0.52312999999999998</v>
      </c>
      <c r="HX4" s="7">
        <v>0.45557999999999998</v>
      </c>
      <c r="HY4" s="7">
        <v>0.38738</v>
      </c>
      <c r="HZ4" s="7">
        <v>0.34094000000000002</v>
      </c>
      <c r="IA4" s="7">
        <v>0.318</v>
      </c>
      <c r="IB4" s="7">
        <v>0.26067000000000001</v>
      </c>
      <c r="IC4" s="7">
        <v>0.24776000000000001</v>
      </c>
      <c r="ID4" s="7">
        <v>0.49346000000000001</v>
      </c>
      <c r="IE4" s="7">
        <v>0.39822999999999997</v>
      </c>
      <c r="IF4" s="7">
        <v>0.44878000000000001</v>
      </c>
      <c r="IG4" s="7">
        <v>1.192E-2</v>
      </c>
      <c r="IH4" s="7">
        <v>0.15187</v>
      </c>
      <c r="II4" s="7">
        <v>0.80330000000000001</v>
      </c>
      <c r="IJ4" s="7">
        <v>0.82450999999999997</v>
      </c>
      <c r="IK4" s="7">
        <v>0.82845999999999997</v>
      </c>
      <c r="IL4" s="7">
        <v>0.47367999999999999</v>
      </c>
      <c r="IM4" s="7">
        <v>0.40359</v>
      </c>
      <c r="IN4" s="7">
        <v>0.35248000000000002</v>
      </c>
      <c r="IO4" s="7">
        <v>0.32613999999999999</v>
      </c>
      <c r="IP4" s="7">
        <v>0.27483999999999997</v>
      </c>
      <c r="IQ4" s="7">
        <v>0.25098999999999999</v>
      </c>
      <c r="IR4" s="7">
        <v>0.81774000000000002</v>
      </c>
      <c r="IS4" s="7">
        <v>0.62439</v>
      </c>
      <c r="IT4" s="7">
        <v>0.6401</v>
      </c>
      <c r="IU4" s="7">
        <v>1.192E-2</v>
      </c>
      <c r="IV4" s="7">
        <v>0.13974</v>
      </c>
      <c r="IW4" s="7">
        <v>0.80320999999999998</v>
      </c>
      <c r="IX4" s="7">
        <v>0.82613999999999999</v>
      </c>
      <c r="IY4" s="7">
        <v>0.82967000000000002</v>
      </c>
      <c r="IZ4" s="7">
        <v>0.55667</v>
      </c>
      <c r="JA4" s="7">
        <v>0.42016999999999999</v>
      </c>
      <c r="JB4" s="7">
        <v>0.36509000000000003</v>
      </c>
      <c r="JC4" s="7">
        <v>0.33506999999999998</v>
      </c>
      <c r="JD4" s="7">
        <v>0.28748000000000001</v>
      </c>
      <c r="JE4" s="7">
        <v>0.25696999999999998</v>
      </c>
      <c r="JF4" s="7">
        <v>0.81864000000000003</v>
      </c>
      <c r="JG4" s="7">
        <v>0.62234999999999996</v>
      </c>
      <c r="JH4" s="7">
        <v>0.65454999999999997</v>
      </c>
      <c r="JI4" s="7">
        <v>1.192E-2</v>
      </c>
      <c r="JJ4" s="7">
        <v>0.13005</v>
      </c>
      <c r="JK4" s="7">
        <v>0.80313000000000001</v>
      </c>
      <c r="JL4" s="7">
        <v>0.82550000000000001</v>
      </c>
      <c r="JM4" s="7">
        <v>0.83403000000000005</v>
      </c>
      <c r="JN4" s="7">
        <v>0.62121999999999999</v>
      </c>
      <c r="JO4" s="7">
        <v>0.4521</v>
      </c>
      <c r="JP4" s="7">
        <v>0.37858999999999998</v>
      </c>
      <c r="JQ4" s="7">
        <v>0.34487000000000001</v>
      </c>
      <c r="JR4" s="7">
        <v>0.29916999999999999</v>
      </c>
      <c r="JS4" s="7">
        <v>0.26461000000000001</v>
      </c>
      <c r="JT4" s="7">
        <v>0.81971000000000005</v>
      </c>
      <c r="JU4" s="7">
        <v>0.62111000000000005</v>
      </c>
      <c r="JV4" s="7">
        <v>0.66861000000000004</v>
      </c>
    </row>
    <row r="5" spans="1:282">
      <c r="A5" s="109" t="s">
        <v>146</v>
      </c>
      <c r="B5" s="109" t="s">
        <v>208</v>
      </c>
      <c r="C5" s="7">
        <v>6.2300000000000003E-3</v>
      </c>
      <c r="D5" s="7">
        <v>7.7530000000000002E-2</v>
      </c>
      <c r="E5" s="7">
        <v>0.11754000000000001</v>
      </c>
      <c r="F5" s="7">
        <v>0.11754000000000001</v>
      </c>
      <c r="G5" s="7">
        <v>0.11754000000000001</v>
      </c>
      <c r="H5" s="7">
        <v>0.11754000000000001</v>
      </c>
      <c r="I5" s="7">
        <v>0.11754000000000001</v>
      </c>
      <c r="J5" s="7">
        <v>0.11754000000000001</v>
      </c>
      <c r="K5" s="7">
        <v>0.11754000000000001</v>
      </c>
      <c r="L5" s="7">
        <v>0.1176</v>
      </c>
      <c r="M5" s="7">
        <v>0.11754000000000001</v>
      </c>
      <c r="N5" s="7">
        <v>0.11754000000000001</v>
      </c>
      <c r="O5" s="7">
        <v>0.1047</v>
      </c>
      <c r="P5" s="7">
        <v>0.11754000000000001</v>
      </c>
      <c r="Q5" s="7">
        <v>6.2300000000000003E-3</v>
      </c>
      <c r="R5" s="7">
        <v>7.7530000000000002E-2</v>
      </c>
      <c r="S5" s="7">
        <v>0.11754000000000001</v>
      </c>
      <c r="T5" s="7">
        <v>0.11754000000000001</v>
      </c>
      <c r="U5" s="7">
        <v>0.11754000000000001</v>
      </c>
      <c r="V5" s="7">
        <v>0.11754000000000001</v>
      </c>
      <c r="W5" s="7">
        <v>0.11754000000000001</v>
      </c>
      <c r="X5" s="7">
        <v>0.11754000000000001</v>
      </c>
      <c r="Y5" s="7">
        <v>0.11754000000000001</v>
      </c>
      <c r="Z5" s="7">
        <v>0.11758</v>
      </c>
      <c r="AA5" s="7">
        <v>0.11754000000000001</v>
      </c>
      <c r="AB5" s="7">
        <v>0.11754000000000001</v>
      </c>
      <c r="AC5" s="7">
        <v>0.10474</v>
      </c>
      <c r="AD5" s="7">
        <v>0.11754000000000001</v>
      </c>
      <c r="AE5" s="7">
        <v>6.2300000000000003E-3</v>
      </c>
      <c r="AF5" s="7">
        <v>7.7530000000000002E-2</v>
      </c>
      <c r="AG5" s="7">
        <v>0.11754000000000001</v>
      </c>
      <c r="AH5" s="7">
        <v>0.11754000000000001</v>
      </c>
      <c r="AI5" s="7">
        <v>0.11754000000000001</v>
      </c>
      <c r="AJ5" s="7">
        <v>0.11754000000000001</v>
      </c>
      <c r="AK5" s="7">
        <v>0.11754000000000001</v>
      </c>
      <c r="AL5" s="7">
        <v>0.11754000000000001</v>
      </c>
      <c r="AM5" s="7">
        <v>0.11754000000000001</v>
      </c>
      <c r="AN5" s="7">
        <v>0.11756</v>
      </c>
      <c r="AO5" s="7">
        <v>0.11754000000000001</v>
      </c>
      <c r="AP5" s="7">
        <v>0.11754000000000001</v>
      </c>
      <c r="AQ5" s="7">
        <v>0.10478</v>
      </c>
      <c r="AR5" s="7">
        <v>0.11754000000000001</v>
      </c>
      <c r="AS5" s="7">
        <v>6.2300000000000003E-3</v>
      </c>
      <c r="AT5" s="7">
        <v>7.7530000000000002E-2</v>
      </c>
      <c r="AU5" s="7">
        <v>0.11754000000000001</v>
      </c>
      <c r="AV5" s="7">
        <v>0.11754000000000001</v>
      </c>
      <c r="AW5" s="7">
        <v>0.11754000000000001</v>
      </c>
      <c r="AX5" s="7">
        <v>0.11754000000000001</v>
      </c>
      <c r="AY5" s="7">
        <v>0.11754000000000001</v>
      </c>
      <c r="AZ5" s="7">
        <v>0.11754000000000001</v>
      </c>
      <c r="BA5" s="7">
        <v>0.11754000000000001</v>
      </c>
      <c r="BB5" s="7">
        <v>0.11754000000000001</v>
      </c>
      <c r="BC5" s="7">
        <v>0.11754000000000001</v>
      </c>
      <c r="BD5" s="7">
        <v>0.11754000000000001</v>
      </c>
      <c r="BE5" s="7">
        <v>0.10484</v>
      </c>
      <c r="BF5" s="7">
        <v>0.11754000000000001</v>
      </c>
      <c r="BG5" s="7">
        <v>6.2300000000000003E-3</v>
      </c>
      <c r="BH5" s="7">
        <v>7.7560000000000004E-2</v>
      </c>
      <c r="BI5" s="7">
        <v>0.11778</v>
      </c>
      <c r="BJ5" s="7">
        <v>0.11788999999999999</v>
      </c>
      <c r="BK5" s="7">
        <v>0.11756</v>
      </c>
      <c r="BL5" s="7">
        <v>0.11756</v>
      </c>
      <c r="BM5" s="7">
        <v>0.11754000000000001</v>
      </c>
      <c r="BN5" s="7">
        <v>0.11754000000000001</v>
      </c>
      <c r="BO5" s="7">
        <v>0.11754000000000001</v>
      </c>
      <c r="BP5" s="7">
        <v>0.11754000000000001</v>
      </c>
      <c r="BQ5" s="7">
        <v>0.11754000000000001</v>
      </c>
      <c r="BR5" s="7">
        <v>0.11776</v>
      </c>
      <c r="BS5" s="7">
        <v>0.10507</v>
      </c>
      <c r="BT5" s="7">
        <v>0.11768000000000001</v>
      </c>
      <c r="BU5" s="7">
        <v>6.2300000000000003E-3</v>
      </c>
      <c r="BV5" s="7">
        <v>7.8119999999999995E-2</v>
      </c>
      <c r="BW5" s="7">
        <v>0.12175</v>
      </c>
      <c r="BX5" s="7">
        <v>0.12374</v>
      </c>
      <c r="BY5" s="7">
        <v>0.1181</v>
      </c>
      <c r="BZ5" s="7">
        <v>0.11788999999999999</v>
      </c>
      <c r="CA5" s="7">
        <v>0.11777</v>
      </c>
      <c r="CB5" s="7">
        <v>0.11769</v>
      </c>
      <c r="CC5" s="7">
        <v>0.11759</v>
      </c>
      <c r="CD5" s="7">
        <v>0.11821</v>
      </c>
      <c r="CE5" s="7">
        <v>0.11754000000000001</v>
      </c>
      <c r="CF5" s="7">
        <v>0.12141</v>
      </c>
      <c r="CG5" s="7">
        <v>0.10783</v>
      </c>
      <c r="CH5" s="7">
        <v>0.11999</v>
      </c>
      <c r="CI5" s="7">
        <v>6.2300000000000003E-3</v>
      </c>
      <c r="CJ5" s="7">
        <v>9.4570000000000001E-2</v>
      </c>
      <c r="CK5" s="7">
        <v>0.14088999999999999</v>
      </c>
      <c r="CL5" s="7">
        <v>0.13422999999999999</v>
      </c>
      <c r="CM5" s="7">
        <v>0.12556999999999999</v>
      </c>
      <c r="CN5" s="7">
        <v>0.12232</v>
      </c>
      <c r="CO5" s="7">
        <v>0.12092</v>
      </c>
      <c r="CP5" s="7">
        <v>0.11964</v>
      </c>
      <c r="CQ5" s="7">
        <v>0.11855</v>
      </c>
      <c r="CR5" s="7">
        <v>0.11863</v>
      </c>
      <c r="CS5" s="7">
        <v>0.11855</v>
      </c>
      <c r="CT5" s="7">
        <v>0.13447000000000001</v>
      </c>
      <c r="CU5" s="7">
        <v>0.12204</v>
      </c>
      <c r="CV5" s="7">
        <v>0.12909999999999999</v>
      </c>
      <c r="CW5" s="7">
        <v>6.2300000000000003E-3</v>
      </c>
      <c r="CX5" s="7">
        <v>0.1084</v>
      </c>
      <c r="CY5" s="7">
        <v>0.15925</v>
      </c>
      <c r="CZ5" s="7">
        <v>0.14568999999999999</v>
      </c>
      <c r="DA5" s="7">
        <v>0.13263</v>
      </c>
      <c r="DB5" s="7">
        <v>0.12665999999999999</v>
      </c>
      <c r="DC5" s="7">
        <v>0.12379999999999999</v>
      </c>
      <c r="DD5" s="7">
        <v>0.12146999999999999</v>
      </c>
      <c r="DE5" s="7">
        <v>0.11962</v>
      </c>
      <c r="DF5" s="7">
        <v>0.11969</v>
      </c>
      <c r="DG5" s="7">
        <v>0.11856999999999999</v>
      </c>
      <c r="DH5" s="7">
        <v>0.1474</v>
      </c>
      <c r="DI5" s="7">
        <v>0.13533999999999999</v>
      </c>
      <c r="DJ5" s="7">
        <v>0.13803000000000001</v>
      </c>
      <c r="DK5" s="7">
        <v>6.2300000000000003E-3</v>
      </c>
      <c r="DL5" s="7">
        <v>0.11826</v>
      </c>
      <c r="DM5" s="7">
        <v>0.17657</v>
      </c>
      <c r="DN5" s="7">
        <v>0.159</v>
      </c>
      <c r="DO5" s="7">
        <v>0.14088999999999999</v>
      </c>
      <c r="DP5" s="7">
        <v>0.13170000000000001</v>
      </c>
      <c r="DQ5" s="7">
        <v>0.12701999999999999</v>
      </c>
      <c r="DR5" s="7">
        <v>0.12356</v>
      </c>
      <c r="DS5" s="7">
        <v>0.12084</v>
      </c>
      <c r="DT5" s="7">
        <v>0.12077</v>
      </c>
      <c r="DU5" s="7">
        <v>0.11885</v>
      </c>
      <c r="DV5" s="7">
        <v>0.16083</v>
      </c>
      <c r="DW5" s="7">
        <v>0.14777000000000001</v>
      </c>
      <c r="DX5" s="7">
        <v>0.14737</v>
      </c>
      <c r="DY5" s="7">
        <v>6.2300000000000003E-3</v>
      </c>
      <c r="DZ5" s="7">
        <v>0.14297000000000001</v>
      </c>
      <c r="EA5" s="7">
        <v>0.18734999999999999</v>
      </c>
      <c r="EB5" s="7">
        <v>0.16853000000000001</v>
      </c>
      <c r="EC5" s="7">
        <v>0.15154999999999999</v>
      </c>
      <c r="ED5" s="7">
        <v>0.13896</v>
      </c>
      <c r="EE5" s="7">
        <v>0.13119</v>
      </c>
      <c r="EF5" s="7">
        <v>0.12548000000000001</v>
      </c>
      <c r="EG5" s="7">
        <v>0.1222</v>
      </c>
      <c r="EH5" s="7">
        <v>0.12157999999999999</v>
      </c>
      <c r="EI5" s="7">
        <v>0.11933000000000001</v>
      </c>
      <c r="EJ5" s="7">
        <v>0.1711</v>
      </c>
      <c r="EK5" s="7">
        <v>0.16253000000000001</v>
      </c>
      <c r="EL5" s="7">
        <v>0.15514</v>
      </c>
      <c r="EM5" s="7">
        <v>6.2300000000000003E-3</v>
      </c>
      <c r="EN5" s="7">
        <v>0.17777000000000001</v>
      </c>
      <c r="EO5" s="7">
        <v>0.20856</v>
      </c>
      <c r="EP5" s="7">
        <v>0.18196999999999999</v>
      </c>
      <c r="EQ5" s="7">
        <v>0.16578999999999999</v>
      </c>
      <c r="ER5" s="7">
        <v>0.14810000000000001</v>
      </c>
      <c r="ES5" s="7">
        <v>0.14001</v>
      </c>
      <c r="ET5" s="7">
        <v>0.12934000000000001</v>
      </c>
      <c r="EU5" s="7">
        <v>0.12449</v>
      </c>
      <c r="EV5" s="7">
        <v>0.12343999999999999</v>
      </c>
      <c r="EW5" s="7">
        <v>0.11990000000000001</v>
      </c>
      <c r="EX5" s="7">
        <v>0.18770000000000001</v>
      </c>
      <c r="EY5" s="7">
        <v>0.1847</v>
      </c>
      <c r="EZ5" s="7">
        <v>0.16766</v>
      </c>
      <c r="FA5" s="7">
        <v>6.2300000000000003E-3</v>
      </c>
      <c r="FB5" s="7">
        <v>0.18937999999999999</v>
      </c>
      <c r="FC5" s="7">
        <v>0.24134</v>
      </c>
      <c r="FD5" s="7">
        <v>0.21371000000000001</v>
      </c>
      <c r="FE5" s="7">
        <v>0.18428</v>
      </c>
      <c r="FF5" s="7">
        <v>0.15961</v>
      </c>
      <c r="FG5" s="7">
        <v>0.14771999999999999</v>
      </c>
      <c r="FH5" s="7">
        <v>0.13425000000000001</v>
      </c>
      <c r="FI5" s="7">
        <v>0.12709000000000001</v>
      </c>
      <c r="FJ5" s="7">
        <v>0.12520000000000001</v>
      </c>
      <c r="FK5" s="7">
        <v>0.12078999999999999</v>
      </c>
      <c r="FL5" s="7">
        <v>0.21601999999999999</v>
      </c>
      <c r="FM5" s="7">
        <v>0.20802999999999999</v>
      </c>
      <c r="FN5" s="7">
        <v>0.18737999999999999</v>
      </c>
      <c r="FO5" s="7">
        <v>6.2300000000000003E-3</v>
      </c>
      <c r="FP5" s="7">
        <v>0.17287</v>
      </c>
      <c r="FQ5" s="7">
        <v>0.24340000000000001</v>
      </c>
      <c r="FR5" s="7">
        <v>0.22228000000000001</v>
      </c>
      <c r="FS5" s="7">
        <v>0.19252</v>
      </c>
      <c r="FT5" s="7">
        <v>0.16619</v>
      </c>
      <c r="FU5" s="7">
        <v>0.15132999999999999</v>
      </c>
      <c r="FV5" s="7">
        <v>0.13785</v>
      </c>
      <c r="FW5" s="7">
        <v>0.12903999999999999</v>
      </c>
      <c r="FX5" s="7">
        <v>0.12576999999999999</v>
      </c>
      <c r="FY5" s="7">
        <v>0.12189999999999999</v>
      </c>
      <c r="FZ5" s="7">
        <v>0.22189999999999999</v>
      </c>
      <c r="GA5" s="7">
        <v>0.20727999999999999</v>
      </c>
      <c r="GB5" s="7">
        <v>0.19238</v>
      </c>
      <c r="GC5" s="7">
        <v>6.3699999999999998E-3</v>
      </c>
      <c r="GD5" s="7">
        <v>0.15486</v>
      </c>
      <c r="GE5" s="7">
        <v>0.23746999999999999</v>
      </c>
      <c r="GF5" s="7">
        <v>0.22761999999999999</v>
      </c>
      <c r="GG5" s="7">
        <v>0.19963</v>
      </c>
      <c r="GH5" s="7">
        <v>0.17247000000000001</v>
      </c>
      <c r="GI5" s="7">
        <v>0.15498999999999999</v>
      </c>
      <c r="GJ5" s="7">
        <v>0.14113000000000001</v>
      </c>
      <c r="GK5" s="7">
        <v>0.13120999999999999</v>
      </c>
      <c r="GL5" s="7">
        <v>0.12659000000000001</v>
      </c>
      <c r="GM5" s="7">
        <v>0.12288</v>
      </c>
      <c r="GN5" s="7">
        <v>0.22338</v>
      </c>
      <c r="GO5" s="7">
        <v>0.20305999999999999</v>
      </c>
      <c r="GP5" s="7">
        <v>0.19470000000000001</v>
      </c>
      <c r="GQ5" s="7">
        <v>6.2300000000000003E-3</v>
      </c>
      <c r="GR5" s="7">
        <v>0.14015</v>
      </c>
      <c r="GS5" s="7">
        <v>0.23480999999999999</v>
      </c>
      <c r="GT5" s="7">
        <v>0.23241000000000001</v>
      </c>
      <c r="GU5" s="7">
        <v>0.20713999999999999</v>
      </c>
      <c r="GV5" s="7">
        <v>0.17943000000000001</v>
      </c>
      <c r="GW5" s="7">
        <v>0.15969</v>
      </c>
      <c r="GX5" s="7">
        <v>0.14482999999999999</v>
      </c>
      <c r="GY5" s="7">
        <v>0.13383</v>
      </c>
      <c r="GZ5" s="7">
        <v>0.1278</v>
      </c>
      <c r="HA5" s="7">
        <v>0.12381</v>
      </c>
      <c r="HB5" s="7">
        <v>0.22606999999999999</v>
      </c>
      <c r="HC5" s="7">
        <v>0.20072999999999999</v>
      </c>
      <c r="HD5" s="7">
        <v>0.19803000000000001</v>
      </c>
      <c r="HE5" s="7">
        <v>6.2300000000000003E-3</v>
      </c>
      <c r="HF5" s="7">
        <v>0.12801999999999999</v>
      </c>
      <c r="HG5" s="7">
        <v>0.23193</v>
      </c>
      <c r="HH5" s="7">
        <v>0.24054</v>
      </c>
      <c r="HI5" s="7">
        <v>0.21614</v>
      </c>
      <c r="HJ5" s="7">
        <v>0.18776999999999999</v>
      </c>
      <c r="HK5" s="7">
        <v>0.16521</v>
      </c>
      <c r="HL5" s="7">
        <v>0.14896000000000001</v>
      </c>
      <c r="HM5" s="7">
        <v>0.13678000000000001</v>
      </c>
      <c r="HN5" s="7">
        <v>0.12939000000000001</v>
      </c>
      <c r="HO5" s="7">
        <v>0.12482</v>
      </c>
      <c r="HP5" s="7">
        <v>0.23025000000000001</v>
      </c>
      <c r="HQ5" s="7">
        <v>0.20025999999999999</v>
      </c>
      <c r="HR5" s="7">
        <v>0.20258000000000001</v>
      </c>
      <c r="HS5" s="7">
        <v>6.2300000000000003E-3</v>
      </c>
      <c r="HT5" s="7">
        <v>0.11795</v>
      </c>
      <c r="HU5" s="7">
        <v>0.21811</v>
      </c>
      <c r="HV5" s="7">
        <v>0.23863000000000001</v>
      </c>
      <c r="HW5" s="7">
        <v>0.22162000000000001</v>
      </c>
      <c r="HX5" s="7">
        <v>0.19428000000000001</v>
      </c>
      <c r="HY5" s="7">
        <v>0.17049</v>
      </c>
      <c r="HZ5" s="7">
        <v>0.15284</v>
      </c>
      <c r="IA5" s="7">
        <v>0.13974</v>
      </c>
      <c r="IB5" s="7">
        <v>0.13122</v>
      </c>
      <c r="IC5" s="7">
        <v>0.12597</v>
      </c>
      <c r="ID5" s="7">
        <v>0.22599</v>
      </c>
      <c r="IE5" s="7">
        <v>0.19447</v>
      </c>
      <c r="IF5" s="7">
        <v>0.20194999999999999</v>
      </c>
      <c r="IG5" s="7">
        <v>6.2300000000000003E-3</v>
      </c>
      <c r="IH5" s="7">
        <v>0.10987</v>
      </c>
      <c r="II5" s="7">
        <v>0.80225999999999997</v>
      </c>
      <c r="IJ5" s="7">
        <v>0.80281999999999998</v>
      </c>
      <c r="IK5" s="7">
        <v>0.80347999999999997</v>
      </c>
      <c r="IL5" s="7">
        <v>0.20052</v>
      </c>
      <c r="IM5" s="7">
        <v>0.17604</v>
      </c>
      <c r="IN5" s="7">
        <v>0.15704000000000001</v>
      </c>
      <c r="IO5" s="7">
        <v>0.14291999999999999</v>
      </c>
      <c r="IP5" s="7">
        <v>0.13331999999999999</v>
      </c>
      <c r="IQ5" s="7">
        <v>0.12728999999999999</v>
      </c>
      <c r="IR5" s="7">
        <v>0.80281000000000002</v>
      </c>
      <c r="IS5" s="7">
        <v>0.60160000000000002</v>
      </c>
      <c r="IT5" s="7">
        <v>0.53412999999999999</v>
      </c>
      <c r="IU5" s="7">
        <v>6.2300000000000003E-3</v>
      </c>
      <c r="IV5" s="7">
        <v>0.10340000000000001</v>
      </c>
      <c r="IW5" s="7">
        <v>0.80220000000000002</v>
      </c>
      <c r="IX5" s="7">
        <v>0.80271999999999999</v>
      </c>
      <c r="IY5" s="7">
        <v>0.80335000000000001</v>
      </c>
      <c r="IZ5" s="7">
        <v>0.33787</v>
      </c>
      <c r="JA5" s="7">
        <v>0.18171999999999999</v>
      </c>
      <c r="JB5" s="7">
        <v>0.16155</v>
      </c>
      <c r="JC5" s="7">
        <v>0.14632999999999999</v>
      </c>
      <c r="JD5" s="7">
        <v>0.13569000000000001</v>
      </c>
      <c r="JE5" s="7">
        <v>0.1288</v>
      </c>
      <c r="JF5" s="7">
        <v>0.80271000000000003</v>
      </c>
      <c r="JG5" s="7">
        <v>0.60052000000000005</v>
      </c>
      <c r="JH5" s="7">
        <v>0.55252999999999997</v>
      </c>
      <c r="JI5" s="7">
        <v>6.2300000000000003E-3</v>
      </c>
      <c r="JJ5" s="7">
        <v>9.8229999999999998E-2</v>
      </c>
      <c r="JK5" s="7">
        <v>0.80213999999999996</v>
      </c>
      <c r="JL5" s="7">
        <v>0.80262</v>
      </c>
      <c r="JM5" s="7">
        <v>0.80323</v>
      </c>
      <c r="JN5" s="7">
        <v>0.44344</v>
      </c>
      <c r="JO5" s="7">
        <v>0.21795</v>
      </c>
      <c r="JP5" s="7">
        <v>0.16632</v>
      </c>
      <c r="JQ5" s="7">
        <v>0.15</v>
      </c>
      <c r="JR5" s="7">
        <v>0.13830000000000001</v>
      </c>
      <c r="JS5" s="7">
        <v>0.13053000000000001</v>
      </c>
      <c r="JT5" s="7">
        <v>0.80262</v>
      </c>
      <c r="JU5" s="7">
        <v>0.59977999999999998</v>
      </c>
      <c r="JV5" s="7">
        <v>0.57025000000000003</v>
      </c>
    </row>
    <row r="6" spans="1:282">
      <c r="A6" s="109" t="s">
        <v>147</v>
      </c>
      <c r="B6" s="109" t="s">
        <v>209</v>
      </c>
      <c r="C6" s="7">
        <v>4.0800000000000003E-3</v>
      </c>
      <c r="D6" s="7">
        <v>3.1780000000000003E-2</v>
      </c>
      <c r="E6" s="7">
        <v>5.321E-2</v>
      </c>
      <c r="F6" s="7">
        <v>5.9400000000000001E-2</v>
      </c>
      <c r="G6" s="7">
        <v>6.88E-2</v>
      </c>
      <c r="H6" s="7">
        <v>7.689E-2</v>
      </c>
      <c r="I6" s="7">
        <v>7.689E-2</v>
      </c>
      <c r="J6" s="7">
        <v>7.689E-2</v>
      </c>
      <c r="K6" s="7">
        <v>7.689E-2</v>
      </c>
      <c r="L6" s="7">
        <v>7.6929999999999998E-2</v>
      </c>
      <c r="M6" s="7">
        <v>7.689E-2</v>
      </c>
      <c r="N6" s="7">
        <v>5.9470000000000002E-2</v>
      </c>
      <c r="O6" s="7">
        <v>5.058E-2</v>
      </c>
      <c r="P6" s="7">
        <v>6.6159999999999997E-2</v>
      </c>
      <c r="Q6" s="7">
        <v>4.0800000000000003E-3</v>
      </c>
      <c r="R6" s="7">
        <v>3.1780000000000003E-2</v>
      </c>
      <c r="S6" s="7">
        <v>5.321E-2</v>
      </c>
      <c r="T6" s="7">
        <v>5.9400000000000001E-2</v>
      </c>
      <c r="U6" s="7">
        <v>6.88E-2</v>
      </c>
      <c r="V6" s="7">
        <v>7.689E-2</v>
      </c>
      <c r="W6" s="7">
        <v>7.689E-2</v>
      </c>
      <c r="X6" s="7">
        <v>7.689E-2</v>
      </c>
      <c r="Y6" s="7">
        <v>7.689E-2</v>
      </c>
      <c r="Z6" s="7">
        <v>7.6920000000000002E-2</v>
      </c>
      <c r="AA6" s="7">
        <v>7.689E-2</v>
      </c>
      <c r="AB6" s="7">
        <v>5.9470000000000002E-2</v>
      </c>
      <c r="AC6" s="7">
        <v>5.0610000000000002E-2</v>
      </c>
      <c r="AD6" s="7">
        <v>6.6170000000000007E-2</v>
      </c>
      <c r="AE6" s="7">
        <v>4.0800000000000003E-3</v>
      </c>
      <c r="AF6" s="7">
        <v>3.1780000000000003E-2</v>
      </c>
      <c r="AG6" s="7">
        <v>5.321E-2</v>
      </c>
      <c r="AH6" s="7">
        <v>5.9400000000000001E-2</v>
      </c>
      <c r="AI6" s="7">
        <v>6.88E-2</v>
      </c>
      <c r="AJ6" s="7">
        <v>7.689E-2</v>
      </c>
      <c r="AK6" s="7">
        <v>7.689E-2</v>
      </c>
      <c r="AL6" s="7">
        <v>7.689E-2</v>
      </c>
      <c r="AM6" s="7">
        <v>7.689E-2</v>
      </c>
      <c r="AN6" s="7">
        <v>7.6899999999999996E-2</v>
      </c>
      <c r="AO6" s="7">
        <v>7.689E-2</v>
      </c>
      <c r="AP6" s="7">
        <v>5.9479999999999998E-2</v>
      </c>
      <c r="AQ6" s="7">
        <v>5.0650000000000001E-2</v>
      </c>
      <c r="AR6" s="7">
        <v>6.6180000000000003E-2</v>
      </c>
      <c r="AS6" s="7">
        <v>4.0800000000000003E-3</v>
      </c>
      <c r="AT6" s="7">
        <v>3.1780000000000003E-2</v>
      </c>
      <c r="AU6" s="7">
        <v>5.321E-2</v>
      </c>
      <c r="AV6" s="7">
        <v>5.9400000000000001E-2</v>
      </c>
      <c r="AW6" s="7">
        <v>6.88E-2</v>
      </c>
      <c r="AX6" s="7">
        <v>7.689E-2</v>
      </c>
      <c r="AY6" s="7">
        <v>7.689E-2</v>
      </c>
      <c r="AZ6" s="7">
        <v>7.689E-2</v>
      </c>
      <c r="BA6" s="7">
        <v>7.689E-2</v>
      </c>
      <c r="BB6" s="7">
        <v>7.689E-2</v>
      </c>
      <c r="BC6" s="7">
        <v>7.689E-2</v>
      </c>
      <c r="BD6" s="7">
        <v>5.9499999999999997E-2</v>
      </c>
      <c r="BE6" s="7">
        <v>5.0700000000000002E-2</v>
      </c>
      <c r="BF6" s="7">
        <v>6.6210000000000005E-2</v>
      </c>
      <c r="BG6" s="7">
        <v>4.0800000000000003E-3</v>
      </c>
      <c r="BH6" s="7">
        <v>3.1820000000000001E-2</v>
      </c>
      <c r="BI6" s="7">
        <v>5.3530000000000001E-2</v>
      </c>
      <c r="BJ6" s="7">
        <v>5.987E-2</v>
      </c>
      <c r="BK6" s="7">
        <v>6.8839999999999998E-2</v>
      </c>
      <c r="BL6" s="7">
        <v>7.6899999999999996E-2</v>
      </c>
      <c r="BM6" s="7">
        <v>7.6899999999999996E-2</v>
      </c>
      <c r="BN6" s="7">
        <v>7.6899999999999996E-2</v>
      </c>
      <c r="BO6" s="7">
        <v>7.689E-2</v>
      </c>
      <c r="BP6" s="7">
        <v>7.6929999999999998E-2</v>
      </c>
      <c r="BQ6" s="7">
        <v>7.689E-2</v>
      </c>
      <c r="BR6" s="7">
        <v>5.9799999999999999E-2</v>
      </c>
      <c r="BS6" s="7">
        <v>5.0970000000000001E-2</v>
      </c>
      <c r="BT6" s="7">
        <v>6.6430000000000003E-2</v>
      </c>
      <c r="BU6" s="7">
        <v>4.0800000000000003E-3</v>
      </c>
      <c r="BV6" s="7">
        <v>3.2550000000000003E-2</v>
      </c>
      <c r="BW6" s="7">
        <v>5.8729999999999997E-2</v>
      </c>
      <c r="BX6" s="7">
        <v>6.7559999999999995E-2</v>
      </c>
      <c r="BY6" s="7">
        <v>6.9540000000000005E-2</v>
      </c>
      <c r="BZ6" s="7">
        <v>7.7350000000000002E-2</v>
      </c>
      <c r="CA6" s="7">
        <v>7.7210000000000001E-2</v>
      </c>
      <c r="CB6" s="7">
        <v>7.7090000000000006E-2</v>
      </c>
      <c r="CC6" s="7">
        <v>7.6980000000000007E-2</v>
      </c>
      <c r="CD6" s="7">
        <v>7.7799999999999994E-2</v>
      </c>
      <c r="CE6" s="7">
        <v>7.6899999999999996E-2</v>
      </c>
      <c r="CF6" s="7">
        <v>6.4619999999999997E-2</v>
      </c>
      <c r="CG6" s="7">
        <v>5.4559999999999997E-2</v>
      </c>
      <c r="CH6" s="7">
        <v>6.9510000000000002E-2</v>
      </c>
      <c r="CI6" s="7">
        <v>4.0800000000000003E-3</v>
      </c>
      <c r="CJ6" s="7">
        <v>5.0220000000000001E-2</v>
      </c>
      <c r="CK6" s="7">
        <v>8.1680000000000003E-2</v>
      </c>
      <c r="CL6" s="7">
        <v>8.0699999999999994E-2</v>
      </c>
      <c r="CM6" s="7">
        <v>7.918E-2</v>
      </c>
      <c r="CN6" s="7">
        <v>8.2960000000000006E-2</v>
      </c>
      <c r="CO6" s="7">
        <v>8.1240000000000007E-2</v>
      </c>
      <c r="CP6" s="7">
        <v>7.9450000000000007E-2</v>
      </c>
      <c r="CQ6" s="7">
        <v>7.8229999999999994E-2</v>
      </c>
      <c r="CR6" s="7">
        <v>7.8350000000000003E-2</v>
      </c>
      <c r="CS6" s="7">
        <v>7.8229999999999994E-2</v>
      </c>
      <c r="CT6" s="7">
        <v>8.0670000000000006E-2</v>
      </c>
      <c r="CU6" s="7">
        <v>7.1179999999999993E-2</v>
      </c>
      <c r="CV6" s="7">
        <v>8.0780000000000005E-2</v>
      </c>
      <c r="CW6" s="7">
        <v>4.0800000000000003E-3</v>
      </c>
      <c r="CX6" s="7">
        <v>6.6629999999999995E-2</v>
      </c>
      <c r="CY6" s="7">
        <v>0.10392999999999999</v>
      </c>
      <c r="CZ6" s="7">
        <v>9.4979999999999995E-2</v>
      </c>
      <c r="DA6" s="7">
        <v>8.8220000000000007E-2</v>
      </c>
      <c r="DB6" s="7">
        <v>8.8539999999999994E-2</v>
      </c>
      <c r="DC6" s="7">
        <v>8.4900000000000003E-2</v>
      </c>
      <c r="DD6" s="7">
        <v>8.1790000000000002E-2</v>
      </c>
      <c r="DE6" s="7">
        <v>7.954E-2</v>
      </c>
      <c r="DF6" s="7">
        <v>7.9649999999999999E-2</v>
      </c>
      <c r="DG6" s="7">
        <v>7.8259999999999996E-2</v>
      </c>
      <c r="DH6" s="7">
        <v>9.6619999999999998E-2</v>
      </c>
      <c r="DI6" s="7">
        <v>8.7349999999999997E-2</v>
      </c>
      <c r="DJ6" s="7">
        <v>9.1889999999999999E-2</v>
      </c>
      <c r="DK6" s="7">
        <v>4.0800000000000003E-3</v>
      </c>
      <c r="DL6" s="7">
        <v>8.2030000000000006E-2</v>
      </c>
      <c r="DM6" s="7">
        <v>0.12798000000000001</v>
      </c>
      <c r="DN6" s="7">
        <v>0.11262999999999999</v>
      </c>
      <c r="DO6" s="7">
        <v>9.9229999999999999E-2</v>
      </c>
      <c r="DP6" s="7">
        <v>9.5479999999999995E-2</v>
      </c>
      <c r="DQ6" s="7">
        <v>8.9399999999999993E-2</v>
      </c>
      <c r="DR6" s="7">
        <v>8.4659999999999999E-2</v>
      </c>
      <c r="DS6" s="7">
        <v>8.1210000000000004E-2</v>
      </c>
      <c r="DT6" s="7">
        <v>8.1089999999999995E-2</v>
      </c>
      <c r="DU6" s="7">
        <v>7.8609999999999999E-2</v>
      </c>
      <c r="DV6" s="7">
        <v>0.1149</v>
      </c>
      <c r="DW6" s="7">
        <v>0.10481</v>
      </c>
      <c r="DX6" s="7">
        <v>0.10468</v>
      </c>
      <c r="DY6" s="7">
        <v>4.0800000000000003E-3</v>
      </c>
      <c r="DZ6" s="7">
        <v>0.10154000000000001</v>
      </c>
      <c r="EA6" s="7">
        <v>0.13778000000000001</v>
      </c>
      <c r="EB6" s="7">
        <v>0.12803</v>
      </c>
      <c r="EC6" s="7">
        <v>0.11047999999999999</v>
      </c>
      <c r="ED6" s="7">
        <v>0.10241</v>
      </c>
      <c r="EE6" s="7">
        <v>9.3259999999999996E-2</v>
      </c>
      <c r="EF6" s="7">
        <v>8.6660000000000001E-2</v>
      </c>
      <c r="EG6" s="7">
        <v>8.2559999999999995E-2</v>
      </c>
      <c r="EH6" s="7">
        <v>8.1860000000000002E-2</v>
      </c>
      <c r="EI6" s="7">
        <v>7.9229999999999995E-2</v>
      </c>
      <c r="EJ6" s="7">
        <v>0.12692000000000001</v>
      </c>
      <c r="EK6" s="7">
        <v>0.11919</v>
      </c>
      <c r="EL6" s="7">
        <v>0.11346000000000001</v>
      </c>
      <c r="EM6" s="7">
        <v>4.0800000000000003E-3</v>
      </c>
      <c r="EN6" s="7">
        <v>0.12211</v>
      </c>
      <c r="EO6" s="7">
        <v>0.17544000000000001</v>
      </c>
      <c r="EP6" s="7">
        <v>0.17183000000000001</v>
      </c>
      <c r="EQ6" s="7">
        <v>0.14679</v>
      </c>
      <c r="ER6" s="7">
        <v>0.1195</v>
      </c>
      <c r="ES6" s="7">
        <v>0.10463</v>
      </c>
      <c r="ET6" s="7">
        <v>9.1579999999999995E-2</v>
      </c>
      <c r="EU6" s="7">
        <v>8.5559999999999997E-2</v>
      </c>
      <c r="EV6" s="7">
        <v>8.344E-2</v>
      </c>
      <c r="EW6" s="7">
        <v>7.9890000000000003E-2</v>
      </c>
      <c r="EX6" s="7">
        <v>0.16619999999999999</v>
      </c>
      <c r="EY6" s="7">
        <v>0.15287000000000001</v>
      </c>
      <c r="EZ6" s="7">
        <v>0.14107</v>
      </c>
      <c r="FA6" s="7">
        <v>4.0800000000000003E-3</v>
      </c>
      <c r="FB6" s="7">
        <v>0.1244</v>
      </c>
      <c r="FC6" s="7">
        <v>0.23043</v>
      </c>
      <c r="FD6" s="7">
        <v>0.25094</v>
      </c>
      <c r="FE6" s="7">
        <v>0.20480000000000001</v>
      </c>
      <c r="FF6" s="7">
        <v>0.14771999999999999</v>
      </c>
      <c r="FG6" s="7">
        <v>0.11823</v>
      </c>
      <c r="FH6" s="7">
        <v>9.7919999999999993E-2</v>
      </c>
      <c r="FI6" s="7">
        <v>8.8880000000000001E-2</v>
      </c>
      <c r="FJ6" s="7">
        <v>8.5129999999999997E-2</v>
      </c>
      <c r="FK6" s="7">
        <v>8.0790000000000001E-2</v>
      </c>
      <c r="FL6" s="7">
        <v>0.23003999999999999</v>
      </c>
      <c r="FM6" s="7">
        <v>0.19833999999999999</v>
      </c>
      <c r="FN6" s="7">
        <v>0.185</v>
      </c>
      <c r="FO6" s="7">
        <v>4.0800000000000003E-3</v>
      </c>
      <c r="FP6" s="7">
        <v>0.11684</v>
      </c>
      <c r="FQ6" s="7">
        <v>0.27292</v>
      </c>
      <c r="FR6" s="7">
        <v>0.32033</v>
      </c>
      <c r="FS6" s="7">
        <v>0.26249</v>
      </c>
      <c r="FT6" s="7">
        <v>0.17763999999999999</v>
      </c>
      <c r="FU6" s="7">
        <v>0.13186999999999999</v>
      </c>
      <c r="FV6" s="7">
        <v>0.10544000000000001</v>
      </c>
      <c r="FW6" s="7">
        <v>9.1869999999999993E-2</v>
      </c>
      <c r="FX6" s="7">
        <v>8.6610000000000006E-2</v>
      </c>
      <c r="FY6" s="7">
        <v>8.1879999999999994E-2</v>
      </c>
      <c r="FZ6" s="7">
        <v>0.2858</v>
      </c>
      <c r="GA6" s="7">
        <v>0.23541000000000001</v>
      </c>
      <c r="GB6" s="7">
        <v>0.22411</v>
      </c>
      <c r="GC6" s="7">
        <v>4.0800000000000003E-3</v>
      </c>
      <c r="GD6" s="7">
        <v>0.10183</v>
      </c>
      <c r="GE6" s="7">
        <v>0.27897</v>
      </c>
      <c r="GF6" s="7">
        <v>0.35199999999999998</v>
      </c>
      <c r="GG6" s="7">
        <v>0.29780000000000001</v>
      </c>
      <c r="GH6" s="7">
        <v>0.20602000000000001</v>
      </c>
      <c r="GI6" s="7">
        <v>0.1459</v>
      </c>
      <c r="GJ6" s="7">
        <v>0.11298999999999999</v>
      </c>
      <c r="GK6" s="7">
        <v>9.5850000000000005E-2</v>
      </c>
      <c r="GL6" s="7">
        <v>8.831E-2</v>
      </c>
      <c r="GM6" s="7">
        <v>8.3070000000000005E-2</v>
      </c>
      <c r="GN6" s="7">
        <v>0.30875000000000002</v>
      </c>
      <c r="GO6" s="7">
        <v>0.24740000000000001</v>
      </c>
      <c r="GP6" s="7">
        <v>0.24351999999999999</v>
      </c>
      <c r="GQ6" s="7">
        <v>4.0800000000000003E-3</v>
      </c>
      <c r="GR6" s="7">
        <v>8.7550000000000003E-2</v>
      </c>
      <c r="GS6" s="7">
        <v>0.32427</v>
      </c>
      <c r="GT6" s="7">
        <v>0.45782</v>
      </c>
      <c r="GU6" s="7">
        <v>0.35857</v>
      </c>
      <c r="GV6" s="7">
        <v>0.24886</v>
      </c>
      <c r="GW6" s="7">
        <v>0.1658</v>
      </c>
      <c r="GX6" s="7">
        <v>0.12372</v>
      </c>
      <c r="GY6" s="7">
        <v>0.10108</v>
      </c>
      <c r="GZ6" s="7">
        <v>9.0800000000000006E-2</v>
      </c>
      <c r="HA6" s="7">
        <v>8.4390000000000007E-2</v>
      </c>
      <c r="HB6" s="7">
        <v>0.37877</v>
      </c>
      <c r="HC6" s="7">
        <v>0.29288999999999998</v>
      </c>
      <c r="HD6" s="7">
        <v>0.29338999999999998</v>
      </c>
      <c r="HE6" s="7">
        <v>4.0800000000000003E-3</v>
      </c>
      <c r="HF6" s="7">
        <v>7.6130000000000003E-2</v>
      </c>
      <c r="HG6" s="7">
        <v>0.34867999999999999</v>
      </c>
      <c r="HH6" s="7">
        <v>0.49884000000000001</v>
      </c>
      <c r="HI6" s="7">
        <v>0.41149000000000002</v>
      </c>
      <c r="HJ6" s="7">
        <v>0.29235</v>
      </c>
      <c r="HK6" s="7">
        <v>0.19281999999999999</v>
      </c>
      <c r="HL6" s="7">
        <v>0.13869999999999999</v>
      </c>
      <c r="HM6" s="7">
        <v>0.1089</v>
      </c>
      <c r="HN6" s="7">
        <v>9.4759999999999997E-2</v>
      </c>
      <c r="HO6" s="7">
        <v>8.6010000000000003E-2</v>
      </c>
      <c r="HP6" s="7">
        <v>0.41703000000000001</v>
      </c>
      <c r="HQ6" s="7">
        <v>0.31702999999999998</v>
      </c>
      <c r="HR6" s="7">
        <v>0.32590000000000002</v>
      </c>
      <c r="HS6" s="7">
        <v>4.0800000000000003E-3</v>
      </c>
      <c r="HT6" s="7">
        <v>6.7059999999999995E-2</v>
      </c>
      <c r="HU6" s="7">
        <v>0.2984</v>
      </c>
      <c r="HV6" s="7">
        <v>0.50378999999999996</v>
      </c>
      <c r="HW6" s="7">
        <v>0.50078</v>
      </c>
      <c r="HX6" s="7">
        <v>0.40394999999999998</v>
      </c>
      <c r="HY6" s="7">
        <v>0.30314000000000002</v>
      </c>
      <c r="HZ6" s="7">
        <v>0.23708000000000001</v>
      </c>
      <c r="IA6" s="7">
        <v>0.19764999999999999</v>
      </c>
      <c r="IB6" s="7">
        <v>9.826E-2</v>
      </c>
      <c r="IC6" s="7">
        <v>8.8209999999999997E-2</v>
      </c>
      <c r="ID6" s="7">
        <v>0.42584</v>
      </c>
      <c r="IE6" s="7">
        <v>0.32117000000000001</v>
      </c>
      <c r="IF6" s="7">
        <v>0.37425999999999998</v>
      </c>
      <c r="IG6" s="7">
        <v>4.0800000000000003E-3</v>
      </c>
      <c r="IH6" s="7">
        <v>5.9839999999999997E-2</v>
      </c>
      <c r="II6" s="7">
        <v>0.80101999999999995</v>
      </c>
      <c r="IJ6" s="7">
        <v>0.80142999999999998</v>
      </c>
      <c r="IK6" s="7">
        <v>0.80203999999999998</v>
      </c>
      <c r="IL6" s="7">
        <v>0.4279</v>
      </c>
      <c r="IM6" s="7">
        <v>0.32663999999999999</v>
      </c>
      <c r="IN6" s="7">
        <v>0.25280000000000002</v>
      </c>
      <c r="IO6" s="7">
        <v>0.20719000000000001</v>
      </c>
      <c r="IP6" s="7">
        <v>0.12286999999999999</v>
      </c>
      <c r="IQ6" s="7">
        <v>9.0740000000000001E-2</v>
      </c>
      <c r="IR6" s="7">
        <v>0.80145</v>
      </c>
      <c r="IS6" s="7">
        <v>0.58611000000000002</v>
      </c>
      <c r="IT6" s="7">
        <v>0.59704999999999997</v>
      </c>
      <c r="IU6" s="7">
        <v>4.0800000000000003E-3</v>
      </c>
      <c r="IV6" s="7">
        <v>5.4100000000000002E-2</v>
      </c>
      <c r="IW6" s="7">
        <v>0.80098999999999998</v>
      </c>
      <c r="IX6" s="7">
        <v>0.80264000000000002</v>
      </c>
      <c r="IY6" s="7">
        <v>0.80396000000000001</v>
      </c>
      <c r="IZ6" s="7">
        <v>0.51492000000000004</v>
      </c>
      <c r="JA6" s="7">
        <v>0.35016000000000003</v>
      </c>
      <c r="JB6" s="7">
        <v>0.27030999999999999</v>
      </c>
      <c r="JC6" s="7">
        <v>0.21820000000000001</v>
      </c>
      <c r="JD6" s="7">
        <v>0.14368</v>
      </c>
      <c r="JE6" s="7">
        <v>9.8830000000000001E-2</v>
      </c>
      <c r="JF6" s="7">
        <v>0.80240999999999996</v>
      </c>
      <c r="JG6" s="7">
        <v>0.58606000000000003</v>
      </c>
      <c r="JH6" s="7">
        <v>0.61326000000000003</v>
      </c>
      <c r="JI6" s="7">
        <v>4.0800000000000003E-3</v>
      </c>
      <c r="JJ6" s="7">
        <v>4.9540000000000001E-2</v>
      </c>
      <c r="JK6" s="7">
        <v>0.80096999999999996</v>
      </c>
      <c r="JL6" s="7">
        <v>0.80357999999999996</v>
      </c>
      <c r="JM6" s="7">
        <v>0.80571999999999999</v>
      </c>
      <c r="JN6" s="7">
        <v>0.58226999999999995</v>
      </c>
      <c r="JO6" s="7">
        <v>0.38832</v>
      </c>
      <c r="JP6" s="7">
        <v>0.28917999999999999</v>
      </c>
      <c r="JQ6" s="7">
        <v>0.23074</v>
      </c>
      <c r="JR6" s="7">
        <v>0.16203000000000001</v>
      </c>
      <c r="JS6" s="7">
        <v>0.11011</v>
      </c>
      <c r="JT6" s="7">
        <v>0.80323999999999995</v>
      </c>
      <c r="JU6" s="7">
        <v>0.58620000000000005</v>
      </c>
      <c r="JV6" s="7">
        <v>0.62877000000000005</v>
      </c>
    </row>
    <row r="7" spans="1:282">
      <c r="A7" s="109" t="s">
        <v>148</v>
      </c>
      <c r="B7" s="109" t="s">
        <v>210</v>
      </c>
      <c r="C7" s="7">
        <v>2.16E-3</v>
      </c>
      <c r="D7" s="7">
        <v>2.6859999999999998E-2</v>
      </c>
      <c r="E7" s="7">
        <v>4.0730000000000002E-2</v>
      </c>
      <c r="F7" s="7">
        <v>4.0730000000000002E-2</v>
      </c>
      <c r="G7" s="7">
        <v>4.0730000000000002E-2</v>
      </c>
      <c r="H7" s="7">
        <v>4.0730000000000002E-2</v>
      </c>
      <c r="I7" s="7">
        <v>4.0730000000000002E-2</v>
      </c>
      <c r="J7" s="7">
        <v>4.0730000000000002E-2</v>
      </c>
      <c r="K7" s="7">
        <v>4.0730000000000002E-2</v>
      </c>
      <c r="L7" s="7">
        <v>4.0750000000000001E-2</v>
      </c>
      <c r="M7" s="7">
        <v>4.0730000000000002E-2</v>
      </c>
      <c r="N7" s="7">
        <v>4.0730000000000002E-2</v>
      </c>
      <c r="O7" s="7">
        <v>3.628E-2</v>
      </c>
      <c r="P7" s="7">
        <v>4.0730000000000002E-2</v>
      </c>
      <c r="Q7" s="7">
        <v>2.16E-3</v>
      </c>
      <c r="R7" s="7">
        <v>2.6859999999999998E-2</v>
      </c>
      <c r="S7" s="7">
        <v>4.0730000000000002E-2</v>
      </c>
      <c r="T7" s="7">
        <v>4.0730000000000002E-2</v>
      </c>
      <c r="U7" s="7">
        <v>4.0730000000000002E-2</v>
      </c>
      <c r="V7" s="7">
        <v>4.0730000000000002E-2</v>
      </c>
      <c r="W7" s="7">
        <v>4.0730000000000002E-2</v>
      </c>
      <c r="X7" s="7">
        <v>4.0730000000000002E-2</v>
      </c>
      <c r="Y7" s="7">
        <v>4.0730000000000002E-2</v>
      </c>
      <c r="Z7" s="7">
        <v>4.0739999999999998E-2</v>
      </c>
      <c r="AA7" s="7">
        <v>4.0730000000000002E-2</v>
      </c>
      <c r="AB7" s="7">
        <v>4.0730000000000002E-2</v>
      </c>
      <c r="AC7" s="7">
        <v>3.6290000000000003E-2</v>
      </c>
      <c r="AD7" s="7">
        <v>4.0730000000000002E-2</v>
      </c>
      <c r="AE7" s="7">
        <v>2.16E-3</v>
      </c>
      <c r="AF7" s="7">
        <v>2.6859999999999998E-2</v>
      </c>
      <c r="AG7" s="7">
        <v>4.0730000000000002E-2</v>
      </c>
      <c r="AH7" s="7">
        <v>4.0730000000000002E-2</v>
      </c>
      <c r="AI7" s="7">
        <v>4.0730000000000002E-2</v>
      </c>
      <c r="AJ7" s="7">
        <v>4.0730000000000002E-2</v>
      </c>
      <c r="AK7" s="7">
        <v>4.0730000000000002E-2</v>
      </c>
      <c r="AL7" s="7">
        <v>4.0730000000000002E-2</v>
      </c>
      <c r="AM7" s="7">
        <v>4.0730000000000002E-2</v>
      </c>
      <c r="AN7" s="7">
        <v>4.0730000000000002E-2</v>
      </c>
      <c r="AO7" s="7">
        <v>4.0730000000000002E-2</v>
      </c>
      <c r="AP7" s="7">
        <v>4.0730000000000002E-2</v>
      </c>
      <c r="AQ7" s="7">
        <v>3.6310000000000002E-2</v>
      </c>
      <c r="AR7" s="7">
        <v>4.0730000000000002E-2</v>
      </c>
      <c r="AS7" s="7">
        <v>2.16E-3</v>
      </c>
      <c r="AT7" s="7">
        <v>2.6859999999999998E-2</v>
      </c>
      <c r="AU7" s="7">
        <v>4.0730000000000002E-2</v>
      </c>
      <c r="AV7" s="7">
        <v>4.0730000000000002E-2</v>
      </c>
      <c r="AW7" s="7">
        <v>4.0730000000000002E-2</v>
      </c>
      <c r="AX7" s="7">
        <v>4.0730000000000002E-2</v>
      </c>
      <c r="AY7" s="7">
        <v>4.0730000000000002E-2</v>
      </c>
      <c r="AZ7" s="7">
        <v>4.0730000000000002E-2</v>
      </c>
      <c r="BA7" s="7">
        <v>4.0730000000000002E-2</v>
      </c>
      <c r="BB7" s="7">
        <v>4.0730000000000002E-2</v>
      </c>
      <c r="BC7" s="7">
        <v>4.0730000000000002E-2</v>
      </c>
      <c r="BD7" s="7">
        <v>4.0730000000000002E-2</v>
      </c>
      <c r="BE7" s="7">
        <v>3.6330000000000001E-2</v>
      </c>
      <c r="BF7" s="7">
        <v>4.0730000000000002E-2</v>
      </c>
      <c r="BG7" s="7">
        <v>2.16E-3</v>
      </c>
      <c r="BH7" s="7">
        <v>2.6890000000000001E-2</v>
      </c>
      <c r="BI7" s="7">
        <v>4.0919999999999998E-2</v>
      </c>
      <c r="BJ7" s="7">
        <v>4.1009999999999998E-2</v>
      </c>
      <c r="BK7" s="7">
        <v>4.0750000000000001E-2</v>
      </c>
      <c r="BL7" s="7">
        <v>4.0730000000000002E-2</v>
      </c>
      <c r="BM7" s="7">
        <v>4.0730000000000002E-2</v>
      </c>
      <c r="BN7" s="7">
        <v>4.0730000000000002E-2</v>
      </c>
      <c r="BO7" s="7">
        <v>4.0730000000000002E-2</v>
      </c>
      <c r="BP7" s="7">
        <v>4.0730000000000002E-2</v>
      </c>
      <c r="BQ7" s="7">
        <v>4.0730000000000002E-2</v>
      </c>
      <c r="BR7" s="7">
        <v>4.0910000000000002E-2</v>
      </c>
      <c r="BS7" s="7">
        <v>3.6479999999999999E-2</v>
      </c>
      <c r="BT7" s="7">
        <v>4.0840000000000001E-2</v>
      </c>
      <c r="BU7" s="7">
        <v>2.16E-3</v>
      </c>
      <c r="BV7" s="7">
        <v>2.733E-2</v>
      </c>
      <c r="BW7" s="7">
        <v>4.41E-2</v>
      </c>
      <c r="BX7" s="7">
        <v>4.573E-2</v>
      </c>
      <c r="BY7" s="7">
        <v>4.1180000000000001E-2</v>
      </c>
      <c r="BZ7" s="7">
        <v>4.0989999999999999E-2</v>
      </c>
      <c r="CA7" s="7">
        <v>4.0899999999999999E-2</v>
      </c>
      <c r="CB7" s="7">
        <v>4.0800000000000003E-2</v>
      </c>
      <c r="CC7" s="7">
        <v>4.079E-2</v>
      </c>
      <c r="CD7" s="7">
        <v>4.1239999999999999E-2</v>
      </c>
      <c r="CE7" s="7">
        <v>4.0730000000000002E-2</v>
      </c>
      <c r="CF7" s="7">
        <v>4.3839999999999997E-2</v>
      </c>
      <c r="CG7" s="7">
        <v>3.866E-2</v>
      </c>
      <c r="CH7" s="7">
        <v>4.2689999999999999E-2</v>
      </c>
      <c r="CI7" s="7">
        <v>2.16E-3</v>
      </c>
      <c r="CJ7" s="7">
        <v>3.9629999999999999E-2</v>
      </c>
      <c r="CK7" s="7">
        <v>5.9499999999999997E-2</v>
      </c>
      <c r="CL7" s="7">
        <v>5.552E-2</v>
      </c>
      <c r="CM7" s="7">
        <v>4.7870000000000003E-2</v>
      </c>
      <c r="CN7" s="7">
        <v>4.4979999999999999E-2</v>
      </c>
      <c r="CO7" s="7">
        <v>4.3860000000000003E-2</v>
      </c>
      <c r="CP7" s="7">
        <v>4.265E-2</v>
      </c>
      <c r="CQ7" s="7">
        <v>4.1540000000000001E-2</v>
      </c>
      <c r="CR7" s="7">
        <v>4.1779999999999998E-2</v>
      </c>
      <c r="CS7" s="7">
        <v>4.1500000000000002E-2</v>
      </c>
      <c r="CT7" s="7">
        <v>5.4980000000000001E-2</v>
      </c>
      <c r="CU7" s="7">
        <v>5.0200000000000002E-2</v>
      </c>
      <c r="CV7" s="7">
        <v>5.0529999999999999E-2</v>
      </c>
      <c r="CW7" s="7">
        <v>2.16E-3</v>
      </c>
      <c r="CX7" s="7">
        <v>5.0459999999999998E-2</v>
      </c>
      <c r="CY7" s="7">
        <v>7.4389999999999998E-2</v>
      </c>
      <c r="CZ7" s="7">
        <v>6.5360000000000001E-2</v>
      </c>
      <c r="DA7" s="7">
        <v>5.425E-2</v>
      </c>
      <c r="DB7" s="7">
        <v>4.8869999999999997E-2</v>
      </c>
      <c r="DC7" s="7">
        <v>4.6429999999999999E-2</v>
      </c>
      <c r="DD7" s="7">
        <v>4.4339999999999997E-2</v>
      </c>
      <c r="DE7" s="7">
        <v>4.2470000000000001E-2</v>
      </c>
      <c r="DF7" s="7">
        <v>4.2659999999999997E-2</v>
      </c>
      <c r="DG7" s="7">
        <v>4.1570000000000003E-2</v>
      </c>
      <c r="DH7" s="7">
        <v>6.583E-2</v>
      </c>
      <c r="DI7" s="7">
        <v>6.1080000000000002E-2</v>
      </c>
      <c r="DJ7" s="7">
        <v>5.8090000000000003E-2</v>
      </c>
      <c r="DK7" s="7">
        <v>2.16E-3</v>
      </c>
      <c r="DL7" s="7">
        <v>6.2440000000000002E-2</v>
      </c>
      <c r="DM7" s="7">
        <v>9.2649999999999996E-2</v>
      </c>
      <c r="DN7" s="7">
        <v>7.843E-2</v>
      </c>
      <c r="DO7" s="7">
        <v>6.2480000000000001E-2</v>
      </c>
      <c r="DP7" s="7">
        <v>5.4109999999999998E-2</v>
      </c>
      <c r="DQ7" s="7">
        <v>4.981E-2</v>
      </c>
      <c r="DR7" s="7">
        <v>4.6539999999999998E-2</v>
      </c>
      <c r="DS7" s="7">
        <v>4.3709999999999999E-2</v>
      </c>
      <c r="DT7" s="7">
        <v>4.3709999999999999E-2</v>
      </c>
      <c r="DU7" s="7">
        <v>4.1840000000000002E-2</v>
      </c>
      <c r="DV7" s="7">
        <v>7.9549999999999996E-2</v>
      </c>
      <c r="DW7" s="7">
        <v>7.4300000000000005E-2</v>
      </c>
      <c r="DX7" s="7">
        <v>6.7669999999999994E-2</v>
      </c>
      <c r="DY7" s="7">
        <v>2.16E-3</v>
      </c>
      <c r="DZ7" s="7">
        <v>7.0669999999999997E-2</v>
      </c>
      <c r="EA7" s="7">
        <v>0.10513</v>
      </c>
      <c r="EB7" s="7">
        <v>9.0160000000000004E-2</v>
      </c>
      <c r="EC7" s="7">
        <v>8.1159999999999996E-2</v>
      </c>
      <c r="ED7" s="7">
        <v>6.7890000000000006E-2</v>
      </c>
      <c r="EE7" s="7">
        <v>5.8229999999999997E-2</v>
      </c>
      <c r="EF7" s="7">
        <v>4.999E-2</v>
      </c>
      <c r="EG7" s="7">
        <v>4.5990000000000003E-2</v>
      </c>
      <c r="EH7" s="7">
        <v>4.5650000000000003E-2</v>
      </c>
      <c r="EI7" s="7">
        <v>4.231E-2</v>
      </c>
      <c r="EJ7" s="7">
        <v>9.3460000000000001E-2</v>
      </c>
      <c r="EK7" s="7">
        <v>8.652E-2</v>
      </c>
      <c r="EL7" s="7">
        <v>7.9200000000000007E-2</v>
      </c>
      <c r="EM7" s="7">
        <v>2.16E-3</v>
      </c>
      <c r="EN7" s="7">
        <v>9.0529999999999999E-2</v>
      </c>
      <c r="EO7" s="7">
        <v>0.13386000000000001</v>
      </c>
      <c r="EP7" s="7">
        <v>0.10938000000000001</v>
      </c>
      <c r="EQ7" s="7">
        <v>0.10105</v>
      </c>
      <c r="ER7" s="7">
        <v>8.1430000000000002E-2</v>
      </c>
      <c r="ES7" s="7">
        <v>7.8600000000000003E-2</v>
      </c>
      <c r="ET7" s="7">
        <v>5.8459999999999998E-2</v>
      </c>
      <c r="EU7" s="7">
        <v>5.092E-2</v>
      </c>
      <c r="EV7" s="7">
        <v>4.9619999999999997E-2</v>
      </c>
      <c r="EW7" s="7">
        <v>4.3150000000000001E-2</v>
      </c>
      <c r="EX7" s="7">
        <v>0.11649</v>
      </c>
      <c r="EY7" s="7">
        <v>0.10865</v>
      </c>
      <c r="EZ7" s="7">
        <v>9.8030000000000006E-2</v>
      </c>
      <c r="FA7" s="7">
        <v>2.16E-3</v>
      </c>
      <c r="FB7" s="7">
        <v>9.5240000000000005E-2</v>
      </c>
      <c r="FC7" s="7">
        <v>0.14918999999999999</v>
      </c>
      <c r="FD7" s="7">
        <v>0.1331</v>
      </c>
      <c r="FE7" s="7">
        <v>0.11368</v>
      </c>
      <c r="FF7" s="7">
        <v>9.1179999999999997E-2</v>
      </c>
      <c r="FG7" s="7">
        <v>8.906E-2</v>
      </c>
      <c r="FH7" s="7">
        <v>6.7049999999999998E-2</v>
      </c>
      <c r="FI7" s="7">
        <v>5.4969999999999998E-2</v>
      </c>
      <c r="FJ7" s="7">
        <v>5.2139999999999999E-2</v>
      </c>
      <c r="FK7" s="7">
        <v>4.478E-2</v>
      </c>
      <c r="FL7" s="7">
        <v>0.1338</v>
      </c>
      <c r="FM7" s="7">
        <v>0.12223000000000001</v>
      </c>
      <c r="FN7" s="7">
        <v>0.11169999999999999</v>
      </c>
      <c r="FO7" s="7">
        <v>2.16E-3</v>
      </c>
      <c r="FP7" s="7">
        <v>8.5099999999999995E-2</v>
      </c>
      <c r="FQ7" s="7">
        <v>0.14696999999999999</v>
      </c>
      <c r="FR7" s="7">
        <v>0.14413000000000001</v>
      </c>
      <c r="FS7" s="7">
        <v>0.12282</v>
      </c>
      <c r="FT7" s="7">
        <v>9.8699999999999996E-2</v>
      </c>
      <c r="FU7" s="7">
        <v>9.1689999999999994E-2</v>
      </c>
      <c r="FV7" s="7">
        <v>7.3450000000000001E-2</v>
      </c>
      <c r="FW7" s="7">
        <v>5.8439999999999999E-2</v>
      </c>
      <c r="FX7" s="7">
        <v>5.3190000000000001E-2</v>
      </c>
      <c r="FY7" s="7">
        <v>4.6640000000000001E-2</v>
      </c>
      <c r="FZ7" s="7">
        <v>0.13916999999999999</v>
      </c>
      <c r="GA7" s="7">
        <v>0.12304</v>
      </c>
      <c r="GB7" s="7">
        <v>0.11681</v>
      </c>
      <c r="GC7" s="7">
        <v>2.2300000000000002E-3</v>
      </c>
      <c r="GD7" s="7">
        <v>7.3569999999999997E-2</v>
      </c>
      <c r="GE7" s="7">
        <v>0.13744000000000001</v>
      </c>
      <c r="GF7" s="7">
        <v>0.14629</v>
      </c>
      <c r="GG7" s="7">
        <v>0.12845999999999999</v>
      </c>
      <c r="GH7" s="7">
        <v>0.10466</v>
      </c>
      <c r="GI7" s="7">
        <v>9.3789999999999998E-2</v>
      </c>
      <c r="GJ7" s="7">
        <v>7.8030000000000002E-2</v>
      </c>
      <c r="GK7" s="7">
        <v>6.2199999999999998E-2</v>
      </c>
      <c r="GL7" s="7">
        <v>5.4550000000000001E-2</v>
      </c>
      <c r="GM7" s="7">
        <v>4.829E-2</v>
      </c>
      <c r="GN7" s="7">
        <v>0.13783999999999999</v>
      </c>
      <c r="GO7" s="7">
        <v>0.11878</v>
      </c>
      <c r="GP7" s="7">
        <v>0.11756</v>
      </c>
      <c r="GQ7" s="7">
        <v>2.16E-3</v>
      </c>
      <c r="GR7" s="7">
        <v>6.4180000000000001E-2</v>
      </c>
      <c r="GS7" s="7">
        <v>0.13070000000000001</v>
      </c>
      <c r="GT7" s="7">
        <v>0.15060000000000001</v>
      </c>
      <c r="GU7" s="7">
        <v>0.13552</v>
      </c>
      <c r="GV7" s="7">
        <v>0.11178</v>
      </c>
      <c r="GW7" s="7">
        <v>9.7799999999999998E-2</v>
      </c>
      <c r="GX7" s="7">
        <v>8.2790000000000002E-2</v>
      </c>
      <c r="GY7" s="7">
        <v>6.6570000000000004E-2</v>
      </c>
      <c r="GZ7" s="7">
        <v>5.663E-2</v>
      </c>
      <c r="HA7" s="7">
        <v>4.9869999999999998E-2</v>
      </c>
      <c r="HB7" s="7">
        <v>0.13874</v>
      </c>
      <c r="HC7" s="7">
        <v>0.11675000000000001</v>
      </c>
      <c r="HD7" s="7">
        <v>0.12009</v>
      </c>
      <c r="HE7" s="7">
        <v>2.16E-3</v>
      </c>
      <c r="HF7" s="7">
        <v>5.6689999999999997E-2</v>
      </c>
      <c r="HG7" s="7">
        <v>0.12991</v>
      </c>
      <c r="HH7" s="7">
        <v>0.154</v>
      </c>
      <c r="HI7" s="7">
        <v>0.14227000000000001</v>
      </c>
      <c r="HJ7" s="7">
        <v>0.11924999999999999</v>
      </c>
      <c r="HK7" s="7">
        <v>0.10324</v>
      </c>
      <c r="HL7" s="7">
        <v>8.7730000000000002E-2</v>
      </c>
      <c r="HM7" s="7">
        <v>7.1230000000000002E-2</v>
      </c>
      <c r="HN7" s="7">
        <v>5.9360000000000003E-2</v>
      </c>
      <c r="HO7" s="7">
        <v>5.1569999999999998E-2</v>
      </c>
      <c r="HP7" s="7">
        <v>0.14152999999999999</v>
      </c>
      <c r="HQ7" s="7">
        <v>0.11663999999999999</v>
      </c>
      <c r="HR7" s="7">
        <v>0.12398000000000001</v>
      </c>
      <c r="HS7" s="7">
        <v>2.16E-3</v>
      </c>
      <c r="HT7" s="7">
        <v>5.0650000000000001E-2</v>
      </c>
      <c r="HU7" s="7">
        <v>0.11706999999999999</v>
      </c>
      <c r="HV7" s="7">
        <v>0.14868000000000001</v>
      </c>
      <c r="HW7" s="7">
        <v>0.14488999999999999</v>
      </c>
      <c r="HX7" s="7">
        <v>0.12452000000000001</v>
      </c>
      <c r="HY7" s="7">
        <v>0.10697</v>
      </c>
      <c r="HZ7" s="7">
        <v>9.1429999999999997E-2</v>
      </c>
      <c r="IA7" s="7">
        <v>7.5240000000000001E-2</v>
      </c>
      <c r="IB7" s="7">
        <v>6.2289999999999998E-2</v>
      </c>
      <c r="IC7" s="7">
        <v>5.3530000000000001E-2</v>
      </c>
      <c r="ID7" s="7">
        <v>0.13572000000000001</v>
      </c>
      <c r="IE7" s="7">
        <v>0.1109</v>
      </c>
      <c r="IF7" s="7">
        <v>0.12225999999999999</v>
      </c>
      <c r="IG7" s="7">
        <v>2.16E-3</v>
      </c>
      <c r="IH7" s="7">
        <v>4.582E-2</v>
      </c>
      <c r="II7" s="7">
        <v>0.80078000000000005</v>
      </c>
      <c r="IJ7" s="7">
        <v>0.80098000000000003</v>
      </c>
      <c r="IK7" s="7">
        <v>0.80120999999999998</v>
      </c>
      <c r="IL7" s="7">
        <v>0.12917000000000001</v>
      </c>
      <c r="IM7" s="7">
        <v>0.11105</v>
      </c>
      <c r="IN7" s="7">
        <v>9.5119999999999996E-2</v>
      </c>
      <c r="IO7" s="7">
        <v>7.9159999999999994E-2</v>
      </c>
      <c r="IP7" s="7">
        <v>6.5490000000000007E-2</v>
      </c>
      <c r="IQ7" s="7">
        <v>5.5739999999999998E-2</v>
      </c>
      <c r="IR7" s="7">
        <v>0.80096999999999996</v>
      </c>
      <c r="IS7" s="7">
        <v>0.58169999999999999</v>
      </c>
      <c r="IT7" s="7">
        <v>0.50478000000000001</v>
      </c>
      <c r="IU7" s="7">
        <v>2.16E-3</v>
      </c>
      <c r="IV7" s="7">
        <v>4.1980000000000003E-2</v>
      </c>
      <c r="IW7" s="7">
        <v>0.80076000000000003</v>
      </c>
      <c r="IX7" s="7">
        <v>0.80093999999999999</v>
      </c>
      <c r="IY7" s="7">
        <v>0.80115999999999998</v>
      </c>
      <c r="IZ7" s="7">
        <v>0.28225</v>
      </c>
      <c r="JA7" s="7">
        <v>0.11525000000000001</v>
      </c>
      <c r="JB7" s="7">
        <v>9.8900000000000002E-2</v>
      </c>
      <c r="JC7" s="7">
        <v>8.3019999999999997E-2</v>
      </c>
      <c r="JD7" s="7">
        <v>6.8860000000000005E-2</v>
      </c>
      <c r="JE7" s="7">
        <v>5.8189999999999999E-2</v>
      </c>
      <c r="JF7" s="7">
        <v>0.80093999999999999</v>
      </c>
      <c r="JG7" s="7">
        <v>0.58150000000000002</v>
      </c>
      <c r="JH7" s="7">
        <v>0.52500999999999998</v>
      </c>
      <c r="JI7" s="7">
        <v>2.16E-3</v>
      </c>
      <c r="JJ7" s="7">
        <v>3.891E-2</v>
      </c>
      <c r="JK7" s="7">
        <v>0.80074000000000001</v>
      </c>
      <c r="JL7" s="7">
        <v>0.80091000000000001</v>
      </c>
      <c r="JM7" s="7">
        <v>0.80112000000000005</v>
      </c>
      <c r="JN7" s="7">
        <v>0.39994000000000002</v>
      </c>
      <c r="JO7" s="7">
        <v>0.15398999999999999</v>
      </c>
      <c r="JP7" s="7">
        <v>0.10276</v>
      </c>
      <c r="JQ7" s="7">
        <v>8.6840000000000001E-2</v>
      </c>
      <c r="JR7" s="7">
        <v>7.2340000000000002E-2</v>
      </c>
      <c r="JS7" s="7">
        <v>6.0859999999999997E-2</v>
      </c>
      <c r="JT7" s="7">
        <v>0.80091000000000001</v>
      </c>
      <c r="JU7" s="7">
        <v>0.58148</v>
      </c>
      <c r="JV7" s="7">
        <v>0.54447999999999996</v>
      </c>
    </row>
    <row r="8" spans="1:282">
      <c r="A8" s="109" t="s">
        <v>149</v>
      </c>
      <c r="B8" s="109" t="s">
        <v>211</v>
      </c>
      <c r="C8" s="7">
        <v>2.896E-2</v>
      </c>
      <c r="D8" s="7">
        <v>0.21465999999999999</v>
      </c>
      <c r="E8" s="7">
        <v>0.42920000000000003</v>
      </c>
      <c r="F8" s="7">
        <v>0.45434000000000002</v>
      </c>
      <c r="G8" s="7">
        <v>0.49998999999999999</v>
      </c>
      <c r="H8" s="7">
        <v>0.51405000000000001</v>
      </c>
      <c r="I8" s="7">
        <v>0.51951000000000003</v>
      </c>
      <c r="J8" s="7">
        <v>0.52793999999999996</v>
      </c>
      <c r="K8" s="7">
        <v>0.57152000000000003</v>
      </c>
      <c r="L8" s="7">
        <v>0.56460999999999995</v>
      </c>
      <c r="M8" s="7">
        <v>0.55730000000000002</v>
      </c>
      <c r="N8" s="7">
        <v>0.45662999999999998</v>
      </c>
      <c r="O8" s="7">
        <v>0.37902000000000002</v>
      </c>
      <c r="P8" s="7">
        <v>0.48403000000000002</v>
      </c>
      <c r="Q8" s="7">
        <v>2.896E-2</v>
      </c>
      <c r="R8" s="7">
        <v>0.21467</v>
      </c>
      <c r="S8" s="7">
        <v>0.42920000000000003</v>
      </c>
      <c r="T8" s="7">
        <v>0.45434000000000002</v>
      </c>
      <c r="U8" s="7">
        <v>0.49998999999999999</v>
      </c>
      <c r="V8" s="7">
        <v>0.51405000000000001</v>
      </c>
      <c r="W8" s="7">
        <v>0.51951000000000003</v>
      </c>
      <c r="X8" s="7">
        <v>0.52793999999999996</v>
      </c>
      <c r="Y8" s="7">
        <v>0.57152000000000003</v>
      </c>
      <c r="Z8" s="7">
        <v>0.56628000000000001</v>
      </c>
      <c r="AA8" s="7">
        <v>0.55894999999999995</v>
      </c>
      <c r="AB8" s="7">
        <v>0.45666000000000001</v>
      </c>
      <c r="AC8" s="7">
        <v>0.37925999999999999</v>
      </c>
      <c r="AD8" s="7">
        <v>0.48405999999999999</v>
      </c>
      <c r="AE8" s="7">
        <v>2.896E-2</v>
      </c>
      <c r="AF8" s="7">
        <v>0.21468000000000001</v>
      </c>
      <c r="AG8" s="7">
        <v>0.42920000000000003</v>
      </c>
      <c r="AH8" s="7">
        <v>0.45434000000000002</v>
      </c>
      <c r="AI8" s="7">
        <v>0.49998999999999999</v>
      </c>
      <c r="AJ8" s="7">
        <v>0.51405000000000001</v>
      </c>
      <c r="AK8" s="7">
        <v>0.51951000000000003</v>
      </c>
      <c r="AL8" s="7">
        <v>0.52793999999999996</v>
      </c>
      <c r="AM8" s="7">
        <v>0.57152000000000003</v>
      </c>
      <c r="AN8" s="7">
        <v>0.56750999999999996</v>
      </c>
      <c r="AO8" s="7">
        <v>0.56064000000000003</v>
      </c>
      <c r="AP8" s="7">
        <v>0.45671</v>
      </c>
      <c r="AQ8" s="7">
        <v>0.37956000000000001</v>
      </c>
      <c r="AR8" s="7">
        <v>0.48411999999999999</v>
      </c>
      <c r="AS8" s="7">
        <v>2.896E-2</v>
      </c>
      <c r="AT8" s="7">
        <v>0.21468999999999999</v>
      </c>
      <c r="AU8" s="7">
        <v>0.42920000000000003</v>
      </c>
      <c r="AV8" s="7">
        <v>0.45434000000000002</v>
      </c>
      <c r="AW8" s="7">
        <v>0.49998999999999999</v>
      </c>
      <c r="AX8" s="7">
        <v>0.51405000000000001</v>
      </c>
      <c r="AY8" s="7">
        <v>0.51951000000000003</v>
      </c>
      <c r="AZ8" s="7">
        <v>0.52793999999999996</v>
      </c>
      <c r="BA8" s="7">
        <v>0.57152000000000003</v>
      </c>
      <c r="BB8" s="7">
        <v>0.56840999999999997</v>
      </c>
      <c r="BC8" s="7">
        <v>0.56225000000000003</v>
      </c>
      <c r="BD8" s="7">
        <v>0.45677000000000001</v>
      </c>
      <c r="BE8" s="7">
        <v>0.37992999999999999</v>
      </c>
      <c r="BF8" s="7">
        <v>0.48422999999999999</v>
      </c>
      <c r="BG8" s="7">
        <v>2.896E-2</v>
      </c>
      <c r="BH8" s="7">
        <v>0.21481</v>
      </c>
      <c r="BI8" s="7">
        <v>0.43003999999999998</v>
      </c>
      <c r="BJ8" s="7">
        <v>0.45557999999999998</v>
      </c>
      <c r="BK8" s="7">
        <v>0.50009999999999999</v>
      </c>
      <c r="BL8" s="7">
        <v>0.51410999999999996</v>
      </c>
      <c r="BM8" s="7">
        <v>0.51956999999999998</v>
      </c>
      <c r="BN8" s="7">
        <v>0.52797000000000005</v>
      </c>
      <c r="BO8" s="7">
        <v>0.57152000000000003</v>
      </c>
      <c r="BP8" s="7">
        <v>0.56930000000000003</v>
      </c>
      <c r="BQ8" s="7">
        <v>0.56371000000000004</v>
      </c>
      <c r="BR8" s="7">
        <v>0.45761000000000002</v>
      </c>
      <c r="BS8" s="7">
        <v>0.38095000000000001</v>
      </c>
      <c r="BT8" s="7">
        <v>0.48487000000000002</v>
      </c>
      <c r="BU8" s="7">
        <v>2.896E-2</v>
      </c>
      <c r="BV8" s="7">
        <v>0.21675</v>
      </c>
      <c r="BW8" s="7">
        <v>0.44384000000000001</v>
      </c>
      <c r="BX8" s="7">
        <v>0.47598000000000001</v>
      </c>
      <c r="BY8" s="7">
        <v>0.50197999999999998</v>
      </c>
      <c r="BZ8" s="7">
        <v>0.51526000000000005</v>
      </c>
      <c r="CA8" s="7">
        <v>0.52037</v>
      </c>
      <c r="CB8" s="7">
        <v>0.52844999999999998</v>
      </c>
      <c r="CC8" s="7">
        <v>0.57177999999999995</v>
      </c>
      <c r="CD8" s="7">
        <v>0.57213999999999998</v>
      </c>
      <c r="CE8" s="7">
        <v>0.56503000000000003</v>
      </c>
      <c r="CF8" s="7">
        <v>0.47040999999999999</v>
      </c>
      <c r="CG8" s="7">
        <v>0.39083000000000001</v>
      </c>
      <c r="CH8" s="7">
        <v>0.49312</v>
      </c>
      <c r="CI8" s="7">
        <v>2.896E-2</v>
      </c>
      <c r="CJ8" s="7">
        <v>0.26085999999999998</v>
      </c>
      <c r="CK8" s="7">
        <v>0.50658999999999998</v>
      </c>
      <c r="CL8" s="7">
        <v>0.51337999999999995</v>
      </c>
      <c r="CM8" s="7">
        <v>0.52944999999999998</v>
      </c>
      <c r="CN8" s="7">
        <v>0.53093999999999997</v>
      </c>
      <c r="CO8" s="7">
        <v>0.53230999999999995</v>
      </c>
      <c r="CP8" s="7">
        <v>0.53456999999999999</v>
      </c>
      <c r="CQ8" s="7">
        <v>0.57508000000000004</v>
      </c>
      <c r="CR8" s="7">
        <v>0.57394000000000001</v>
      </c>
      <c r="CS8" s="7">
        <v>0.56969000000000003</v>
      </c>
      <c r="CT8" s="7">
        <v>0.51512000000000002</v>
      </c>
      <c r="CU8" s="7">
        <v>0.43591000000000002</v>
      </c>
      <c r="CV8" s="7">
        <v>0.52461000000000002</v>
      </c>
      <c r="CW8" s="7">
        <v>2.896E-2</v>
      </c>
      <c r="CX8" s="7">
        <v>0.30370999999999998</v>
      </c>
      <c r="CY8" s="7">
        <v>0.56455999999999995</v>
      </c>
      <c r="CZ8" s="7">
        <v>0.55157999999999996</v>
      </c>
      <c r="DA8" s="7">
        <v>0.55393000000000003</v>
      </c>
      <c r="DB8" s="7">
        <v>0.54615999999999998</v>
      </c>
      <c r="DC8" s="7">
        <v>0.54217000000000004</v>
      </c>
      <c r="DD8" s="7">
        <v>0.54103999999999997</v>
      </c>
      <c r="DE8" s="7">
        <v>0.57850999999999997</v>
      </c>
      <c r="DF8" s="7">
        <v>0.57764000000000004</v>
      </c>
      <c r="DG8" s="7">
        <v>0.57069000000000003</v>
      </c>
      <c r="DH8" s="7">
        <v>0.55730999999999997</v>
      </c>
      <c r="DI8" s="7">
        <v>0.47888999999999998</v>
      </c>
      <c r="DJ8" s="7">
        <v>0.55415000000000003</v>
      </c>
      <c r="DK8" s="7">
        <v>2.896E-2</v>
      </c>
      <c r="DL8" s="7">
        <v>0.33871000000000001</v>
      </c>
      <c r="DM8" s="7">
        <v>0.61960999999999999</v>
      </c>
      <c r="DN8" s="7">
        <v>0.59414999999999996</v>
      </c>
      <c r="DO8" s="7">
        <v>0.58133999999999997</v>
      </c>
      <c r="DP8" s="7">
        <v>0.56347000000000003</v>
      </c>
      <c r="DQ8" s="7">
        <v>0.55310999999999999</v>
      </c>
      <c r="DR8" s="7">
        <v>0.54835999999999996</v>
      </c>
      <c r="DS8" s="7">
        <v>0.58267999999999998</v>
      </c>
      <c r="DT8" s="7">
        <v>0.58126</v>
      </c>
      <c r="DU8" s="7">
        <v>0.57238</v>
      </c>
      <c r="DV8" s="7">
        <v>0.60052000000000005</v>
      </c>
      <c r="DW8" s="7">
        <v>0.52017999999999998</v>
      </c>
      <c r="DX8" s="7">
        <v>0.58467000000000002</v>
      </c>
      <c r="DY8" s="7">
        <v>2.896E-2</v>
      </c>
      <c r="DZ8" s="7">
        <v>0.38896999999999998</v>
      </c>
      <c r="EA8" s="7">
        <v>0.65961999999999998</v>
      </c>
      <c r="EB8" s="7">
        <v>0.62222</v>
      </c>
      <c r="EC8" s="7">
        <v>0.60499000000000003</v>
      </c>
      <c r="ED8" s="7">
        <v>0.57918000000000003</v>
      </c>
      <c r="EE8" s="7">
        <v>0.56152999999999997</v>
      </c>
      <c r="EF8" s="7">
        <v>0.55318000000000001</v>
      </c>
      <c r="EG8" s="7">
        <v>0.58591000000000004</v>
      </c>
      <c r="EH8" s="7">
        <v>0.58287999999999995</v>
      </c>
      <c r="EI8" s="7">
        <v>0.57455000000000001</v>
      </c>
      <c r="EJ8" s="7">
        <v>0.63192000000000004</v>
      </c>
      <c r="EK8" s="7">
        <v>0.55794999999999995</v>
      </c>
      <c r="EL8" s="7">
        <v>0.60714000000000001</v>
      </c>
      <c r="EM8" s="7">
        <v>2.896E-2</v>
      </c>
      <c r="EN8" s="7">
        <v>0.45411000000000001</v>
      </c>
      <c r="EO8" s="7">
        <v>0.69891999999999999</v>
      </c>
      <c r="EP8" s="7">
        <v>0.65269999999999995</v>
      </c>
      <c r="EQ8" s="7">
        <v>0.62883</v>
      </c>
      <c r="ER8" s="7">
        <v>0.59484000000000004</v>
      </c>
      <c r="ES8" s="7">
        <v>0.57357000000000002</v>
      </c>
      <c r="ET8" s="7">
        <v>0.55962000000000001</v>
      </c>
      <c r="EU8" s="7">
        <v>0.58980999999999995</v>
      </c>
      <c r="EV8" s="7">
        <v>0.58521000000000001</v>
      </c>
      <c r="EW8" s="7">
        <v>0.57657999999999998</v>
      </c>
      <c r="EX8" s="7">
        <v>0.66385000000000005</v>
      </c>
      <c r="EY8" s="7">
        <v>0.60045999999999999</v>
      </c>
      <c r="EZ8" s="7">
        <v>0.63034000000000001</v>
      </c>
      <c r="FA8" s="7">
        <v>2.896E-2</v>
      </c>
      <c r="FB8" s="7">
        <v>0.46672999999999998</v>
      </c>
      <c r="FC8" s="7">
        <v>0.74512</v>
      </c>
      <c r="FD8" s="7">
        <v>0.70818999999999999</v>
      </c>
      <c r="FE8" s="7">
        <v>0.66647999999999996</v>
      </c>
      <c r="FF8" s="7">
        <v>0.61753000000000002</v>
      </c>
      <c r="FG8" s="7">
        <v>0.59187999999999996</v>
      </c>
      <c r="FH8" s="7">
        <v>0.56994</v>
      </c>
      <c r="FI8" s="7">
        <v>0.59604999999999997</v>
      </c>
      <c r="FJ8" s="7">
        <v>0.58972000000000002</v>
      </c>
      <c r="FK8" s="7">
        <v>0.57867999999999997</v>
      </c>
      <c r="FL8" s="7">
        <v>0.71060999999999996</v>
      </c>
      <c r="FM8" s="7">
        <v>0.63741999999999999</v>
      </c>
      <c r="FN8" s="7">
        <v>0.66435999999999995</v>
      </c>
      <c r="FO8" s="7">
        <v>2.896E-2</v>
      </c>
      <c r="FP8" s="7">
        <v>0.46311999999999998</v>
      </c>
      <c r="FQ8" s="7">
        <v>0.75441000000000003</v>
      </c>
      <c r="FR8" s="7">
        <v>0.72963</v>
      </c>
      <c r="FS8" s="7">
        <v>0.69055</v>
      </c>
      <c r="FT8" s="7">
        <v>0.63476999999999995</v>
      </c>
      <c r="FU8" s="7">
        <v>0.60094999999999998</v>
      </c>
      <c r="FV8" s="7">
        <v>0.57830999999999999</v>
      </c>
      <c r="FW8" s="7">
        <v>0.60102999999999995</v>
      </c>
      <c r="FX8" s="7">
        <v>0.59167000000000003</v>
      </c>
      <c r="FY8" s="7">
        <v>0.58138000000000001</v>
      </c>
      <c r="FZ8" s="7">
        <v>0.72801000000000005</v>
      </c>
      <c r="GA8" s="7">
        <v>0.64900999999999998</v>
      </c>
      <c r="GB8" s="7">
        <v>0.67874000000000001</v>
      </c>
      <c r="GC8" s="7">
        <v>2.9219999999999999E-2</v>
      </c>
      <c r="GD8" s="7">
        <v>0.43940000000000001</v>
      </c>
      <c r="GE8" s="7">
        <v>0.76209000000000005</v>
      </c>
      <c r="GF8" s="7">
        <v>0.75058999999999998</v>
      </c>
      <c r="GG8" s="7">
        <v>0.71572000000000002</v>
      </c>
      <c r="GH8" s="7">
        <v>0.65432000000000001</v>
      </c>
      <c r="GI8" s="7">
        <v>0.61329</v>
      </c>
      <c r="GJ8" s="7">
        <v>0.58765999999999996</v>
      </c>
      <c r="GK8" s="7">
        <v>0.60767000000000004</v>
      </c>
      <c r="GL8" s="7">
        <v>0.59472000000000003</v>
      </c>
      <c r="GM8" s="7">
        <v>0.58387999999999995</v>
      </c>
      <c r="GN8" s="7">
        <v>0.74500999999999995</v>
      </c>
      <c r="GO8" s="7">
        <v>0.65439000000000003</v>
      </c>
      <c r="GP8" s="7">
        <v>0.69371000000000005</v>
      </c>
      <c r="GQ8" s="7">
        <v>2.903E-2</v>
      </c>
      <c r="GR8" s="7">
        <v>0.39828000000000002</v>
      </c>
      <c r="GS8" s="7">
        <v>0.73984000000000005</v>
      </c>
      <c r="GT8" s="7">
        <v>0.75968000000000002</v>
      </c>
      <c r="GU8" s="7">
        <v>0.73441999999999996</v>
      </c>
      <c r="GV8" s="7">
        <v>0.67203999999999997</v>
      </c>
      <c r="GW8" s="7">
        <v>0.62478</v>
      </c>
      <c r="GX8" s="7">
        <v>0.59618000000000004</v>
      </c>
      <c r="GY8" s="7">
        <v>0.61362000000000005</v>
      </c>
      <c r="GZ8" s="7">
        <v>0.59792999999999996</v>
      </c>
      <c r="HA8" s="7">
        <v>0.58653</v>
      </c>
      <c r="HB8" s="7">
        <v>0.74492000000000003</v>
      </c>
      <c r="HC8" s="7">
        <v>0.64270000000000005</v>
      </c>
      <c r="HD8" s="7">
        <v>0.69816</v>
      </c>
      <c r="HE8" s="7">
        <v>2.896E-2</v>
      </c>
      <c r="HF8" s="7">
        <v>0.36414999999999997</v>
      </c>
      <c r="HG8" s="7">
        <v>0.74536999999999998</v>
      </c>
      <c r="HH8" s="7">
        <v>0.78122999999999998</v>
      </c>
      <c r="HI8" s="7">
        <v>0.75883999999999996</v>
      </c>
      <c r="HJ8" s="7">
        <v>0.69464000000000004</v>
      </c>
      <c r="HK8" s="7">
        <v>0.63998999999999995</v>
      </c>
      <c r="HL8" s="7">
        <v>0.60675000000000001</v>
      </c>
      <c r="HM8" s="7">
        <v>0.62094000000000005</v>
      </c>
      <c r="HN8" s="7">
        <v>0.60228000000000004</v>
      </c>
      <c r="HO8" s="7">
        <v>0.58931</v>
      </c>
      <c r="HP8" s="7">
        <v>0.76124999999999998</v>
      </c>
      <c r="HQ8" s="7">
        <v>0.64476999999999995</v>
      </c>
      <c r="HR8" s="7">
        <v>0.71360999999999997</v>
      </c>
      <c r="HS8" s="7">
        <v>2.896E-2</v>
      </c>
      <c r="HT8" s="7">
        <v>0.33567999999999998</v>
      </c>
      <c r="HU8" s="7">
        <v>0.71038999999999997</v>
      </c>
      <c r="HV8" s="7">
        <v>0.78863000000000005</v>
      </c>
      <c r="HW8" s="7">
        <v>0.78380000000000005</v>
      </c>
      <c r="HX8" s="7">
        <v>0.73460999999999999</v>
      </c>
      <c r="HY8" s="7">
        <v>0.67730999999999997</v>
      </c>
      <c r="HZ8" s="7">
        <v>0.63953000000000004</v>
      </c>
      <c r="IA8" s="7">
        <v>0.64986999999999995</v>
      </c>
      <c r="IB8" s="7">
        <v>0.60682000000000003</v>
      </c>
      <c r="IC8" s="7">
        <v>0.59248000000000001</v>
      </c>
      <c r="ID8" s="7">
        <v>0.75787000000000004</v>
      </c>
      <c r="IE8" s="7">
        <v>0.63470000000000004</v>
      </c>
      <c r="IF8" s="7">
        <v>0.72631999999999997</v>
      </c>
      <c r="IG8" s="7">
        <v>2.896E-2</v>
      </c>
      <c r="IH8" s="7">
        <v>0.31252999999999997</v>
      </c>
      <c r="II8" s="7">
        <v>0.80825000000000002</v>
      </c>
      <c r="IJ8" s="7">
        <v>0.84233000000000002</v>
      </c>
      <c r="IK8" s="7">
        <v>0.8659</v>
      </c>
      <c r="IL8" s="7">
        <v>0.75095000000000001</v>
      </c>
      <c r="IM8" s="7">
        <v>0.69194</v>
      </c>
      <c r="IN8" s="7">
        <v>0.65051999999999999</v>
      </c>
      <c r="IO8" s="7">
        <v>0.65791999999999995</v>
      </c>
      <c r="IP8" s="7">
        <v>0.61738999999999999</v>
      </c>
      <c r="IQ8" s="7">
        <v>0.59599999999999997</v>
      </c>
      <c r="IR8" s="7">
        <v>0.83647000000000005</v>
      </c>
      <c r="IS8" s="7">
        <v>0.68433999999999995</v>
      </c>
      <c r="IT8" s="7">
        <v>0.77664</v>
      </c>
      <c r="IU8" s="7">
        <v>2.896E-2</v>
      </c>
      <c r="IV8" s="7">
        <v>0.29376999999999998</v>
      </c>
      <c r="IW8" s="7">
        <v>0.80801999999999996</v>
      </c>
      <c r="IX8" s="7">
        <v>0.84035000000000004</v>
      </c>
      <c r="IY8" s="7">
        <v>0.86248999999999998</v>
      </c>
      <c r="IZ8" s="7">
        <v>0.78030999999999995</v>
      </c>
      <c r="JA8" s="7">
        <v>0.70691000000000004</v>
      </c>
      <c r="JB8" s="7">
        <v>0.66234000000000004</v>
      </c>
      <c r="JC8" s="7">
        <v>0.66666000000000003</v>
      </c>
      <c r="JD8" s="7">
        <v>0.62731000000000003</v>
      </c>
      <c r="JE8" s="7">
        <v>0.60129999999999995</v>
      </c>
      <c r="JF8" s="7">
        <v>0.83481000000000005</v>
      </c>
      <c r="JG8" s="7">
        <v>0.67837999999999998</v>
      </c>
      <c r="JH8" s="7">
        <v>0.78281000000000001</v>
      </c>
      <c r="JI8" s="7">
        <v>2.896E-2</v>
      </c>
      <c r="JJ8" s="7">
        <v>0.27859</v>
      </c>
      <c r="JK8" s="7">
        <v>0.80781999999999998</v>
      </c>
      <c r="JL8" s="7">
        <v>0.83875999999999995</v>
      </c>
      <c r="JM8" s="7">
        <v>0.87412999999999996</v>
      </c>
      <c r="JN8" s="7">
        <v>0.80398000000000003</v>
      </c>
      <c r="JO8" s="7">
        <v>0.72516000000000003</v>
      </c>
      <c r="JP8" s="7">
        <v>0.67486999999999997</v>
      </c>
      <c r="JQ8" s="7">
        <v>0.67610999999999999</v>
      </c>
      <c r="JR8" s="7">
        <v>0.63690999999999998</v>
      </c>
      <c r="JS8" s="7">
        <v>0.60773999999999995</v>
      </c>
      <c r="JT8" s="7">
        <v>0.8377</v>
      </c>
      <c r="JU8" s="7">
        <v>0.67669000000000001</v>
      </c>
      <c r="JV8" s="7">
        <v>0.79137000000000002</v>
      </c>
    </row>
    <row r="9" spans="1:282">
      <c r="A9" s="109" t="s">
        <v>150</v>
      </c>
      <c r="B9" s="109" t="s">
        <v>212</v>
      </c>
      <c r="C9" s="7">
        <v>1.2630000000000001E-2</v>
      </c>
      <c r="D9" s="7">
        <v>7.46E-2</v>
      </c>
      <c r="E9" s="7">
        <v>0.14435000000000001</v>
      </c>
      <c r="F9" s="7">
        <v>0.20788999999999999</v>
      </c>
      <c r="G9" s="7">
        <v>0.22055</v>
      </c>
      <c r="H9" s="7">
        <v>0.24148</v>
      </c>
      <c r="I9" s="7">
        <v>0.24148</v>
      </c>
      <c r="J9" s="7">
        <v>0.24148</v>
      </c>
      <c r="K9" s="7">
        <v>0.24148</v>
      </c>
      <c r="L9" s="7">
        <v>0.24162</v>
      </c>
      <c r="M9" s="7">
        <v>0.24148</v>
      </c>
      <c r="N9" s="7">
        <v>0.18595</v>
      </c>
      <c r="O9" s="7">
        <v>0.15023</v>
      </c>
      <c r="P9" s="7">
        <v>0.20727000000000001</v>
      </c>
      <c r="Q9" s="7">
        <v>1.2630000000000001E-2</v>
      </c>
      <c r="R9" s="7">
        <v>7.46E-2</v>
      </c>
      <c r="S9" s="7">
        <v>0.14435000000000001</v>
      </c>
      <c r="T9" s="7">
        <v>0.20788999999999999</v>
      </c>
      <c r="U9" s="7">
        <v>0.22055</v>
      </c>
      <c r="V9" s="7">
        <v>0.24148</v>
      </c>
      <c r="W9" s="7">
        <v>0.24148</v>
      </c>
      <c r="X9" s="7">
        <v>0.24148</v>
      </c>
      <c r="Y9" s="7">
        <v>0.24148</v>
      </c>
      <c r="Z9" s="7">
        <v>0.24157000000000001</v>
      </c>
      <c r="AA9" s="7">
        <v>0.24148</v>
      </c>
      <c r="AB9" s="7">
        <v>0.18598999999999999</v>
      </c>
      <c r="AC9" s="7">
        <v>0.15037</v>
      </c>
      <c r="AD9" s="7">
        <v>0.20732</v>
      </c>
      <c r="AE9" s="7">
        <v>1.2630000000000001E-2</v>
      </c>
      <c r="AF9" s="7">
        <v>7.46E-2</v>
      </c>
      <c r="AG9" s="7">
        <v>0.14435000000000001</v>
      </c>
      <c r="AH9" s="7">
        <v>0.20788999999999999</v>
      </c>
      <c r="AI9" s="7">
        <v>0.22055</v>
      </c>
      <c r="AJ9" s="7">
        <v>0.24148</v>
      </c>
      <c r="AK9" s="7">
        <v>0.24148</v>
      </c>
      <c r="AL9" s="7">
        <v>0.24148</v>
      </c>
      <c r="AM9" s="7">
        <v>0.24148</v>
      </c>
      <c r="AN9" s="7">
        <v>0.24152999999999999</v>
      </c>
      <c r="AO9" s="7">
        <v>0.24148</v>
      </c>
      <c r="AP9" s="7">
        <v>0.18604999999999999</v>
      </c>
      <c r="AQ9" s="7">
        <v>0.15051999999999999</v>
      </c>
      <c r="AR9" s="7">
        <v>0.20738999999999999</v>
      </c>
      <c r="AS9" s="7">
        <v>1.2630000000000001E-2</v>
      </c>
      <c r="AT9" s="7">
        <v>7.46E-2</v>
      </c>
      <c r="AU9" s="7">
        <v>0.14435000000000001</v>
      </c>
      <c r="AV9" s="7">
        <v>0.20788999999999999</v>
      </c>
      <c r="AW9" s="7">
        <v>0.22055</v>
      </c>
      <c r="AX9" s="7">
        <v>0.24148</v>
      </c>
      <c r="AY9" s="7">
        <v>0.24148</v>
      </c>
      <c r="AZ9" s="7">
        <v>0.24148</v>
      </c>
      <c r="BA9" s="7">
        <v>0.24148</v>
      </c>
      <c r="BB9" s="7">
        <v>0.24148</v>
      </c>
      <c r="BC9" s="7">
        <v>0.24148</v>
      </c>
      <c r="BD9" s="7">
        <v>0.18612000000000001</v>
      </c>
      <c r="BE9" s="7">
        <v>0.15071999999999999</v>
      </c>
      <c r="BF9" s="7">
        <v>0.20748</v>
      </c>
      <c r="BG9" s="7">
        <v>1.2630000000000001E-2</v>
      </c>
      <c r="BH9" s="7">
        <v>7.4700000000000003E-2</v>
      </c>
      <c r="BI9" s="7">
        <v>0.14504</v>
      </c>
      <c r="BJ9" s="7">
        <v>0.20891000000000001</v>
      </c>
      <c r="BK9" s="7">
        <v>0.22062999999999999</v>
      </c>
      <c r="BL9" s="7">
        <v>0.24152999999999999</v>
      </c>
      <c r="BM9" s="7">
        <v>0.24152000000000001</v>
      </c>
      <c r="BN9" s="7">
        <v>0.24149999999999999</v>
      </c>
      <c r="BO9" s="7">
        <v>0.24148</v>
      </c>
      <c r="BP9" s="7">
        <v>0.24157000000000001</v>
      </c>
      <c r="BQ9" s="7">
        <v>0.24148</v>
      </c>
      <c r="BR9" s="7">
        <v>0.18683</v>
      </c>
      <c r="BS9" s="7">
        <v>0.15143000000000001</v>
      </c>
      <c r="BT9" s="7">
        <v>0.20801</v>
      </c>
      <c r="BU9" s="7">
        <v>1.2630000000000001E-2</v>
      </c>
      <c r="BV9" s="7">
        <v>7.6280000000000001E-2</v>
      </c>
      <c r="BW9" s="7">
        <v>0.15637000000000001</v>
      </c>
      <c r="BX9" s="7">
        <v>0.22566</v>
      </c>
      <c r="BY9" s="7">
        <v>0.22217999999999999</v>
      </c>
      <c r="BZ9" s="7">
        <v>0.24249000000000001</v>
      </c>
      <c r="CA9" s="7">
        <v>0.2422</v>
      </c>
      <c r="CB9" s="7">
        <v>0.24188999999999999</v>
      </c>
      <c r="CC9" s="7">
        <v>0.24168000000000001</v>
      </c>
      <c r="CD9" s="7">
        <v>0.24343999999999999</v>
      </c>
      <c r="CE9" s="7">
        <v>0.24151</v>
      </c>
      <c r="CF9" s="7">
        <v>0.19736999999999999</v>
      </c>
      <c r="CG9" s="7">
        <v>0.15937999999999999</v>
      </c>
      <c r="CH9" s="7">
        <v>0.21479999999999999</v>
      </c>
      <c r="CI9" s="7">
        <v>1.2630000000000001E-2</v>
      </c>
      <c r="CJ9" s="7">
        <v>0.11230999999999999</v>
      </c>
      <c r="CK9" s="7">
        <v>0.20447000000000001</v>
      </c>
      <c r="CL9" s="7">
        <v>0.25367000000000001</v>
      </c>
      <c r="CM9" s="7">
        <v>0.24277000000000001</v>
      </c>
      <c r="CN9" s="7">
        <v>0.25453999999999999</v>
      </c>
      <c r="CO9" s="7">
        <v>0.25074000000000002</v>
      </c>
      <c r="CP9" s="7">
        <v>0.24690000000000001</v>
      </c>
      <c r="CQ9" s="7">
        <v>0.24440999999999999</v>
      </c>
      <c r="CR9" s="7">
        <v>0.24460000000000001</v>
      </c>
      <c r="CS9" s="7">
        <v>0.24435999999999999</v>
      </c>
      <c r="CT9" s="7">
        <v>0.23133000000000001</v>
      </c>
      <c r="CU9" s="7">
        <v>0.19425000000000001</v>
      </c>
      <c r="CV9" s="7">
        <v>0.23871999999999999</v>
      </c>
      <c r="CW9" s="7">
        <v>1.2630000000000001E-2</v>
      </c>
      <c r="CX9" s="7">
        <v>0.14749000000000001</v>
      </c>
      <c r="CY9" s="7">
        <v>0.25195000000000001</v>
      </c>
      <c r="CZ9" s="7">
        <v>0.28421000000000002</v>
      </c>
      <c r="DA9" s="7">
        <v>0.26223000000000002</v>
      </c>
      <c r="DB9" s="7">
        <v>0.26656999999999997</v>
      </c>
      <c r="DC9" s="7">
        <v>0.25864999999999999</v>
      </c>
      <c r="DD9" s="7">
        <v>0.25192999999999999</v>
      </c>
      <c r="DE9" s="7">
        <v>0.24722</v>
      </c>
      <c r="DF9" s="7">
        <v>0.24740999999999999</v>
      </c>
      <c r="DG9" s="7">
        <v>0.24442</v>
      </c>
      <c r="DH9" s="7">
        <v>0.26551999999999998</v>
      </c>
      <c r="DI9" s="7">
        <v>0.22902</v>
      </c>
      <c r="DJ9" s="7">
        <v>0.26257999999999998</v>
      </c>
      <c r="DK9" s="7">
        <v>1.2630000000000001E-2</v>
      </c>
      <c r="DL9" s="7">
        <v>0.19181999999999999</v>
      </c>
      <c r="DM9" s="7">
        <v>0.31703999999999999</v>
      </c>
      <c r="DN9" s="7">
        <v>0.32891999999999999</v>
      </c>
      <c r="DO9" s="7">
        <v>0.28946</v>
      </c>
      <c r="DP9" s="7">
        <v>0.28399999999999997</v>
      </c>
      <c r="DQ9" s="7">
        <v>0.27010000000000001</v>
      </c>
      <c r="DR9" s="7">
        <v>0.25913000000000003</v>
      </c>
      <c r="DS9" s="7">
        <v>0.25139</v>
      </c>
      <c r="DT9" s="7">
        <v>0.25124000000000002</v>
      </c>
      <c r="DU9" s="7">
        <v>0.24517</v>
      </c>
      <c r="DV9" s="7">
        <v>0.31335000000000002</v>
      </c>
      <c r="DW9" s="7">
        <v>0.27606000000000003</v>
      </c>
      <c r="DX9" s="7">
        <v>0.29593999999999998</v>
      </c>
      <c r="DY9" s="7">
        <v>1.2630000000000001E-2</v>
      </c>
      <c r="DZ9" s="7">
        <v>0.22742000000000001</v>
      </c>
      <c r="EA9" s="7">
        <v>0.35508000000000001</v>
      </c>
      <c r="EB9" s="7">
        <v>0.35880000000000001</v>
      </c>
      <c r="EC9" s="7">
        <v>0.31157000000000001</v>
      </c>
      <c r="ED9" s="7">
        <v>0.29769000000000001</v>
      </c>
      <c r="EE9" s="7">
        <v>0.27855999999999997</v>
      </c>
      <c r="EF9" s="7">
        <v>0.26368000000000003</v>
      </c>
      <c r="EG9" s="7">
        <v>0.25430999999999998</v>
      </c>
      <c r="EH9" s="7">
        <v>0.25208000000000003</v>
      </c>
      <c r="EI9" s="7">
        <v>0.24668999999999999</v>
      </c>
      <c r="EJ9" s="7">
        <v>0.34419</v>
      </c>
      <c r="EK9" s="7">
        <v>0.30863000000000002</v>
      </c>
      <c r="EL9" s="7">
        <v>0.31772</v>
      </c>
      <c r="EM9" s="7">
        <v>1.2630000000000001E-2</v>
      </c>
      <c r="EN9" s="7">
        <v>0.29199999999999998</v>
      </c>
      <c r="EO9" s="7">
        <v>0.40573999999999999</v>
      </c>
      <c r="EP9" s="7">
        <v>0.39550999999999997</v>
      </c>
      <c r="EQ9" s="7">
        <v>0.33803</v>
      </c>
      <c r="ER9" s="7">
        <v>0.31403999999999999</v>
      </c>
      <c r="ES9" s="7">
        <v>0.29160999999999998</v>
      </c>
      <c r="ET9" s="7">
        <v>0.27083000000000002</v>
      </c>
      <c r="EU9" s="7">
        <v>0.25857999999999998</v>
      </c>
      <c r="EV9" s="7">
        <v>0.25466</v>
      </c>
      <c r="EW9" s="7">
        <v>0.24804999999999999</v>
      </c>
      <c r="EX9" s="7">
        <v>0.38334000000000001</v>
      </c>
      <c r="EY9" s="7">
        <v>0.35572999999999999</v>
      </c>
      <c r="EZ9" s="7">
        <v>0.34550999999999998</v>
      </c>
      <c r="FA9" s="7">
        <v>1.2630000000000001E-2</v>
      </c>
      <c r="FB9" s="7">
        <v>0.35871999999999998</v>
      </c>
      <c r="FC9" s="7">
        <v>0.50836000000000003</v>
      </c>
      <c r="FD9" s="7">
        <v>0.48494999999999999</v>
      </c>
      <c r="FE9" s="7">
        <v>0.39416000000000001</v>
      </c>
      <c r="FF9" s="7">
        <v>0.34540999999999999</v>
      </c>
      <c r="FG9" s="7">
        <v>0.31161</v>
      </c>
      <c r="FH9" s="7">
        <v>0.28198000000000001</v>
      </c>
      <c r="FI9" s="7">
        <v>0.26549</v>
      </c>
      <c r="FJ9" s="7">
        <v>0.25786999999999999</v>
      </c>
      <c r="FK9" s="7">
        <v>0.24970999999999999</v>
      </c>
      <c r="FL9" s="7">
        <v>0.46833000000000002</v>
      </c>
      <c r="FM9" s="7">
        <v>0.43543999999999999</v>
      </c>
      <c r="FN9" s="7">
        <v>0.40372000000000002</v>
      </c>
      <c r="FO9" s="7">
        <v>1.2630000000000001E-2</v>
      </c>
      <c r="FP9" s="7">
        <v>0.41065000000000002</v>
      </c>
      <c r="FQ9" s="7">
        <v>0.56559999999999999</v>
      </c>
      <c r="FR9" s="7">
        <v>0.55030999999999997</v>
      </c>
      <c r="FS9" s="7">
        <v>0.44984000000000002</v>
      </c>
      <c r="FT9" s="7">
        <v>0.38089000000000001</v>
      </c>
      <c r="FU9" s="7">
        <v>0.33145999999999998</v>
      </c>
      <c r="FV9" s="7">
        <v>0.29533999999999999</v>
      </c>
      <c r="FW9" s="7">
        <v>0.27392</v>
      </c>
      <c r="FX9" s="7">
        <v>0.26141999999999999</v>
      </c>
      <c r="FY9" s="7">
        <v>0.25175999999999998</v>
      </c>
      <c r="FZ9" s="7">
        <v>0.52764</v>
      </c>
      <c r="GA9" s="7">
        <v>0.49275000000000002</v>
      </c>
      <c r="GB9" s="7">
        <v>0.44711000000000001</v>
      </c>
      <c r="GC9" s="7">
        <v>1.2630000000000001E-2</v>
      </c>
      <c r="GD9" s="7">
        <v>0.35593000000000002</v>
      </c>
      <c r="GE9" s="7">
        <v>0.58703000000000005</v>
      </c>
      <c r="GF9" s="7">
        <v>0.59067999999999998</v>
      </c>
      <c r="GG9" s="7">
        <v>0.49036999999999997</v>
      </c>
      <c r="GH9" s="7">
        <v>0.41050999999999999</v>
      </c>
      <c r="GI9" s="7">
        <v>0.34984999999999999</v>
      </c>
      <c r="GJ9" s="7">
        <v>0.30806</v>
      </c>
      <c r="GK9" s="7">
        <v>0.28156999999999999</v>
      </c>
      <c r="GL9" s="7">
        <v>0.26563999999999999</v>
      </c>
      <c r="GM9" s="7">
        <v>0.25419999999999998</v>
      </c>
      <c r="GN9" s="7">
        <v>0.56066000000000005</v>
      </c>
      <c r="GO9" s="7">
        <v>0.49995000000000001</v>
      </c>
      <c r="GP9" s="7">
        <v>0.47365000000000002</v>
      </c>
      <c r="GQ9" s="7">
        <v>1.2630000000000001E-2</v>
      </c>
      <c r="GR9" s="7">
        <v>0.29625000000000001</v>
      </c>
      <c r="GS9" s="7">
        <v>0.65610000000000002</v>
      </c>
      <c r="GT9" s="7">
        <v>0.70162999999999998</v>
      </c>
      <c r="GU9" s="7">
        <v>0.57499</v>
      </c>
      <c r="GV9" s="7">
        <v>0.47589999999999999</v>
      </c>
      <c r="GW9" s="7">
        <v>0.39661000000000002</v>
      </c>
      <c r="GX9" s="7">
        <v>0.34121000000000001</v>
      </c>
      <c r="GY9" s="7">
        <v>0.30070000000000002</v>
      </c>
      <c r="GZ9" s="7">
        <v>0.27322000000000002</v>
      </c>
      <c r="HA9" s="7">
        <v>0.25707999999999998</v>
      </c>
      <c r="HB9" s="7">
        <v>0.64802999999999999</v>
      </c>
      <c r="HC9" s="7">
        <v>0.54429000000000005</v>
      </c>
      <c r="HD9" s="7">
        <v>0.54269999999999996</v>
      </c>
      <c r="HE9" s="7">
        <v>1.2630000000000001E-2</v>
      </c>
      <c r="HF9" s="7">
        <v>0.24929999999999999</v>
      </c>
      <c r="HG9" s="7">
        <v>0.70152999999999999</v>
      </c>
      <c r="HH9" s="7">
        <v>0.80166000000000004</v>
      </c>
      <c r="HI9" s="7">
        <v>0.64937</v>
      </c>
      <c r="HJ9" s="7">
        <v>0.53076000000000001</v>
      </c>
      <c r="HK9" s="7">
        <v>0.42923</v>
      </c>
      <c r="HL9" s="7">
        <v>0.36398999999999998</v>
      </c>
      <c r="HM9" s="7">
        <v>0.31569000000000003</v>
      </c>
      <c r="HN9" s="7">
        <v>0.28271000000000002</v>
      </c>
      <c r="HO9" s="7">
        <v>0.26114999999999999</v>
      </c>
      <c r="HP9" s="7">
        <v>0.71994999999999998</v>
      </c>
      <c r="HQ9" s="7">
        <v>0.58189999999999997</v>
      </c>
      <c r="HR9" s="7">
        <v>0.59802999999999995</v>
      </c>
      <c r="HS9" s="7">
        <v>1.2630000000000001E-2</v>
      </c>
      <c r="HT9" s="7">
        <v>0.21243000000000001</v>
      </c>
      <c r="HU9" s="7">
        <v>0.62129999999999996</v>
      </c>
      <c r="HV9" s="7">
        <v>0.80898000000000003</v>
      </c>
      <c r="HW9" s="7">
        <v>0.72792000000000001</v>
      </c>
      <c r="HX9" s="7">
        <v>0.61338999999999999</v>
      </c>
      <c r="HY9" s="7">
        <v>0.50644</v>
      </c>
      <c r="HZ9" s="7">
        <v>0.43207000000000001</v>
      </c>
      <c r="IA9" s="7">
        <v>0.3775</v>
      </c>
      <c r="IB9" s="7">
        <v>0.29087000000000002</v>
      </c>
      <c r="IC9" s="7">
        <v>0.26658999999999999</v>
      </c>
      <c r="ID9" s="7">
        <v>0.71501999999999999</v>
      </c>
      <c r="IE9" s="7">
        <v>0.56838999999999995</v>
      </c>
      <c r="IF9" s="7">
        <v>0.62544</v>
      </c>
      <c r="IG9" s="7">
        <v>1.2630000000000001E-2</v>
      </c>
      <c r="IH9" s="7">
        <v>0.18332000000000001</v>
      </c>
      <c r="II9" s="7">
        <v>0.80278000000000005</v>
      </c>
      <c r="IJ9" s="7">
        <v>0.86814000000000002</v>
      </c>
      <c r="IK9" s="7">
        <v>0.85721000000000003</v>
      </c>
      <c r="IL9" s="7">
        <v>0.64432</v>
      </c>
      <c r="IM9" s="7">
        <v>0.53136000000000005</v>
      </c>
      <c r="IN9" s="7">
        <v>0.44974999999999998</v>
      </c>
      <c r="IO9" s="7">
        <v>0.39071</v>
      </c>
      <c r="IP9" s="7">
        <v>0.31230999999999998</v>
      </c>
      <c r="IQ9" s="7">
        <v>0.2727</v>
      </c>
      <c r="IR9" s="7">
        <v>0.84052000000000004</v>
      </c>
      <c r="IS9" s="7">
        <v>0.64968999999999999</v>
      </c>
      <c r="IT9" s="7">
        <v>0.70628000000000002</v>
      </c>
      <c r="IU9" s="7">
        <v>1.2630000000000001E-2</v>
      </c>
      <c r="IV9" s="7">
        <v>0.16037999999999999</v>
      </c>
      <c r="IW9" s="7">
        <v>0.80269999999999997</v>
      </c>
      <c r="IX9" s="7">
        <v>0.87751000000000001</v>
      </c>
      <c r="IY9" s="7">
        <v>0.86524000000000001</v>
      </c>
      <c r="IZ9" s="7">
        <v>0.69752999999999998</v>
      </c>
      <c r="JA9" s="7">
        <v>0.55759000000000003</v>
      </c>
      <c r="JB9" s="7">
        <v>0.46910000000000002</v>
      </c>
      <c r="JC9" s="7">
        <v>0.40497</v>
      </c>
      <c r="JD9" s="7">
        <v>0.33165</v>
      </c>
      <c r="JE9" s="7">
        <v>0.28266999999999998</v>
      </c>
      <c r="JF9" s="7">
        <v>0.84606000000000003</v>
      </c>
      <c r="JG9" s="7">
        <v>0.64781</v>
      </c>
      <c r="JH9" s="7">
        <v>0.72162000000000004</v>
      </c>
      <c r="JI9" s="7">
        <v>1.2630000000000001E-2</v>
      </c>
      <c r="JJ9" s="7">
        <v>0.14230000000000001</v>
      </c>
      <c r="JK9" s="7">
        <v>0.80262999999999995</v>
      </c>
      <c r="JL9" s="7">
        <v>0.875</v>
      </c>
      <c r="JM9" s="7">
        <v>0.87073</v>
      </c>
      <c r="JN9" s="7">
        <v>0.74026000000000003</v>
      </c>
      <c r="JO9" s="7">
        <v>0.58997999999999995</v>
      </c>
      <c r="JP9" s="7">
        <v>0.49001</v>
      </c>
      <c r="JQ9" s="7">
        <v>0.42041000000000001</v>
      </c>
      <c r="JR9" s="7">
        <v>0.34967999999999999</v>
      </c>
      <c r="JS9" s="7">
        <v>0.29497000000000001</v>
      </c>
      <c r="JT9" s="7">
        <v>0.84689000000000003</v>
      </c>
      <c r="JU9" s="7">
        <v>0.64398999999999995</v>
      </c>
      <c r="JV9" s="7">
        <v>0.73392999999999997</v>
      </c>
    </row>
    <row r="10" spans="1:282">
      <c r="A10" s="109" t="s">
        <v>151</v>
      </c>
      <c r="B10" s="109" t="s">
        <v>208</v>
      </c>
      <c r="C10" s="7">
        <v>6.2300000000000003E-3</v>
      </c>
      <c r="D10" s="7">
        <v>7.7530000000000002E-2</v>
      </c>
      <c r="E10" s="7">
        <v>0.11754000000000001</v>
      </c>
      <c r="F10" s="7">
        <v>0.11754000000000001</v>
      </c>
      <c r="G10" s="7">
        <v>0.11754000000000001</v>
      </c>
      <c r="H10" s="7">
        <v>0.11754000000000001</v>
      </c>
      <c r="I10" s="7">
        <v>0.11754000000000001</v>
      </c>
      <c r="J10" s="7">
        <v>0.11754000000000001</v>
      </c>
      <c r="K10" s="7">
        <v>0.11754000000000001</v>
      </c>
      <c r="L10" s="7">
        <v>0.1176</v>
      </c>
      <c r="M10" s="7">
        <v>0.11754000000000001</v>
      </c>
      <c r="N10" s="7">
        <v>0.11754000000000001</v>
      </c>
      <c r="O10" s="7">
        <v>0.1047</v>
      </c>
      <c r="P10" s="7">
        <v>0.11754000000000001</v>
      </c>
      <c r="Q10" s="7">
        <v>6.2300000000000003E-3</v>
      </c>
      <c r="R10" s="7">
        <v>7.7530000000000002E-2</v>
      </c>
      <c r="S10" s="7">
        <v>0.11754000000000001</v>
      </c>
      <c r="T10" s="7">
        <v>0.11754000000000001</v>
      </c>
      <c r="U10" s="7">
        <v>0.11754000000000001</v>
      </c>
      <c r="V10" s="7">
        <v>0.11754000000000001</v>
      </c>
      <c r="W10" s="7">
        <v>0.11754000000000001</v>
      </c>
      <c r="X10" s="7">
        <v>0.11754000000000001</v>
      </c>
      <c r="Y10" s="7">
        <v>0.11754000000000001</v>
      </c>
      <c r="Z10" s="7">
        <v>0.11758</v>
      </c>
      <c r="AA10" s="7">
        <v>0.11754000000000001</v>
      </c>
      <c r="AB10" s="7">
        <v>0.11754000000000001</v>
      </c>
      <c r="AC10" s="7">
        <v>0.10474</v>
      </c>
      <c r="AD10" s="7">
        <v>0.11754000000000001</v>
      </c>
      <c r="AE10" s="7">
        <v>6.2300000000000003E-3</v>
      </c>
      <c r="AF10" s="7">
        <v>7.7530000000000002E-2</v>
      </c>
      <c r="AG10" s="7">
        <v>0.11754000000000001</v>
      </c>
      <c r="AH10" s="7">
        <v>0.11754000000000001</v>
      </c>
      <c r="AI10" s="7">
        <v>0.11754000000000001</v>
      </c>
      <c r="AJ10" s="7">
        <v>0.11754000000000001</v>
      </c>
      <c r="AK10" s="7">
        <v>0.11754000000000001</v>
      </c>
      <c r="AL10" s="7">
        <v>0.11754000000000001</v>
      </c>
      <c r="AM10" s="7">
        <v>0.11754000000000001</v>
      </c>
      <c r="AN10" s="7">
        <v>0.11756</v>
      </c>
      <c r="AO10" s="7">
        <v>0.11754000000000001</v>
      </c>
      <c r="AP10" s="7">
        <v>0.11754000000000001</v>
      </c>
      <c r="AQ10" s="7">
        <v>0.10478</v>
      </c>
      <c r="AR10" s="7">
        <v>0.11754000000000001</v>
      </c>
      <c r="AS10" s="7">
        <v>6.2300000000000003E-3</v>
      </c>
      <c r="AT10" s="7">
        <v>7.7530000000000002E-2</v>
      </c>
      <c r="AU10" s="7">
        <v>0.11754000000000001</v>
      </c>
      <c r="AV10" s="7">
        <v>0.11754000000000001</v>
      </c>
      <c r="AW10" s="7">
        <v>0.11754000000000001</v>
      </c>
      <c r="AX10" s="7">
        <v>0.11754000000000001</v>
      </c>
      <c r="AY10" s="7">
        <v>0.11754000000000001</v>
      </c>
      <c r="AZ10" s="7">
        <v>0.11754000000000001</v>
      </c>
      <c r="BA10" s="7">
        <v>0.11754000000000001</v>
      </c>
      <c r="BB10" s="7">
        <v>0.11754000000000001</v>
      </c>
      <c r="BC10" s="7">
        <v>0.11754000000000001</v>
      </c>
      <c r="BD10" s="7">
        <v>0.11754000000000001</v>
      </c>
      <c r="BE10" s="7">
        <v>0.10484</v>
      </c>
      <c r="BF10" s="7">
        <v>0.11754000000000001</v>
      </c>
      <c r="BG10" s="7">
        <v>6.2300000000000003E-3</v>
      </c>
      <c r="BH10" s="7">
        <v>7.7560000000000004E-2</v>
      </c>
      <c r="BI10" s="7">
        <v>0.11778</v>
      </c>
      <c r="BJ10" s="7">
        <v>0.11788999999999999</v>
      </c>
      <c r="BK10" s="7">
        <v>0.11756</v>
      </c>
      <c r="BL10" s="7">
        <v>0.11756</v>
      </c>
      <c r="BM10" s="7">
        <v>0.11754000000000001</v>
      </c>
      <c r="BN10" s="7">
        <v>0.11754000000000001</v>
      </c>
      <c r="BO10" s="7">
        <v>0.11754000000000001</v>
      </c>
      <c r="BP10" s="7">
        <v>0.11754000000000001</v>
      </c>
      <c r="BQ10" s="7">
        <v>0.11754000000000001</v>
      </c>
      <c r="BR10" s="7">
        <v>0.11776</v>
      </c>
      <c r="BS10" s="7">
        <v>0.10507</v>
      </c>
      <c r="BT10" s="7">
        <v>0.11768000000000001</v>
      </c>
      <c r="BU10" s="7">
        <v>6.2300000000000003E-3</v>
      </c>
      <c r="BV10" s="7">
        <v>7.8119999999999995E-2</v>
      </c>
      <c r="BW10" s="7">
        <v>0.12175</v>
      </c>
      <c r="BX10" s="7">
        <v>0.12374</v>
      </c>
      <c r="BY10" s="7">
        <v>0.1181</v>
      </c>
      <c r="BZ10" s="7">
        <v>0.11788999999999999</v>
      </c>
      <c r="CA10" s="7">
        <v>0.11777</v>
      </c>
      <c r="CB10" s="7">
        <v>0.11769</v>
      </c>
      <c r="CC10" s="7">
        <v>0.11759</v>
      </c>
      <c r="CD10" s="7">
        <v>0.11821</v>
      </c>
      <c r="CE10" s="7">
        <v>0.11754000000000001</v>
      </c>
      <c r="CF10" s="7">
        <v>0.12141</v>
      </c>
      <c r="CG10" s="7">
        <v>0.10783</v>
      </c>
      <c r="CH10" s="7">
        <v>0.11999</v>
      </c>
      <c r="CI10" s="7">
        <v>6.2300000000000003E-3</v>
      </c>
      <c r="CJ10" s="7">
        <v>9.4570000000000001E-2</v>
      </c>
      <c r="CK10" s="7">
        <v>0.14088999999999999</v>
      </c>
      <c r="CL10" s="7">
        <v>0.13422999999999999</v>
      </c>
      <c r="CM10" s="7">
        <v>0.12556999999999999</v>
      </c>
      <c r="CN10" s="7">
        <v>0.12232</v>
      </c>
      <c r="CO10" s="7">
        <v>0.12092</v>
      </c>
      <c r="CP10" s="7">
        <v>0.11964</v>
      </c>
      <c r="CQ10" s="7">
        <v>0.11855</v>
      </c>
      <c r="CR10" s="7">
        <v>0.11863</v>
      </c>
      <c r="CS10" s="7">
        <v>0.11855</v>
      </c>
      <c r="CT10" s="7">
        <v>0.13447000000000001</v>
      </c>
      <c r="CU10" s="7">
        <v>0.12204</v>
      </c>
      <c r="CV10" s="7">
        <v>0.12909999999999999</v>
      </c>
      <c r="CW10" s="7">
        <v>6.2300000000000003E-3</v>
      </c>
      <c r="CX10" s="7">
        <v>0.1084</v>
      </c>
      <c r="CY10" s="7">
        <v>0.15925</v>
      </c>
      <c r="CZ10" s="7">
        <v>0.14568999999999999</v>
      </c>
      <c r="DA10" s="7">
        <v>0.13263</v>
      </c>
      <c r="DB10" s="7">
        <v>0.12665999999999999</v>
      </c>
      <c r="DC10" s="7">
        <v>0.12379999999999999</v>
      </c>
      <c r="DD10" s="7">
        <v>0.12146999999999999</v>
      </c>
      <c r="DE10" s="7">
        <v>0.11962</v>
      </c>
      <c r="DF10" s="7">
        <v>0.11969</v>
      </c>
      <c r="DG10" s="7">
        <v>0.11856999999999999</v>
      </c>
      <c r="DH10" s="7">
        <v>0.1474</v>
      </c>
      <c r="DI10" s="7">
        <v>0.13533999999999999</v>
      </c>
      <c r="DJ10" s="7">
        <v>0.13803000000000001</v>
      </c>
      <c r="DK10" s="7">
        <v>6.2300000000000003E-3</v>
      </c>
      <c r="DL10" s="7">
        <v>0.11826</v>
      </c>
      <c r="DM10" s="7">
        <v>0.17657</v>
      </c>
      <c r="DN10" s="7">
        <v>0.159</v>
      </c>
      <c r="DO10" s="7">
        <v>0.14088999999999999</v>
      </c>
      <c r="DP10" s="7">
        <v>0.13170000000000001</v>
      </c>
      <c r="DQ10" s="7">
        <v>0.12701999999999999</v>
      </c>
      <c r="DR10" s="7">
        <v>0.12356</v>
      </c>
      <c r="DS10" s="7">
        <v>0.12084</v>
      </c>
      <c r="DT10" s="7">
        <v>0.12077</v>
      </c>
      <c r="DU10" s="7">
        <v>0.11885</v>
      </c>
      <c r="DV10" s="7">
        <v>0.16083</v>
      </c>
      <c r="DW10" s="7">
        <v>0.14777000000000001</v>
      </c>
      <c r="DX10" s="7">
        <v>0.14737</v>
      </c>
      <c r="DY10" s="7">
        <v>6.2300000000000003E-3</v>
      </c>
      <c r="DZ10" s="7">
        <v>0.14297000000000001</v>
      </c>
      <c r="EA10" s="7">
        <v>0.18734999999999999</v>
      </c>
      <c r="EB10" s="7">
        <v>0.16853000000000001</v>
      </c>
      <c r="EC10" s="7">
        <v>0.15154999999999999</v>
      </c>
      <c r="ED10" s="7">
        <v>0.13896</v>
      </c>
      <c r="EE10" s="7">
        <v>0.13119</v>
      </c>
      <c r="EF10" s="7">
        <v>0.12548000000000001</v>
      </c>
      <c r="EG10" s="7">
        <v>0.1222</v>
      </c>
      <c r="EH10" s="7">
        <v>0.12157999999999999</v>
      </c>
      <c r="EI10" s="7">
        <v>0.11933000000000001</v>
      </c>
      <c r="EJ10" s="7">
        <v>0.1711</v>
      </c>
      <c r="EK10" s="7">
        <v>0.16253000000000001</v>
      </c>
      <c r="EL10" s="7">
        <v>0.15514</v>
      </c>
      <c r="EM10" s="7">
        <v>6.2300000000000003E-3</v>
      </c>
      <c r="EN10" s="7">
        <v>0.17777000000000001</v>
      </c>
      <c r="EO10" s="7">
        <v>0.20856</v>
      </c>
      <c r="EP10" s="7">
        <v>0.18196999999999999</v>
      </c>
      <c r="EQ10" s="7">
        <v>0.16578999999999999</v>
      </c>
      <c r="ER10" s="7">
        <v>0.14810000000000001</v>
      </c>
      <c r="ES10" s="7">
        <v>0.14001</v>
      </c>
      <c r="ET10" s="7">
        <v>0.12934000000000001</v>
      </c>
      <c r="EU10" s="7">
        <v>0.12449</v>
      </c>
      <c r="EV10" s="7">
        <v>0.12343999999999999</v>
      </c>
      <c r="EW10" s="7">
        <v>0.11990000000000001</v>
      </c>
      <c r="EX10" s="7">
        <v>0.18770000000000001</v>
      </c>
      <c r="EY10" s="7">
        <v>0.1847</v>
      </c>
      <c r="EZ10" s="7">
        <v>0.16766</v>
      </c>
      <c r="FA10" s="7">
        <v>6.2300000000000003E-3</v>
      </c>
      <c r="FB10" s="7">
        <v>0.18937999999999999</v>
      </c>
      <c r="FC10" s="7">
        <v>0.24134</v>
      </c>
      <c r="FD10" s="7">
        <v>0.21371000000000001</v>
      </c>
      <c r="FE10" s="7">
        <v>0.18428</v>
      </c>
      <c r="FF10" s="7">
        <v>0.15961</v>
      </c>
      <c r="FG10" s="7">
        <v>0.14771999999999999</v>
      </c>
      <c r="FH10" s="7">
        <v>0.13425000000000001</v>
      </c>
      <c r="FI10" s="7">
        <v>0.12709000000000001</v>
      </c>
      <c r="FJ10" s="7">
        <v>0.12520000000000001</v>
      </c>
      <c r="FK10" s="7">
        <v>0.12078999999999999</v>
      </c>
      <c r="FL10" s="7">
        <v>0.21601999999999999</v>
      </c>
      <c r="FM10" s="7">
        <v>0.20802999999999999</v>
      </c>
      <c r="FN10" s="7">
        <v>0.18737999999999999</v>
      </c>
      <c r="FO10" s="7">
        <v>6.2300000000000003E-3</v>
      </c>
      <c r="FP10" s="7">
        <v>0.17287</v>
      </c>
      <c r="FQ10" s="7">
        <v>0.24340000000000001</v>
      </c>
      <c r="FR10" s="7">
        <v>0.22228000000000001</v>
      </c>
      <c r="FS10" s="7">
        <v>0.19252</v>
      </c>
      <c r="FT10" s="7">
        <v>0.16619</v>
      </c>
      <c r="FU10" s="7">
        <v>0.15132999999999999</v>
      </c>
      <c r="FV10" s="7">
        <v>0.13785</v>
      </c>
      <c r="FW10" s="7">
        <v>0.12903999999999999</v>
      </c>
      <c r="FX10" s="7">
        <v>0.12576999999999999</v>
      </c>
      <c r="FY10" s="7">
        <v>0.12189999999999999</v>
      </c>
      <c r="FZ10" s="7">
        <v>0.22189999999999999</v>
      </c>
      <c r="GA10" s="7">
        <v>0.20727999999999999</v>
      </c>
      <c r="GB10" s="7">
        <v>0.19238</v>
      </c>
      <c r="GC10" s="7">
        <v>6.3699999999999998E-3</v>
      </c>
      <c r="GD10" s="7">
        <v>0.15486</v>
      </c>
      <c r="GE10" s="7">
        <v>0.23746999999999999</v>
      </c>
      <c r="GF10" s="7">
        <v>0.22761999999999999</v>
      </c>
      <c r="GG10" s="7">
        <v>0.19963</v>
      </c>
      <c r="GH10" s="7">
        <v>0.17247000000000001</v>
      </c>
      <c r="GI10" s="7">
        <v>0.15498999999999999</v>
      </c>
      <c r="GJ10" s="7">
        <v>0.14113000000000001</v>
      </c>
      <c r="GK10" s="7">
        <v>0.13120999999999999</v>
      </c>
      <c r="GL10" s="7">
        <v>0.12659000000000001</v>
      </c>
      <c r="GM10" s="7">
        <v>0.12288</v>
      </c>
      <c r="GN10" s="7">
        <v>0.22338</v>
      </c>
      <c r="GO10" s="7">
        <v>0.20305999999999999</v>
      </c>
      <c r="GP10" s="7">
        <v>0.19470000000000001</v>
      </c>
      <c r="GQ10" s="7">
        <v>6.2300000000000003E-3</v>
      </c>
      <c r="GR10" s="7">
        <v>0.14015</v>
      </c>
      <c r="GS10" s="7">
        <v>0.23480999999999999</v>
      </c>
      <c r="GT10" s="7">
        <v>0.23241000000000001</v>
      </c>
      <c r="GU10" s="7">
        <v>0.20713999999999999</v>
      </c>
      <c r="GV10" s="7">
        <v>0.17943000000000001</v>
      </c>
      <c r="GW10" s="7">
        <v>0.15969</v>
      </c>
      <c r="GX10" s="7">
        <v>0.14482999999999999</v>
      </c>
      <c r="GY10" s="7">
        <v>0.13383</v>
      </c>
      <c r="GZ10" s="7">
        <v>0.1278</v>
      </c>
      <c r="HA10" s="7">
        <v>0.12381</v>
      </c>
      <c r="HB10" s="7">
        <v>0.22606999999999999</v>
      </c>
      <c r="HC10" s="7">
        <v>0.20072999999999999</v>
      </c>
      <c r="HD10" s="7">
        <v>0.19803000000000001</v>
      </c>
      <c r="HE10" s="7">
        <v>6.2300000000000003E-3</v>
      </c>
      <c r="HF10" s="7">
        <v>0.12801999999999999</v>
      </c>
      <c r="HG10" s="7">
        <v>0.23193</v>
      </c>
      <c r="HH10" s="7">
        <v>0.24054</v>
      </c>
      <c r="HI10" s="7">
        <v>0.21614</v>
      </c>
      <c r="HJ10" s="7">
        <v>0.18776999999999999</v>
      </c>
      <c r="HK10" s="7">
        <v>0.16521</v>
      </c>
      <c r="HL10" s="7">
        <v>0.14896000000000001</v>
      </c>
      <c r="HM10" s="7">
        <v>0.13678000000000001</v>
      </c>
      <c r="HN10" s="7">
        <v>0.12939000000000001</v>
      </c>
      <c r="HO10" s="7">
        <v>0.12482</v>
      </c>
      <c r="HP10" s="7">
        <v>0.23025000000000001</v>
      </c>
      <c r="HQ10" s="7">
        <v>0.20025999999999999</v>
      </c>
      <c r="HR10" s="7">
        <v>0.20258000000000001</v>
      </c>
      <c r="HS10" s="7">
        <v>6.2300000000000003E-3</v>
      </c>
      <c r="HT10" s="7">
        <v>0.11795</v>
      </c>
      <c r="HU10" s="7">
        <v>0.21811</v>
      </c>
      <c r="HV10" s="7">
        <v>0.23863000000000001</v>
      </c>
      <c r="HW10" s="7">
        <v>0.22162000000000001</v>
      </c>
      <c r="HX10" s="7">
        <v>0.19428000000000001</v>
      </c>
      <c r="HY10" s="7">
        <v>0.17049</v>
      </c>
      <c r="HZ10" s="7">
        <v>0.15284</v>
      </c>
      <c r="IA10" s="7">
        <v>0.13974</v>
      </c>
      <c r="IB10" s="7">
        <v>0.13122</v>
      </c>
      <c r="IC10" s="7">
        <v>0.12597</v>
      </c>
      <c r="ID10" s="7">
        <v>0.22599</v>
      </c>
      <c r="IE10" s="7">
        <v>0.19447</v>
      </c>
      <c r="IF10" s="7">
        <v>0.20194999999999999</v>
      </c>
      <c r="IG10" s="7">
        <v>6.2300000000000003E-3</v>
      </c>
      <c r="IH10" s="7">
        <v>0.10987</v>
      </c>
      <c r="II10" s="7">
        <v>0.80225999999999997</v>
      </c>
      <c r="IJ10" s="7">
        <v>0.80281999999999998</v>
      </c>
      <c r="IK10" s="7">
        <v>0.80347999999999997</v>
      </c>
      <c r="IL10" s="7">
        <v>0.20052</v>
      </c>
      <c r="IM10" s="7">
        <v>0.17604</v>
      </c>
      <c r="IN10" s="7">
        <v>0.15704000000000001</v>
      </c>
      <c r="IO10" s="7">
        <v>0.14291999999999999</v>
      </c>
      <c r="IP10" s="7">
        <v>0.13331999999999999</v>
      </c>
      <c r="IQ10" s="7">
        <v>0.12728999999999999</v>
      </c>
      <c r="IR10" s="7">
        <v>0.80281000000000002</v>
      </c>
      <c r="IS10" s="7">
        <v>0.60160000000000002</v>
      </c>
      <c r="IT10" s="7">
        <v>0.53412999999999999</v>
      </c>
      <c r="IU10" s="7">
        <v>6.2300000000000003E-3</v>
      </c>
      <c r="IV10" s="7">
        <v>0.10340000000000001</v>
      </c>
      <c r="IW10" s="7">
        <v>0.80220000000000002</v>
      </c>
      <c r="IX10" s="7">
        <v>0.80271999999999999</v>
      </c>
      <c r="IY10" s="7">
        <v>0.80335000000000001</v>
      </c>
      <c r="IZ10" s="7">
        <v>0.33787</v>
      </c>
      <c r="JA10" s="7">
        <v>0.18171999999999999</v>
      </c>
      <c r="JB10" s="7">
        <v>0.16155</v>
      </c>
      <c r="JC10" s="7">
        <v>0.14632999999999999</v>
      </c>
      <c r="JD10" s="7">
        <v>0.13569000000000001</v>
      </c>
      <c r="JE10" s="7">
        <v>0.1288</v>
      </c>
      <c r="JF10" s="7">
        <v>0.80271000000000003</v>
      </c>
      <c r="JG10" s="7">
        <v>0.60052000000000005</v>
      </c>
      <c r="JH10" s="7">
        <v>0.55252999999999997</v>
      </c>
      <c r="JI10" s="7">
        <v>6.2300000000000003E-3</v>
      </c>
      <c r="JJ10" s="7">
        <v>9.8229999999999998E-2</v>
      </c>
      <c r="JK10" s="7">
        <v>0.80213999999999996</v>
      </c>
      <c r="JL10" s="7">
        <v>0.80262</v>
      </c>
      <c r="JM10" s="7">
        <v>0.80323</v>
      </c>
      <c r="JN10" s="7">
        <v>0.44344</v>
      </c>
      <c r="JO10" s="7">
        <v>0.21795</v>
      </c>
      <c r="JP10" s="7">
        <v>0.16632</v>
      </c>
      <c r="JQ10" s="7">
        <v>0.15</v>
      </c>
      <c r="JR10" s="7">
        <v>0.13830000000000001</v>
      </c>
      <c r="JS10" s="7">
        <v>0.13053000000000001</v>
      </c>
      <c r="JT10" s="7">
        <v>0.80262</v>
      </c>
      <c r="JU10" s="7">
        <v>0.59977999999999998</v>
      </c>
      <c r="JV10" s="7">
        <v>0.57025000000000003</v>
      </c>
    </row>
    <row r="11" spans="1:282">
      <c r="A11" s="109" t="s">
        <v>152</v>
      </c>
      <c r="B11" s="109" t="s">
        <v>213</v>
      </c>
      <c r="C11" s="7">
        <v>1.6800000000000001E-3</v>
      </c>
      <c r="D11" s="7">
        <v>2.0930000000000001E-2</v>
      </c>
      <c r="E11" s="7">
        <v>3.1730000000000001E-2</v>
      </c>
      <c r="F11" s="7">
        <v>3.1730000000000001E-2</v>
      </c>
      <c r="G11" s="7">
        <v>3.1730000000000001E-2</v>
      </c>
      <c r="H11" s="7">
        <v>3.1730000000000001E-2</v>
      </c>
      <c r="I11" s="7">
        <v>3.1730000000000001E-2</v>
      </c>
      <c r="J11" s="7">
        <v>3.1730000000000001E-2</v>
      </c>
      <c r="K11" s="7">
        <v>3.1730000000000001E-2</v>
      </c>
      <c r="L11" s="7">
        <v>3.175E-2</v>
      </c>
      <c r="M11" s="7">
        <v>3.1730000000000001E-2</v>
      </c>
      <c r="N11" s="7">
        <v>3.1730000000000001E-2</v>
      </c>
      <c r="O11" s="7">
        <v>2.827E-2</v>
      </c>
      <c r="P11" s="7">
        <v>3.1730000000000001E-2</v>
      </c>
      <c r="Q11" s="7">
        <v>1.6800000000000001E-3</v>
      </c>
      <c r="R11" s="7">
        <v>2.0930000000000001E-2</v>
      </c>
      <c r="S11" s="7">
        <v>3.1730000000000001E-2</v>
      </c>
      <c r="T11" s="7">
        <v>3.1730000000000001E-2</v>
      </c>
      <c r="U11" s="7">
        <v>3.1730000000000001E-2</v>
      </c>
      <c r="V11" s="7">
        <v>3.1730000000000001E-2</v>
      </c>
      <c r="W11" s="7">
        <v>3.1730000000000001E-2</v>
      </c>
      <c r="X11" s="7">
        <v>3.1730000000000001E-2</v>
      </c>
      <c r="Y11" s="7">
        <v>3.1730000000000001E-2</v>
      </c>
      <c r="Z11" s="7">
        <v>3.1739999999999997E-2</v>
      </c>
      <c r="AA11" s="7">
        <v>3.1730000000000001E-2</v>
      </c>
      <c r="AB11" s="7">
        <v>3.1730000000000001E-2</v>
      </c>
      <c r="AC11" s="7">
        <v>2.828E-2</v>
      </c>
      <c r="AD11" s="7">
        <v>3.1730000000000001E-2</v>
      </c>
      <c r="AE11" s="7">
        <v>1.6800000000000001E-3</v>
      </c>
      <c r="AF11" s="7">
        <v>2.0930000000000001E-2</v>
      </c>
      <c r="AG11" s="7">
        <v>3.1730000000000001E-2</v>
      </c>
      <c r="AH11" s="7">
        <v>3.1730000000000001E-2</v>
      </c>
      <c r="AI11" s="7">
        <v>3.1730000000000001E-2</v>
      </c>
      <c r="AJ11" s="7">
        <v>3.1730000000000001E-2</v>
      </c>
      <c r="AK11" s="7">
        <v>3.1730000000000001E-2</v>
      </c>
      <c r="AL11" s="7">
        <v>3.1730000000000001E-2</v>
      </c>
      <c r="AM11" s="7">
        <v>3.1730000000000001E-2</v>
      </c>
      <c r="AN11" s="7">
        <v>3.1739999999999997E-2</v>
      </c>
      <c r="AO11" s="7">
        <v>3.1730000000000001E-2</v>
      </c>
      <c r="AP11" s="7">
        <v>3.1730000000000001E-2</v>
      </c>
      <c r="AQ11" s="7">
        <v>2.8289999999999999E-2</v>
      </c>
      <c r="AR11" s="7">
        <v>3.1730000000000001E-2</v>
      </c>
      <c r="AS11" s="7">
        <v>1.6800000000000001E-3</v>
      </c>
      <c r="AT11" s="7">
        <v>2.0930000000000001E-2</v>
      </c>
      <c r="AU11" s="7">
        <v>3.1730000000000001E-2</v>
      </c>
      <c r="AV11" s="7">
        <v>3.1730000000000001E-2</v>
      </c>
      <c r="AW11" s="7">
        <v>3.1730000000000001E-2</v>
      </c>
      <c r="AX11" s="7">
        <v>3.1730000000000001E-2</v>
      </c>
      <c r="AY11" s="7">
        <v>3.1730000000000001E-2</v>
      </c>
      <c r="AZ11" s="7">
        <v>3.1730000000000001E-2</v>
      </c>
      <c r="BA11" s="7">
        <v>3.1730000000000001E-2</v>
      </c>
      <c r="BB11" s="7">
        <v>3.1730000000000001E-2</v>
      </c>
      <c r="BC11" s="7">
        <v>3.1730000000000001E-2</v>
      </c>
      <c r="BD11" s="7">
        <v>3.1730000000000001E-2</v>
      </c>
      <c r="BE11" s="7">
        <v>2.8299999999999999E-2</v>
      </c>
      <c r="BF11" s="7">
        <v>3.1730000000000001E-2</v>
      </c>
      <c r="BG11" s="7">
        <v>1.6800000000000001E-3</v>
      </c>
      <c r="BH11" s="7">
        <v>2.095E-2</v>
      </c>
      <c r="BI11" s="7">
        <v>3.1829999999999997E-2</v>
      </c>
      <c r="BJ11" s="7">
        <v>3.1879999999999999E-2</v>
      </c>
      <c r="BK11" s="7">
        <v>3.1730000000000001E-2</v>
      </c>
      <c r="BL11" s="7">
        <v>3.1730000000000001E-2</v>
      </c>
      <c r="BM11" s="7">
        <v>3.1730000000000001E-2</v>
      </c>
      <c r="BN11" s="7">
        <v>3.1730000000000001E-2</v>
      </c>
      <c r="BO11" s="7">
        <v>3.1730000000000001E-2</v>
      </c>
      <c r="BP11" s="7">
        <v>3.1730000000000001E-2</v>
      </c>
      <c r="BQ11" s="7">
        <v>3.1730000000000001E-2</v>
      </c>
      <c r="BR11" s="7">
        <v>3.1820000000000001E-2</v>
      </c>
      <c r="BS11" s="7">
        <v>2.8389999999999999E-2</v>
      </c>
      <c r="BT11" s="7">
        <v>3.1789999999999999E-2</v>
      </c>
      <c r="BU11" s="7">
        <v>1.6800000000000001E-3</v>
      </c>
      <c r="BV11" s="7">
        <v>2.1180000000000001E-2</v>
      </c>
      <c r="BW11" s="7">
        <v>3.3500000000000002E-2</v>
      </c>
      <c r="BX11" s="7">
        <v>3.4349999999999999E-2</v>
      </c>
      <c r="BY11" s="7">
        <v>3.1940000000000003E-2</v>
      </c>
      <c r="BZ11" s="7">
        <v>3.1859999999999999E-2</v>
      </c>
      <c r="CA11" s="7">
        <v>3.184E-2</v>
      </c>
      <c r="CB11" s="7">
        <v>3.1800000000000002E-2</v>
      </c>
      <c r="CC11" s="7">
        <v>3.1730000000000001E-2</v>
      </c>
      <c r="CD11" s="7">
        <v>3.1969999999999998E-2</v>
      </c>
      <c r="CE11" s="7">
        <v>3.1730000000000001E-2</v>
      </c>
      <c r="CF11" s="7">
        <v>3.3360000000000001E-2</v>
      </c>
      <c r="CG11" s="7">
        <v>2.954E-2</v>
      </c>
      <c r="CH11" s="7">
        <v>3.2759999999999997E-2</v>
      </c>
      <c r="CI11" s="7">
        <v>1.6800000000000001E-3</v>
      </c>
      <c r="CJ11" s="7">
        <v>2.6460000000000001E-2</v>
      </c>
      <c r="CK11" s="7">
        <v>4.054E-2</v>
      </c>
      <c r="CL11" s="7">
        <v>3.8460000000000001E-2</v>
      </c>
      <c r="CM11" s="7">
        <v>3.499E-2</v>
      </c>
      <c r="CN11" s="7">
        <v>3.3619999999999997E-2</v>
      </c>
      <c r="CO11" s="7">
        <v>3.3070000000000002E-2</v>
      </c>
      <c r="CP11" s="7">
        <v>3.2559999999999999E-2</v>
      </c>
      <c r="CQ11" s="7">
        <v>3.2099999999999997E-2</v>
      </c>
      <c r="CR11" s="7">
        <v>3.2149999999999998E-2</v>
      </c>
      <c r="CS11" s="7">
        <v>3.2099999999999997E-2</v>
      </c>
      <c r="CT11" s="7">
        <v>3.832E-2</v>
      </c>
      <c r="CU11" s="7">
        <v>3.4630000000000001E-2</v>
      </c>
      <c r="CV11" s="7">
        <v>3.6240000000000001E-2</v>
      </c>
      <c r="CW11" s="7">
        <v>1.6800000000000001E-3</v>
      </c>
      <c r="CX11" s="7">
        <v>3.1609999999999999E-2</v>
      </c>
      <c r="CY11" s="7">
        <v>4.7500000000000001E-2</v>
      </c>
      <c r="CZ11" s="7">
        <v>4.2939999999999999E-2</v>
      </c>
      <c r="DA11" s="7">
        <v>3.7850000000000002E-2</v>
      </c>
      <c r="DB11" s="7">
        <v>3.5369999999999999E-2</v>
      </c>
      <c r="DC11" s="7">
        <v>3.4229999999999997E-2</v>
      </c>
      <c r="DD11" s="7">
        <v>3.3279999999999997E-2</v>
      </c>
      <c r="DE11" s="7">
        <v>3.2559999999999999E-2</v>
      </c>
      <c r="DF11" s="7">
        <v>3.2579999999999998E-2</v>
      </c>
      <c r="DG11" s="7">
        <v>3.211E-2</v>
      </c>
      <c r="DH11" s="7">
        <v>4.3319999999999997E-2</v>
      </c>
      <c r="DI11" s="7">
        <v>3.9699999999999999E-2</v>
      </c>
      <c r="DJ11" s="7">
        <v>3.9710000000000002E-2</v>
      </c>
      <c r="DK11" s="7">
        <v>1.6800000000000001E-3</v>
      </c>
      <c r="DL11" s="7">
        <v>3.7960000000000001E-2</v>
      </c>
      <c r="DM11" s="7">
        <v>5.7340000000000002E-2</v>
      </c>
      <c r="DN11" s="7">
        <v>4.9910000000000003E-2</v>
      </c>
      <c r="DO11" s="7">
        <v>4.2209999999999998E-2</v>
      </c>
      <c r="DP11" s="7">
        <v>3.7999999999999999E-2</v>
      </c>
      <c r="DQ11" s="7">
        <v>3.5830000000000001E-2</v>
      </c>
      <c r="DR11" s="7">
        <v>3.4259999999999999E-2</v>
      </c>
      <c r="DS11" s="7">
        <v>3.3140000000000003E-2</v>
      </c>
      <c r="DT11" s="7">
        <v>3.3329999999999999E-2</v>
      </c>
      <c r="DU11" s="7">
        <v>3.2230000000000002E-2</v>
      </c>
      <c r="DV11" s="7">
        <v>5.067E-2</v>
      </c>
      <c r="DW11" s="7">
        <v>4.6769999999999999E-2</v>
      </c>
      <c r="DX11" s="7">
        <v>4.478E-2</v>
      </c>
      <c r="DY11" s="7">
        <v>1.6800000000000001E-3</v>
      </c>
      <c r="DZ11" s="7">
        <v>5.0709999999999998E-2</v>
      </c>
      <c r="EA11" s="7">
        <v>6.6030000000000005E-2</v>
      </c>
      <c r="EB11" s="7">
        <v>5.561E-2</v>
      </c>
      <c r="EC11" s="7">
        <v>5.0250000000000003E-2</v>
      </c>
      <c r="ED11" s="7">
        <v>4.3869999999999999E-2</v>
      </c>
      <c r="EE11" s="7">
        <v>3.9039999999999998E-2</v>
      </c>
      <c r="EF11" s="7">
        <v>3.5610000000000003E-2</v>
      </c>
      <c r="EG11" s="7">
        <v>3.397E-2</v>
      </c>
      <c r="EH11" s="7">
        <v>3.39E-2</v>
      </c>
      <c r="EI11" s="7">
        <v>3.2500000000000001E-2</v>
      </c>
      <c r="EJ11" s="7">
        <v>5.8160000000000003E-2</v>
      </c>
      <c r="EK11" s="7">
        <v>5.5890000000000002E-2</v>
      </c>
      <c r="EL11" s="7">
        <v>5.0560000000000001E-2</v>
      </c>
      <c r="EM11" s="7">
        <v>1.6800000000000001E-3</v>
      </c>
      <c r="EN11" s="7">
        <v>5.6739999999999999E-2</v>
      </c>
      <c r="EO11" s="7">
        <v>6.6919999999999993E-2</v>
      </c>
      <c r="EP11" s="7">
        <v>6.633E-2</v>
      </c>
      <c r="EQ11" s="7">
        <v>6.8409999999999999E-2</v>
      </c>
      <c r="ER11" s="7">
        <v>5.5530000000000003E-2</v>
      </c>
      <c r="ES11" s="7">
        <v>4.7719999999999999E-2</v>
      </c>
      <c r="ET11" s="7">
        <v>3.909E-2</v>
      </c>
      <c r="EU11" s="7">
        <v>3.5929999999999997E-2</v>
      </c>
      <c r="EV11" s="7">
        <v>3.5680000000000003E-2</v>
      </c>
      <c r="EW11" s="7">
        <v>3.286E-2</v>
      </c>
      <c r="EX11" s="7">
        <v>6.7140000000000005E-2</v>
      </c>
      <c r="EY11" s="7">
        <v>6.4000000000000001E-2</v>
      </c>
      <c r="EZ11" s="7">
        <v>5.8860000000000003E-2</v>
      </c>
      <c r="FA11" s="7">
        <v>1.6800000000000001E-3</v>
      </c>
      <c r="FB11" s="7">
        <v>5.604E-2</v>
      </c>
      <c r="FC11" s="7">
        <v>8.8550000000000004E-2</v>
      </c>
      <c r="FD11" s="7">
        <v>7.9339999999999994E-2</v>
      </c>
      <c r="FE11" s="7">
        <v>7.5859999999999997E-2</v>
      </c>
      <c r="FF11" s="7">
        <v>6.2260000000000003E-2</v>
      </c>
      <c r="FG11" s="7">
        <v>5.0529999999999999E-2</v>
      </c>
      <c r="FH11" s="7">
        <v>4.1450000000000001E-2</v>
      </c>
      <c r="FI11" s="7">
        <v>3.6850000000000001E-2</v>
      </c>
      <c r="FJ11" s="7">
        <v>3.5839999999999997E-2</v>
      </c>
      <c r="FK11" s="7">
        <v>3.3570000000000003E-2</v>
      </c>
      <c r="FL11" s="7">
        <v>8.1900000000000001E-2</v>
      </c>
      <c r="FM11" s="7">
        <v>7.4139999999999998E-2</v>
      </c>
      <c r="FN11" s="7">
        <v>6.9070000000000006E-2</v>
      </c>
      <c r="FO11" s="7">
        <v>1.6800000000000001E-3</v>
      </c>
      <c r="FP11" s="7">
        <v>4.981E-2</v>
      </c>
      <c r="FQ11" s="7">
        <v>8.4409999999999999E-2</v>
      </c>
      <c r="FR11" s="7">
        <v>8.1920000000000007E-2</v>
      </c>
      <c r="FS11" s="7">
        <v>7.6990000000000003E-2</v>
      </c>
      <c r="FT11" s="7">
        <v>6.5589999999999996E-2</v>
      </c>
      <c r="FU11" s="7">
        <v>5.3519999999999998E-2</v>
      </c>
      <c r="FV11" s="7">
        <v>4.3700000000000003E-2</v>
      </c>
      <c r="FW11" s="7">
        <v>3.798E-2</v>
      </c>
      <c r="FX11" s="7">
        <v>3.6089999999999997E-2</v>
      </c>
      <c r="FY11" s="7">
        <v>3.4139999999999997E-2</v>
      </c>
      <c r="FZ11" s="7">
        <v>8.1470000000000001E-2</v>
      </c>
      <c r="GA11" s="7">
        <v>7.2029999999999997E-2</v>
      </c>
      <c r="GB11" s="7">
        <v>6.9779999999999995E-2</v>
      </c>
      <c r="GC11" s="7">
        <v>1.6800000000000001E-3</v>
      </c>
      <c r="GD11" s="7">
        <v>4.4249999999999998E-2</v>
      </c>
      <c r="GE11" s="7">
        <v>7.9469999999999999E-2</v>
      </c>
      <c r="GF11" s="7">
        <v>8.2600000000000007E-2</v>
      </c>
      <c r="GG11" s="7">
        <v>7.8159999999999993E-2</v>
      </c>
      <c r="GH11" s="7">
        <v>6.8269999999999997E-2</v>
      </c>
      <c r="GI11" s="7">
        <v>5.645E-2</v>
      </c>
      <c r="GJ11" s="7">
        <v>4.6109999999999998E-2</v>
      </c>
      <c r="GK11" s="7">
        <v>3.9379999999999998E-2</v>
      </c>
      <c r="GL11" s="7">
        <v>3.6560000000000002E-2</v>
      </c>
      <c r="GM11" s="7">
        <v>3.4630000000000001E-2</v>
      </c>
      <c r="GN11" s="7">
        <v>8.0140000000000003E-2</v>
      </c>
      <c r="GO11" s="7">
        <v>6.9500000000000006E-2</v>
      </c>
      <c r="GP11" s="7">
        <v>6.9900000000000004E-2</v>
      </c>
      <c r="GQ11" s="7">
        <v>1.6800000000000001E-3</v>
      </c>
      <c r="GR11" s="7">
        <v>3.9980000000000002E-2</v>
      </c>
      <c r="GS11" s="7">
        <v>8.9959999999999998E-2</v>
      </c>
      <c r="GT11" s="7">
        <v>8.4339999999999998E-2</v>
      </c>
      <c r="GU11" s="7">
        <v>8.0240000000000006E-2</v>
      </c>
      <c r="GV11" s="7">
        <v>7.1199999999999999E-2</v>
      </c>
      <c r="GW11" s="7">
        <v>5.9330000000000001E-2</v>
      </c>
      <c r="GX11" s="7">
        <v>4.8649999999999999E-2</v>
      </c>
      <c r="GY11" s="7">
        <v>4.1059999999999999E-2</v>
      </c>
      <c r="GZ11" s="7">
        <v>3.7269999999999998E-2</v>
      </c>
      <c r="HA11" s="7">
        <v>3.5119999999999998E-2</v>
      </c>
      <c r="HB11" s="7">
        <v>8.5290000000000005E-2</v>
      </c>
      <c r="HC11" s="7">
        <v>7.1929999999999994E-2</v>
      </c>
      <c r="HD11" s="7">
        <v>7.3889999999999997E-2</v>
      </c>
      <c r="HE11" s="7">
        <v>1.6800000000000001E-3</v>
      </c>
      <c r="HF11" s="7">
        <v>3.6200000000000003E-2</v>
      </c>
      <c r="HG11" s="7">
        <v>9.3280000000000002E-2</v>
      </c>
      <c r="HH11" s="7">
        <v>9.6909999999999996E-2</v>
      </c>
      <c r="HI11" s="7">
        <v>8.6040000000000005E-2</v>
      </c>
      <c r="HJ11" s="7">
        <v>7.621E-2</v>
      </c>
      <c r="HK11" s="7">
        <v>6.3600000000000004E-2</v>
      </c>
      <c r="HL11" s="7">
        <v>5.2209999999999999E-2</v>
      </c>
      <c r="HM11" s="7">
        <v>4.342E-2</v>
      </c>
      <c r="HN11" s="7">
        <v>3.8359999999999998E-2</v>
      </c>
      <c r="HO11" s="7">
        <v>3.5659999999999997E-2</v>
      </c>
      <c r="HP11" s="7">
        <v>9.2399999999999996E-2</v>
      </c>
      <c r="HQ11" s="7">
        <v>7.5920000000000001E-2</v>
      </c>
      <c r="HR11" s="7">
        <v>7.9589999999999994E-2</v>
      </c>
      <c r="HS11" s="7">
        <v>1.6800000000000001E-3</v>
      </c>
      <c r="HT11" s="7">
        <v>3.3180000000000001E-2</v>
      </c>
      <c r="HU11" s="7">
        <v>8.3280000000000007E-2</v>
      </c>
      <c r="HV11" s="7">
        <v>9.6100000000000005E-2</v>
      </c>
      <c r="HW11" s="7">
        <v>8.8480000000000003E-2</v>
      </c>
      <c r="HX11" s="7">
        <v>7.8460000000000002E-2</v>
      </c>
      <c r="HY11" s="7">
        <v>6.6540000000000002E-2</v>
      </c>
      <c r="HZ11" s="7">
        <v>5.4919999999999997E-2</v>
      </c>
      <c r="IA11" s="7">
        <v>4.5560000000000003E-2</v>
      </c>
      <c r="IB11" s="7">
        <v>3.9609999999999999E-2</v>
      </c>
      <c r="IC11" s="7">
        <v>3.6339999999999997E-2</v>
      </c>
      <c r="ID11" s="7">
        <v>8.9080000000000006E-2</v>
      </c>
      <c r="IE11" s="7">
        <v>7.2770000000000001E-2</v>
      </c>
      <c r="IF11" s="7">
        <v>7.8600000000000003E-2</v>
      </c>
      <c r="IG11" s="7">
        <v>1.6800000000000001E-3</v>
      </c>
      <c r="IH11" s="7">
        <v>3.074E-2</v>
      </c>
      <c r="II11" s="7">
        <v>0.80061000000000004</v>
      </c>
      <c r="IJ11" s="7">
        <v>0.80076000000000003</v>
      </c>
      <c r="IK11" s="7">
        <v>0.80093999999999999</v>
      </c>
      <c r="IL11" s="7">
        <v>8.0740000000000006E-2</v>
      </c>
      <c r="IM11" s="7">
        <v>6.9320000000000007E-2</v>
      </c>
      <c r="IN11" s="7">
        <v>5.7689999999999998E-2</v>
      </c>
      <c r="IO11" s="7">
        <v>4.7829999999999998E-2</v>
      </c>
      <c r="IP11" s="7">
        <v>4.1079999999999998E-2</v>
      </c>
      <c r="IQ11" s="7">
        <v>3.7159999999999999E-2</v>
      </c>
      <c r="IR11" s="7">
        <v>0.80076000000000003</v>
      </c>
      <c r="IS11" s="7">
        <v>0.57716999999999996</v>
      </c>
      <c r="IT11" s="7">
        <v>0.48704999999999998</v>
      </c>
      <c r="IU11" s="7">
        <v>1.6800000000000001E-3</v>
      </c>
      <c r="IV11" s="7">
        <v>2.8799999999999999E-2</v>
      </c>
      <c r="IW11" s="7">
        <v>0.80059000000000002</v>
      </c>
      <c r="IX11" s="7">
        <v>0.80073000000000005</v>
      </c>
      <c r="IY11" s="7">
        <v>0.80091000000000001</v>
      </c>
      <c r="IZ11" s="7">
        <v>0.24479999999999999</v>
      </c>
      <c r="JA11" s="7">
        <v>7.1970000000000006E-2</v>
      </c>
      <c r="JB11" s="7">
        <v>6.0449999999999997E-2</v>
      </c>
      <c r="JC11" s="7">
        <v>5.0209999999999998E-2</v>
      </c>
      <c r="JD11" s="7">
        <v>4.274E-2</v>
      </c>
      <c r="JE11" s="7">
        <v>3.8150000000000003E-2</v>
      </c>
      <c r="JF11" s="7">
        <v>0.80073000000000005</v>
      </c>
      <c r="JG11" s="7">
        <v>0.57754000000000005</v>
      </c>
      <c r="JH11" s="7">
        <v>0.50829999999999997</v>
      </c>
      <c r="JI11" s="7">
        <v>1.6800000000000001E-3</v>
      </c>
      <c r="JJ11" s="7">
        <v>2.7230000000000001E-2</v>
      </c>
      <c r="JK11" s="7">
        <v>0.80057999999999996</v>
      </c>
      <c r="JL11" s="7">
        <v>0.80071000000000003</v>
      </c>
      <c r="JM11" s="7">
        <v>0.80086999999999997</v>
      </c>
      <c r="JN11" s="7">
        <v>0.37093999999999999</v>
      </c>
      <c r="JO11" s="7">
        <v>0.11207</v>
      </c>
      <c r="JP11" s="7">
        <v>6.3170000000000004E-2</v>
      </c>
      <c r="JQ11" s="7">
        <v>5.2679999999999998E-2</v>
      </c>
      <c r="JR11" s="7">
        <v>4.4580000000000002E-2</v>
      </c>
      <c r="JS11" s="7">
        <v>3.9300000000000002E-2</v>
      </c>
      <c r="JT11" s="7">
        <v>0.80071000000000003</v>
      </c>
      <c r="JU11" s="7">
        <v>0.57796999999999998</v>
      </c>
      <c r="JV11" s="7">
        <v>0.52878999999999998</v>
      </c>
    </row>
    <row r="12" spans="1:282">
      <c r="A12" s="109" t="s">
        <v>153</v>
      </c>
      <c r="B12" s="109" t="s">
        <v>214</v>
      </c>
      <c r="C12" s="7">
        <v>2.8600000000000001E-3</v>
      </c>
      <c r="D12" s="7">
        <v>3.56E-2</v>
      </c>
      <c r="E12" s="7">
        <v>5.3969999999999997E-2</v>
      </c>
      <c r="F12" s="7">
        <v>5.3969999999999997E-2</v>
      </c>
      <c r="G12" s="7">
        <v>5.3969999999999997E-2</v>
      </c>
      <c r="H12" s="7">
        <v>5.3969999999999997E-2</v>
      </c>
      <c r="I12" s="7">
        <v>5.3969999999999997E-2</v>
      </c>
      <c r="J12" s="7">
        <v>5.3969999999999997E-2</v>
      </c>
      <c r="K12" s="7">
        <v>5.3969999999999997E-2</v>
      </c>
      <c r="L12" s="7">
        <v>5.3999999999999999E-2</v>
      </c>
      <c r="M12" s="7">
        <v>5.3969999999999997E-2</v>
      </c>
      <c r="N12" s="7">
        <v>5.3969999999999997E-2</v>
      </c>
      <c r="O12" s="7">
        <v>4.8079999999999998E-2</v>
      </c>
      <c r="P12" s="7">
        <v>5.3969999999999997E-2</v>
      </c>
      <c r="Q12" s="7">
        <v>2.8600000000000001E-3</v>
      </c>
      <c r="R12" s="7">
        <v>3.56E-2</v>
      </c>
      <c r="S12" s="7">
        <v>5.3969999999999997E-2</v>
      </c>
      <c r="T12" s="7">
        <v>5.3969999999999997E-2</v>
      </c>
      <c r="U12" s="7">
        <v>5.3969999999999997E-2</v>
      </c>
      <c r="V12" s="7">
        <v>5.3969999999999997E-2</v>
      </c>
      <c r="W12" s="7">
        <v>5.3969999999999997E-2</v>
      </c>
      <c r="X12" s="7">
        <v>5.3969999999999997E-2</v>
      </c>
      <c r="Y12" s="7">
        <v>5.3969999999999997E-2</v>
      </c>
      <c r="Z12" s="7">
        <v>5.3990000000000003E-2</v>
      </c>
      <c r="AA12" s="7">
        <v>5.3969999999999997E-2</v>
      </c>
      <c r="AB12" s="7">
        <v>5.3969999999999997E-2</v>
      </c>
      <c r="AC12" s="7">
        <v>4.8099999999999997E-2</v>
      </c>
      <c r="AD12" s="7">
        <v>5.3969999999999997E-2</v>
      </c>
      <c r="AE12" s="7">
        <v>2.8600000000000001E-3</v>
      </c>
      <c r="AF12" s="7">
        <v>3.56E-2</v>
      </c>
      <c r="AG12" s="7">
        <v>5.3969999999999997E-2</v>
      </c>
      <c r="AH12" s="7">
        <v>5.3969999999999997E-2</v>
      </c>
      <c r="AI12" s="7">
        <v>5.3969999999999997E-2</v>
      </c>
      <c r="AJ12" s="7">
        <v>5.3969999999999997E-2</v>
      </c>
      <c r="AK12" s="7">
        <v>5.3969999999999997E-2</v>
      </c>
      <c r="AL12" s="7">
        <v>5.3969999999999997E-2</v>
      </c>
      <c r="AM12" s="7">
        <v>5.3969999999999997E-2</v>
      </c>
      <c r="AN12" s="7">
        <v>5.398E-2</v>
      </c>
      <c r="AO12" s="7">
        <v>5.3969999999999997E-2</v>
      </c>
      <c r="AP12" s="7">
        <v>5.3969999999999997E-2</v>
      </c>
      <c r="AQ12" s="7">
        <v>4.8120000000000003E-2</v>
      </c>
      <c r="AR12" s="7">
        <v>5.3969999999999997E-2</v>
      </c>
      <c r="AS12" s="7">
        <v>2.8600000000000001E-3</v>
      </c>
      <c r="AT12" s="7">
        <v>3.56E-2</v>
      </c>
      <c r="AU12" s="7">
        <v>5.3969999999999997E-2</v>
      </c>
      <c r="AV12" s="7">
        <v>5.3969999999999997E-2</v>
      </c>
      <c r="AW12" s="7">
        <v>5.3969999999999997E-2</v>
      </c>
      <c r="AX12" s="7">
        <v>5.3969999999999997E-2</v>
      </c>
      <c r="AY12" s="7">
        <v>5.3969999999999997E-2</v>
      </c>
      <c r="AZ12" s="7">
        <v>5.3969999999999997E-2</v>
      </c>
      <c r="BA12" s="7">
        <v>5.3969999999999997E-2</v>
      </c>
      <c r="BB12" s="7">
        <v>5.3969999999999997E-2</v>
      </c>
      <c r="BC12" s="7">
        <v>5.3969999999999997E-2</v>
      </c>
      <c r="BD12" s="7">
        <v>5.3969999999999997E-2</v>
      </c>
      <c r="BE12" s="7">
        <v>4.8140000000000002E-2</v>
      </c>
      <c r="BF12" s="7">
        <v>5.3969999999999997E-2</v>
      </c>
      <c r="BG12" s="7">
        <v>2.8600000000000001E-3</v>
      </c>
      <c r="BH12" s="7">
        <v>3.56E-2</v>
      </c>
      <c r="BI12" s="7">
        <v>5.4039999999999998E-2</v>
      </c>
      <c r="BJ12" s="7">
        <v>5.4059999999999997E-2</v>
      </c>
      <c r="BK12" s="7">
        <v>5.3969999999999997E-2</v>
      </c>
      <c r="BL12" s="7">
        <v>5.3969999999999997E-2</v>
      </c>
      <c r="BM12" s="7">
        <v>5.3969999999999997E-2</v>
      </c>
      <c r="BN12" s="7">
        <v>5.3969999999999997E-2</v>
      </c>
      <c r="BO12" s="7">
        <v>5.3969999999999997E-2</v>
      </c>
      <c r="BP12" s="7">
        <v>5.3969999999999997E-2</v>
      </c>
      <c r="BQ12" s="7">
        <v>5.3969999999999997E-2</v>
      </c>
      <c r="BR12" s="7">
        <v>5.4030000000000002E-2</v>
      </c>
      <c r="BS12" s="7">
        <v>4.8210000000000003E-2</v>
      </c>
      <c r="BT12" s="7">
        <v>5.4010000000000002E-2</v>
      </c>
      <c r="BU12" s="7">
        <v>2.8600000000000001E-3</v>
      </c>
      <c r="BV12" s="7">
        <v>3.576E-2</v>
      </c>
      <c r="BW12" s="7">
        <v>5.5100000000000003E-2</v>
      </c>
      <c r="BX12" s="7">
        <v>5.5620000000000003E-2</v>
      </c>
      <c r="BY12" s="7">
        <v>5.4120000000000001E-2</v>
      </c>
      <c r="BZ12" s="7">
        <v>5.4050000000000001E-2</v>
      </c>
      <c r="CA12" s="7">
        <v>5.4019999999999999E-2</v>
      </c>
      <c r="CB12" s="7">
        <v>5.4039999999999998E-2</v>
      </c>
      <c r="CC12" s="7">
        <v>5.3969999999999997E-2</v>
      </c>
      <c r="CD12" s="7">
        <v>5.4199999999999998E-2</v>
      </c>
      <c r="CE12" s="7">
        <v>5.3969999999999997E-2</v>
      </c>
      <c r="CF12" s="7">
        <v>5.5E-2</v>
      </c>
      <c r="CG12" s="7">
        <v>4.897E-2</v>
      </c>
      <c r="CH12" s="7">
        <v>5.4620000000000002E-2</v>
      </c>
      <c r="CI12" s="7">
        <v>2.8600000000000001E-3</v>
      </c>
      <c r="CJ12" s="7">
        <v>3.9109999999999999E-2</v>
      </c>
      <c r="CK12" s="7">
        <v>5.9560000000000002E-2</v>
      </c>
      <c r="CL12" s="7">
        <v>5.8209999999999998E-2</v>
      </c>
      <c r="CM12" s="7">
        <v>5.6050000000000003E-2</v>
      </c>
      <c r="CN12" s="7">
        <v>5.5160000000000001E-2</v>
      </c>
      <c r="CO12" s="7">
        <v>5.4809999999999998E-2</v>
      </c>
      <c r="CP12" s="7">
        <v>5.4469999999999998E-2</v>
      </c>
      <c r="CQ12" s="7">
        <v>5.423E-2</v>
      </c>
      <c r="CR12" s="7">
        <v>5.425E-2</v>
      </c>
      <c r="CS12" s="7">
        <v>5.4309999999999997E-2</v>
      </c>
      <c r="CT12" s="7">
        <v>5.815E-2</v>
      </c>
      <c r="CU12" s="7">
        <v>5.2220000000000003E-2</v>
      </c>
      <c r="CV12" s="7">
        <v>5.6820000000000002E-2</v>
      </c>
      <c r="CW12" s="7">
        <v>2.8600000000000001E-3</v>
      </c>
      <c r="CX12" s="7">
        <v>4.2369999999999998E-2</v>
      </c>
      <c r="CY12" s="7">
        <v>6.3969999999999999E-2</v>
      </c>
      <c r="CZ12" s="7">
        <v>6.105E-2</v>
      </c>
      <c r="DA12" s="7">
        <v>5.7860000000000002E-2</v>
      </c>
      <c r="DB12" s="7">
        <v>5.6270000000000001E-2</v>
      </c>
      <c r="DC12" s="7">
        <v>5.5550000000000002E-2</v>
      </c>
      <c r="DD12" s="7">
        <v>5.4919999999999997E-2</v>
      </c>
      <c r="DE12" s="7">
        <v>5.4530000000000002E-2</v>
      </c>
      <c r="DF12" s="7">
        <v>5.4550000000000001E-2</v>
      </c>
      <c r="DG12" s="7">
        <v>5.4289999999999998E-2</v>
      </c>
      <c r="DH12" s="7">
        <v>6.1310000000000003E-2</v>
      </c>
      <c r="DI12" s="7">
        <v>5.5449999999999999E-2</v>
      </c>
      <c r="DJ12" s="7">
        <v>5.9020000000000003E-2</v>
      </c>
      <c r="DK12" s="7">
        <v>2.8600000000000001E-3</v>
      </c>
      <c r="DL12" s="7">
        <v>4.6710000000000002E-2</v>
      </c>
      <c r="DM12" s="7">
        <v>7.0379999999999998E-2</v>
      </c>
      <c r="DN12" s="7">
        <v>6.5530000000000005E-2</v>
      </c>
      <c r="DO12" s="7">
        <v>6.0510000000000001E-2</v>
      </c>
      <c r="DP12" s="7">
        <v>5.8009999999999999E-2</v>
      </c>
      <c r="DQ12" s="7">
        <v>5.6669999999999998E-2</v>
      </c>
      <c r="DR12" s="7">
        <v>5.57E-2</v>
      </c>
      <c r="DS12" s="7">
        <v>5.4850000000000003E-2</v>
      </c>
      <c r="DT12" s="7">
        <v>5.4940000000000003E-2</v>
      </c>
      <c r="DU12" s="7">
        <v>5.4359999999999999E-2</v>
      </c>
      <c r="DV12" s="7">
        <v>6.6030000000000005E-2</v>
      </c>
      <c r="DW12" s="7">
        <v>6.0100000000000001E-2</v>
      </c>
      <c r="DX12" s="7">
        <v>6.2300000000000001E-2</v>
      </c>
      <c r="DY12" s="7">
        <v>2.8600000000000001E-3</v>
      </c>
      <c r="DZ12" s="7">
        <v>5.1470000000000002E-2</v>
      </c>
      <c r="EA12" s="7">
        <v>7.6039999999999996E-2</v>
      </c>
      <c r="EB12" s="7">
        <v>6.8949999999999997E-2</v>
      </c>
      <c r="EC12" s="7">
        <v>6.7849999999999994E-2</v>
      </c>
      <c r="ED12" s="7">
        <v>6.3439999999999996E-2</v>
      </c>
      <c r="EE12" s="7">
        <v>5.9670000000000001E-2</v>
      </c>
      <c r="EF12" s="7">
        <v>5.6869999999999997E-2</v>
      </c>
      <c r="EG12" s="7">
        <v>5.5629999999999999E-2</v>
      </c>
      <c r="EH12" s="7">
        <v>5.5669999999999997E-2</v>
      </c>
      <c r="EI12" s="7">
        <v>5.45E-2</v>
      </c>
      <c r="EJ12" s="7">
        <v>7.1400000000000005E-2</v>
      </c>
      <c r="EK12" s="7">
        <v>6.5329999999999999E-2</v>
      </c>
      <c r="EL12" s="7">
        <v>6.6720000000000002E-2</v>
      </c>
      <c r="EM12" s="7">
        <v>2.8600000000000001E-3</v>
      </c>
      <c r="EN12" s="7">
        <v>6.2359999999999999E-2</v>
      </c>
      <c r="EO12" s="7">
        <v>8.2669999999999993E-2</v>
      </c>
      <c r="EP12" s="7">
        <v>7.5230000000000005E-2</v>
      </c>
      <c r="EQ12" s="7">
        <v>7.3749999999999996E-2</v>
      </c>
      <c r="ER12" s="7">
        <v>6.8210000000000007E-2</v>
      </c>
      <c r="ES12" s="7">
        <v>6.4549999999999996E-2</v>
      </c>
      <c r="ET12" s="7">
        <v>5.9020000000000003E-2</v>
      </c>
      <c r="EU12" s="7">
        <v>5.6689999999999997E-2</v>
      </c>
      <c r="EV12" s="7">
        <v>5.6649999999999999E-2</v>
      </c>
      <c r="EW12" s="7">
        <v>5.4800000000000001E-2</v>
      </c>
      <c r="EX12" s="7">
        <v>7.7689999999999995E-2</v>
      </c>
      <c r="EY12" s="7">
        <v>7.3050000000000004E-2</v>
      </c>
      <c r="EZ12" s="7">
        <v>7.1900000000000006E-2</v>
      </c>
      <c r="FA12" s="7">
        <v>2.8600000000000001E-3</v>
      </c>
      <c r="FB12" s="7">
        <v>6.0499999999999998E-2</v>
      </c>
      <c r="FC12" s="7">
        <v>8.8169999999999998E-2</v>
      </c>
      <c r="FD12" s="7">
        <v>8.7660000000000002E-2</v>
      </c>
      <c r="FE12" s="7">
        <v>8.0110000000000001E-2</v>
      </c>
      <c r="FF12" s="7">
        <v>7.2679999999999995E-2</v>
      </c>
      <c r="FG12" s="7">
        <v>7.0999999999999994E-2</v>
      </c>
      <c r="FH12" s="7">
        <v>6.268E-2</v>
      </c>
      <c r="FI12" s="7">
        <v>5.876E-2</v>
      </c>
      <c r="FJ12" s="7">
        <v>5.8279999999999998E-2</v>
      </c>
      <c r="FK12" s="7">
        <v>5.5259999999999997E-2</v>
      </c>
      <c r="FL12" s="7">
        <v>8.5730000000000001E-2</v>
      </c>
      <c r="FM12" s="7">
        <v>7.8149999999999997E-2</v>
      </c>
      <c r="FN12" s="7">
        <v>7.8420000000000004E-2</v>
      </c>
      <c r="FO12" s="7">
        <v>2.8600000000000001E-3</v>
      </c>
      <c r="FP12" s="7">
        <v>5.8720000000000001E-2</v>
      </c>
      <c r="FQ12" s="7">
        <v>8.9840000000000003E-2</v>
      </c>
      <c r="FR12" s="7">
        <v>9.0260000000000007E-2</v>
      </c>
      <c r="FS12" s="7">
        <v>8.3320000000000005E-2</v>
      </c>
      <c r="FT12" s="7">
        <v>7.5429999999999997E-2</v>
      </c>
      <c r="FU12" s="7">
        <v>7.2120000000000004E-2</v>
      </c>
      <c r="FV12" s="7">
        <v>6.5030000000000004E-2</v>
      </c>
      <c r="FW12" s="7">
        <v>5.9909999999999998E-2</v>
      </c>
      <c r="FX12" s="7">
        <v>5.8569999999999997E-2</v>
      </c>
      <c r="FY12" s="7">
        <v>5.6030000000000003E-2</v>
      </c>
      <c r="FZ12" s="7">
        <v>8.813E-2</v>
      </c>
      <c r="GA12" s="7">
        <v>7.936E-2</v>
      </c>
      <c r="GB12" s="7">
        <v>8.0570000000000003E-2</v>
      </c>
      <c r="GC12" s="7">
        <v>3.2399999999999998E-3</v>
      </c>
      <c r="GD12" s="7">
        <v>5.3850000000000002E-2</v>
      </c>
      <c r="GE12" s="7">
        <v>8.7129999999999999E-2</v>
      </c>
      <c r="GF12" s="7">
        <v>9.0310000000000001E-2</v>
      </c>
      <c r="GG12" s="7">
        <v>8.4970000000000004E-2</v>
      </c>
      <c r="GH12" s="7">
        <v>7.732E-2</v>
      </c>
      <c r="GI12" s="7">
        <v>7.2969999999999993E-2</v>
      </c>
      <c r="GJ12" s="7">
        <v>6.676E-2</v>
      </c>
      <c r="GK12" s="7">
        <v>6.1179999999999998E-2</v>
      </c>
      <c r="GL12" s="7">
        <v>5.8909999999999997E-2</v>
      </c>
      <c r="GM12" s="7">
        <v>5.6669999999999998E-2</v>
      </c>
      <c r="GN12" s="7">
        <v>8.7580000000000005E-2</v>
      </c>
      <c r="GO12" s="7">
        <v>7.757E-2</v>
      </c>
      <c r="GP12" s="7">
        <v>8.0780000000000005E-2</v>
      </c>
      <c r="GQ12" s="7">
        <v>2.8600000000000001E-3</v>
      </c>
      <c r="GR12" s="7">
        <v>5.076E-2</v>
      </c>
      <c r="GS12" s="7">
        <v>8.8690000000000005E-2</v>
      </c>
      <c r="GT12" s="7">
        <v>9.4119999999999995E-2</v>
      </c>
      <c r="GU12" s="7">
        <v>8.8179999999999994E-2</v>
      </c>
      <c r="GV12" s="7">
        <v>8.0259999999999998E-2</v>
      </c>
      <c r="GW12" s="7">
        <v>7.5149999999999995E-2</v>
      </c>
      <c r="GX12" s="7">
        <v>6.8959999999999994E-2</v>
      </c>
      <c r="GY12" s="7">
        <v>6.2939999999999996E-2</v>
      </c>
      <c r="GZ12" s="7">
        <v>5.9589999999999997E-2</v>
      </c>
      <c r="HA12" s="7">
        <v>5.7230000000000003E-2</v>
      </c>
      <c r="HB12" s="7">
        <v>9.0359999999999996E-2</v>
      </c>
      <c r="HC12" s="7">
        <v>7.868E-2</v>
      </c>
      <c r="HD12" s="7">
        <v>8.3320000000000005E-2</v>
      </c>
      <c r="HE12" s="7">
        <v>2.8600000000000001E-3</v>
      </c>
      <c r="HF12" s="7">
        <v>4.768E-2</v>
      </c>
      <c r="HG12" s="7">
        <v>9.9580000000000002E-2</v>
      </c>
      <c r="HH12" s="7">
        <v>0.10473</v>
      </c>
      <c r="HI12" s="7">
        <v>9.4689999999999996E-2</v>
      </c>
      <c r="HJ12" s="7">
        <v>8.5129999999999997E-2</v>
      </c>
      <c r="HK12" s="7">
        <v>7.7600000000000002E-2</v>
      </c>
      <c r="HL12" s="7">
        <v>7.1260000000000004E-2</v>
      </c>
      <c r="HM12" s="7">
        <v>6.4750000000000002E-2</v>
      </c>
      <c r="HN12" s="7">
        <v>6.0589999999999998E-2</v>
      </c>
      <c r="HO12" s="7">
        <v>5.7820000000000003E-2</v>
      </c>
      <c r="HP12" s="7">
        <v>9.9890000000000007E-2</v>
      </c>
      <c r="HQ12" s="7">
        <v>8.4570000000000006E-2</v>
      </c>
      <c r="HR12" s="7">
        <v>9.0090000000000003E-2</v>
      </c>
      <c r="HS12" s="7">
        <v>2.8600000000000001E-3</v>
      </c>
      <c r="HT12" s="7">
        <v>4.5170000000000002E-2</v>
      </c>
      <c r="HU12" s="7">
        <v>9.2329999999999995E-2</v>
      </c>
      <c r="HV12" s="7">
        <v>0.10359</v>
      </c>
      <c r="HW12" s="7">
        <v>9.6939999999999998E-2</v>
      </c>
      <c r="HX12" s="7">
        <v>8.7319999999999995E-2</v>
      </c>
      <c r="HY12" s="7">
        <v>7.936E-2</v>
      </c>
      <c r="HZ12" s="7">
        <v>7.2770000000000001E-2</v>
      </c>
      <c r="IA12" s="7">
        <v>6.633E-2</v>
      </c>
      <c r="IB12" s="7">
        <v>6.1620000000000001E-2</v>
      </c>
      <c r="IC12" s="7">
        <v>5.8520000000000003E-2</v>
      </c>
      <c r="ID12" s="7">
        <v>9.7430000000000003E-2</v>
      </c>
      <c r="IE12" s="7">
        <v>8.2189999999999999E-2</v>
      </c>
      <c r="IF12" s="7">
        <v>8.9340000000000003E-2</v>
      </c>
      <c r="IG12" s="7">
        <v>2.8600000000000001E-3</v>
      </c>
      <c r="IH12" s="7">
        <v>4.3180000000000003E-2</v>
      </c>
      <c r="II12" s="7">
        <v>0.80103999999999997</v>
      </c>
      <c r="IJ12" s="7">
        <v>0.80130000000000001</v>
      </c>
      <c r="IK12" s="7">
        <v>0.80159999999999998</v>
      </c>
      <c r="IL12" s="7">
        <v>8.9520000000000002E-2</v>
      </c>
      <c r="IM12" s="7">
        <v>8.1210000000000004E-2</v>
      </c>
      <c r="IN12" s="7">
        <v>7.4340000000000003E-2</v>
      </c>
      <c r="IO12" s="7">
        <v>6.7890000000000006E-2</v>
      </c>
      <c r="IP12" s="7">
        <v>6.2780000000000002E-2</v>
      </c>
      <c r="IQ12" s="7">
        <v>5.9299999999999999E-2</v>
      </c>
      <c r="IR12" s="7">
        <v>0.80128999999999995</v>
      </c>
      <c r="IS12" s="7">
        <v>0.58116000000000001</v>
      </c>
      <c r="IT12" s="7">
        <v>0.49304999999999999</v>
      </c>
      <c r="IU12" s="7">
        <v>2.8600000000000001E-3</v>
      </c>
      <c r="IV12" s="7">
        <v>4.1610000000000001E-2</v>
      </c>
      <c r="IW12" s="7">
        <v>0.80101</v>
      </c>
      <c r="IX12" s="7">
        <v>0.80125000000000002</v>
      </c>
      <c r="IY12" s="7">
        <v>0.80154000000000003</v>
      </c>
      <c r="IZ12" s="7">
        <v>0.25173000000000001</v>
      </c>
      <c r="JA12" s="7">
        <v>8.3140000000000006E-2</v>
      </c>
      <c r="JB12" s="7">
        <v>7.5969999999999996E-2</v>
      </c>
      <c r="JC12" s="7">
        <v>6.9449999999999998E-2</v>
      </c>
      <c r="JD12" s="7">
        <v>6.404E-2</v>
      </c>
      <c r="JE12" s="7">
        <v>6.0179999999999997E-2</v>
      </c>
      <c r="JF12" s="7">
        <v>0.80123999999999995</v>
      </c>
      <c r="JG12" s="7">
        <v>0.58160999999999996</v>
      </c>
      <c r="JH12" s="7">
        <v>0.51383000000000001</v>
      </c>
      <c r="JI12" s="7">
        <v>2.8600000000000001E-3</v>
      </c>
      <c r="JJ12" s="7">
        <v>4.036E-2</v>
      </c>
      <c r="JK12" s="7">
        <v>0.80098000000000003</v>
      </c>
      <c r="JL12" s="7">
        <v>0.80120000000000002</v>
      </c>
      <c r="JM12" s="7">
        <v>0.80147999999999997</v>
      </c>
      <c r="JN12" s="7">
        <v>0.37644</v>
      </c>
      <c r="JO12" s="7">
        <v>0.12225999999999999</v>
      </c>
      <c r="JP12" s="7">
        <v>7.7660000000000007E-2</v>
      </c>
      <c r="JQ12" s="7">
        <v>7.102E-2</v>
      </c>
      <c r="JR12" s="7">
        <v>6.5369999999999998E-2</v>
      </c>
      <c r="JS12" s="7">
        <v>6.1150000000000003E-2</v>
      </c>
      <c r="JT12" s="7">
        <v>0.80120000000000002</v>
      </c>
      <c r="JU12" s="7">
        <v>0.58211000000000002</v>
      </c>
      <c r="JV12" s="7">
        <v>0.53388000000000002</v>
      </c>
    </row>
    <row r="13" spans="1:282">
      <c r="A13" s="109" t="s">
        <v>154</v>
      </c>
      <c r="B13" s="109" t="s">
        <v>215</v>
      </c>
      <c r="C13" s="7">
        <v>1.5650000000000001E-2</v>
      </c>
      <c r="D13" s="7">
        <v>0.19463</v>
      </c>
      <c r="E13" s="7">
        <v>0.29505999999999999</v>
      </c>
      <c r="F13" s="7">
        <v>0.29505999999999999</v>
      </c>
      <c r="G13" s="7">
        <v>0.29505999999999999</v>
      </c>
      <c r="H13" s="7">
        <v>0.29505999999999999</v>
      </c>
      <c r="I13" s="7">
        <v>0.29505999999999999</v>
      </c>
      <c r="J13" s="7">
        <v>0.29505999999999999</v>
      </c>
      <c r="K13" s="7">
        <v>0.29505999999999999</v>
      </c>
      <c r="L13" s="7">
        <v>0.29521999999999998</v>
      </c>
      <c r="M13" s="7">
        <v>0.29505999999999999</v>
      </c>
      <c r="N13" s="7">
        <v>0.29505999999999999</v>
      </c>
      <c r="O13" s="7">
        <v>0.26284999999999997</v>
      </c>
      <c r="P13" s="7">
        <v>0.29505999999999999</v>
      </c>
      <c r="Q13" s="7">
        <v>1.5650000000000001E-2</v>
      </c>
      <c r="R13" s="7">
        <v>0.19463</v>
      </c>
      <c r="S13" s="7">
        <v>0.29505999999999999</v>
      </c>
      <c r="T13" s="7">
        <v>0.29505999999999999</v>
      </c>
      <c r="U13" s="7">
        <v>0.29505999999999999</v>
      </c>
      <c r="V13" s="7">
        <v>0.29505999999999999</v>
      </c>
      <c r="W13" s="7">
        <v>0.29505999999999999</v>
      </c>
      <c r="X13" s="7">
        <v>0.29505999999999999</v>
      </c>
      <c r="Y13" s="7">
        <v>0.29505999999999999</v>
      </c>
      <c r="Z13" s="7">
        <v>0.29516999999999999</v>
      </c>
      <c r="AA13" s="7">
        <v>0.29505999999999999</v>
      </c>
      <c r="AB13" s="7">
        <v>0.29505999999999999</v>
      </c>
      <c r="AC13" s="7">
        <v>0.26294000000000001</v>
      </c>
      <c r="AD13" s="7">
        <v>0.29505999999999999</v>
      </c>
      <c r="AE13" s="7">
        <v>1.5650000000000001E-2</v>
      </c>
      <c r="AF13" s="7">
        <v>0.19463</v>
      </c>
      <c r="AG13" s="7">
        <v>0.29505999999999999</v>
      </c>
      <c r="AH13" s="7">
        <v>0.29505999999999999</v>
      </c>
      <c r="AI13" s="7">
        <v>0.29505999999999999</v>
      </c>
      <c r="AJ13" s="7">
        <v>0.29505999999999999</v>
      </c>
      <c r="AK13" s="7">
        <v>0.29505999999999999</v>
      </c>
      <c r="AL13" s="7">
        <v>0.29505999999999999</v>
      </c>
      <c r="AM13" s="7">
        <v>0.29505999999999999</v>
      </c>
      <c r="AN13" s="7">
        <v>0.29510999999999998</v>
      </c>
      <c r="AO13" s="7">
        <v>0.29505999999999999</v>
      </c>
      <c r="AP13" s="7">
        <v>0.29505999999999999</v>
      </c>
      <c r="AQ13" s="7">
        <v>0.26305000000000001</v>
      </c>
      <c r="AR13" s="7">
        <v>0.29505999999999999</v>
      </c>
      <c r="AS13" s="7">
        <v>1.5650000000000001E-2</v>
      </c>
      <c r="AT13" s="7">
        <v>0.19463</v>
      </c>
      <c r="AU13" s="7">
        <v>0.29505999999999999</v>
      </c>
      <c r="AV13" s="7">
        <v>0.29505999999999999</v>
      </c>
      <c r="AW13" s="7">
        <v>0.29505999999999999</v>
      </c>
      <c r="AX13" s="7">
        <v>0.29505999999999999</v>
      </c>
      <c r="AY13" s="7">
        <v>0.29505999999999999</v>
      </c>
      <c r="AZ13" s="7">
        <v>0.29505999999999999</v>
      </c>
      <c r="BA13" s="7">
        <v>0.29505999999999999</v>
      </c>
      <c r="BB13" s="7">
        <v>0.29505999999999999</v>
      </c>
      <c r="BC13" s="7">
        <v>0.29505999999999999</v>
      </c>
      <c r="BD13" s="7">
        <v>0.29505999999999999</v>
      </c>
      <c r="BE13" s="7">
        <v>0.26318000000000003</v>
      </c>
      <c r="BF13" s="7">
        <v>0.29505999999999999</v>
      </c>
      <c r="BG13" s="7">
        <v>1.5650000000000001E-2</v>
      </c>
      <c r="BH13" s="7">
        <v>0.19472</v>
      </c>
      <c r="BI13" s="7">
        <v>0.29577999999999999</v>
      </c>
      <c r="BJ13" s="7">
        <v>0.29609999999999997</v>
      </c>
      <c r="BK13" s="7">
        <v>0.29514000000000001</v>
      </c>
      <c r="BL13" s="7">
        <v>0.29515000000000002</v>
      </c>
      <c r="BM13" s="7">
        <v>0.29505999999999999</v>
      </c>
      <c r="BN13" s="7">
        <v>0.29505999999999999</v>
      </c>
      <c r="BO13" s="7">
        <v>0.29505999999999999</v>
      </c>
      <c r="BP13" s="7">
        <v>0.29505999999999999</v>
      </c>
      <c r="BQ13" s="7">
        <v>0.29505999999999999</v>
      </c>
      <c r="BR13" s="7">
        <v>0.29570999999999997</v>
      </c>
      <c r="BS13" s="7">
        <v>0.26383000000000001</v>
      </c>
      <c r="BT13" s="7">
        <v>0.29547000000000001</v>
      </c>
      <c r="BU13" s="7">
        <v>1.5650000000000001E-2</v>
      </c>
      <c r="BV13" s="7">
        <v>0.19633</v>
      </c>
      <c r="BW13" s="7">
        <v>0.30719999999999997</v>
      </c>
      <c r="BX13" s="7">
        <v>0.31295000000000001</v>
      </c>
      <c r="BY13" s="7">
        <v>0.29671999999999998</v>
      </c>
      <c r="BZ13" s="7">
        <v>0.29611999999999999</v>
      </c>
      <c r="CA13" s="7">
        <v>0.29575000000000001</v>
      </c>
      <c r="CB13" s="7">
        <v>0.29548999999999997</v>
      </c>
      <c r="CC13" s="7">
        <v>0.29525000000000001</v>
      </c>
      <c r="CD13" s="7">
        <v>0.29702000000000001</v>
      </c>
      <c r="CE13" s="7">
        <v>0.29505999999999999</v>
      </c>
      <c r="CF13" s="7">
        <v>0.30624000000000001</v>
      </c>
      <c r="CG13" s="7">
        <v>0.27176</v>
      </c>
      <c r="CH13" s="7">
        <v>0.30214999999999997</v>
      </c>
      <c r="CI13" s="7">
        <v>1.5650000000000001E-2</v>
      </c>
      <c r="CJ13" s="7">
        <v>0.23258999999999999</v>
      </c>
      <c r="CK13" s="7">
        <v>0.35563</v>
      </c>
      <c r="CL13" s="7">
        <v>0.34116000000000002</v>
      </c>
      <c r="CM13" s="7">
        <v>0.31746000000000002</v>
      </c>
      <c r="CN13" s="7">
        <v>0.30829000000000001</v>
      </c>
      <c r="CO13" s="7">
        <v>0.30431000000000002</v>
      </c>
      <c r="CP13" s="7">
        <v>0.30049999999999999</v>
      </c>
      <c r="CQ13" s="7">
        <v>0.29798999999999998</v>
      </c>
      <c r="CR13" s="7">
        <v>0.29821999999999999</v>
      </c>
      <c r="CS13" s="7">
        <v>0.29801</v>
      </c>
      <c r="CT13" s="7">
        <v>0.34033999999999998</v>
      </c>
      <c r="CU13" s="7">
        <v>0.30676999999999999</v>
      </c>
      <c r="CV13" s="7">
        <v>0.32605000000000001</v>
      </c>
      <c r="CW13" s="7">
        <v>1.5650000000000001E-2</v>
      </c>
      <c r="CX13" s="7">
        <v>0.26801000000000003</v>
      </c>
      <c r="CY13" s="7">
        <v>0.40340999999999999</v>
      </c>
      <c r="CZ13" s="7">
        <v>0.37189</v>
      </c>
      <c r="DA13" s="7">
        <v>0.33705000000000002</v>
      </c>
      <c r="DB13" s="7">
        <v>0.32036999999999999</v>
      </c>
      <c r="DC13" s="7">
        <v>0.31225999999999998</v>
      </c>
      <c r="DD13" s="7">
        <v>0.30549999999999999</v>
      </c>
      <c r="DE13" s="7">
        <v>0.30082999999999999</v>
      </c>
      <c r="DF13" s="7">
        <v>0.30108000000000001</v>
      </c>
      <c r="DG13" s="7">
        <v>0.29805999999999999</v>
      </c>
      <c r="DH13" s="7">
        <v>0.37462000000000001</v>
      </c>
      <c r="DI13" s="7">
        <v>0.34165000000000001</v>
      </c>
      <c r="DJ13" s="7">
        <v>0.34984999999999999</v>
      </c>
      <c r="DK13" s="7">
        <v>1.5650000000000001E-2</v>
      </c>
      <c r="DL13" s="7">
        <v>0.32885999999999999</v>
      </c>
      <c r="DM13" s="7">
        <v>0.48893999999999999</v>
      </c>
      <c r="DN13" s="7">
        <v>0.42726999999999998</v>
      </c>
      <c r="DO13" s="7">
        <v>0.36973</v>
      </c>
      <c r="DP13" s="7">
        <v>0.34157999999999999</v>
      </c>
      <c r="DQ13" s="7">
        <v>0.32644000000000001</v>
      </c>
      <c r="DR13" s="7">
        <v>0.31431999999999999</v>
      </c>
      <c r="DS13" s="7">
        <v>0.30575000000000002</v>
      </c>
      <c r="DT13" s="7">
        <v>0.30597999999999997</v>
      </c>
      <c r="DU13" s="7">
        <v>0.29881999999999997</v>
      </c>
      <c r="DV13" s="7">
        <v>0.43535000000000001</v>
      </c>
      <c r="DW13" s="7">
        <v>0.40267999999999998</v>
      </c>
      <c r="DX13" s="7">
        <v>0.39185999999999999</v>
      </c>
      <c r="DY13" s="7">
        <v>1.5650000000000001E-2</v>
      </c>
      <c r="DZ13" s="7">
        <v>0.34447</v>
      </c>
      <c r="EA13" s="7">
        <v>0.49092999999999998</v>
      </c>
      <c r="EB13" s="7">
        <v>0.4466</v>
      </c>
      <c r="EC13" s="7">
        <v>0.38688</v>
      </c>
      <c r="ED13" s="7">
        <v>0.35122999999999999</v>
      </c>
      <c r="EE13" s="7">
        <v>0.33176</v>
      </c>
      <c r="EF13" s="7">
        <v>0.31786999999999999</v>
      </c>
      <c r="EG13" s="7">
        <v>0.30834</v>
      </c>
      <c r="EH13" s="7">
        <v>0.30632999999999999</v>
      </c>
      <c r="EI13" s="7">
        <v>0.30060999999999999</v>
      </c>
      <c r="EJ13" s="7">
        <v>0.44714999999999999</v>
      </c>
      <c r="EK13" s="7">
        <v>0.41588000000000003</v>
      </c>
      <c r="EL13" s="7">
        <v>0.40100000000000002</v>
      </c>
      <c r="EM13" s="7">
        <v>1.5650000000000001E-2</v>
      </c>
      <c r="EN13" s="7">
        <v>0.50072000000000005</v>
      </c>
      <c r="EO13" s="7">
        <v>0.55388000000000004</v>
      </c>
      <c r="EP13" s="7">
        <v>0.46683999999999998</v>
      </c>
      <c r="EQ13" s="7">
        <v>0.40783999999999998</v>
      </c>
      <c r="ER13" s="7">
        <v>0.36346000000000001</v>
      </c>
      <c r="ES13" s="7">
        <v>0.35169</v>
      </c>
      <c r="ET13" s="7">
        <v>0.32655000000000001</v>
      </c>
      <c r="EU13" s="7">
        <v>0.31412000000000001</v>
      </c>
      <c r="EV13" s="7">
        <v>0.31076999999999999</v>
      </c>
      <c r="EW13" s="7">
        <v>0.30204999999999999</v>
      </c>
      <c r="EX13" s="7">
        <v>0.4839</v>
      </c>
      <c r="EY13" s="7">
        <v>0.48898000000000003</v>
      </c>
      <c r="EZ13" s="7">
        <v>0.42763000000000001</v>
      </c>
      <c r="FA13" s="7">
        <v>1.5650000000000001E-2</v>
      </c>
      <c r="FB13" s="7">
        <v>0.60197999999999996</v>
      </c>
      <c r="FC13" s="7">
        <v>0.64644999999999997</v>
      </c>
      <c r="FD13" s="7">
        <v>0.53830999999999996</v>
      </c>
      <c r="FE13" s="7">
        <v>0.45068000000000003</v>
      </c>
      <c r="FF13" s="7">
        <v>0.38849</v>
      </c>
      <c r="FG13" s="7">
        <v>0.37012</v>
      </c>
      <c r="FH13" s="7">
        <v>0.33927000000000002</v>
      </c>
      <c r="FI13" s="7">
        <v>0.32118000000000002</v>
      </c>
      <c r="FJ13" s="7">
        <v>0.31612000000000001</v>
      </c>
      <c r="FK13" s="7">
        <v>0.30424000000000001</v>
      </c>
      <c r="FL13" s="7">
        <v>0.55513000000000001</v>
      </c>
      <c r="FM13" s="7">
        <v>0.56918999999999997</v>
      </c>
      <c r="FN13" s="7">
        <v>0.47660999999999998</v>
      </c>
      <c r="FO13" s="7">
        <v>1.5650000000000001E-2</v>
      </c>
      <c r="FP13" s="7">
        <v>0.51836000000000004</v>
      </c>
      <c r="FQ13" s="7">
        <v>0.66068000000000005</v>
      </c>
      <c r="FR13" s="7">
        <v>0.56359999999999999</v>
      </c>
      <c r="FS13" s="7">
        <v>0.47143000000000002</v>
      </c>
      <c r="FT13" s="7">
        <v>0.40331</v>
      </c>
      <c r="FU13" s="7">
        <v>0.37487999999999999</v>
      </c>
      <c r="FV13" s="7">
        <v>0.34693000000000002</v>
      </c>
      <c r="FW13" s="7">
        <v>0.32562000000000002</v>
      </c>
      <c r="FX13" s="7">
        <v>0.31736999999999999</v>
      </c>
      <c r="FY13" s="7">
        <v>0.30724000000000001</v>
      </c>
      <c r="FZ13" s="7">
        <v>0.57454000000000005</v>
      </c>
      <c r="GA13" s="7">
        <v>0.55779000000000001</v>
      </c>
      <c r="GB13" s="7">
        <v>0.49096000000000001</v>
      </c>
      <c r="GC13" s="7">
        <v>1.5650000000000001E-2</v>
      </c>
      <c r="GD13" s="7">
        <v>0.45699000000000001</v>
      </c>
      <c r="GE13" s="7">
        <v>0.65464</v>
      </c>
      <c r="GF13" s="7">
        <v>0.58694000000000002</v>
      </c>
      <c r="GG13" s="7">
        <v>0.49331999999999998</v>
      </c>
      <c r="GH13" s="7">
        <v>0.41955999999999999</v>
      </c>
      <c r="GI13" s="7">
        <v>0.38186999999999999</v>
      </c>
      <c r="GJ13" s="7">
        <v>0.35367999999999999</v>
      </c>
      <c r="GK13" s="7">
        <v>0.33084999999999998</v>
      </c>
      <c r="GL13" s="7">
        <v>0.31942999999999999</v>
      </c>
      <c r="GM13" s="7">
        <v>0.30979000000000001</v>
      </c>
      <c r="GN13" s="7">
        <v>0.58596000000000004</v>
      </c>
      <c r="GO13" s="7">
        <v>0.54771999999999998</v>
      </c>
      <c r="GP13" s="7">
        <v>0.50094000000000005</v>
      </c>
      <c r="GQ13" s="7">
        <v>1.5650000000000001E-2</v>
      </c>
      <c r="GR13" s="7">
        <v>0.40167999999999998</v>
      </c>
      <c r="GS13" s="7">
        <v>0.63373999999999997</v>
      </c>
      <c r="GT13" s="7">
        <v>0.60284000000000004</v>
      </c>
      <c r="GU13" s="7">
        <v>0.51493</v>
      </c>
      <c r="GV13" s="7">
        <v>0.43686000000000003</v>
      </c>
      <c r="GW13" s="7">
        <v>0.39090999999999998</v>
      </c>
      <c r="GX13" s="7">
        <v>0.36055999999999999</v>
      </c>
      <c r="GY13" s="7">
        <v>0.33648</v>
      </c>
      <c r="GZ13" s="7">
        <v>0.32229000000000002</v>
      </c>
      <c r="HA13" s="7">
        <v>0.31222</v>
      </c>
      <c r="HB13" s="7">
        <v>0.58928999999999998</v>
      </c>
      <c r="HC13" s="7">
        <v>0.53395999999999999</v>
      </c>
      <c r="HD13" s="7">
        <v>0.50656999999999996</v>
      </c>
      <c r="HE13" s="7">
        <v>1.5650000000000001E-2</v>
      </c>
      <c r="HF13" s="7">
        <v>0.36049999999999999</v>
      </c>
      <c r="HG13" s="7">
        <v>0.61158999999999997</v>
      </c>
      <c r="HH13" s="7">
        <v>0.61448000000000003</v>
      </c>
      <c r="HI13" s="7">
        <v>0.53681999999999996</v>
      </c>
      <c r="HJ13" s="7">
        <v>0.45606999999999998</v>
      </c>
      <c r="HK13" s="7">
        <v>0.40211000000000002</v>
      </c>
      <c r="HL13" s="7">
        <v>0.36803999999999998</v>
      </c>
      <c r="HM13" s="7">
        <v>0.34248000000000001</v>
      </c>
      <c r="HN13" s="7">
        <v>0.32580999999999999</v>
      </c>
      <c r="HO13" s="7">
        <v>0.31474999999999997</v>
      </c>
      <c r="HP13" s="7">
        <v>0.59096000000000004</v>
      </c>
      <c r="HQ13" s="7">
        <v>0.52336000000000005</v>
      </c>
      <c r="HR13" s="7">
        <v>0.51185999999999998</v>
      </c>
      <c r="HS13" s="7">
        <v>1.5650000000000001E-2</v>
      </c>
      <c r="HT13" s="7">
        <v>0.32569999999999999</v>
      </c>
      <c r="HU13" s="7">
        <v>0.57901000000000002</v>
      </c>
      <c r="HV13" s="7">
        <v>0.61380000000000001</v>
      </c>
      <c r="HW13" s="7">
        <v>0.55425000000000002</v>
      </c>
      <c r="HX13" s="7">
        <v>0.47459000000000001</v>
      </c>
      <c r="HY13" s="7">
        <v>0.41474</v>
      </c>
      <c r="HZ13" s="7">
        <v>0.37617</v>
      </c>
      <c r="IA13" s="7">
        <v>0.34869</v>
      </c>
      <c r="IB13" s="7">
        <v>0.32993</v>
      </c>
      <c r="IC13" s="7">
        <v>0.31753999999999999</v>
      </c>
      <c r="ID13" s="7">
        <v>0.58345999999999998</v>
      </c>
      <c r="IE13" s="7">
        <v>0.50826000000000005</v>
      </c>
      <c r="IF13" s="7">
        <v>0.51202999999999999</v>
      </c>
      <c r="IG13" s="7">
        <v>1.5650000000000001E-2</v>
      </c>
      <c r="IH13" s="7">
        <v>0.29816999999999999</v>
      </c>
      <c r="II13" s="7">
        <v>0.80567</v>
      </c>
      <c r="IJ13" s="7">
        <v>0.80708999999999997</v>
      </c>
      <c r="IK13" s="7">
        <v>0.80874999999999997</v>
      </c>
      <c r="IL13" s="7">
        <v>0.49279000000000001</v>
      </c>
      <c r="IM13" s="7">
        <v>0.42870000000000003</v>
      </c>
      <c r="IN13" s="7">
        <v>0.38535000000000003</v>
      </c>
      <c r="IO13" s="7">
        <v>0.35535</v>
      </c>
      <c r="IP13" s="7">
        <v>0.33456000000000002</v>
      </c>
      <c r="IQ13" s="7">
        <v>0.32064999999999999</v>
      </c>
      <c r="IR13" s="7">
        <v>0.80703999999999998</v>
      </c>
      <c r="IS13" s="7">
        <v>0.65927999999999998</v>
      </c>
      <c r="IT13" s="7">
        <v>0.64488999999999996</v>
      </c>
      <c r="IU13" s="7">
        <v>1.5650000000000001E-2</v>
      </c>
      <c r="IV13" s="7">
        <v>0.27644999999999997</v>
      </c>
      <c r="IW13" s="7">
        <v>0.80550999999999995</v>
      </c>
      <c r="IX13" s="7">
        <v>0.80681999999999998</v>
      </c>
      <c r="IY13" s="7">
        <v>0.80842000000000003</v>
      </c>
      <c r="IZ13" s="7">
        <v>0.56474000000000002</v>
      </c>
      <c r="JA13" s="7">
        <v>0.44358999999999998</v>
      </c>
      <c r="JB13" s="7">
        <v>0.39562999999999998</v>
      </c>
      <c r="JC13" s="7">
        <v>0.36259999999999998</v>
      </c>
      <c r="JD13" s="7">
        <v>0.33967999999999998</v>
      </c>
      <c r="JE13" s="7">
        <v>0.32413999999999998</v>
      </c>
      <c r="JF13" s="7">
        <v>0.80679999999999996</v>
      </c>
      <c r="JG13" s="7">
        <v>0.65346000000000004</v>
      </c>
      <c r="JH13" s="7">
        <v>0.65673000000000004</v>
      </c>
      <c r="JI13" s="7">
        <v>1.5650000000000001E-2</v>
      </c>
      <c r="JJ13" s="7">
        <v>0.25929999999999997</v>
      </c>
      <c r="JK13" s="7">
        <v>0.80537999999999998</v>
      </c>
      <c r="JL13" s="7">
        <v>0.80657999999999996</v>
      </c>
      <c r="JM13" s="7">
        <v>0.80810000000000004</v>
      </c>
      <c r="JN13" s="7">
        <v>0.61997999999999998</v>
      </c>
      <c r="JO13" s="7">
        <v>0.47166000000000002</v>
      </c>
      <c r="JP13" s="7">
        <v>0.40697</v>
      </c>
      <c r="JQ13" s="7">
        <v>0.37056</v>
      </c>
      <c r="JR13" s="7">
        <v>0.34531000000000001</v>
      </c>
      <c r="JS13" s="7">
        <v>0.32804</v>
      </c>
      <c r="JT13" s="7">
        <v>0.80657999999999996</v>
      </c>
      <c r="JU13" s="7">
        <v>0.64898</v>
      </c>
      <c r="JV13" s="7">
        <v>0.66805000000000003</v>
      </c>
    </row>
    <row r="14" spans="1:282">
      <c r="A14" s="109" t="s">
        <v>155</v>
      </c>
      <c r="B14" s="109" t="s">
        <v>216</v>
      </c>
      <c r="C14" s="7">
        <v>1.73E-3</v>
      </c>
      <c r="D14" s="7">
        <v>2.154E-2</v>
      </c>
      <c r="E14" s="7">
        <v>3.2660000000000002E-2</v>
      </c>
      <c r="F14" s="7">
        <v>3.2660000000000002E-2</v>
      </c>
      <c r="G14" s="7">
        <v>3.2660000000000002E-2</v>
      </c>
      <c r="H14" s="7">
        <v>3.2660000000000002E-2</v>
      </c>
      <c r="I14" s="7">
        <v>3.2660000000000002E-2</v>
      </c>
      <c r="J14" s="7">
        <v>3.2660000000000002E-2</v>
      </c>
      <c r="K14" s="7">
        <v>3.2660000000000002E-2</v>
      </c>
      <c r="L14" s="7">
        <v>3.2680000000000001E-2</v>
      </c>
      <c r="M14" s="7">
        <v>3.2660000000000002E-2</v>
      </c>
      <c r="N14" s="7">
        <v>3.2660000000000002E-2</v>
      </c>
      <c r="O14" s="7">
        <v>2.9100000000000001E-2</v>
      </c>
      <c r="P14" s="7">
        <v>3.2660000000000002E-2</v>
      </c>
      <c r="Q14" s="7">
        <v>1.73E-3</v>
      </c>
      <c r="R14" s="7">
        <v>2.154E-2</v>
      </c>
      <c r="S14" s="7">
        <v>3.2660000000000002E-2</v>
      </c>
      <c r="T14" s="7">
        <v>3.2660000000000002E-2</v>
      </c>
      <c r="U14" s="7">
        <v>3.2660000000000002E-2</v>
      </c>
      <c r="V14" s="7">
        <v>3.2660000000000002E-2</v>
      </c>
      <c r="W14" s="7">
        <v>3.2660000000000002E-2</v>
      </c>
      <c r="X14" s="7">
        <v>3.2660000000000002E-2</v>
      </c>
      <c r="Y14" s="7">
        <v>3.2660000000000002E-2</v>
      </c>
      <c r="Z14" s="7">
        <v>3.2669999999999998E-2</v>
      </c>
      <c r="AA14" s="7">
        <v>3.2660000000000002E-2</v>
      </c>
      <c r="AB14" s="7">
        <v>3.2660000000000002E-2</v>
      </c>
      <c r="AC14" s="7">
        <v>2.9100000000000001E-2</v>
      </c>
      <c r="AD14" s="7">
        <v>3.2660000000000002E-2</v>
      </c>
      <c r="AE14" s="7">
        <v>1.73E-3</v>
      </c>
      <c r="AF14" s="7">
        <v>2.154E-2</v>
      </c>
      <c r="AG14" s="7">
        <v>3.2660000000000002E-2</v>
      </c>
      <c r="AH14" s="7">
        <v>3.2660000000000002E-2</v>
      </c>
      <c r="AI14" s="7">
        <v>3.2660000000000002E-2</v>
      </c>
      <c r="AJ14" s="7">
        <v>3.2660000000000002E-2</v>
      </c>
      <c r="AK14" s="7">
        <v>3.2660000000000002E-2</v>
      </c>
      <c r="AL14" s="7">
        <v>3.2660000000000002E-2</v>
      </c>
      <c r="AM14" s="7">
        <v>3.2660000000000002E-2</v>
      </c>
      <c r="AN14" s="7">
        <v>3.2669999999999998E-2</v>
      </c>
      <c r="AO14" s="7">
        <v>3.2660000000000002E-2</v>
      </c>
      <c r="AP14" s="7">
        <v>3.2660000000000002E-2</v>
      </c>
      <c r="AQ14" s="7">
        <v>2.912E-2</v>
      </c>
      <c r="AR14" s="7">
        <v>3.2660000000000002E-2</v>
      </c>
      <c r="AS14" s="7">
        <v>1.73E-3</v>
      </c>
      <c r="AT14" s="7">
        <v>2.154E-2</v>
      </c>
      <c r="AU14" s="7">
        <v>3.2660000000000002E-2</v>
      </c>
      <c r="AV14" s="7">
        <v>3.2660000000000002E-2</v>
      </c>
      <c r="AW14" s="7">
        <v>3.2660000000000002E-2</v>
      </c>
      <c r="AX14" s="7">
        <v>3.2660000000000002E-2</v>
      </c>
      <c r="AY14" s="7">
        <v>3.2660000000000002E-2</v>
      </c>
      <c r="AZ14" s="7">
        <v>3.2660000000000002E-2</v>
      </c>
      <c r="BA14" s="7">
        <v>3.2660000000000002E-2</v>
      </c>
      <c r="BB14" s="7">
        <v>3.2660000000000002E-2</v>
      </c>
      <c r="BC14" s="7">
        <v>3.2660000000000002E-2</v>
      </c>
      <c r="BD14" s="7">
        <v>3.2660000000000002E-2</v>
      </c>
      <c r="BE14" s="7">
        <v>2.913E-2</v>
      </c>
      <c r="BF14" s="7">
        <v>3.2660000000000002E-2</v>
      </c>
      <c r="BG14" s="7">
        <v>1.73E-3</v>
      </c>
      <c r="BH14" s="7">
        <v>2.154E-2</v>
      </c>
      <c r="BI14" s="7">
        <v>3.2719999999999999E-2</v>
      </c>
      <c r="BJ14" s="7">
        <v>3.2730000000000002E-2</v>
      </c>
      <c r="BK14" s="7">
        <v>3.2660000000000002E-2</v>
      </c>
      <c r="BL14" s="7">
        <v>3.2660000000000002E-2</v>
      </c>
      <c r="BM14" s="7">
        <v>3.2660000000000002E-2</v>
      </c>
      <c r="BN14" s="7">
        <v>3.2660000000000002E-2</v>
      </c>
      <c r="BO14" s="7">
        <v>3.2660000000000002E-2</v>
      </c>
      <c r="BP14" s="7">
        <v>3.2660000000000002E-2</v>
      </c>
      <c r="BQ14" s="7">
        <v>3.2660000000000002E-2</v>
      </c>
      <c r="BR14" s="7">
        <v>3.2710000000000003E-2</v>
      </c>
      <c r="BS14" s="7">
        <v>2.9180000000000001E-2</v>
      </c>
      <c r="BT14" s="7">
        <v>3.2689999999999997E-2</v>
      </c>
      <c r="BU14" s="7">
        <v>1.73E-3</v>
      </c>
      <c r="BV14" s="7">
        <v>2.1649999999999999E-2</v>
      </c>
      <c r="BW14" s="7">
        <v>3.3369999999999997E-2</v>
      </c>
      <c r="BX14" s="7">
        <v>3.3649999999999999E-2</v>
      </c>
      <c r="BY14" s="7">
        <v>3.2759999999999997E-2</v>
      </c>
      <c r="BZ14" s="7">
        <v>3.2660000000000002E-2</v>
      </c>
      <c r="CA14" s="7">
        <v>3.2660000000000002E-2</v>
      </c>
      <c r="CB14" s="7">
        <v>3.2660000000000002E-2</v>
      </c>
      <c r="CC14" s="7">
        <v>3.2660000000000002E-2</v>
      </c>
      <c r="CD14" s="7">
        <v>3.2660000000000002E-2</v>
      </c>
      <c r="CE14" s="7">
        <v>3.2660000000000002E-2</v>
      </c>
      <c r="CF14" s="7">
        <v>3.3300000000000003E-2</v>
      </c>
      <c r="CG14" s="7">
        <v>2.964E-2</v>
      </c>
      <c r="CH14" s="7">
        <v>3.3050000000000003E-2</v>
      </c>
      <c r="CI14" s="7">
        <v>1.73E-3</v>
      </c>
      <c r="CJ14" s="7">
        <v>2.3640000000000001E-2</v>
      </c>
      <c r="CK14" s="7">
        <v>3.6020000000000003E-2</v>
      </c>
      <c r="CL14" s="7">
        <v>3.524E-2</v>
      </c>
      <c r="CM14" s="7">
        <v>3.3890000000000003E-2</v>
      </c>
      <c r="CN14" s="7">
        <v>3.3300000000000003E-2</v>
      </c>
      <c r="CO14" s="7">
        <v>3.3180000000000001E-2</v>
      </c>
      <c r="CP14" s="7">
        <v>3.2989999999999998E-2</v>
      </c>
      <c r="CQ14" s="7">
        <v>3.288E-2</v>
      </c>
      <c r="CR14" s="7">
        <v>3.2660000000000002E-2</v>
      </c>
      <c r="CS14" s="7">
        <v>3.2660000000000002E-2</v>
      </c>
      <c r="CT14" s="7">
        <v>3.517E-2</v>
      </c>
      <c r="CU14" s="7">
        <v>3.1579999999999997E-2</v>
      </c>
      <c r="CV14" s="7">
        <v>3.4369999999999998E-2</v>
      </c>
      <c r="CW14" s="7">
        <v>1.73E-3</v>
      </c>
      <c r="CX14" s="7">
        <v>2.562E-2</v>
      </c>
      <c r="CY14" s="7">
        <v>3.8679999999999999E-2</v>
      </c>
      <c r="CZ14" s="7">
        <v>3.6949999999999997E-2</v>
      </c>
      <c r="DA14" s="7">
        <v>3.5000000000000003E-2</v>
      </c>
      <c r="DB14" s="7">
        <v>3.4029999999999998E-2</v>
      </c>
      <c r="DC14" s="7">
        <v>3.3579999999999999E-2</v>
      </c>
      <c r="DD14" s="7">
        <v>3.3189999999999997E-2</v>
      </c>
      <c r="DE14" s="7">
        <v>3.3110000000000001E-2</v>
      </c>
      <c r="DF14" s="7">
        <v>3.2980000000000002E-2</v>
      </c>
      <c r="DG14" s="7">
        <v>3.2660000000000002E-2</v>
      </c>
      <c r="DH14" s="7">
        <v>3.7089999999999998E-2</v>
      </c>
      <c r="DI14" s="7">
        <v>3.354E-2</v>
      </c>
      <c r="DJ14" s="7">
        <v>3.5700000000000003E-2</v>
      </c>
      <c r="DK14" s="7">
        <v>1.73E-3</v>
      </c>
      <c r="DL14" s="7">
        <v>2.785E-2</v>
      </c>
      <c r="DM14" s="7">
        <v>4.2049999999999997E-2</v>
      </c>
      <c r="DN14" s="7">
        <v>3.9269999999999999E-2</v>
      </c>
      <c r="DO14" s="7">
        <v>3.6459999999999999E-2</v>
      </c>
      <c r="DP14" s="7">
        <v>3.492E-2</v>
      </c>
      <c r="DQ14" s="7">
        <v>3.4160000000000003E-2</v>
      </c>
      <c r="DR14" s="7">
        <v>3.3590000000000002E-2</v>
      </c>
      <c r="DS14" s="7">
        <v>3.3329999999999999E-2</v>
      </c>
      <c r="DT14" s="7">
        <v>3.3270000000000001E-2</v>
      </c>
      <c r="DU14" s="7">
        <v>3.2739999999999998E-2</v>
      </c>
      <c r="DV14" s="7">
        <v>3.9570000000000001E-2</v>
      </c>
      <c r="DW14" s="7">
        <v>3.5979999999999998E-2</v>
      </c>
      <c r="DX14" s="7">
        <v>3.7429999999999998E-2</v>
      </c>
      <c r="DY14" s="7">
        <v>1.73E-3</v>
      </c>
      <c r="DZ14" s="7">
        <v>2.6540000000000001E-2</v>
      </c>
      <c r="EA14" s="7">
        <v>5.0119999999999998E-2</v>
      </c>
      <c r="EB14" s="7">
        <v>4.2720000000000001E-2</v>
      </c>
      <c r="EC14" s="7">
        <v>4.614E-2</v>
      </c>
      <c r="ED14" s="7">
        <v>4.249E-2</v>
      </c>
      <c r="EE14" s="7">
        <v>3.832E-2</v>
      </c>
      <c r="EF14" s="7">
        <v>3.517E-2</v>
      </c>
      <c r="EG14" s="7">
        <v>3.4329999999999999E-2</v>
      </c>
      <c r="EH14" s="7">
        <v>3.4279999999999998E-2</v>
      </c>
      <c r="EI14" s="7">
        <v>3.288E-2</v>
      </c>
      <c r="EJ14" s="7">
        <v>4.6550000000000001E-2</v>
      </c>
      <c r="EK14" s="7">
        <v>4.045E-2</v>
      </c>
      <c r="EL14" s="7">
        <v>4.3299999999999998E-2</v>
      </c>
      <c r="EM14" s="7">
        <v>1.73E-3</v>
      </c>
      <c r="EN14" s="7">
        <v>2.7570000000000001E-2</v>
      </c>
      <c r="EO14" s="7">
        <v>5.1630000000000002E-2</v>
      </c>
      <c r="EP14" s="7">
        <v>4.9000000000000002E-2</v>
      </c>
      <c r="EQ14" s="7">
        <v>5.0909999999999997E-2</v>
      </c>
      <c r="ER14" s="7">
        <v>4.6589999999999999E-2</v>
      </c>
      <c r="ES14" s="7">
        <v>4.1059999999999999E-2</v>
      </c>
      <c r="ET14" s="7">
        <v>3.6630000000000003E-2</v>
      </c>
      <c r="EU14" s="7">
        <v>3.49E-2</v>
      </c>
      <c r="EV14" s="7">
        <v>3.4529999999999998E-2</v>
      </c>
      <c r="EW14" s="7">
        <v>3.3230000000000003E-2</v>
      </c>
      <c r="EX14" s="7">
        <v>5.0549999999999998E-2</v>
      </c>
      <c r="EY14" s="7">
        <v>4.36E-2</v>
      </c>
      <c r="EZ14" s="7">
        <v>4.6699999999999998E-2</v>
      </c>
      <c r="FA14" s="7">
        <v>1.73E-3</v>
      </c>
      <c r="FB14" s="7">
        <v>2.716E-2</v>
      </c>
      <c r="FC14" s="7">
        <v>5.926E-2</v>
      </c>
      <c r="FD14" s="7">
        <v>5.7970000000000001E-2</v>
      </c>
      <c r="FE14" s="7">
        <v>5.5500000000000001E-2</v>
      </c>
      <c r="FF14" s="7">
        <v>5.0049999999999997E-2</v>
      </c>
      <c r="FG14" s="7">
        <v>4.3430000000000003E-2</v>
      </c>
      <c r="FH14" s="7">
        <v>3.7969999999999997E-2</v>
      </c>
      <c r="FI14" s="7">
        <v>3.5499999999999997E-2</v>
      </c>
      <c r="FJ14" s="7">
        <v>3.4619999999999998E-2</v>
      </c>
      <c r="FK14" s="7">
        <v>3.356E-2</v>
      </c>
      <c r="FL14" s="7">
        <v>5.7770000000000002E-2</v>
      </c>
      <c r="FM14" s="7">
        <v>4.8579999999999998E-2</v>
      </c>
      <c r="FN14" s="7">
        <v>5.185E-2</v>
      </c>
      <c r="FO14" s="7">
        <v>1.73E-3</v>
      </c>
      <c r="FP14" s="7">
        <v>2.6249999999999999E-2</v>
      </c>
      <c r="FQ14" s="7">
        <v>5.8040000000000001E-2</v>
      </c>
      <c r="FR14" s="7">
        <v>6.0609999999999997E-2</v>
      </c>
      <c r="FS14" s="7">
        <v>5.7610000000000001E-2</v>
      </c>
      <c r="FT14" s="7">
        <v>5.2049999999999999E-2</v>
      </c>
      <c r="FU14" s="7">
        <v>4.5699999999999998E-2</v>
      </c>
      <c r="FV14" s="7">
        <v>3.9539999999999999E-2</v>
      </c>
      <c r="FW14" s="7">
        <v>3.6429999999999997E-2</v>
      </c>
      <c r="FX14" s="7">
        <v>3.4840000000000003E-2</v>
      </c>
      <c r="FY14" s="7">
        <v>3.3820000000000003E-2</v>
      </c>
      <c r="FZ14" s="7">
        <v>5.8779999999999999E-2</v>
      </c>
      <c r="GA14" s="7">
        <v>4.9079999999999999E-2</v>
      </c>
      <c r="GB14" s="7">
        <v>5.3129999999999997E-2</v>
      </c>
      <c r="GC14" s="7">
        <v>1.73E-3</v>
      </c>
      <c r="GD14" s="7">
        <v>2.5409999999999999E-2</v>
      </c>
      <c r="GE14" s="7">
        <v>5.4519999999999999E-2</v>
      </c>
      <c r="GF14" s="7">
        <v>6.1960000000000001E-2</v>
      </c>
      <c r="GG14" s="7">
        <v>5.9310000000000002E-2</v>
      </c>
      <c r="GH14" s="7">
        <v>5.3830000000000003E-2</v>
      </c>
      <c r="GI14" s="7">
        <v>4.7440000000000003E-2</v>
      </c>
      <c r="GJ14" s="7">
        <v>4.1059999999999999E-2</v>
      </c>
      <c r="GK14" s="7">
        <v>3.721E-2</v>
      </c>
      <c r="GL14" s="7">
        <v>3.5249999999999997E-2</v>
      </c>
      <c r="GM14" s="7">
        <v>3.4079999999999999E-2</v>
      </c>
      <c r="GN14" s="7">
        <v>5.8369999999999998E-2</v>
      </c>
      <c r="GO14" s="7">
        <v>4.8599999999999997E-2</v>
      </c>
      <c r="GP14" s="7">
        <v>5.3469999999999997E-2</v>
      </c>
      <c r="GQ14" s="7">
        <v>1.73E-3</v>
      </c>
      <c r="GR14" s="7">
        <v>2.487E-2</v>
      </c>
      <c r="GS14" s="7">
        <v>5.2159999999999998E-2</v>
      </c>
      <c r="GT14" s="7">
        <v>6.2740000000000004E-2</v>
      </c>
      <c r="GU14" s="7">
        <v>6.1039999999999997E-2</v>
      </c>
      <c r="GV14" s="7">
        <v>5.5750000000000001E-2</v>
      </c>
      <c r="GW14" s="7">
        <v>5.024E-2</v>
      </c>
      <c r="GX14" s="7">
        <v>4.3490000000000001E-2</v>
      </c>
      <c r="GY14" s="7">
        <v>3.857E-2</v>
      </c>
      <c r="GZ14" s="7">
        <v>3.5869999999999999E-2</v>
      </c>
      <c r="HA14" s="7">
        <v>3.4369999999999998E-2</v>
      </c>
      <c r="HB14" s="7">
        <v>5.8250000000000003E-2</v>
      </c>
      <c r="HC14" s="7">
        <v>4.8399999999999999E-2</v>
      </c>
      <c r="HD14" s="7">
        <v>5.425E-2</v>
      </c>
      <c r="HE14" s="7">
        <v>1.73E-3</v>
      </c>
      <c r="HF14" s="7">
        <v>2.4320000000000001E-2</v>
      </c>
      <c r="HG14" s="7">
        <v>5.0790000000000002E-2</v>
      </c>
      <c r="HH14" s="7">
        <v>6.2359999999999999E-2</v>
      </c>
      <c r="HI14" s="7">
        <v>6.2309999999999997E-2</v>
      </c>
      <c r="HJ14" s="7">
        <v>5.7459999999999997E-2</v>
      </c>
      <c r="HK14" s="7">
        <v>5.1819999999999998E-2</v>
      </c>
      <c r="HL14" s="7">
        <v>4.5280000000000001E-2</v>
      </c>
      <c r="HM14" s="7">
        <v>3.9800000000000002E-2</v>
      </c>
      <c r="HN14" s="7">
        <v>3.6549999999999999E-2</v>
      </c>
      <c r="HO14" s="7">
        <v>3.4750000000000003E-2</v>
      </c>
      <c r="HP14" s="7">
        <v>5.799E-2</v>
      </c>
      <c r="HQ14" s="7">
        <v>4.811E-2</v>
      </c>
      <c r="HR14" s="7">
        <v>5.4719999999999998E-2</v>
      </c>
      <c r="HS14" s="7">
        <v>1.73E-3</v>
      </c>
      <c r="HT14" s="7">
        <v>2.383E-2</v>
      </c>
      <c r="HU14" s="7">
        <v>4.7469999999999998E-2</v>
      </c>
      <c r="HV14" s="7">
        <v>5.9810000000000002E-2</v>
      </c>
      <c r="HW14" s="7">
        <v>6.232E-2</v>
      </c>
      <c r="HX14" s="7">
        <v>5.8569999999999997E-2</v>
      </c>
      <c r="HY14" s="7">
        <v>5.3129999999999997E-2</v>
      </c>
      <c r="HZ14" s="7">
        <v>4.684E-2</v>
      </c>
      <c r="IA14" s="7">
        <v>4.113E-2</v>
      </c>
      <c r="IB14" s="7">
        <v>3.7359999999999997E-2</v>
      </c>
      <c r="IC14" s="7">
        <v>3.5200000000000002E-2</v>
      </c>
      <c r="ID14" s="7">
        <v>5.5910000000000001E-2</v>
      </c>
      <c r="IE14" s="7">
        <v>4.6550000000000001E-2</v>
      </c>
      <c r="IF14" s="7">
        <v>5.4039999999999998E-2</v>
      </c>
      <c r="IG14" s="7">
        <v>1.73E-3</v>
      </c>
      <c r="IH14" s="7">
        <v>2.342E-2</v>
      </c>
      <c r="II14" s="7">
        <v>0.80062999999999995</v>
      </c>
      <c r="IJ14" s="7">
        <v>0.80078000000000005</v>
      </c>
      <c r="IK14" s="7">
        <v>0.80096999999999996</v>
      </c>
      <c r="IL14" s="7">
        <v>5.9420000000000001E-2</v>
      </c>
      <c r="IM14" s="7">
        <v>5.4399999999999997E-2</v>
      </c>
      <c r="IN14" s="7">
        <v>4.8340000000000001E-2</v>
      </c>
      <c r="IO14" s="7">
        <v>4.2520000000000002E-2</v>
      </c>
      <c r="IP14" s="7">
        <v>3.8289999999999998E-2</v>
      </c>
      <c r="IQ14" s="7">
        <v>3.5749999999999997E-2</v>
      </c>
      <c r="IR14" s="7">
        <v>0.80078000000000005</v>
      </c>
      <c r="IS14" s="7">
        <v>0.57506000000000002</v>
      </c>
      <c r="IT14" s="7">
        <v>0.48100999999999999</v>
      </c>
      <c r="IU14" s="7">
        <v>1.73E-3</v>
      </c>
      <c r="IV14" s="7">
        <v>2.308E-2</v>
      </c>
      <c r="IW14" s="7">
        <v>0.80061000000000004</v>
      </c>
      <c r="IX14" s="7">
        <v>0.80076000000000003</v>
      </c>
      <c r="IY14" s="7">
        <v>0.80093000000000003</v>
      </c>
      <c r="IZ14" s="7">
        <v>0.22835</v>
      </c>
      <c r="JA14" s="7">
        <v>5.5559999999999998E-2</v>
      </c>
      <c r="JB14" s="7">
        <v>4.9770000000000002E-2</v>
      </c>
      <c r="JC14" s="7">
        <v>4.3920000000000001E-2</v>
      </c>
      <c r="JD14" s="7">
        <v>3.9329999999999997E-2</v>
      </c>
      <c r="JE14" s="7">
        <v>3.6389999999999999E-2</v>
      </c>
      <c r="JF14" s="7">
        <v>0.80074999999999996</v>
      </c>
      <c r="JG14" s="7">
        <v>0.57591000000000003</v>
      </c>
      <c r="JH14" s="7">
        <v>0.50253999999999999</v>
      </c>
      <c r="JI14" s="7">
        <v>1.73E-3</v>
      </c>
      <c r="JJ14" s="7">
        <v>2.2800000000000001E-2</v>
      </c>
      <c r="JK14" s="7">
        <v>0.80059999999999998</v>
      </c>
      <c r="JL14" s="7">
        <v>0.80073000000000005</v>
      </c>
      <c r="JM14" s="7">
        <v>0.80089999999999995</v>
      </c>
      <c r="JN14" s="7">
        <v>0.35821999999999998</v>
      </c>
      <c r="JO14" s="7">
        <v>9.5659999999999995E-2</v>
      </c>
      <c r="JP14" s="7">
        <v>5.1139999999999998E-2</v>
      </c>
      <c r="JQ14" s="7">
        <v>4.5330000000000002E-2</v>
      </c>
      <c r="JR14" s="7">
        <v>4.0460000000000003E-2</v>
      </c>
      <c r="JS14" s="7">
        <v>3.7130000000000003E-2</v>
      </c>
      <c r="JT14" s="7">
        <v>0.80073000000000005</v>
      </c>
      <c r="JU14" s="7">
        <v>0.57670999999999994</v>
      </c>
      <c r="JV14" s="7">
        <v>0.52331000000000005</v>
      </c>
    </row>
    <row r="15" spans="1:282">
      <c r="A15" s="109" t="s">
        <v>156</v>
      </c>
      <c r="B15" s="109" t="s">
        <v>217</v>
      </c>
      <c r="C15" s="7">
        <v>1.498E-2</v>
      </c>
      <c r="D15" s="7">
        <v>0.18626999999999999</v>
      </c>
      <c r="E15" s="7">
        <v>0.28239999999999998</v>
      </c>
      <c r="F15" s="7">
        <v>0.28239999999999998</v>
      </c>
      <c r="G15" s="7">
        <v>0.28239999999999998</v>
      </c>
      <c r="H15" s="7">
        <v>0.28239999999999998</v>
      </c>
      <c r="I15" s="7">
        <v>0.28239999999999998</v>
      </c>
      <c r="J15" s="7">
        <v>0.28239999999999998</v>
      </c>
      <c r="K15" s="7">
        <v>0.28239999999999998</v>
      </c>
      <c r="L15" s="7">
        <v>0.28255000000000002</v>
      </c>
      <c r="M15" s="7">
        <v>0.28239999999999998</v>
      </c>
      <c r="N15" s="7">
        <v>0.28239999999999998</v>
      </c>
      <c r="O15" s="7">
        <v>0.25157000000000002</v>
      </c>
      <c r="P15" s="7">
        <v>0.28239999999999998</v>
      </c>
      <c r="Q15" s="7">
        <v>1.498E-2</v>
      </c>
      <c r="R15" s="7">
        <v>0.18626999999999999</v>
      </c>
      <c r="S15" s="7">
        <v>0.28239999999999998</v>
      </c>
      <c r="T15" s="7">
        <v>0.28239999999999998</v>
      </c>
      <c r="U15" s="7">
        <v>0.28239999999999998</v>
      </c>
      <c r="V15" s="7">
        <v>0.28239999999999998</v>
      </c>
      <c r="W15" s="7">
        <v>0.28239999999999998</v>
      </c>
      <c r="X15" s="7">
        <v>0.28239999999999998</v>
      </c>
      <c r="Y15" s="7">
        <v>0.28239999999999998</v>
      </c>
      <c r="Z15" s="7">
        <v>0.28249999999999997</v>
      </c>
      <c r="AA15" s="7">
        <v>0.28239999999999998</v>
      </c>
      <c r="AB15" s="7">
        <v>0.28239999999999998</v>
      </c>
      <c r="AC15" s="7">
        <v>0.25164999999999998</v>
      </c>
      <c r="AD15" s="7">
        <v>0.28239999999999998</v>
      </c>
      <c r="AE15" s="7">
        <v>1.498E-2</v>
      </c>
      <c r="AF15" s="7">
        <v>0.18626999999999999</v>
      </c>
      <c r="AG15" s="7">
        <v>0.28239999999999998</v>
      </c>
      <c r="AH15" s="7">
        <v>0.28239999999999998</v>
      </c>
      <c r="AI15" s="7">
        <v>0.28239999999999998</v>
      </c>
      <c r="AJ15" s="7">
        <v>0.28239999999999998</v>
      </c>
      <c r="AK15" s="7">
        <v>0.28239999999999998</v>
      </c>
      <c r="AL15" s="7">
        <v>0.28239999999999998</v>
      </c>
      <c r="AM15" s="7">
        <v>0.28239999999999998</v>
      </c>
      <c r="AN15" s="7">
        <v>0.28244999999999998</v>
      </c>
      <c r="AO15" s="7">
        <v>0.28239999999999998</v>
      </c>
      <c r="AP15" s="7">
        <v>0.28239999999999998</v>
      </c>
      <c r="AQ15" s="7">
        <v>0.25174999999999997</v>
      </c>
      <c r="AR15" s="7">
        <v>0.28239999999999998</v>
      </c>
      <c r="AS15" s="7">
        <v>1.498E-2</v>
      </c>
      <c r="AT15" s="7">
        <v>0.18626999999999999</v>
      </c>
      <c r="AU15" s="7">
        <v>0.28239999999999998</v>
      </c>
      <c r="AV15" s="7">
        <v>0.28239999999999998</v>
      </c>
      <c r="AW15" s="7">
        <v>0.28239999999999998</v>
      </c>
      <c r="AX15" s="7">
        <v>0.28239999999999998</v>
      </c>
      <c r="AY15" s="7">
        <v>0.28239999999999998</v>
      </c>
      <c r="AZ15" s="7">
        <v>0.28239999999999998</v>
      </c>
      <c r="BA15" s="7">
        <v>0.28239999999999998</v>
      </c>
      <c r="BB15" s="7">
        <v>0.28239999999999998</v>
      </c>
      <c r="BC15" s="7">
        <v>0.28239999999999998</v>
      </c>
      <c r="BD15" s="7">
        <v>0.28239999999999998</v>
      </c>
      <c r="BE15" s="7">
        <v>0.25189</v>
      </c>
      <c r="BF15" s="7">
        <v>0.28239999999999998</v>
      </c>
      <c r="BG15" s="7">
        <v>1.498E-2</v>
      </c>
      <c r="BH15" s="7">
        <v>0.18634000000000001</v>
      </c>
      <c r="BI15" s="7">
        <v>0.28293000000000001</v>
      </c>
      <c r="BJ15" s="7">
        <v>0.28317999999999999</v>
      </c>
      <c r="BK15" s="7">
        <v>0.28245999999999999</v>
      </c>
      <c r="BL15" s="7">
        <v>0.28247</v>
      </c>
      <c r="BM15" s="7">
        <v>0.28239999999999998</v>
      </c>
      <c r="BN15" s="7">
        <v>0.28239999999999998</v>
      </c>
      <c r="BO15" s="7">
        <v>0.28239999999999998</v>
      </c>
      <c r="BP15" s="7">
        <v>0.28239999999999998</v>
      </c>
      <c r="BQ15" s="7">
        <v>0.28239999999999998</v>
      </c>
      <c r="BR15" s="7">
        <v>0.28288999999999997</v>
      </c>
      <c r="BS15" s="7">
        <v>0.25241000000000002</v>
      </c>
      <c r="BT15" s="7">
        <v>0.28271000000000002</v>
      </c>
      <c r="BU15" s="7">
        <v>1.498E-2</v>
      </c>
      <c r="BV15" s="7">
        <v>0.18761</v>
      </c>
      <c r="BW15" s="7">
        <v>0.29200999999999999</v>
      </c>
      <c r="BX15" s="7">
        <v>0.29654999999999998</v>
      </c>
      <c r="BY15" s="7">
        <v>0.28366999999999998</v>
      </c>
      <c r="BZ15" s="7">
        <v>0.28325</v>
      </c>
      <c r="CA15" s="7">
        <v>0.28294999999999998</v>
      </c>
      <c r="CB15" s="7">
        <v>0.28273999999999999</v>
      </c>
      <c r="CC15" s="7">
        <v>0.28255000000000002</v>
      </c>
      <c r="CD15" s="7">
        <v>0.28397</v>
      </c>
      <c r="CE15" s="7">
        <v>0.28239999999999998</v>
      </c>
      <c r="CF15" s="7">
        <v>0.29124</v>
      </c>
      <c r="CG15" s="7">
        <v>0.25873000000000002</v>
      </c>
      <c r="CH15" s="7">
        <v>0.28800999999999999</v>
      </c>
      <c r="CI15" s="7">
        <v>1.498E-2</v>
      </c>
      <c r="CJ15" s="7">
        <v>0.23901</v>
      </c>
      <c r="CK15" s="7">
        <v>0.34406999999999999</v>
      </c>
      <c r="CL15" s="7">
        <v>0.32296999999999998</v>
      </c>
      <c r="CM15" s="7">
        <v>0.30164999999999997</v>
      </c>
      <c r="CN15" s="7">
        <v>0.29419000000000001</v>
      </c>
      <c r="CO15" s="7">
        <v>0.29078999999999999</v>
      </c>
      <c r="CP15" s="7">
        <v>0.28788000000000002</v>
      </c>
      <c r="CQ15" s="7">
        <v>0.28475</v>
      </c>
      <c r="CR15" s="7">
        <v>0.28511999999999998</v>
      </c>
      <c r="CS15" s="7">
        <v>0.28477000000000002</v>
      </c>
      <c r="CT15" s="7">
        <v>0.32540999999999998</v>
      </c>
      <c r="CU15" s="7">
        <v>0.29848999999999998</v>
      </c>
      <c r="CV15" s="7">
        <v>0.31169000000000002</v>
      </c>
      <c r="CW15" s="7">
        <v>1.498E-2</v>
      </c>
      <c r="CX15" s="7">
        <v>0.27606999999999998</v>
      </c>
      <c r="CY15" s="7">
        <v>0.39232</v>
      </c>
      <c r="CZ15" s="7">
        <v>0.35199999999999998</v>
      </c>
      <c r="DA15" s="7">
        <v>0.31868999999999997</v>
      </c>
      <c r="DB15" s="7">
        <v>0.30459999999999998</v>
      </c>
      <c r="DC15" s="7">
        <v>0.29781000000000002</v>
      </c>
      <c r="DD15" s="7">
        <v>0.29249999999999998</v>
      </c>
      <c r="DE15" s="7">
        <v>0.28732000000000002</v>
      </c>
      <c r="DF15" s="7">
        <v>0.28756999999999999</v>
      </c>
      <c r="DG15" s="7">
        <v>0.28484999999999999</v>
      </c>
      <c r="DH15" s="7">
        <v>0.35859999999999997</v>
      </c>
      <c r="DI15" s="7">
        <v>0.33307999999999999</v>
      </c>
      <c r="DJ15" s="7">
        <v>0.33445000000000003</v>
      </c>
      <c r="DK15" s="7">
        <v>1.498E-2</v>
      </c>
      <c r="DL15" s="7">
        <v>0.26540999999999998</v>
      </c>
      <c r="DM15" s="7">
        <v>0.39544000000000001</v>
      </c>
      <c r="DN15" s="7">
        <v>0.36462</v>
      </c>
      <c r="DO15" s="7">
        <v>0.32806999999999997</v>
      </c>
      <c r="DP15" s="7">
        <v>0.30912000000000001</v>
      </c>
      <c r="DQ15" s="7">
        <v>0.30031000000000002</v>
      </c>
      <c r="DR15" s="7">
        <v>0.2944</v>
      </c>
      <c r="DS15" s="7">
        <v>0.28886000000000001</v>
      </c>
      <c r="DT15" s="7">
        <v>0.28784999999999999</v>
      </c>
      <c r="DU15" s="7">
        <v>0.28553000000000001</v>
      </c>
      <c r="DV15" s="7">
        <v>0.36649999999999999</v>
      </c>
      <c r="DW15" s="7">
        <v>0.33548</v>
      </c>
      <c r="DX15" s="7">
        <v>0.34021000000000001</v>
      </c>
      <c r="DY15" s="7">
        <v>1.498E-2</v>
      </c>
      <c r="DZ15" s="7">
        <v>0.36943999999999999</v>
      </c>
      <c r="EA15" s="7">
        <v>0.42751</v>
      </c>
      <c r="EB15" s="7">
        <v>0.38732</v>
      </c>
      <c r="EC15" s="7">
        <v>0.34422999999999998</v>
      </c>
      <c r="ED15" s="7">
        <v>0.31974999999999998</v>
      </c>
      <c r="EE15" s="7">
        <v>0.30714000000000002</v>
      </c>
      <c r="EF15" s="7">
        <v>0.29748999999999998</v>
      </c>
      <c r="EG15" s="7">
        <v>0.29136000000000001</v>
      </c>
      <c r="EH15" s="7">
        <v>0.28943000000000002</v>
      </c>
      <c r="EI15" s="7">
        <v>0.28610999999999998</v>
      </c>
      <c r="EJ15" s="7">
        <v>0.39089000000000002</v>
      </c>
      <c r="EK15" s="7">
        <v>0.38435999999999998</v>
      </c>
      <c r="EL15" s="7">
        <v>0.35731000000000002</v>
      </c>
      <c r="EM15" s="7">
        <v>1.498E-2</v>
      </c>
      <c r="EN15" s="7">
        <v>0.41782000000000002</v>
      </c>
      <c r="EO15" s="7">
        <v>0.4869</v>
      </c>
      <c r="EP15" s="7">
        <v>0.41709000000000002</v>
      </c>
      <c r="EQ15" s="7">
        <v>0.36784</v>
      </c>
      <c r="ER15" s="7">
        <v>0.33343</v>
      </c>
      <c r="ES15" s="7">
        <v>0.31827</v>
      </c>
      <c r="ET15" s="7">
        <v>0.30270999999999998</v>
      </c>
      <c r="EU15" s="7">
        <v>0.29466999999999999</v>
      </c>
      <c r="EV15" s="7">
        <v>0.29197000000000001</v>
      </c>
      <c r="EW15" s="7">
        <v>0.28694999999999998</v>
      </c>
      <c r="EX15" s="7">
        <v>0.43023</v>
      </c>
      <c r="EY15" s="7">
        <v>0.42648000000000003</v>
      </c>
      <c r="EZ15" s="7">
        <v>0.38435000000000002</v>
      </c>
      <c r="FA15" s="7">
        <v>1.498E-2</v>
      </c>
      <c r="FB15" s="7">
        <v>0.40901999999999999</v>
      </c>
      <c r="FC15" s="7">
        <v>0.55462</v>
      </c>
      <c r="FD15" s="7">
        <v>0.49647999999999998</v>
      </c>
      <c r="FE15" s="7">
        <v>0.41526999999999997</v>
      </c>
      <c r="FF15" s="7">
        <v>0.35955999999999999</v>
      </c>
      <c r="FG15" s="7">
        <v>0.33109</v>
      </c>
      <c r="FH15" s="7">
        <v>0.31002999999999997</v>
      </c>
      <c r="FI15" s="7">
        <v>0.29871999999999999</v>
      </c>
      <c r="FJ15" s="7">
        <v>0.29476000000000002</v>
      </c>
      <c r="FK15" s="7">
        <v>0.28821000000000002</v>
      </c>
      <c r="FL15" s="7">
        <v>0.49590000000000001</v>
      </c>
      <c r="FM15" s="7">
        <v>0.46983000000000003</v>
      </c>
      <c r="FN15" s="7">
        <v>0.42896000000000001</v>
      </c>
      <c r="FO15" s="7">
        <v>1.498E-2</v>
      </c>
      <c r="FP15" s="7">
        <v>0.39340000000000003</v>
      </c>
      <c r="FQ15" s="7">
        <v>0.55974999999999997</v>
      </c>
      <c r="FR15" s="7">
        <v>0.51580999999999999</v>
      </c>
      <c r="FS15" s="7">
        <v>0.43790000000000001</v>
      </c>
      <c r="FT15" s="7">
        <v>0.37461</v>
      </c>
      <c r="FU15" s="7">
        <v>0.34006999999999998</v>
      </c>
      <c r="FV15" s="7">
        <v>0.31613999999999998</v>
      </c>
      <c r="FW15" s="7">
        <v>0.30204999999999999</v>
      </c>
      <c r="FX15" s="7">
        <v>0.29603000000000002</v>
      </c>
      <c r="FY15" s="7">
        <v>0.28986000000000001</v>
      </c>
      <c r="FZ15" s="7">
        <v>0.51049</v>
      </c>
      <c r="GA15" s="7">
        <v>0.47556999999999999</v>
      </c>
      <c r="GB15" s="7">
        <v>0.44085000000000002</v>
      </c>
      <c r="GC15" s="7">
        <v>1.5089999999999999E-2</v>
      </c>
      <c r="GD15" s="7">
        <v>0.35552</v>
      </c>
      <c r="GE15" s="7">
        <v>0.54503000000000001</v>
      </c>
      <c r="GF15" s="7">
        <v>0.52620999999999996</v>
      </c>
      <c r="GG15" s="7">
        <v>0.45600000000000002</v>
      </c>
      <c r="GH15" s="7">
        <v>0.38945000000000002</v>
      </c>
      <c r="GI15" s="7">
        <v>0.34845999999999999</v>
      </c>
      <c r="GJ15" s="7">
        <v>0.32196999999999998</v>
      </c>
      <c r="GK15" s="7">
        <v>0.30553999999999998</v>
      </c>
      <c r="GL15" s="7">
        <v>0.29755999999999999</v>
      </c>
      <c r="GM15" s="7">
        <v>0.29142000000000001</v>
      </c>
      <c r="GN15" s="7">
        <v>0.51332</v>
      </c>
      <c r="GO15" s="7">
        <v>0.46653</v>
      </c>
      <c r="GP15" s="7">
        <v>0.44566</v>
      </c>
      <c r="GQ15" s="7">
        <v>1.498E-2</v>
      </c>
      <c r="GR15" s="7">
        <v>0.32656000000000002</v>
      </c>
      <c r="GS15" s="7">
        <v>0.52815999999999996</v>
      </c>
      <c r="GT15" s="7">
        <v>0.53139000000000003</v>
      </c>
      <c r="GU15" s="7">
        <v>0.47241</v>
      </c>
      <c r="GV15" s="7">
        <v>0.40510000000000002</v>
      </c>
      <c r="GW15" s="7">
        <v>0.35832999999999998</v>
      </c>
      <c r="GX15" s="7">
        <v>0.32846999999999998</v>
      </c>
      <c r="GY15" s="7">
        <v>0.30962000000000001</v>
      </c>
      <c r="GZ15" s="7">
        <v>0.29955999999999999</v>
      </c>
      <c r="HA15" s="7">
        <v>0.29296</v>
      </c>
      <c r="HB15" s="7">
        <v>0.51322999999999996</v>
      </c>
      <c r="HC15" s="7">
        <v>0.45817999999999998</v>
      </c>
      <c r="HD15" s="7">
        <v>0.44917000000000001</v>
      </c>
      <c r="HE15" s="7">
        <v>1.498E-2</v>
      </c>
      <c r="HF15" s="7">
        <v>0.30058000000000001</v>
      </c>
      <c r="HG15" s="7">
        <v>0.50544999999999995</v>
      </c>
      <c r="HH15" s="7">
        <v>0.53081999999999996</v>
      </c>
      <c r="HI15" s="7">
        <v>0.48577999999999999</v>
      </c>
      <c r="HJ15" s="7">
        <v>0.42065000000000002</v>
      </c>
      <c r="HK15" s="7">
        <v>0.36939</v>
      </c>
      <c r="HL15" s="7">
        <v>0.33566000000000001</v>
      </c>
      <c r="HM15" s="7">
        <v>0.31424000000000002</v>
      </c>
      <c r="HN15" s="7">
        <v>0.30206</v>
      </c>
      <c r="HO15" s="7">
        <v>0.29461999999999999</v>
      </c>
      <c r="HP15" s="7">
        <v>0.50824999999999998</v>
      </c>
      <c r="HQ15" s="7">
        <v>0.44734000000000002</v>
      </c>
      <c r="HR15" s="7">
        <v>0.4501</v>
      </c>
      <c r="HS15" s="7">
        <v>1.498E-2</v>
      </c>
      <c r="HT15" s="7">
        <v>0.27926000000000001</v>
      </c>
      <c r="HU15" s="7">
        <v>0.48193999999999998</v>
      </c>
      <c r="HV15" s="7">
        <v>0.52520999999999995</v>
      </c>
      <c r="HW15" s="7">
        <v>0.49587999999999999</v>
      </c>
      <c r="HX15" s="7">
        <v>0.43558999999999998</v>
      </c>
      <c r="HY15" s="7">
        <v>0.38139000000000001</v>
      </c>
      <c r="HZ15" s="7">
        <v>0.34371000000000002</v>
      </c>
      <c r="IA15" s="7">
        <v>0.31944</v>
      </c>
      <c r="IB15" s="7">
        <v>0.30507000000000001</v>
      </c>
      <c r="IC15" s="7">
        <v>0.29649999999999999</v>
      </c>
      <c r="ID15" s="7">
        <v>0.50044999999999995</v>
      </c>
      <c r="IE15" s="7">
        <v>0.43591999999999997</v>
      </c>
      <c r="IF15" s="7">
        <v>0.44964999999999999</v>
      </c>
      <c r="IG15" s="7">
        <v>1.498E-2</v>
      </c>
      <c r="IH15" s="7">
        <v>0.26182</v>
      </c>
      <c r="II15" s="7">
        <v>0.80542999999999998</v>
      </c>
      <c r="IJ15" s="7">
        <v>0.80678000000000005</v>
      </c>
      <c r="IK15" s="7">
        <v>0.80837000000000003</v>
      </c>
      <c r="IL15" s="7">
        <v>0.44935000000000003</v>
      </c>
      <c r="IM15" s="7">
        <v>0.39402999999999999</v>
      </c>
      <c r="IN15" s="7">
        <v>0.35267999999999999</v>
      </c>
      <c r="IO15" s="7">
        <v>0.32533000000000001</v>
      </c>
      <c r="IP15" s="7">
        <v>0.30862000000000001</v>
      </c>
      <c r="IQ15" s="7">
        <v>0.29865000000000003</v>
      </c>
      <c r="IR15" s="7">
        <v>0.80674000000000001</v>
      </c>
      <c r="IS15" s="7">
        <v>0.64851000000000003</v>
      </c>
      <c r="IT15" s="7">
        <v>0.62919000000000003</v>
      </c>
      <c r="IU15" s="7">
        <v>1.498E-2</v>
      </c>
      <c r="IV15" s="7">
        <v>0.24761</v>
      </c>
      <c r="IW15" s="7">
        <v>0.80528</v>
      </c>
      <c r="IX15" s="7">
        <v>0.80652999999999997</v>
      </c>
      <c r="IY15" s="7">
        <v>0.80806</v>
      </c>
      <c r="IZ15" s="7">
        <v>0.53112000000000004</v>
      </c>
      <c r="JA15" s="7">
        <v>0.40688000000000002</v>
      </c>
      <c r="JB15" s="7">
        <v>0.36248999999999998</v>
      </c>
      <c r="JC15" s="7">
        <v>0.33194000000000001</v>
      </c>
      <c r="JD15" s="7">
        <v>0.31274000000000002</v>
      </c>
      <c r="JE15" s="7">
        <v>0.30115999999999998</v>
      </c>
      <c r="JF15" s="7">
        <v>0.80650999999999995</v>
      </c>
      <c r="JG15" s="7">
        <v>0.64492000000000005</v>
      </c>
      <c r="JH15" s="7">
        <v>0.64195999999999998</v>
      </c>
      <c r="JI15" s="7">
        <v>1.498E-2</v>
      </c>
      <c r="JJ15" s="7">
        <v>0.23602999999999999</v>
      </c>
      <c r="JK15" s="7">
        <v>0.80515000000000003</v>
      </c>
      <c r="JL15" s="7">
        <v>0.80630000000000002</v>
      </c>
      <c r="JM15" s="7">
        <v>0.80776000000000003</v>
      </c>
      <c r="JN15" s="7">
        <v>0.59391000000000005</v>
      </c>
      <c r="JO15" s="7">
        <v>0.43568000000000001</v>
      </c>
      <c r="JP15" s="7">
        <v>0.37298999999999999</v>
      </c>
      <c r="JQ15" s="7">
        <v>0.33931</v>
      </c>
      <c r="JR15" s="7">
        <v>0.31746000000000002</v>
      </c>
      <c r="JS15" s="7">
        <v>0.30406</v>
      </c>
      <c r="JT15" s="7">
        <v>0.80630000000000002</v>
      </c>
      <c r="JU15" s="7">
        <v>0.64207999999999998</v>
      </c>
      <c r="JV15" s="7">
        <v>0.65420999999999996</v>
      </c>
    </row>
    <row r="16" spans="1:282">
      <c r="A16" s="109" t="s">
        <v>157</v>
      </c>
      <c r="B16" s="109" t="s">
        <v>209</v>
      </c>
      <c r="C16" s="7">
        <v>4.0800000000000003E-3</v>
      </c>
      <c r="D16" s="7">
        <v>3.1780000000000003E-2</v>
      </c>
      <c r="E16" s="7">
        <v>5.321E-2</v>
      </c>
      <c r="F16" s="7">
        <v>5.9400000000000001E-2</v>
      </c>
      <c r="G16" s="7">
        <v>6.88E-2</v>
      </c>
      <c r="H16" s="7">
        <v>7.689E-2</v>
      </c>
      <c r="I16" s="7">
        <v>7.689E-2</v>
      </c>
      <c r="J16" s="7">
        <v>7.689E-2</v>
      </c>
      <c r="K16" s="7">
        <v>7.689E-2</v>
      </c>
      <c r="L16" s="7">
        <v>7.6929999999999998E-2</v>
      </c>
      <c r="M16" s="7">
        <v>7.689E-2</v>
      </c>
      <c r="N16" s="7">
        <v>5.9470000000000002E-2</v>
      </c>
      <c r="O16" s="7">
        <v>5.058E-2</v>
      </c>
      <c r="P16" s="7">
        <v>6.6159999999999997E-2</v>
      </c>
      <c r="Q16" s="7">
        <v>4.0800000000000003E-3</v>
      </c>
      <c r="R16" s="7">
        <v>3.1780000000000003E-2</v>
      </c>
      <c r="S16" s="7">
        <v>5.321E-2</v>
      </c>
      <c r="T16" s="7">
        <v>5.9400000000000001E-2</v>
      </c>
      <c r="U16" s="7">
        <v>6.88E-2</v>
      </c>
      <c r="V16" s="7">
        <v>7.689E-2</v>
      </c>
      <c r="W16" s="7">
        <v>7.689E-2</v>
      </c>
      <c r="X16" s="7">
        <v>7.689E-2</v>
      </c>
      <c r="Y16" s="7">
        <v>7.689E-2</v>
      </c>
      <c r="Z16" s="7">
        <v>7.6920000000000002E-2</v>
      </c>
      <c r="AA16" s="7">
        <v>7.689E-2</v>
      </c>
      <c r="AB16" s="7">
        <v>5.9470000000000002E-2</v>
      </c>
      <c r="AC16" s="7">
        <v>5.0610000000000002E-2</v>
      </c>
      <c r="AD16" s="7">
        <v>6.6170000000000007E-2</v>
      </c>
      <c r="AE16" s="7">
        <v>4.0800000000000003E-3</v>
      </c>
      <c r="AF16" s="7">
        <v>3.1780000000000003E-2</v>
      </c>
      <c r="AG16" s="7">
        <v>5.321E-2</v>
      </c>
      <c r="AH16" s="7">
        <v>5.9400000000000001E-2</v>
      </c>
      <c r="AI16" s="7">
        <v>6.88E-2</v>
      </c>
      <c r="AJ16" s="7">
        <v>7.689E-2</v>
      </c>
      <c r="AK16" s="7">
        <v>7.689E-2</v>
      </c>
      <c r="AL16" s="7">
        <v>7.689E-2</v>
      </c>
      <c r="AM16" s="7">
        <v>7.689E-2</v>
      </c>
      <c r="AN16" s="7">
        <v>7.6899999999999996E-2</v>
      </c>
      <c r="AO16" s="7">
        <v>7.689E-2</v>
      </c>
      <c r="AP16" s="7">
        <v>5.9479999999999998E-2</v>
      </c>
      <c r="AQ16" s="7">
        <v>5.0650000000000001E-2</v>
      </c>
      <c r="AR16" s="7">
        <v>6.6180000000000003E-2</v>
      </c>
      <c r="AS16" s="7">
        <v>4.0800000000000003E-3</v>
      </c>
      <c r="AT16" s="7">
        <v>3.1780000000000003E-2</v>
      </c>
      <c r="AU16" s="7">
        <v>5.321E-2</v>
      </c>
      <c r="AV16" s="7">
        <v>5.9400000000000001E-2</v>
      </c>
      <c r="AW16" s="7">
        <v>6.88E-2</v>
      </c>
      <c r="AX16" s="7">
        <v>7.689E-2</v>
      </c>
      <c r="AY16" s="7">
        <v>7.689E-2</v>
      </c>
      <c r="AZ16" s="7">
        <v>7.689E-2</v>
      </c>
      <c r="BA16" s="7">
        <v>7.689E-2</v>
      </c>
      <c r="BB16" s="7">
        <v>7.689E-2</v>
      </c>
      <c r="BC16" s="7">
        <v>7.689E-2</v>
      </c>
      <c r="BD16" s="7">
        <v>5.9499999999999997E-2</v>
      </c>
      <c r="BE16" s="7">
        <v>5.0700000000000002E-2</v>
      </c>
      <c r="BF16" s="7">
        <v>6.6210000000000005E-2</v>
      </c>
      <c r="BG16" s="7">
        <v>4.0800000000000003E-3</v>
      </c>
      <c r="BH16" s="7">
        <v>3.1820000000000001E-2</v>
      </c>
      <c r="BI16" s="7">
        <v>5.3530000000000001E-2</v>
      </c>
      <c r="BJ16" s="7">
        <v>5.987E-2</v>
      </c>
      <c r="BK16" s="7">
        <v>6.8839999999999998E-2</v>
      </c>
      <c r="BL16" s="7">
        <v>7.6899999999999996E-2</v>
      </c>
      <c r="BM16" s="7">
        <v>7.6899999999999996E-2</v>
      </c>
      <c r="BN16" s="7">
        <v>7.6899999999999996E-2</v>
      </c>
      <c r="BO16" s="7">
        <v>7.689E-2</v>
      </c>
      <c r="BP16" s="7">
        <v>7.6929999999999998E-2</v>
      </c>
      <c r="BQ16" s="7">
        <v>7.689E-2</v>
      </c>
      <c r="BR16" s="7">
        <v>5.9799999999999999E-2</v>
      </c>
      <c r="BS16" s="7">
        <v>5.0970000000000001E-2</v>
      </c>
      <c r="BT16" s="7">
        <v>6.6430000000000003E-2</v>
      </c>
      <c r="BU16" s="7">
        <v>4.0800000000000003E-3</v>
      </c>
      <c r="BV16" s="7">
        <v>3.2550000000000003E-2</v>
      </c>
      <c r="BW16" s="7">
        <v>5.8729999999999997E-2</v>
      </c>
      <c r="BX16" s="7">
        <v>6.7559999999999995E-2</v>
      </c>
      <c r="BY16" s="7">
        <v>6.9540000000000005E-2</v>
      </c>
      <c r="BZ16" s="7">
        <v>7.7350000000000002E-2</v>
      </c>
      <c r="CA16" s="7">
        <v>7.7210000000000001E-2</v>
      </c>
      <c r="CB16" s="7">
        <v>7.7090000000000006E-2</v>
      </c>
      <c r="CC16" s="7">
        <v>7.6980000000000007E-2</v>
      </c>
      <c r="CD16" s="7">
        <v>7.7799999999999994E-2</v>
      </c>
      <c r="CE16" s="7">
        <v>7.6899999999999996E-2</v>
      </c>
      <c r="CF16" s="7">
        <v>6.4619999999999997E-2</v>
      </c>
      <c r="CG16" s="7">
        <v>5.4559999999999997E-2</v>
      </c>
      <c r="CH16" s="7">
        <v>6.9510000000000002E-2</v>
      </c>
      <c r="CI16" s="7">
        <v>4.0800000000000003E-3</v>
      </c>
      <c r="CJ16" s="7">
        <v>5.0220000000000001E-2</v>
      </c>
      <c r="CK16" s="7">
        <v>8.1680000000000003E-2</v>
      </c>
      <c r="CL16" s="7">
        <v>8.0699999999999994E-2</v>
      </c>
      <c r="CM16" s="7">
        <v>7.918E-2</v>
      </c>
      <c r="CN16" s="7">
        <v>8.2960000000000006E-2</v>
      </c>
      <c r="CO16" s="7">
        <v>8.1240000000000007E-2</v>
      </c>
      <c r="CP16" s="7">
        <v>7.9450000000000007E-2</v>
      </c>
      <c r="CQ16" s="7">
        <v>7.8229999999999994E-2</v>
      </c>
      <c r="CR16" s="7">
        <v>7.8350000000000003E-2</v>
      </c>
      <c r="CS16" s="7">
        <v>7.8229999999999994E-2</v>
      </c>
      <c r="CT16" s="7">
        <v>8.0670000000000006E-2</v>
      </c>
      <c r="CU16" s="7">
        <v>7.1179999999999993E-2</v>
      </c>
      <c r="CV16" s="7">
        <v>8.0780000000000005E-2</v>
      </c>
      <c r="CW16" s="7">
        <v>4.0800000000000003E-3</v>
      </c>
      <c r="CX16" s="7">
        <v>6.6629999999999995E-2</v>
      </c>
      <c r="CY16" s="7">
        <v>0.10392999999999999</v>
      </c>
      <c r="CZ16" s="7">
        <v>9.4979999999999995E-2</v>
      </c>
      <c r="DA16" s="7">
        <v>8.8220000000000007E-2</v>
      </c>
      <c r="DB16" s="7">
        <v>8.8539999999999994E-2</v>
      </c>
      <c r="DC16" s="7">
        <v>8.4900000000000003E-2</v>
      </c>
      <c r="DD16" s="7">
        <v>8.1790000000000002E-2</v>
      </c>
      <c r="DE16" s="7">
        <v>7.954E-2</v>
      </c>
      <c r="DF16" s="7">
        <v>7.9649999999999999E-2</v>
      </c>
      <c r="DG16" s="7">
        <v>7.8259999999999996E-2</v>
      </c>
      <c r="DH16" s="7">
        <v>9.6619999999999998E-2</v>
      </c>
      <c r="DI16" s="7">
        <v>8.7349999999999997E-2</v>
      </c>
      <c r="DJ16" s="7">
        <v>9.1889999999999999E-2</v>
      </c>
      <c r="DK16" s="7">
        <v>4.0800000000000003E-3</v>
      </c>
      <c r="DL16" s="7">
        <v>8.2030000000000006E-2</v>
      </c>
      <c r="DM16" s="7">
        <v>0.12798000000000001</v>
      </c>
      <c r="DN16" s="7">
        <v>0.11262999999999999</v>
      </c>
      <c r="DO16" s="7">
        <v>9.9229999999999999E-2</v>
      </c>
      <c r="DP16" s="7">
        <v>9.5479999999999995E-2</v>
      </c>
      <c r="DQ16" s="7">
        <v>8.9399999999999993E-2</v>
      </c>
      <c r="DR16" s="7">
        <v>8.4659999999999999E-2</v>
      </c>
      <c r="DS16" s="7">
        <v>8.1210000000000004E-2</v>
      </c>
      <c r="DT16" s="7">
        <v>8.1089999999999995E-2</v>
      </c>
      <c r="DU16" s="7">
        <v>7.8609999999999999E-2</v>
      </c>
      <c r="DV16" s="7">
        <v>0.1149</v>
      </c>
      <c r="DW16" s="7">
        <v>0.10481</v>
      </c>
      <c r="DX16" s="7">
        <v>0.10468</v>
      </c>
      <c r="DY16" s="7">
        <v>4.0800000000000003E-3</v>
      </c>
      <c r="DZ16" s="7">
        <v>0.10154000000000001</v>
      </c>
      <c r="EA16" s="7">
        <v>0.13778000000000001</v>
      </c>
      <c r="EB16" s="7">
        <v>0.12803</v>
      </c>
      <c r="EC16" s="7">
        <v>0.11047999999999999</v>
      </c>
      <c r="ED16" s="7">
        <v>0.10241</v>
      </c>
      <c r="EE16" s="7">
        <v>9.3259999999999996E-2</v>
      </c>
      <c r="EF16" s="7">
        <v>8.6660000000000001E-2</v>
      </c>
      <c r="EG16" s="7">
        <v>8.2559999999999995E-2</v>
      </c>
      <c r="EH16" s="7">
        <v>8.1860000000000002E-2</v>
      </c>
      <c r="EI16" s="7">
        <v>7.9229999999999995E-2</v>
      </c>
      <c r="EJ16" s="7">
        <v>0.12692000000000001</v>
      </c>
      <c r="EK16" s="7">
        <v>0.11919</v>
      </c>
      <c r="EL16" s="7">
        <v>0.11346000000000001</v>
      </c>
      <c r="EM16" s="7">
        <v>4.0800000000000003E-3</v>
      </c>
      <c r="EN16" s="7">
        <v>0.12211</v>
      </c>
      <c r="EO16" s="7">
        <v>0.17544000000000001</v>
      </c>
      <c r="EP16" s="7">
        <v>0.17183000000000001</v>
      </c>
      <c r="EQ16" s="7">
        <v>0.14679</v>
      </c>
      <c r="ER16" s="7">
        <v>0.1195</v>
      </c>
      <c r="ES16" s="7">
        <v>0.10463</v>
      </c>
      <c r="ET16" s="7">
        <v>9.1579999999999995E-2</v>
      </c>
      <c r="EU16" s="7">
        <v>8.5559999999999997E-2</v>
      </c>
      <c r="EV16" s="7">
        <v>8.344E-2</v>
      </c>
      <c r="EW16" s="7">
        <v>7.9890000000000003E-2</v>
      </c>
      <c r="EX16" s="7">
        <v>0.16619999999999999</v>
      </c>
      <c r="EY16" s="7">
        <v>0.15287000000000001</v>
      </c>
      <c r="EZ16" s="7">
        <v>0.14107</v>
      </c>
      <c r="FA16" s="7">
        <v>4.0800000000000003E-3</v>
      </c>
      <c r="FB16" s="7">
        <v>0.1244</v>
      </c>
      <c r="FC16" s="7">
        <v>0.23043</v>
      </c>
      <c r="FD16" s="7">
        <v>0.25094</v>
      </c>
      <c r="FE16" s="7">
        <v>0.20480000000000001</v>
      </c>
      <c r="FF16" s="7">
        <v>0.14771999999999999</v>
      </c>
      <c r="FG16" s="7">
        <v>0.11823</v>
      </c>
      <c r="FH16" s="7">
        <v>9.7919999999999993E-2</v>
      </c>
      <c r="FI16" s="7">
        <v>8.8880000000000001E-2</v>
      </c>
      <c r="FJ16" s="7">
        <v>8.5129999999999997E-2</v>
      </c>
      <c r="FK16" s="7">
        <v>8.0790000000000001E-2</v>
      </c>
      <c r="FL16" s="7">
        <v>0.23003999999999999</v>
      </c>
      <c r="FM16" s="7">
        <v>0.19833999999999999</v>
      </c>
      <c r="FN16" s="7">
        <v>0.185</v>
      </c>
      <c r="FO16" s="7">
        <v>4.0800000000000003E-3</v>
      </c>
      <c r="FP16" s="7">
        <v>0.11684</v>
      </c>
      <c r="FQ16" s="7">
        <v>0.27292</v>
      </c>
      <c r="FR16" s="7">
        <v>0.32033</v>
      </c>
      <c r="FS16" s="7">
        <v>0.26249</v>
      </c>
      <c r="FT16" s="7">
        <v>0.17763999999999999</v>
      </c>
      <c r="FU16" s="7">
        <v>0.13186999999999999</v>
      </c>
      <c r="FV16" s="7">
        <v>0.10544000000000001</v>
      </c>
      <c r="FW16" s="7">
        <v>9.1869999999999993E-2</v>
      </c>
      <c r="FX16" s="7">
        <v>8.6610000000000006E-2</v>
      </c>
      <c r="FY16" s="7">
        <v>8.1879999999999994E-2</v>
      </c>
      <c r="FZ16" s="7">
        <v>0.2858</v>
      </c>
      <c r="GA16" s="7">
        <v>0.23541000000000001</v>
      </c>
      <c r="GB16" s="7">
        <v>0.22411</v>
      </c>
      <c r="GC16" s="7">
        <v>4.0800000000000003E-3</v>
      </c>
      <c r="GD16" s="7">
        <v>0.10183</v>
      </c>
      <c r="GE16" s="7">
        <v>0.27897</v>
      </c>
      <c r="GF16" s="7">
        <v>0.35199999999999998</v>
      </c>
      <c r="GG16" s="7">
        <v>0.29780000000000001</v>
      </c>
      <c r="GH16" s="7">
        <v>0.20602000000000001</v>
      </c>
      <c r="GI16" s="7">
        <v>0.1459</v>
      </c>
      <c r="GJ16" s="7">
        <v>0.11298999999999999</v>
      </c>
      <c r="GK16" s="7">
        <v>9.5850000000000005E-2</v>
      </c>
      <c r="GL16" s="7">
        <v>8.831E-2</v>
      </c>
      <c r="GM16" s="7">
        <v>8.3070000000000005E-2</v>
      </c>
      <c r="GN16" s="7">
        <v>0.30875000000000002</v>
      </c>
      <c r="GO16" s="7">
        <v>0.24740000000000001</v>
      </c>
      <c r="GP16" s="7">
        <v>0.24351999999999999</v>
      </c>
      <c r="GQ16" s="7">
        <v>4.0800000000000003E-3</v>
      </c>
      <c r="GR16" s="7">
        <v>8.7550000000000003E-2</v>
      </c>
      <c r="GS16" s="7">
        <v>0.32427</v>
      </c>
      <c r="GT16" s="7">
        <v>0.45782</v>
      </c>
      <c r="GU16" s="7">
        <v>0.35857</v>
      </c>
      <c r="GV16" s="7">
        <v>0.24886</v>
      </c>
      <c r="GW16" s="7">
        <v>0.1658</v>
      </c>
      <c r="GX16" s="7">
        <v>0.12372</v>
      </c>
      <c r="GY16" s="7">
        <v>0.10108</v>
      </c>
      <c r="GZ16" s="7">
        <v>9.0800000000000006E-2</v>
      </c>
      <c r="HA16" s="7">
        <v>8.4390000000000007E-2</v>
      </c>
      <c r="HB16" s="7">
        <v>0.37877</v>
      </c>
      <c r="HC16" s="7">
        <v>0.29288999999999998</v>
      </c>
      <c r="HD16" s="7">
        <v>0.29338999999999998</v>
      </c>
      <c r="HE16" s="7">
        <v>4.0800000000000003E-3</v>
      </c>
      <c r="HF16" s="7">
        <v>7.6130000000000003E-2</v>
      </c>
      <c r="HG16" s="7">
        <v>0.34867999999999999</v>
      </c>
      <c r="HH16" s="7">
        <v>0.49884000000000001</v>
      </c>
      <c r="HI16" s="7">
        <v>0.41149000000000002</v>
      </c>
      <c r="HJ16" s="7">
        <v>0.29235</v>
      </c>
      <c r="HK16" s="7">
        <v>0.19281999999999999</v>
      </c>
      <c r="HL16" s="7">
        <v>0.13869999999999999</v>
      </c>
      <c r="HM16" s="7">
        <v>0.1089</v>
      </c>
      <c r="HN16" s="7">
        <v>9.4759999999999997E-2</v>
      </c>
      <c r="HO16" s="7">
        <v>8.6010000000000003E-2</v>
      </c>
      <c r="HP16" s="7">
        <v>0.41703000000000001</v>
      </c>
      <c r="HQ16" s="7">
        <v>0.31702999999999998</v>
      </c>
      <c r="HR16" s="7">
        <v>0.32590000000000002</v>
      </c>
      <c r="HS16" s="7">
        <v>4.0800000000000003E-3</v>
      </c>
      <c r="HT16" s="7">
        <v>6.7059999999999995E-2</v>
      </c>
      <c r="HU16" s="7">
        <v>0.2984</v>
      </c>
      <c r="HV16" s="7">
        <v>0.50378999999999996</v>
      </c>
      <c r="HW16" s="7">
        <v>0.50078</v>
      </c>
      <c r="HX16" s="7">
        <v>0.40394999999999998</v>
      </c>
      <c r="HY16" s="7">
        <v>0.30314000000000002</v>
      </c>
      <c r="HZ16" s="7">
        <v>0.23708000000000001</v>
      </c>
      <c r="IA16" s="7">
        <v>0.19764999999999999</v>
      </c>
      <c r="IB16" s="7">
        <v>9.826E-2</v>
      </c>
      <c r="IC16" s="7">
        <v>8.8209999999999997E-2</v>
      </c>
      <c r="ID16" s="7">
        <v>0.42584</v>
      </c>
      <c r="IE16" s="7">
        <v>0.32117000000000001</v>
      </c>
      <c r="IF16" s="7">
        <v>0.37425999999999998</v>
      </c>
      <c r="IG16" s="7">
        <v>4.0800000000000003E-3</v>
      </c>
      <c r="IH16" s="7">
        <v>5.9839999999999997E-2</v>
      </c>
      <c r="II16" s="7">
        <v>0.80101999999999995</v>
      </c>
      <c r="IJ16" s="7">
        <v>0.80142999999999998</v>
      </c>
      <c r="IK16" s="7">
        <v>0.80203999999999998</v>
      </c>
      <c r="IL16" s="7">
        <v>0.4279</v>
      </c>
      <c r="IM16" s="7">
        <v>0.32663999999999999</v>
      </c>
      <c r="IN16" s="7">
        <v>0.25280000000000002</v>
      </c>
      <c r="IO16" s="7">
        <v>0.20719000000000001</v>
      </c>
      <c r="IP16" s="7">
        <v>0.12286999999999999</v>
      </c>
      <c r="IQ16" s="7">
        <v>9.0740000000000001E-2</v>
      </c>
      <c r="IR16" s="7">
        <v>0.80145</v>
      </c>
      <c r="IS16" s="7">
        <v>0.58611000000000002</v>
      </c>
      <c r="IT16" s="7">
        <v>0.59704999999999997</v>
      </c>
      <c r="IU16" s="7">
        <v>4.0800000000000003E-3</v>
      </c>
      <c r="IV16" s="7">
        <v>5.4100000000000002E-2</v>
      </c>
      <c r="IW16" s="7">
        <v>0.80098999999999998</v>
      </c>
      <c r="IX16" s="7">
        <v>0.80264000000000002</v>
      </c>
      <c r="IY16" s="7">
        <v>0.80396000000000001</v>
      </c>
      <c r="IZ16" s="7">
        <v>0.51492000000000004</v>
      </c>
      <c r="JA16" s="7">
        <v>0.35016000000000003</v>
      </c>
      <c r="JB16" s="7">
        <v>0.27030999999999999</v>
      </c>
      <c r="JC16" s="7">
        <v>0.21820000000000001</v>
      </c>
      <c r="JD16" s="7">
        <v>0.14368</v>
      </c>
      <c r="JE16" s="7">
        <v>9.8830000000000001E-2</v>
      </c>
      <c r="JF16" s="7">
        <v>0.80240999999999996</v>
      </c>
      <c r="JG16" s="7">
        <v>0.58606000000000003</v>
      </c>
      <c r="JH16" s="7">
        <v>0.61326000000000003</v>
      </c>
      <c r="JI16" s="7">
        <v>4.0800000000000003E-3</v>
      </c>
      <c r="JJ16" s="7">
        <v>4.9540000000000001E-2</v>
      </c>
      <c r="JK16" s="7">
        <v>0.80096999999999996</v>
      </c>
      <c r="JL16" s="7">
        <v>0.80357999999999996</v>
      </c>
      <c r="JM16" s="7">
        <v>0.80571999999999999</v>
      </c>
      <c r="JN16" s="7">
        <v>0.58226999999999995</v>
      </c>
      <c r="JO16" s="7">
        <v>0.38832</v>
      </c>
      <c r="JP16" s="7">
        <v>0.28917999999999999</v>
      </c>
      <c r="JQ16" s="7">
        <v>0.23074</v>
      </c>
      <c r="JR16" s="7">
        <v>0.16203000000000001</v>
      </c>
      <c r="JS16" s="7">
        <v>0.11011</v>
      </c>
      <c r="JT16" s="7">
        <v>0.80323999999999995</v>
      </c>
      <c r="JU16" s="7">
        <v>0.58620000000000005</v>
      </c>
      <c r="JV16" s="7">
        <v>0.62877000000000005</v>
      </c>
    </row>
    <row r="17" spans="1:282">
      <c r="A17" s="109" t="s">
        <v>158</v>
      </c>
      <c r="B17" s="109" t="s">
        <v>218</v>
      </c>
      <c r="C17" s="7">
        <v>5.0200000000000002E-3</v>
      </c>
      <c r="D17" s="7">
        <v>6.2379999999999998E-2</v>
      </c>
      <c r="E17" s="7">
        <v>9.4570000000000001E-2</v>
      </c>
      <c r="F17" s="7">
        <v>9.4570000000000001E-2</v>
      </c>
      <c r="G17" s="7">
        <v>9.4570000000000001E-2</v>
      </c>
      <c r="H17" s="7">
        <v>9.4570000000000001E-2</v>
      </c>
      <c r="I17" s="7">
        <v>9.4570000000000001E-2</v>
      </c>
      <c r="J17" s="7">
        <v>9.4570000000000001E-2</v>
      </c>
      <c r="K17" s="7">
        <v>9.4570000000000001E-2</v>
      </c>
      <c r="L17" s="7">
        <v>9.4619999999999996E-2</v>
      </c>
      <c r="M17" s="7">
        <v>9.4570000000000001E-2</v>
      </c>
      <c r="N17" s="7">
        <v>9.4570000000000001E-2</v>
      </c>
      <c r="O17" s="7">
        <v>8.4250000000000005E-2</v>
      </c>
      <c r="P17" s="7">
        <v>9.4570000000000001E-2</v>
      </c>
      <c r="Q17" s="7">
        <v>5.0200000000000002E-3</v>
      </c>
      <c r="R17" s="7">
        <v>6.2379999999999998E-2</v>
      </c>
      <c r="S17" s="7">
        <v>9.4570000000000001E-2</v>
      </c>
      <c r="T17" s="7">
        <v>9.4570000000000001E-2</v>
      </c>
      <c r="U17" s="7">
        <v>9.4570000000000001E-2</v>
      </c>
      <c r="V17" s="7">
        <v>9.4570000000000001E-2</v>
      </c>
      <c r="W17" s="7">
        <v>9.4570000000000001E-2</v>
      </c>
      <c r="X17" s="7">
        <v>9.4570000000000001E-2</v>
      </c>
      <c r="Y17" s="7">
        <v>9.4570000000000001E-2</v>
      </c>
      <c r="Z17" s="7">
        <v>9.461E-2</v>
      </c>
      <c r="AA17" s="7">
        <v>9.4570000000000001E-2</v>
      </c>
      <c r="AB17" s="7">
        <v>9.4570000000000001E-2</v>
      </c>
      <c r="AC17" s="7">
        <v>8.4279999999999994E-2</v>
      </c>
      <c r="AD17" s="7">
        <v>9.4570000000000001E-2</v>
      </c>
      <c r="AE17" s="7">
        <v>5.0200000000000002E-3</v>
      </c>
      <c r="AF17" s="7">
        <v>6.2379999999999998E-2</v>
      </c>
      <c r="AG17" s="7">
        <v>9.4570000000000001E-2</v>
      </c>
      <c r="AH17" s="7">
        <v>9.4570000000000001E-2</v>
      </c>
      <c r="AI17" s="7">
        <v>9.4570000000000001E-2</v>
      </c>
      <c r="AJ17" s="7">
        <v>9.4570000000000001E-2</v>
      </c>
      <c r="AK17" s="7">
        <v>9.4570000000000001E-2</v>
      </c>
      <c r="AL17" s="7">
        <v>9.4570000000000001E-2</v>
      </c>
      <c r="AM17" s="7">
        <v>9.4570000000000001E-2</v>
      </c>
      <c r="AN17" s="7">
        <v>9.4589999999999994E-2</v>
      </c>
      <c r="AO17" s="7">
        <v>9.4570000000000001E-2</v>
      </c>
      <c r="AP17" s="7">
        <v>9.4570000000000001E-2</v>
      </c>
      <c r="AQ17" s="7">
        <v>8.4309999999999996E-2</v>
      </c>
      <c r="AR17" s="7">
        <v>9.4570000000000001E-2</v>
      </c>
      <c r="AS17" s="7">
        <v>5.0200000000000002E-3</v>
      </c>
      <c r="AT17" s="7">
        <v>6.2379999999999998E-2</v>
      </c>
      <c r="AU17" s="7">
        <v>9.4570000000000001E-2</v>
      </c>
      <c r="AV17" s="7">
        <v>9.4570000000000001E-2</v>
      </c>
      <c r="AW17" s="7">
        <v>9.4570000000000001E-2</v>
      </c>
      <c r="AX17" s="7">
        <v>9.4570000000000001E-2</v>
      </c>
      <c r="AY17" s="7">
        <v>9.4570000000000001E-2</v>
      </c>
      <c r="AZ17" s="7">
        <v>9.4570000000000001E-2</v>
      </c>
      <c r="BA17" s="7">
        <v>9.4570000000000001E-2</v>
      </c>
      <c r="BB17" s="7">
        <v>9.4570000000000001E-2</v>
      </c>
      <c r="BC17" s="7">
        <v>9.4570000000000001E-2</v>
      </c>
      <c r="BD17" s="7">
        <v>9.4570000000000001E-2</v>
      </c>
      <c r="BE17" s="7">
        <v>8.4360000000000004E-2</v>
      </c>
      <c r="BF17" s="7">
        <v>9.4570000000000001E-2</v>
      </c>
      <c r="BG17" s="7">
        <v>5.0200000000000002E-3</v>
      </c>
      <c r="BH17" s="7">
        <v>6.2399999999999997E-2</v>
      </c>
      <c r="BI17" s="7">
        <v>9.4799999999999995E-2</v>
      </c>
      <c r="BJ17" s="7">
        <v>9.4899999999999998E-2</v>
      </c>
      <c r="BK17" s="7">
        <v>9.461E-2</v>
      </c>
      <c r="BL17" s="7">
        <v>9.4570000000000001E-2</v>
      </c>
      <c r="BM17" s="7">
        <v>9.4570000000000001E-2</v>
      </c>
      <c r="BN17" s="7">
        <v>9.4570000000000001E-2</v>
      </c>
      <c r="BO17" s="7">
        <v>9.4570000000000001E-2</v>
      </c>
      <c r="BP17" s="7">
        <v>9.4570000000000001E-2</v>
      </c>
      <c r="BQ17" s="7">
        <v>9.4570000000000001E-2</v>
      </c>
      <c r="BR17" s="7">
        <v>9.4780000000000003E-2</v>
      </c>
      <c r="BS17" s="7">
        <v>8.4559999999999996E-2</v>
      </c>
      <c r="BT17" s="7">
        <v>9.4700000000000006E-2</v>
      </c>
      <c r="BU17" s="7">
        <v>5.0200000000000002E-3</v>
      </c>
      <c r="BV17" s="7">
        <v>6.2880000000000005E-2</v>
      </c>
      <c r="BW17" s="7">
        <v>9.819E-2</v>
      </c>
      <c r="BX17" s="7">
        <v>9.9930000000000005E-2</v>
      </c>
      <c r="BY17" s="7">
        <v>9.5060000000000006E-2</v>
      </c>
      <c r="BZ17" s="7">
        <v>9.4880000000000006E-2</v>
      </c>
      <c r="CA17" s="7">
        <v>9.4789999999999999E-2</v>
      </c>
      <c r="CB17" s="7">
        <v>9.4710000000000003E-2</v>
      </c>
      <c r="CC17" s="7">
        <v>9.4659999999999994E-2</v>
      </c>
      <c r="CD17" s="7">
        <v>9.5159999999999995E-2</v>
      </c>
      <c r="CE17" s="7">
        <v>9.4570000000000001E-2</v>
      </c>
      <c r="CF17" s="7">
        <v>9.7909999999999997E-2</v>
      </c>
      <c r="CG17" s="7">
        <v>8.6919999999999997E-2</v>
      </c>
      <c r="CH17" s="7">
        <v>9.6689999999999998E-2</v>
      </c>
      <c r="CI17" s="7">
        <v>5.0200000000000002E-3</v>
      </c>
      <c r="CJ17" s="7">
        <v>7.3719999999999994E-2</v>
      </c>
      <c r="CK17" s="7">
        <v>0.11267000000000001</v>
      </c>
      <c r="CL17" s="7">
        <v>0.10835</v>
      </c>
      <c r="CM17" s="7">
        <v>0.10127</v>
      </c>
      <c r="CN17" s="7">
        <v>9.851E-2</v>
      </c>
      <c r="CO17" s="7">
        <v>9.7350000000000006E-2</v>
      </c>
      <c r="CP17" s="7">
        <v>9.6259999999999998E-2</v>
      </c>
      <c r="CQ17" s="7">
        <v>9.5449999999999993E-2</v>
      </c>
      <c r="CR17" s="7">
        <v>9.5490000000000005E-2</v>
      </c>
      <c r="CS17" s="7">
        <v>9.5460000000000003E-2</v>
      </c>
      <c r="CT17" s="7">
        <v>0.1081</v>
      </c>
      <c r="CU17" s="7">
        <v>9.7390000000000004E-2</v>
      </c>
      <c r="CV17" s="7">
        <v>0.10384</v>
      </c>
      <c r="CW17" s="7">
        <v>5.0200000000000002E-3</v>
      </c>
      <c r="CX17" s="7">
        <v>8.4320000000000006E-2</v>
      </c>
      <c r="CY17" s="7">
        <v>0.12697</v>
      </c>
      <c r="CZ17" s="7">
        <v>0.11755</v>
      </c>
      <c r="DA17" s="7">
        <v>0.10714</v>
      </c>
      <c r="DB17" s="7">
        <v>0.10213</v>
      </c>
      <c r="DC17" s="7">
        <v>9.9709999999999993E-2</v>
      </c>
      <c r="DD17" s="7">
        <v>9.7729999999999997E-2</v>
      </c>
      <c r="DE17" s="7">
        <v>9.6310000000000007E-2</v>
      </c>
      <c r="DF17" s="7">
        <v>9.6350000000000005E-2</v>
      </c>
      <c r="DG17" s="7">
        <v>9.5469999999999999E-2</v>
      </c>
      <c r="DH17" s="7">
        <v>0.11837</v>
      </c>
      <c r="DI17" s="7">
        <v>0.10784000000000001</v>
      </c>
      <c r="DJ17" s="7">
        <v>0.11096</v>
      </c>
      <c r="DK17" s="7">
        <v>5.0200000000000002E-3</v>
      </c>
      <c r="DL17" s="7">
        <v>0.10348</v>
      </c>
      <c r="DM17" s="7">
        <v>0.15373999999999999</v>
      </c>
      <c r="DN17" s="7">
        <v>0.13471</v>
      </c>
      <c r="DO17" s="7">
        <v>0.11724</v>
      </c>
      <c r="DP17" s="7">
        <v>0.10872</v>
      </c>
      <c r="DQ17" s="7">
        <v>0.10410999999999999</v>
      </c>
      <c r="DR17" s="7">
        <v>0.10045999999999999</v>
      </c>
      <c r="DS17" s="7">
        <v>9.7850000000000006E-2</v>
      </c>
      <c r="DT17" s="7">
        <v>9.7900000000000001E-2</v>
      </c>
      <c r="DU17" s="7">
        <v>9.5689999999999997E-2</v>
      </c>
      <c r="DV17" s="7">
        <v>0.13728000000000001</v>
      </c>
      <c r="DW17" s="7">
        <v>0.12691</v>
      </c>
      <c r="DX17" s="7">
        <v>0.12404</v>
      </c>
      <c r="DY17" s="7">
        <v>5.0200000000000002E-3</v>
      </c>
      <c r="DZ17" s="7">
        <v>0.10294</v>
      </c>
      <c r="EA17" s="7">
        <v>0.15362000000000001</v>
      </c>
      <c r="EB17" s="7">
        <v>0.14179</v>
      </c>
      <c r="EC17" s="7">
        <v>0.12272</v>
      </c>
      <c r="ED17" s="7">
        <v>0.11186</v>
      </c>
      <c r="EE17" s="7">
        <v>0.10585</v>
      </c>
      <c r="EF17" s="7">
        <v>0.10158</v>
      </c>
      <c r="EG17" s="7">
        <v>9.8640000000000005E-2</v>
      </c>
      <c r="EH17" s="7">
        <v>9.8089999999999997E-2</v>
      </c>
      <c r="EI17" s="7">
        <v>9.6250000000000002E-2</v>
      </c>
      <c r="EJ17" s="7">
        <v>0.14105999999999999</v>
      </c>
      <c r="EK17" s="7">
        <v>0.12945000000000001</v>
      </c>
      <c r="EL17" s="7">
        <v>0.12698000000000001</v>
      </c>
      <c r="EM17" s="7">
        <v>5.0200000000000002E-3</v>
      </c>
      <c r="EN17" s="7">
        <v>0.16117000000000001</v>
      </c>
      <c r="EO17" s="7">
        <v>0.19175</v>
      </c>
      <c r="EP17" s="7">
        <v>0.15967000000000001</v>
      </c>
      <c r="EQ17" s="7">
        <v>0.13707</v>
      </c>
      <c r="ER17" s="7">
        <v>0.12009</v>
      </c>
      <c r="ES17" s="7">
        <v>0.11602999999999999</v>
      </c>
      <c r="ET17" s="7">
        <v>0.10580000000000001</v>
      </c>
      <c r="EU17" s="7">
        <v>0.10125000000000001</v>
      </c>
      <c r="EV17" s="7">
        <v>9.9940000000000001E-2</v>
      </c>
      <c r="EW17" s="7">
        <v>9.6710000000000004E-2</v>
      </c>
      <c r="EX17" s="7">
        <v>0.16572000000000001</v>
      </c>
      <c r="EY17" s="7">
        <v>0.16434000000000001</v>
      </c>
      <c r="EZ17" s="7">
        <v>0.14441000000000001</v>
      </c>
      <c r="FA17" s="7">
        <v>5.0200000000000002E-3</v>
      </c>
      <c r="FB17" s="7">
        <v>0.15687999999999999</v>
      </c>
      <c r="FC17" s="7">
        <v>0.23122000000000001</v>
      </c>
      <c r="FD17" s="7">
        <v>0.21215000000000001</v>
      </c>
      <c r="FE17" s="7">
        <v>0.16813</v>
      </c>
      <c r="FF17" s="7">
        <v>0.13700000000000001</v>
      </c>
      <c r="FG17" s="7">
        <v>0.12451</v>
      </c>
      <c r="FH17" s="7">
        <v>0.11126999999999999</v>
      </c>
      <c r="FI17" s="7">
        <v>0.10409</v>
      </c>
      <c r="FJ17" s="7">
        <v>0.10217</v>
      </c>
      <c r="FK17" s="7">
        <v>9.7519999999999996E-2</v>
      </c>
      <c r="FL17" s="7">
        <v>0.20705999999999999</v>
      </c>
      <c r="FM17" s="7">
        <v>0.192</v>
      </c>
      <c r="FN17" s="7">
        <v>0.17276</v>
      </c>
      <c r="FO17" s="7">
        <v>5.0200000000000002E-3</v>
      </c>
      <c r="FP17" s="7">
        <v>0.13961000000000001</v>
      </c>
      <c r="FQ17" s="7">
        <v>0.22252</v>
      </c>
      <c r="FR17" s="7">
        <v>0.21748000000000001</v>
      </c>
      <c r="FS17" s="7">
        <v>0.17887</v>
      </c>
      <c r="FT17" s="7">
        <v>0.14451</v>
      </c>
      <c r="FU17" s="7">
        <v>0.12770999999999999</v>
      </c>
      <c r="FV17" s="7">
        <v>0.11456</v>
      </c>
      <c r="FW17" s="7">
        <v>0.10592</v>
      </c>
      <c r="FX17" s="7">
        <v>0.10265000000000001</v>
      </c>
      <c r="FY17" s="7">
        <v>9.869E-2</v>
      </c>
      <c r="FZ17" s="7">
        <v>0.20845</v>
      </c>
      <c r="GA17" s="7">
        <v>0.18792</v>
      </c>
      <c r="GB17" s="7">
        <v>0.17510000000000001</v>
      </c>
      <c r="GC17" s="7">
        <v>5.0200000000000002E-3</v>
      </c>
      <c r="GD17" s="7">
        <v>0.12523999999999999</v>
      </c>
      <c r="GE17" s="7">
        <v>0.21179999999999999</v>
      </c>
      <c r="GF17" s="7">
        <v>0.21956000000000001</v>
      </c>
      <c r="GG17" s="7">
        <v>0.18812999999999999</v>
      </c>
      <c r="GH17" s="7">
        <v>0.15271999999999999</v>
      </c>
      <c r="GI17" s="7">
        <v>0.13183</v>
      </c>
      <c r="GJ17" s="7">
        <v>0.1178</v>
      </c>
      <c r="GK17" s="7">
        <v>0.10804999999999999</v>
      </c>
      <c r="GL17" s="7">
        <v>0.10347000000000001</v>
      </c>
      <c r="GM17" s="7">
        <v>9.9690000000000001E-2</v>
      </c>
      <c r="GN17" s="7">
        <v>0.20763999999999999</v>
      </c>
      <c r="GO17" s="7">
        <v>0.18321000000000001</v>
      </c>
      <c r="GP17" s="7">
        <v>0.17635999999999999</v>
      </c>
      <c r="GQ17" s="7">
        <v>5.0200000000000002E-3</v>
      </c>
      <c r="GR17" s="7">
        <v>0.11355999999999999</v>
      </c>
      <c r="GS17" s="7">
        <v>0.20096</v>
      </c>
      <c r="GT17" s="7">
        <v>0.22094</v>
      </c>
      <c r="GU17" s="7">
        <v>0.19664999999999999</v>
      </c>
      <c r="GV17" s="7">
        <v>0.16173000000000001</v>
      </c>
      <c r="GW17" s="7">
        <v>0.13675000000000001</v>
      </c>
      <c r="GX17" s="7">
        <v>0.12117</v>
      </c>
      <c r="GY17" s="7">
        <v>0.11043</v>
      </c>
      <c r="GZ17" s="7">
        <v>0.10460999999999999</v>
      </c>
      <c r="HA17" s="7">
        <v>0.10063999999999999</v>
      </c>
      <c r="HB17" s="7">
        <v>0.2064</v>
      </c>
      <c r="HC17" s="7">
        <v>0.17902000000000001</v>
      </c>
      <c r="HD17" s="7">
        <v>0.17763999999999999</v>
      </c>
      <c r="HE17" s="7">
        <v>5.0200000000000002E-3</v>
      </c>
      <c r="HF17" s="7">
        <v>0.104</v>
      </c>
      <c r="HG17" s="7">
        <v>0.19272</v>
      </c>
      <c r="HH17" s="7">
        <v>0.22045999999999999</v>
      </c>
      <c r="HI17" s="7">
        <v>0.20385</v>
      </c>
      <c r="HJ17" s="7">
        <v>0.17077000000000001</v>
      </c>
      <c r="HK17" s="7">
        <v>0.14299999999999999</v>
      </c>
      <c r="HL17" s="7">
        <v>0.12514</v>
      </c>
      <c r="HM17" s="7">
        <v>0.11323</v>
      </c>
      <c r="HN17" s="7">
        <v>0.10605000000000001</v>
      </c>
      <c r="HO17" s="7">
        <v>0.10163999999999999</v>
      </c>
      <c r="HP17" s="7">
        <v>0.20521</v>
      </c>
      <c r="HQ17" s="7">
        <v>0.17552000000000001</v>
      </c>
      <c r="HR17" s="7">
        <v>0.17921999999999999</v>
      </c>
      <c r="HS17" s="7">
        <v>5.0200000000000002E-3</v>
      </c>
      <c r="HT17" s="7">
        <v>9.622E-2</v>
      </c>
      <c r="HU17" s="7">
        <v>0.18049999999999999</v>
      </c>
      <c r="HV17" s="7">
        <v>0.21434</v>
      </c>
      <c r="HW17" s="7">
        <v>0.20757</v>
      </c>
      <c r="HX17" s="7">
        <v>0.17835000000000001</v>
      </c>
      <c r="HY17" s="7">
        <v>0.14949999999999999</v>
      </c>
      <c r="HZ17" s="7">
        <v>0.12941</v>
      </c>
      <c r="IA17" s="7">
        <v>0.11613</v>
      </c>
      <c r="IB17" s="7">
        <v>0.10783</v>
      </c>
      <c r="IC17" s="7">
        <v>0.10274999999999999</v>
      </c>
      <c r="ID17" s="7">
        <v>0.19966999999999999</v>
      </c>
      <c r="IE17" s="7">
        <v>0.16949</v>
      </c>
      <c r="IF17" s="7">
        <v>0.17818999999999999</v>
      </c>
      <c r="IG17" s="7">
        <v>5.0200000000000002E-3</v>
      </c>
      <c r="IH17" s="7">
        <v>8.9859999999999995E-2</v>
      </c>
      <c r="II17" s="7">
        <v>0.80181999999999998</v>
      </c>
      <c r="IJ17" s="7">
        <v>0.80227000000000004</v>
      </c>
      <c r="IK17" s="7">
        <v>0.80279999999999996</v>
      </c>
      <c r="IL17" s="7">
        <v>0.18501999999999999</v>
      </c>
      <c r="IM17" s="7">
        <v>0.15623000000000001</v>
      </c>
      <c r="IN17" s="7">
        <v>0.13419</v>
      </c>
      <c r="IO17" s="7">
        <v>0.11934</v>
      </c>
      <c r="IP17" s="7">
        <v>0.10988000000000001</v>
      </c>
      <c r="IQ17" s="7">
        <v>0.10403</v>
      </c>
      <c r="IR17" s="7">
        <v>0.80225999999999997</v>
      </c>
      <c r="IS17" s="7">
        <v>0.59540000000000004</v>
      </c>
      <c r="IT17" s="7">
        <v>0.52539999999999998</v>
      </c>
      <c r="IU17" s="7">
        <v>5.0200000000000002E-3</v>
      </c>
      <c r="IV17" s="7">
        <v>8.4680000000000005E-2</v>
      </c>
      <c r="IW17" s="7">
        <v>0.80176999999999998</v>
      </c>
      <c r="IX17" s="7">
        <v>0.80218999999999996</v>
      </c>
      <c r="IY17" s="7">
        <v>0.80269999999999997</v>
      </c>
      <c r="IZ17" s="7">
        <v>0.32573999999999997</v>
      </c>
      <c r="JA17" s="7">
        <v>0.16292000000000001</v>
      </c>
      <c r="JB17" s="7">
        <v>0.13941999999999999</v>
      </c>
      <c r="JC17" s="7">
        <v>0.12293</v>
      </c>
      <c r="JD17" s="7">
        <v>0.11221</v>
      </c>
      <c r="JE17" s="7">
        <v>0.1055</v>
      </c>
      <c r="JF17" s="7">
        <v>0.80218</v>
      </c>
      <c r="JG17" s="7">
        <v>0.59472999999999998</v>
      </c>
      <c r="JH17" s="7">
        <v>0.54440999999999995</v>
      </c>
      <c r="JI17" s="7">
        <v>5.0200000000000002E-3</v>
      </c>
      <c r="JJ17" s="7">
        <v>8.0460000000000004E-2</v>
      </c>
      <c r="JK17" s="7">
        <v>0.80171999999999999</v>
      </c>
      <c r="JL17" s="7">
        <v>0.80210999999999999</v>
      </c>
      <c r="JM17" s="7">
        <v>0.80259999999999998</v>
      </c>
      <c r="JN17" s="7">
        <v>0.43391999999999997</v>
      </c>
      <c r="JO17" s="7">
        <v>0.20069000000000001</v>
      </c>
      <c r="JP17" s="7">
        <v>0.14496999999999999</v>
      </c>
      <c r="JQ17" s="7">
        <v>0.12691</v>
      </c>
      <c r="JR17" s="7">
        <v>0.11484999999999999</v>
      </c>
      <c r="JS17" s="7">
        <v>0.10718</v>
      </c>
      <c r="JT17" s="7">
        <v>0.80210999999999999</v>
      </c>
      <c r="JU17" s="7">
        <v>0.59430000000000005</v>
      </c>
      <c r="JV17" s="7">
        <v>0.56272</v>
      </c>
    </row>
    <row r="18" spans="1:282">
      <c r="A18" s="109" t="s">
        <v>159</v>
      </c>
      <c r="B18" s="109" t="s">
        <v>219</v>
      </c>
      <c r="C18" s="7">
        <v>4.1999999999999997E-3</v>
      </c>
      <c r="D18" s="7">
        <v>1.8499999999999999E-2</v>
      </c>
      <c r="E18" s="7">
        <v>3.6999999999999998E-2</v>
      </c>
      <c r="F18" s="7">
        <v>4.8000000000000001E-2</v>
      </c>
      <c r="G18" s="7">
        <v>6.4729999999999996E-2</v>
      </c>
      <c r="H18" s="7">
        <v>7.911E-2</v>
      </c>
      <c r="I18" s="7">
        <v>7.911E-2</v>
      </c>
      <c r="J18" s="7">
        <v>7.911E-2</v>
      </c>
      <c r="K18" s="7">
        <v>7.911E-2</v>
      </c>
      <c r="L18" s="7">
        <v>7.9149999999999998E-2</v>
      </c>
      <c r="M18" s="7">
        <v>7.911E-2</v>
      </c>
      <c r="N18" s="7">
        <v>4.8120000000000003E-2</v>
      </c>
      <c r="O18" s="7">
        <v>3.8620000000000002E-2</v>
      </c>
      <c r="P18" s="7">
        <v>6.0019999999999997E-2</v>
      </c>
      <c r="Q18" s="7">
        <v>4.1999999999999997E-3</v>
      </c>
      <c r="R18" s="7">
        <v>1.8499999999999999E-2</v>
      </c>
      <c r="S18" s="7">
        <v>3.6999999999999998E-2</v>
      </c>
      <c r="T18" s="7">
        <v>4.8000000000000001E-2</v>
      </c>
      <c r="U18" s="7">
        <v>6.4729999999999996E-2</v>
      </c>
      <c r="V18" s="7">
        <v>7.911E-2</v>
      </c>
      <c r="W18" s="7">
        <v>7.911E-2</v>
      </c>
      <c r="X18" s="7">
        <v>7.911E-2</v>
      </c>
      <c r="Y18" s="7">
        <v>7.911E-2</v>
      </c>
      <c r="Z18" s="7">
        <v>7.9140000000000002E-2</v>
      </c>
      <c r="AA18" s="7">
        <v>7.911E-2</v>
      </c>
      <c r="AB18" s="7">
        <v>4.8140000000000002E-2</v>
      </c>
      <c r="AC18" s="7">
        <v>3.866E-2</v>
      </c>
      <c r="AD18" s="7">
        <v>6.0040000000000003E-2</v>
      </c>
      <c r="AE18" s="7">
        <v>4.1999999999999997E-3</v>
      </c>
      <c r="AF18" s="7">
        <v>1.8499999999999999E-2</v>
      </c>
      <c r="AG18" s="7">
        <v>3.6999999999999998E-2</v>
      </c>
      <c r="AH18" s="7">
        <v>4.8000000000000001E-2</v>
      </c>
      <c r="AI18" s="7">
        <v>6.4729999999999996E-2</v>
      </c>
      <c r="AJ18" s="7">
        <v>7.911E-2</v>
      </c>
      <c r="AK18" s="7">
        <v>7.911E-2</v>
      </c>
      <c r="AL18" s="7">
        <v>7.911E-2</v>
      </c>
      <c r="AM18" s="7">
        <v>7.911E-2</v>
      </c>
      <c r="AN18" s="7">
        <v>7.9119999999999996E-2</v>
      </c>
      <c r="AO18" s="7">
        <v>7.911E-2</v>
      </c>
      <c r="AP18" s="7">
        <v>4.8160000000000001E-2</v>
      </c>
      <c r="AQ18" s="7">
        <v>3.8699999999999998E-2</v>
      </c>
      <c r="AR18" s="7">
        <v>6.0069999999999998E-2</v>
      </c>
      <c r="AS18" s="7">
        <v>4.1999999999999997E-3</v>
      </c>
      <c r="AT18" s="7">
        <v>1.8499999999999999E-2</v>
      </c>
      <c r="AU18" s="7">
        <v>3.6999999999999998E-2</v>
      </c>
      <c r="AV18" s="7">
        <v>4.8000000000000001E-2</v>
      </c>
      <c r="AW18" s="7">
        <v>6.4729999999999996E-2</v>
      </c>
      <c r="AX18" s="7">
        <v>7.911E-2</v>
      </c>
      <c r="AY18" s="7">
        <v>7.911E-2</v>
      </c>
      <c r="AZ18" s="7">
        <v>7.911E-2</v>
      </c>
      <c r="BA18" s="7">
        <v>7.911E-2</v>
      </c>
      <c r="BB18" s="7">
        <v>7.911E-2</v>
      </c>
      <c r="BC18" s="7">
        <v>7.911E-2</v>
      </c>
      <c r="BD18" s="7">
        <v>4.8180000000000001E-2</v>
      </c>
      <c r="BE18" s="7">
        <v>3.8760000000000003E-2</v>
      </c>
      <c r="BF18" s="7">
        <v>6.012E-2</v>
      </c>
      <c r="BG18" s="7">
        <v>4.1999999999999997E-3</v>
      </c>
      <c r="BH18" s="7">
        <v>1.856E-2</v>
      </c>
      <c r="BI18" s="7">
        <v>3.7400000000000003E-2</v>
      </c>
      <c r="BJ18" s="7">
        <v>4.8579999999999998E-2</v>
      </c>
      <c r="BK18" s="7">
        <v>6.4769999999999994E-2</v>
      </c>
      <c r="BL18" s="7">
        <v>7.9140000000000002E-2</v>
      </c>
      <c r="BM18" s="7">
        <v>7.9130000000000006E-2</v>
      </c>
      <c r="BN18" s="7">
        <v>7.9130000000000006E-2</v>
      </c>
      <c r="BO18" s="7">
        <v>7.911E-2</v>
      </c>
      <c r="BP18" s="7">
        <v>7.918E-2</v>
      </c>
      <c r="BQ18" s="7">
        <v>7.911E-2</v>
      </c>
      <c r="BR18" s="7">
        <v>4.8570000000000002E-2</v>
      </c>
      <c r="BS18" s="7">
        <v>3.909E-2</v>
      </c>
      <c r="BT18" s="7">
        <v>6.0409999999999998E-2</v>
      </c>
      <c r="BU18" s="7">
        <v>4.1999999999999997E-3</v>
      </c>
      <c r="BV18" s="7">
        <v>1.9460000000000002E-2</v>
      </c>
      <c r="BW18" s="7">
        <v>4.3889999999999998E-2</v>
      </c>
      <c r="BX18" s="7">
        <v>5.8180000000000003E-2</v>
      </c>
      <c r="BY18" s="7">
        <v>6.565E-2</v>
      </c>
      <c r="BZ18" s="7">
        <v>7.9680000000000001E-2</v>
      </c>
      <c r="CA18" s="7">
        <v>7.9500000000000001E-2</v>
      </c>
      <c r="CB18" s="7">
        <v>7.936E-2</v>
      </c>
      <c r="CC18" s="7">
        <v>7.9219999999999999E-2</v>
      </c>
      <c r="CD18" s="7">
        <v>8.0269999999999994E-2</v>
      </c>
      <c r="CE18" s="7">
        <v>7.9130000000000006E-2</v>
      </c>
      <c r="CF18" s="7">
        <v>5.459E-2</v>
      </c>
      <c r="CG18" s="7">
        <v>4.3569999999999998E-2</v>
      </c>
      <c r="CH18" s="7">
        <v>6.4280000000000004E-2</v>
      </c>
      <c r="CI18" s="7">
        <v>4.1999999999999997E-3</v>
      </c>
      <c r="CJ18" s="7">
        <v>4.2130000000000001E-2</v>
      </c>
      <c r="CK18" s="7">
        <v>7.3020000000000002E-2</v>
      </c>
      <c r="CL18" s="7">
        <v>7.4759999999999993E-2</v>
      </c>
      <c r="CM18" s="7">
        <v>7.7780000000000002E-2</v>
      </c>
      <c r="CN18" s="7">
        <v>8.6739999999999998E-2</v>
      </c>
      <c r="CO18" s="7">
        <v>8.4589999999999999E-2</v>
      </c>
      <c r="CP18" s="7">
        <v>8.2320000000000004E-2</v>
      </c>
      <c r="CQ18" s="7">
        <v>8.0769999999999995E-2</v>
      </c>
      <c r="CR18" s="7">
        <v>8.097E-2</v>
      </c>
      <c r="CS18" s="7">
        <v>8.0799999999999997E-2</v>
      </c>
      <c r="CT18" s="7">
        <v>7.4910000000000004E-2</v>
      </c>
      <c r="CU18" s="7">
        <v>6.4699999999999994E-2</v>
      </c>
      <c r="CV18" s="7">
        <v>7.8549999999999995E-2</v>
      </c>
      <c r="CW18" s="7">
        <v>4.1999999999999997E-3</v>
      </c>
      <c r="CX18" s="7">
        <v>6.2759999999999996E-2</v>
      </c>
      <c r="CY18" s="7">
        <v>0.10104</v>
      </c>
      <c r="CZ18" s="7">
        <v>9.2730000000000007E-2</v>
      </c>
      <c r="DA18" s="7">
        <v>8.9130000000000001E-2</v>
      </c>
      <c r="DB18" s="7">
        <v>9.3729999999999994E-2</v>
      </c>
      <c r="DC18" s="7">
        <v>8.9190000000000005E-2</v>
      </c>
      <c r="DD18" s="7">
        <v>8.5260000000000002E-2</v>
      </c>
      <c r="DE18" s="7">
        <v>8.2409999999999997E-2</v>
      </c>
      <c r="DF18" s="7">
        <v>8.2559999999999995E-2</v>
      </c>
      <c r="DG18" s="7">
        <v>8.0850000000000005E-2</v>
      </c>
      <c r="DH18" s="7">
        <v>9.4990000000000005E-2</v>
      </c>
      <c r="DI18" s="7">
        <v>8.5019999999999998E-2</v>
      </c>
      <c r="DJ18" s="7">
        <v>9.2549999999999993E-2</v>
      </c>
      <c r="DK18" s="7">
        <v>4.1999999999999997E-3</v>
      </c>
      <c r="DL18" s="7">
        <v>8.0680000000000002E-2</v>
      </c>
      <c r="DM18" s="7">
        <v>0.12959000000000001</v>
      </c>
      <c r="DN18" s="7">
        <v>0.11408</v>
      </c>
      <c r="DO18" s="7">
        <v>0.10251</v>
      </c>
      <c r="DP18" s="7">
        <v>0.10212</v>
      </c>
      <c r="DQ18" s="7">
        <v>9.4600000000000004E-2</v>
      </c>
      <c r="DR18" s="7">
        <v>8.8730000000000003E-2</v>
      </c>
      <c r="DS18" s="7">
        <v>8.4449999999999997E-2</v>
      </c>
      <c r="DT18" s="7">
        <v>8.4279999999999994E-2</v>
      </c>
      <c r="DU18" s="7">
        <v>8.1269999999999995E-2</v>
      </c>
      <c r="DV18" s="7">
        <v>0.11692</v>
      </c>
      <c r="DW18" s="7">
        <v>0.10580000000000001</v>
      </c>
      <c r="DX18" s="7">
        <v>0.10793</v>
      </c>
      <c r="DY18" s="7">
        <v>4.1999999999999997E-3</v>
      </c>
      <c r="DZ18" s="7">
        <v>0.11473</v>
      </c>
      <c r="EA18" s="7">
        <v>0.14384</v>
      </c>
      <c r="EB18" s="7">
        <v>0.13503999999999999</v>
      </c>
      <c r="EC18" s="7">
        <v>0.1179</v>
      </c>
      <c r="ED18" s="7">
        <v>0.11166</v>
      </c>
      <c r="EE18" s="7">
        <v>9.9790000000000004E-2</v>
      </c>
      <c r="EF18" s="7">
        <v>9.1359999999999997E-2</v>
      </c>
      <c r="EG18" s="7">
        <v>8.6209999999999995E-2</v>
      </c>
      <c r="EH18" s="7">
        <v>8.5440000000000002E-2</v>
      </c>
      <c r="EI18" s="7">
        <v>8.2030000000000006E-2</v>
      </c>
      <c r="EJ18" s="7">
        <v>0.13367000000000001</v>
      </c>
      <c r="EK18" s="7">
        <v>0.12790000000000001</v>
      </c>
      <c r="EL18" s="7">
        <v>0.12015000000000001</v>
      </c>
      <c r="EM18" s="7">
        <v>4.1999999999999997E-3</v>
      </c>
      <c r="EN18" s="7">
        <v>0.12787999999999999</v>
      </c>
      <c r="EO18" s="7">
        <v>0.19234999999999999</v>
      </c>
      <c r="EP18" s="7">
        <v>0.20144999999999999</v>
      </c>
      <c r="EQ18" s="7">
        <v>0.17265</v>
      </c>
      <c r="ER18" s="7">
        <v>0.13649</v>
      </c>
      <c r="ES18" s="7">
        <v>0.11373999999999999</v>
      </c>
      <c r="ET18" s="7">
        <v>9.7409999999999997E-2</v>
      </c>
      <c r="EU18" s="7">
        <v>8.9899999999999994E-2</v>
      </c>
      <c r="EV18" s="7">
        <v>8.7040000000000006E-2</v>
      </c>
      <c r="EW18" s="7">
        <v>8.2890000000000005E-2</v>
      </c>
      <c r="EX18" s="7">
        <v>0.18986</v>
      </c>
      <c r="EY18" s="7">
        <v>0.17113</v>
      </c>
      <c r="EZ18" s="7">
        <v>0.15934999999999999</v>
      </c>
      <c r="FA18" s="7">
        <v>4.1999999999999997E-3</v>
      </c>
      <c r="FB18" s="7">
        <v>0.13003000000000001</v>
      </c>
      <c r="FC18" s="7">
        <v>0.26590000000000003</v>
      </c>
      <c r="FD18" s="7">
        <v>0.31469999999999998</v>
      </c>
      <c r="FE18" s="7">
        <v>0.25801000000000002</v>
      </c>
      <c r="FF18" s="7">
        <v>0.17685000000000001</v>
      </c>
      <c r="FG18" s="7">
        <v>0.13306999999999999</v>
      </c>
      <c r="FH18" s="7">
        <v>0.10557999999999999</v>
      </c>
      <c r="FI18" s="7">
        <v>9.4189999999999996E-2</v>
      </c>
      <c r="FJ18" s="7">
        <v>8.9099999999999999E-2</v>
      </c>
      <c r="FK18" s="7">
        <v>8.3930000000000005E-2</v>
      </c>
      <c r="FL18" s="7">
        <v>0.27995999999999999</v>
      </c>
      <c r="FM18" s="7">
        <v>0.23497000000000001</v>
      </c>
      <c r="FN18" s="7">
        <v>0.22139</v>
      </c>
      <c r="FO18" s="7">
        <v>4.1999999999999997E-3</v>
      </c>
      <c r="FP18" s="7">
        <v>0.12631999999999999</v>
      </c>
      <c r="FQ18" s="7">
        <v>0.34810999999999998</v>
      </c>
      <c r="FR18" s="7">
        <v>0.43473000000000001</v>
      </c>
      <c r="FS18" s="7">
        <v>0.35439999999999999</v>
      </c>
      <c r="FT18" s="7">
        <v>0.22514999999999999</v>
      </c>
      <c r="FU18" s="7">
        <v>0.15509000000000001</v>
      </c>
      <c r="FV18" s="7">
        <v>0.11681</v>
      </c>
      <c r="FW18" s="7">
        <v>9.8339999999999997E-2</v>
      </c>
      <c r="FX18" s="7">
        <v>9.1340000000000005E-2</v>
      </c>
      <c r="FY18" s="7">
        <v>8.523E-2</v>
      </c>
      <c r="FZ18" s="7">
        <v>0.37883</v>
      </c>
      <c r="GA18" s="7">
        <v>0.30352000000000001</v>
      </c>
      <c r="GB18" s="7">
        <v>0.28976000000000002</v>
      </c>
      <c r="GC18" s="7">
        <v>4.1999999999999997E-3</v>
      </c>
      <c r="GD18" s="7">
        <v>0.10779</v>
      </c>
      <c r="GE18" s="7">
        <v>0.36634</v>
      </c>
      <c r="GF18" s="7">
        <v>0.48987000000000003</v>
      </c>
      <c r="GG18" s="7">
        <v>0.41172999999999998</v>
      </c>
      <c r="GH18" s="7">
        <v>0.27044000000000001</v>
      </c>
      <c r="GI18" s="7">
        <v>0.17716999999999999</v>
      </c>
      <c r="GJ18" s="7">
        <v>0.12806000000000001</v>
      </c>
      <c r="GK18" s="7">
        <v>0.104</v>
      </c>
      <c r="GL18" s="7">
        <v>9.3740000000000004E-2</v>
      </c>
      <c r="GM18" s="7">
        <v>8.677E-2</v>
      </c>
      <c r="GN18" s="7">
        <v>0.42058000000000001</v>
      </c>
      <c r="GO18" s="7">
        <v>0.32784000000000002</v>
      </c>
      <c r="GP18" s="7">
        <v>0.32368000000000002</v>
      </c>
      <c r="GQ18" s="7">
        <v>4.1999999999999997E-3</v>
      </c>
      <c r="GR18" s="7">
        <v>8.8849999999999998E-2</v>
      </c>
      <c r="GS18" s="7">
        <v>0.45422000000000001</v>
      </c>
      <c r="GT18" s="7">
        <v>0.67798000000000003</v>
      </c>
      <c r="GU18" s="7">
        <v>0.51500000000000001</v>
      </c>
      <c r="GV18" s="7">
        <v>0.34116999999999997</v>
      </c>
      <c r="GW18" s="7">
        <v>0.20923</v>
      </c>
      <c r="GX18" s="7">
        <v>0.14480000000000001</v>
      </c>
      <c r="GY18" s="7">
        <v>0.11169</v>
      </c>
      <c r="GZ18" s="7">
        <v>9.7369999999999998E-2</v>
      </c>
      <c r="HA18" s="7">
        <v>8.8529999999999998E-2</v>
      </c>
      <c r="HB18" s="7">
        <v>0.54647999999999997</v>
      </c>
      <c r="HC18" s="7">
        <v>0.41153000000000001</v>
      </c>
      <c r="HD18" s="7">
        <v>0.41188000000000002</v>
      </c>
      <c r="HE18" s="7">
        <v>4.1999999999999997E-3</v>
      </c>
      <c r="HF18" s="7">
        <v>7.3969999999999994E-2</v>
      </c>
      <c r="HG18" s="7">
        <v>0.50378999999999996</v>
      </c>
      <c r="HH18" s="7">
        <v>0.75226999999999999</v>
      </c>
      <c r="HI18" s="7">
        <v>0.60531000000000001</v>
      </c>
      <c r="HJ18" s="7">
        <v>0.41316999999999998</v>
      </c>
      <c r="HK18" s="7">
        <v>0.25335000000000002</v>
      </c>
      <c r="HL18" s="7">
        <v>0.16880999999999999</v>
      </c>
      <c r="HM18" s="7">
        <v>0.12378</v>
      </c>
      <c r="HN18" s="7">
        <v>0.10342999999999999</v>
      </c>
      <c r="HO18" s="7">
        <v>9.0759999999999993E-2</v>
      </c>
      <c r="HP18" s="7">
        <v>0.61619000000000002</v>
      </c>
      <c r="HQ18" s="7">
        <v>0.45713999999999999</v>
      </c>
      <c r="HR18" s="7">
        <v>0.46927000000000002</v>
      </c>
      <c r="HS18" s="7">
        <v>4.1999999999999997E-3</v>
      </c>
      <c r="HT18" s="7">
        <v>6.2269999999999999E-2</v>
      </c>
      <c r="HU18" s="7">
        <v>0.42198999999999998</v>
      </c>
      <c r="HV18" s="7">
        <v>0.76517000000000002</v>
      </c>
      <c r="HW18" s="7">
        <v>0.76222999999999996</v>
      </c>
      <c r="HX18" s="7">
        <v>0.60711000000000004</v>
      </c>
      <c r="HY18" s="7">
        <v>0.44552999999999998</v>
      </c>
      <c r="HZ18" s="7">
        <v>0.34098000000000001</v>
      </c>
      <c r="IA18" s="7">
        <v>0.27967999999999998</v>
      </c>
      <c r="IB18" s="7">
        <v>0.10847</v>
      </c>
      <c r="IC18" s="7">
        <v>9.3950000000000006E-2</v>
      </c>
      <c r="ID18" s="7">
        <v>0.63553000000000004</v>
      </c>
      <c r="IE18" s="7">
        <v>0.46828999999999998</v>
      </c>
      <c r="IF18" s="7">
        <v>0.55603999999999998</v>
      </c>
      <c r="IG18" s="7">
        <v>4.1999999999999997E-3</v>
      </c>
      <c r="IH18" s="7">
        <v>5.3039999999999997E-2</v>
      </c>
      <c r="II18" s="7">
        <v>0.80071000000000003</v>
      </c>
      <c r="IJ18" s="7">
        <v>0.80115000000000003</v>
      </c>
      <c r="IK18" s="7">
        <v>0.80191999999999997</v>
      </c>
      <c r="IL18" s="7">
        <v>0.64580000000000004</v>
      </c>
      <c r="IM18" s="7">
        <v>0.48320000000000002</v>
      </c>
      <c r="IN18" s="7">
        <v>0.36585000000000001</v>
      </c>
      <c r="IO18" s="7">
        <v>0.29450999999999999</v>
      </c>
      <c r="IP18" s="7">
        <v>0.15085999999999999</v>
      </c>
      <c r="IQ18" s="7">
        <v>9.7610000000000002E-2</v>
      </c>
      <c r="IR18" s="7">
        <v>0.80120999999999998</v>
      </c>
      <c r="IS18" s="7">
        <v>0.58396000000000003</v>
      </c>
      <c r="IT18" s="7">
        <v>0.6633</v>
      </c>
      <c r="IU18" s="7">
        <v>4.1999999999999997E-3</v>
      </c>
      <c r="IV18" s="7">
        <v>4.5749999999999999E-2</v>
      </c>
      <c r="IW18" s="7">
        <v>0.80069000000000001</v>
      </c>
      <c r="IX18" s="7">
        <v>0.80335999999999996</v>
      </c>
      <c r="IY18" s="7">
        <v>0.8054</v>
      </c>
      <c r="IZ18" s="7">
        <v>0.68455999999999995</v>
      </c>
      <c r="JA18" s="7">
        <v>0.52095999999999998</v>
      </c>
      <c r="JB18" s="7">
        <v>0.39367999999999997</v>
      </c>
      <c r="JC18" s="7">
        <v>0.31172</v>
      </c>
      <c r="JD18" s="7">
        <v>0.18632000000000001</v>
      </c>
      <c r="JE18" s="7">
        <v>0.11101999999999999</v>
      </c>
      <c r="JF18" s="7">
        <v>0.80296000000000001</v>
      </c>
      <c r="JG18" s="7">
        <v>0.58404</v>
      </c>
      <c r="JH18" s="7">
        <v>0.67671999999999999</v>
      </c>
      <c r="JI18" s="7">
        <v>4.1999999999999997E-3</v>
      </c>
      <c r="JJ18" s="7">
        <v>4.0009999999999997E-2</v>
      </c>
      <c r="JK18" s="7">
        <v>0.80066999999999999</v>
      </c>
      <c r="JL18" s="7">
        <v>0.80508000000000002</v>
      </c>
      <c r="JM18" s="7">
        <v>0.80857999999999997</v>
      </c>
      <c r="JN18" s="7">
        <v>0.71514999999999995</v>
      </c>
      <c r="JO18" s="7">
        <v>0.55879999999999996</v>
      </c>
      <c r="JP18" s="7">
        <v>0.42375000000000002</v>
      </c>
      <c r="JQ18" s="7">
        <v>0.33145000000000002</v>
      </c>
      <c r="JR18" s="7">
        <v>0.21718999999999999</v>
      </c>
      <c r="JS18" s="7">
        <v>0.12995000000000001</v>
      </c>
      <c r="JT18" s="7">
        <v>0.80447999999999997</v>
      </c>
      <c r="JU18" s="7">
        <v>0.58433999999999997</v>
      </c>
      <c r="JV18" s="7">
        <v>0.68945000000000001</v>
      </c>
    </row>
    <row r="19" spans="1:282">
      <c r="A19" s="109" t="s">
        <v>160</v>
      </c>
      <c r="B19" s="109" t="s">
        <v>220</v>
      </c>
      <c r="C19" s="7">
        <v>1.8E-3</v>
      </c>
      <c r="D19" s="7">
        <v>2.2349999999999998E-2</v>
      </c>
      <c r="E19" s="7">
        <v>3.3890000000000003E-2</v>
      </c>
      <c r="F19" s="7">
        <v>3.3890000000000003E-2</v>
      </c>
      <c r="G19" s="7">
        <v>3.3890000000000003E-2</v>
      </c>
      <c r="H19" s="7">
        <v>3.3890000000000003E-2</v>
      </c>
      <c r="I19" s="7">
        <v>3.3890000000000003E-2</v>
      </c>
      <c r="J19" s="7">
        <v>3.3890000000000003E-2</v>
      </c>
      <c r="K19" s="7">
        <v>3.3890000000000003E-2</v>
      </c>
      <c r="L19" s="7">
        <v>3.3910000000000003E-2</v>
      </c>
      <c r="M19" s="7">
        <v>3.3890000000000003E-2</v>
      </c>
      <c r="N19" s="7">
        <v>3.3890000000000003E-2</v>
      </c>
      <c r="O19" s="7">
        <v>3.0190000000000002E-2</v>
      </c>
      <c r="P19" s="7">
        <v>3.3890000000000003E-2</v>
      </c>
      <c r="Q19" s="7">
        <v>1.8E-3</v>
      </c>
      <c r="R19" s="7">
        <v>2.2349999999999998E-2</v>
      </c>
      <c r="S19" s="7">
        <v>3.3890000000000003E-2</v>
      </c>
      <c r="T19" s="7">
        <v>3.3890000000000003E-2</v>
      </c>
      <c r="U19" s="7">
        <v>3.3890000000000003E-2</v>
      </c>
      <c r="V19" s="7">
        <v>3.3890000000000003E-2</v>
      </c>
      <c r="W19" s="7">
        <v>3.3890000000000003E-2</v>
      </c>
      <c r="X19" s="7">
        <v>3.3890000000000003E-2</v>
      </c>
      <c r="Y19" s="7">
        <v>3.3890000000000003E-2</v>
      </c>
      <c r="Z19" s="7">
        <v>3.39E-2</v>
      </c>
      <c r="AA19" s="7">
        <v>3.3890000000000003E-2</v>
      </c>
      <c r="AB19" s="7">
        <v>3.3890000000000003E-2</v>
      </c>
      <c r="AC19" s="7">
        <v>3.0200000000000001E-2</v>
      </c>
      <c r="AD19" s="7">
        <v>3.3890000000000003E-2</v>
      </c>
      <c r="AE19" s="7">
        <v>1.8E-3</v>
      </c>
      <c r="AF19" s="7">
        <v>2.2349999999999998E-2</v>
      </c>
      <c r="AG19" s="7">
        <v>3.3890000000000003E-2</v>
      </c>
      <c r="AH19" s="7">
        <v>3.3890000000000003E-2</v>
      </c>
      <c r="AI19" s="7">
        <v>3.3890000000000003E-2</v>
      </c>
      <c r="AJ19" s="7">
        <v>3.3890000000000003E-2</v>
      </c>
      <c r="AK19" s="7">
        <v>3.3890000000000003E-2</v>
      </c>
      <c r="AL19" s="7">
        <v>3.3890000000000003E-2</v>
      </c>
      <c r="AM19" s="7">
        <v>3.3890000000000003E-2</v>
      </c>
      <c r="AN19" s="7">
        <v>3.39E-2</v>
      </c>
      <c r="AO19" s="7">
        <v>3.3890000000000003E-2</v>
      </c>
      <c r="AP19" s="7">
        <v>3.3890000000000003E-2</v>
      </c>
      <c r="AQ19" s="7">
        <v>3.0210000000000001E-2</v>
      </c>
      <c r="AR19" s="7">
        <v>3.3890000000000003E-2</v>
      </c>
      <c r="AS19" s="7">
        <v>1.8E-3</v>
      </c>
      <c r="AT19" s="7">
        <v>2.2349999999999998E-2</v>
      </c>
      <c r="AU19" s="7">
        <v>3.3890000000000003E-2</v>
      </c>
      <c r="AV19" s="7">
        <v>3.3890000000000003E-2</v>
      </c>
      <c r="AW19" s="7">
        <v>3.3890000000000003E-2</v>
      </c>
      <c r="AX19" s="7">
        <v>3.3890000000000003E-2</v>
      </c>
      <c r="AY19" s="7">
        <v>3.3890000000000003E-2</v>
      </c>
      <c r="AZ19" s="7">
        <v>3.3890000000000003E-2</v>
      </c>
      <c r="BA19" s="7">
        <v>3.3890000000000003E-2</v>
      </c>
      <c r="BB19" s="7">
        <v>3.3890000000000003E-2</v>
      </c>
      <c r="BC19" s="7">
        <v>3.3890000000000003E-2</v>
      </c>
      <c r="BD19" s="7">
        <v>3.3890000000000003E-2</v>
      </c>
      <c r="BE19" s="7">
        <v>3.023E-2</v>
      </c>
      <c r="BF19" s="7">
        <v>3.3890000000000003E-2</v>
      </c>
      <c r="BG19" s="7">
        <v>1.8E-3</v>
      </c>
      <c r="BH19" s="7">
        <v>2.2380000000000001E-2</v>
      </c>
      <c r="BI19" s="7">
        <v>3.4090000000000002E-2</v>
      </c>
      <c r="BJ19" s="7">
        <v>3.4209999999999997E-2</v>
      </c>
      <c r="BK19" s="7">
        <v>3.3890000000000003E-2</v>
      </c>
      <c r="BL19" s="7">
        <v>3.3890000000000003E-2</v>
      </c>
      <c r="BM19" s="7">
        <v>3.3890000000000003E-2</v>
      </c>
      <c r="BN19" s="7">
        <v>3.3890000000000003E-2</v>
      </c>
      <c r="BO19" s="7">
        <v>3.3890000000000003E-2</v>
      </c>
      <c r="BP19" s="7">
        <v>3.3890000000000003E-2</v>
      </c>
      <c r="BQ19" s="7">
        <v>3.3890000000000003E-2</v>
      </c>
      <c r="BR19" s="7">
        <v>3.4070000000000003E-2</v>
      </c>
      <c r="BS19" s="7">
        <v>3.0380000000000001E-2</v>
      </c>
      <c r="BT19" s="7">
        <v>3.4000000000000002E-2</v>
      </c>
      <c r="BU19" s="7">
        <v>1.8E-3</v>
      </c>
      <c r="BV19" s="7">
        <v>2.282E-2</v>
      </c>
      <c r="BW19" s="7">
        <v>3.7310000000000003E-2</v>
      </c>
      <c r="BX19" s="7">
        <v>3.8969999999999998E-2</v>
      </c>
      <c r="BY19" s="7">
        <v>3.4340000000000002E-2</v>
      </c>
      <c r="BZ19" s="7">
        <v>3.4180000000000002E-2</v>
      </c>
      <c r="CA19" s="7">
        <v>3.4110000000000001E-2</v>
      </c>
      <c r="CB19" s="7">
        <v>3.3980000000000003E-2</v>
      </c>
      <c r="CC19" s="7">
        <v>3.3890000000000003E-2</v>
      </c>
      <c r="CD19" s="7">
        <v>3.4360000000000002E-2</v>
      </c>
      <c r="CE19" s="7">
        <v>3.3890000000000003E-2</v>
      </c>
      <c r="CF19" s="7">
        <v>3.705E-2</v>
      </c>
      <c r="CG19" s="7">
        <v>3.2579999999999998E-2</v>
      </c>
      <c r="CH19" s="7">
        <v>3.5889999999999998E-2</v>
      </c>
      <c r="CI19" s="7">
        <v>1.8E-3</v>
      </c>
      <c r="CJ19" s="7">
        <v>3.3029999999999997E-2</v>
      </c>
      <c r="CK19" s="7">
        <v>5.0939999999999999E-2</v>
      </c>
      <c r="CL19" s="7">
        <v>4.6890000000000001E-2</v>
      </c>
      <c r="CM19" s="7">
        <v>4.0160000000000001E-2</v>
      </c>
      <c r="CN19" s="7">
        <v>3.7580000000000002E-2</v>
      </c>
      <c r="CO19" s="7">
        <v>3.6549999999999999E-2</v>
      </c>
      <c r="CP19" s="7">
        <v>3.5439999999999999E-2</v>
      </c>
      <c r="CQ19" s="7">
        <v>3.4720000000000001E-2</v>
      </c>
      <c r="CR19" s="7">
        <v>3.4700000000000002E-2</v>
      </c>
      <c r="CS19" s="7">
        <v>3.4610000000000002E-2</v>
      </c>
      <c r="CT19" s="7">
        <v>4.6629999999999998E-2</v>
      </c>
      <c r="CU19" s="7">
        <v>4.24E-2</v>
      </c>
      <c r="CV19" s="7">
        <v>4.2619999999999998E-2</v>
      </c>
      <c r="CW19" s="7">
        <v>1.8E-3</v>
      </c>
      <c r="CX19" s="7">
        <v>4.301E-2</v>
      </c>
      <c r="CY19" s="7">
        <v>6.4390000000000003E-2</v>
      </c>
      <c r="CZ19" s="7">
        <v>5.552E-2</v>
      </c>
      <c r="DA19" s="7">
        <v>4.5699999999999998E-2</v>
      </c>
      <c r="DB19" s="7">
        <v>4.1009999999999998E-2</v>
      </c>
      <c r="DC19" s="7">
        <v>3.8800000000000001E-2</v>
      </c>
      <c r="DD19" s="7">
        <v>3.6900000000000002E-2</v>
      </c>
      <c r="DE19" s="7">
        <v>3.5560000000000001E-2</v>
      </c>
      <c r="DF19" s="7">
        <v>3.5580000000000001E-2</v>
      </c>
      <c r="DG19" s="7">
        <v>3.4630000000000001E-2</v>
      </c>
      <c r="DH19" s="7">
        <v>5.6279999999999997E-2</v>
      </c>
      <c r="DI19" s="7">
        <v>5.2179999999999997E-2</v>
      </c>
      <c r="DJ19" s="7">
        <v>4.9329999999999999E-2</v>
      </c>
      <c r="DK19" s="7">
        <v>1.8E-3</v>
      </c>
      <c r="DL19" s="7">
        <v>5.4449999999999998E-2</v>
      </c>
      <c r="DM19" s="7">
        <v>8.1439999999999999E-2</v>
      </c>
      <c r="DN19" s="7">
        <v>6.7479999999999998E-2</v>
      </c>
      <c r="DO19" s="7">
        <v>5.3069999999999999E-2</v>
      </c>
      <c r="DP19" s="7">
        <v>4.5690000000000001E-2</v>
      </c>
      <c r="DQ19" s="7">
        <v>4.1880000000000001E-2</v>
      </c>
      <c r="DR19" s="7">
        <v>3.8830000000000003E-2</v>
      </c>
      <c r="DS19" s="7">
        <v>3.6639999999999999E-2</v>
      </c>
      <c r="DT19" s="7">
        <v>3.6549999999999999E-2</v>
      </c>
      <c r="DU19" s="7">
        <v>3.4869999999999998E-2</v>
      </c>
      <c r="DV19" s="7">
        <v>6.8930000000000005E-2</v>
      </c>
      <c r="DW19" s="7">
        <v>6.4479999999999996E-2</v>
      </c>
      <c r="DX19" s="7">
        <v>5.8119999999999998E-2</v>
      </c>
      <c r="DY19" s="7">
        <v>1.8E-3</v>
      </c>
      <c r="DZ19" s="7">
        <v>5.5019999999999999E-2</v>
      </c>
      <c r="EA19" s="7">
        <v>8.3779999999999993E-2</v>
      </c>
      <c r="EB19" s="7">
        <v>7.2429999999999994E-2</v>
      </c>
      <c r="EC19" s="7">
        <v>5.7320000000000003E-2</v>
      </c>
      <c r="ED19" s="7">
        <v>4.8160000000000001E-2</v>
      </c>
      <c r="EE19" s="7">
        <v>4.3889999999999998E-2</v>
      </c>
      <c r="EF19" s="7">
        <v>3.9960000000000002E-2</v>
      </c>
      <c r="EG19" s="7">
        <v>3.7379999999999997E-2</v>
      </c>
      <c r="EH19" s="7">
        <v>3.6839999999999998E-2</v>
      </c>
      <c r="EI19" s="7">
        <v>3.5290000000000002E-2</v>
      </c>
      <c r="EJ19" s="7">
        <v>7.2620000000000004E-2</v>
      </c>
      <c r="EK19" s="7">
        <v>6.726E-2</v>
      </c>
      <c r="EL19" s="7">
        <v>6.0970000000000003E-2</v>
      </c>
      <c r="EM19" s="7">
        <v>1.8E-3</v>
      </c>
      <c r="EN19" s="7">
        <v>5.5120000000000002E-2</v>
      </c>
      <c r="EO19" s="7">
        <v>8.2390000000000005E-2</v>
      </c>
      <c r="EP19" s="7">
        <v>7.6259999999999994E-2</v>
      </c>
      <c r="EQ19" s="7">
        <v>6.2939999999999996E-2</v>
      </c>
      <c r="ER19" s="7">
        <v>5.1630000000000002E-2</v>
      </c>
      <c r="ES19" s="7">
        <v>4.5679999999999998E-2</v>
      </c>
      <c r="ET19" s="7">
        <v>4.1209999999999997E-2</v>
      </c>
      <c r="EU19" s="7">
        <v>3.8109999999999998E-2</v>
      </c>
      <c r="EV19" s="7">
        <v>3.7100000000000001E-2</v>
      </c>
      <c r="EW19" s="7">
        <v>3.5680000000000003E-2</v>
      </c>
      <c r="EX19" s="7">
        <v>7.4889999999999998E-2</v>
      </c>
      <c r="EY19" s="7">
        <v>6.8919999999999995E-2</v>
      </c>
      <c r="EZ19" s="7">
        <v>6.3060000000000005E-2</v>
      </c>
      <c r="FA19" s="7">
        <v>1.8E-3</v>
      </c>
      <c r="FB19" s="7">
        <v>6.4159999999999995E-2</v>
      </c>
      <c r="FC19" s="7">
        <v>9.6430000000000002E-2</v>
      </c>
      <c r="FD19" s="7">
        <v>8.5620000000000002E-2</v>
      </c>
      <c r="FE19" s="7">
        <v>7.0660000000000001E-2</v>
      </c>
      <c r="FF19" s="7">
        <v>5.6550000000000003E-2</v>
      </c>
      <c r="FG19" s="7">
        <v>4.8500000000000001E-2</v>
      </c>
      <c r="FH19" s="7">
        <v>4.2869999999999998E-2</v>
      </c>
      <c r="FI19" s="7">
        <v>3.9149999999999997E-2</v>
      </c>
      <c r="FJ19" s="7">
        <v>3.7470000000000003E-2</v>
      </c>
      <c r="FK19" s="7">
        <v>3.6040000000000003E-2</v>
      </c>
      <c r="FL19" s="7">
        <v>8.5550000000000001E-2</v>
      </c>
      <c r="FM19" s="7">
        <v>7.9130000000000006E-2</v>
      </c>
      <c r="FN19" s="7">
        <v>7.0510000000000003E-2</v>
      </c>
      <c r="FO19" s="7">
        <v>1.8E-3</v>
      </c>
      <c r="FP19" s="7">
        <v>5.7970000000000001E-2</v>
      </c>
      <c r="FQ19" s="7">
        <v>9.3119999999999994E-2</v>
      </c>
      <c r="FR19" s="7">
        <v>8.8800000000000004E-2</v>
      </c>
      <c r="FS19" s="7">
        <v>7.4620000000000006E-2</v>
      </c>
      <c r="FT19" s="7">
        <v>6.0010000000000001E-2</v>
      </c>
      <c r="FU19" s="7">
        <v>5.0630000000000001E-2</v>
      </c>
      <c r="FV19" s="7">
        <v>4.4290000000000003E-2</v>
      </c>
      <c r="FW19" s="7">
        <v>4.0059999999999998E-2</v>
      </c>
      <c r="FX19" s="7">
        <v>3.789E-2</v>
      </c>
      <c r="FY19" s="7">
        <v>3.6400000000000002E-2</v>
      </c>
      <c r="FZ19" s="7">
        <v>8.6430000000000007E-2</v>
      </c>
      <c r="GA19" s="7">
        <v>7.7939999999999995E-2</v>
      </c>
      <c r="GB19" s="7">
        <v>7.1800000000000003E-2</v>
      </c>
      <c r="GC19" s="7">
        <v>1.8E-3</v>
      </c>
      <c r="GD19" s="7">
        <v>5.2220000000000003E-2</v>
      </c>
      <c r="GE19" s="7">
        <v>8.8789999999999994E-2</v>
      </c>
      <c r="GF19" s="7">
        <v>9.1240000000000002E-2</v>
      </c>
      <c r="GG19" s="7">
        <v>7.8589999999999993E-2</v>
      </c>
      <c r="GH19" s="7">
        <v>6.3780000000000003E-2</v>
      </c>
      <c r="GI19" s="7">
        <v>5.3420000000000002E-2</v>
      </c>
      <c r="GJ19" s="7">
        <v>4.6089999999999999E-2</v>
      </c>
      <c r="GK19" s="7">
        <v>4.1230000000000003E-2</v>
      </c>
      <c r="GL19" s="7">
        <v>3.857E-2</v>
      </c>
      <c r="GM19" s="7">
        <v>3.6769999999999997E-2</v>
      </c>
      <c r="GN19" s="7">
        <v>8.6699999999999999E-2</v>
      </c>
      <c r="GO19" s="7">
        <v>7.6469999999999996E-2</v>
      </c>
      <c r="GP19" s="7">
        <v>7.2910000000000003E-2</v>
      </c>
      <c r="GQ19" s="7">
        <v>1.8E-3</v>
      </c>
      <c r="GR19" s="7">
        <v>4.7419999999999997E-2</v>
      </c>
      <c r="GS19" s="7">
        <v>8.455E-2</v>
      </c>
      <c r="GT19" s="7">
        <v>9.2490000000000003E-2</v>
      </c>
      <c r="GU19" s="7">
        <v>8.2309999999999994E-2</v>
      </c>
      <c r="GV19" s="7">
        <v>6.769E-2</v>
      </c>
      <c r="GW19" s="7">
        <v>5.6340000000000001E-2</v>
      </c>
      <c r="GX19" s="7">
        <v>4.8160000000000001E-2</v>
      </c>
      <c r="GY19" s="7">
        <v>4.258E-2</v>
      </c>
      <c r="GZ19" s="7">
        <v>3.9289999999999999E-2</v>
      </c>
      <c r="HA19" s="7">
        <v>3.7229999999999999E-2</v>
      </c>
      <c r="HB19" s="7">
        <v>8.6559999999999998E-2</v>
      </c>
      <c r="HC19" s="7">
        <v>7.5020000000000003E-2</v>
      </c>
      <c r="HD19" s="7">
        <v>7.3859999999999995E-2</v>
      </c>
      <c r="HE19" s="7">
        <v>1.8E-3</v>
      </c>
      <c r="HF19" s="7">
        <v>4.3240000000000001E-2</v>
      </c>
      <c r="HG19" s="7">
        <v>8.1199999999999994E-2</v>
      </c>
      <c r="HH19" s="7">
        <v>9.2990000000000003E-2</v>
      </c>
      <c r="HI19" s="7">
        <v>8.5550000000000001E-2</v>
      </c>
      <c r="HJ19" s="7">
        <v>7.1639999999999995E-2</v>
      </c>
      <c r="HK19" s="7">
        <v>5.9420000000000001E-2</v>
      </c>
      <c r="HL19" s="7">
        <v>5.0439999999999999E-2</v>
      </c>
      <c r="HM19" s="7">
        <v>4.4019999999999997E-2</v>
      </c>
      <c r="HN19" s="7">
        <v>4.0120000000000003E-2</v>
      </c>
      <c r="HO19" s="7">
        <v>3.7749999999999999E-2</v>
      </c>
      <c r="HP19" s="7">
        <v>8.6400000000000005E-2</v>
      </c>
      <c r="HQ19" s="7">
        <v>7.374E-2</v>
      </c>
      <c r="HR19" s="7">
        <v>7.4859999999999996E-2</v>
      </c>
      <c r="HS19" s="7">
        <v>1.8E-3</v>
      </c>
      <c r="HT19" s="7">
        <v>3.968E-2</v>
      </c>
      <c r="HU19" s="7">
        <v>7.5480000000000005E-2</v>
      </c>
      <c r="HV19" s="7">
        <v>9.0389999999999998E-2</v>
      </c>
      <c r="HW19" s="7">
        <v>8.7220000000000006E-2</v>
      </c>
      <c r="HX19" s="7">
        <v>7.4829999999999994E-2</v>
      </c>
      <c r="HY19" s="7">
        <v>6.2280000000000002E-2</v>
      </c>
      <c r="HZ19" s="7">
        <v>5.2580000000000002E-2</v>
      </c>
      <c r="IA19" s="7">
        <v>4.5580000000000002E-2</v>
      </c>
      <c r="IB19" s="7">
        <v>4.1090000000000002E-2</v>
      </c>
      <c r="IC19" s="7">
        <v>3.8339999999999999E-2</v>
      </c>
      <c r="ID19" s="7">
        <v>8.387E-2</v>
      </c>
      <c r="IE19" s="7">
        <v>7.0980000000000001E-2</v>
      </c>
      <c r="IF19" s="7">
        <v>7.4380000000000002E-2</v>
      </c>
      <c r="IG19" s="7">
        <v>1.8E-3</v>
      </c>
      <c r="IH19" s="7">
        <v>3.669E-2</v>
      </c>
      <c r="II19" s="7">
        <v>0.80064999999999997</v>
      </c>
      <c r="IJ19" s="7">
        <v>0.80081000000000002</v>
      </c>
      <c r="IK19" s="7">
        <v>0.80100000000000005</v>
      </c>
      <c r="IL19" s="7">
        <v>7.7660000000000007E-2</v>
      </c>
      <c r="IM19" s="7">
        <v>6.5199999999999994E-2</v>
      </c>
      <c r="IN19" s="7">
        <v>5.4890000000000001E-2</v>
      </c>
      <c r="IO19" s="7">
        <v>4.727E-2</v>
      </c>
      <c r="IP19" s="7">
        <v>4.2200000000000001E-2</v>
      </c>
      <c r="IQ19" s="7">
        <v>3.9030000000000002E-2</v>
      </c>
      <c r="IR19" s="7">
        <v>0.80081000000000002</v>
      </c>
      <c r="IS19" s="7">
        <v>0.57892999999999994</v>
      </c>
      <c r="IT19" s="7">
        <v>0.48585</v>
      </c>
      <c r="IU19" s="7">
        <v>1.8E-3</v>
      </c>
      <c r="IV19" s="7">
        <v>3.4189999999999998E-2</v>
      </c>
      <c r="IW19" s="7">
        <v>0.80062999999999995</v>
      </c>
      <c r="IX19" s="7">
        <v>0.80078000000000005</v>
      </c>
      <c r="IY19" s="7">
        <v>0.80096999999999996</v>
      </c>
      <c r="IZ19" s="7">
        <v>0.24243999999999999</v>
      </c>
      <c r="JA19" s="7">
        <v>6.8099999999999994E-2</v>
      </c>
      <c r="JB19" s="7">
        <v>5.7340000000000002E-2</v>
      </c>
      <c r="JC19" s="7">
        <v>4.9119999999999997E-2</v>
      </c>
      <c r="JD19" s="7">
        <v>4.3450000000000003E-2</v>
      </c>
      <c r="JE19" s="7">
        <v>3.9829999999999997E-2</v>
      </c>
      <c r="JF19" s="7">
        <v>0.80078000000000005</v>
      </c>
      <c r="JG19" s="7">
        <v>0.57913999999999999</v>
      </c>
      <c r="JH19" s="7">
        <v>0.50716000000000006</v>
      </c>
      <c r="JI19" s="7">
        <v>1.8E-3</v>
      </c>
      <c r="JJ19" s="7">
        <v>3.211E-2</v>
      </c>
      <c r="JK19" s="7">
        <v>0.80062</v>
      </c>
      <c r="JL19" s="7">
        <v>0.80076000000000003</v>
      </c>
      <c r="JM19" s="7">
        <v>0.80093000000000003</v>
      </c>
      <c r="JN19" s="7">
        <v>0.36912</v>
      </c>
      <c r="JO19" s="7">
        <v>0.10854999999999999</v>
      </c>
      <c r="JP19" s="7">
        <v>5.9880000000000003E-2</v>
      </c>
      <c r="JQ19" s="7">
        <v>5.11E-2</v>
      </c>
      <c r="JR19" s="7">
        <v>4.4839999999999998E-2</v>
      </c>
      <c r="JS19" s="7">
        <v>4.0739999999999998E-2</v>
      </c>
      <c r="JT19" s="7">
        <v>0.80076000000000003</v>
      </c>
      <c r="JU19" s="7">
        <v>0.57940999999999998</v>
      </c>
      <c r="JV19" s="7">
        <v>0.52769999999999995</v>
      </c>
    </row>
    <row r="20" spans="1:282">
      <c r="A20" s="109" t="s">
        <v>161</v>
      </c>
      <c r="B20" s="109" t="s">
        <v>221</v>
      </c>
      <c r="C20" s="7">
        <v>4.5300000000000002E-3</v>
      </c>
      <c r="D20" s="7">
        <v>5.6329999999999998E-2</v>
      </c>
      <c r="E20" s="7">
        <v>8.5400000000000004E-2</v>
      </c>
      <c r="F20" s="7">
        <v>8.5400000000000004E-2</v>
      </c>
      <c r="G20" s="7">
        <v>8.5400000000000004E-2</v>
      </c>
      <c r="H20" s="7">
        <v>8.5400000000000004E-2</v>
      </c>
      <c r="I20" s="7">
        <v>8.5400000000000004E-2</v>
      </c>
      <c r="J20" s="7">
        <v>8.5400000000000004E-2</v>
      </c>
      <c r="K20" s="7">
        <v>8.5400000000000004E-2</v>
      </c>
      <c r="L20" s="7">
        <v>8.5440000000000002E-2</v>
      </c>
      <c r="M20" s="7">
        <v>8.5400000000000004E-2</v>
      </c>
      <c r="N20" s="7">
        <v>8.5400000000000004E-2</v>
      </c>
      <c r="O20" s="7">
        <v>7.6069999999999999E-2</v>
      </c>
      <c r="P20" s="7">
        <v>8.5400000000000004E-2</v>
      </c>
      <c r="Q20" s="7">
        <v>4.5300000000000002E-3</v>
      </c>
      <c r="R20" s="7">
        <v>5.6329999999999998E-2</v>
      </c>
      <c r="S20" s="7">
        <v>8.5400000000000004E-2</v>
      </c>
      <c r="T20" s="7">
        <v>8.5400000000000004E-2</v>
      </c>
      <c r="U20" s="7">
        <v>8.5400000000000004E-2</v>
      </c>
      <c r="V20" s="7">
        <v>8.5400000000000004E-2</v>
      </c>
      <c r="W20" s="7">
        <v>8.5400000000000004E-2</v>
      </c>
      <c r="X20" s="7">
        <v>8.5400000000000004E-2</v>
      </c>
      <c r="Y20" s="7">
        <v>8.5400000000000004E-2</v>
      </c>
      <c r="Z20" s="7">
        <v>8.5430000000000006E-2</v>
      </c>
      <c r="AA20" s="7">
        <v>8.5400000000000004E-2</v>
      </c>
      <c r="AB20" s="7">
        <v>8.5400000000000004E-2</v>
      </c>
      <c r="AC20" s="7">
        <v>7.6100000000000001E-2</v>
      </c>
      <c r="AD20" s="7">
        <v>8.5400000000000004E-2</v>
      </c>
      <c r="AE20" s="7">
        <v>4.5300000000000002E-3</v>
      </c>
      <c r="AF20" s="7">
        <v>5.6329999999999998E-2</v>
      </c>
      <c r="AG20" s="7">
        <v>8.5400000000000004E-2</v>
      </c>
      <c r="AH20" s="7">
        <v>8.5400000000000004E-2</v>
      </c>
      <c r="AI20" s="7">
        <v>8.5400000000000004E-2</v>
      </c>
      <c r="AJ20" s="7">
        <v>8.5400000000000004E-2</v>
      </c>
      <c r="AK20" s="7">
        <v>8.5400000000000004E-2</v>
      </c>
      <c r="AL20" s="7">
        <v>8.5400000000000004E-2</v>
      </c>
      <c r="AM20" s="7">
        <v>8.5400000000000004E-2</v>
      </c>
      <c r="AN20" s="7">
        <v>8.541E-2</v>
      </c>
      <c r="AO20" s="7">
        <v>8.5400000000000004E-2</v>
      </c>
      <c r="AP20" s="7">
        <v>8.5400000000000004E-2</v>
      </c>
      <c r="AQ20" s="7">
        <v>7.6130000000000003E-2</v>
      </c>
      <c r="AR20" s="7">
        <v>8.5400000000000004E-2</v>
      </c>
      <c r="AS20" s="7">
        <v>4.5300000000000002E-3</v>
      </c>
      <c r="AT20" s="7">
        <v>5.6329999999999998E-2</v>
      </c>
      <c r="AU20" s="7">
        <v>8.5400000000000004E-2</v>
      </c>
      <c r="AV20" s="7">
        <v>8.5400000000000004E-2</v>
      </c>
      <c r="AW20" s="7">
        <v>8.5400000000000004E-2</v>
      </c>
      <c r="AX20" s="7">
        <v>8.5400000000000004E-2</v>
      </c>
      <c r="AY20" s="7">
        <v>8.5400000000000004E-2</v>
      </c>
      <c r="AZ20" s="7">
        <v>8.5400000000000004E-2</v>
      </c>
      <c r="BA20" s="7">
        <v>8.5400000000000004E-2</v>
      </c>
      <c r="BB20" s="7">
        <v>8.5400000000000004E-2</v>
      </c>
      <c r="BC20" s="7">
        <v>8.5400000000000004E-2</v>
      </c>
      <c r="BD20" s="7">
        <v>8.5400000000000004E-2</v>
      </c>
      <c r="BE20" s="7">
        <v>7.6170000000000002E-2</v>
      </c>
      <c r="BF20" s="7">
        <v>8.5400000000000004E-2</v>
      </c>
      <c r="BG20" s="7">
        <v>4.5300000000000002E-3</v>
      </c>
      <c r="BH20" s="7">
        <v>5.636E-2</v>
      </c>
      <c r="BI20" s="7">
        <v>8.5639999999999994E-2</v>
      </c>
      <c r="BJ20" s="7">
        <v>8.5750000000000007E-2</v>
      </c>
      <c r="BK20" s="7">
        <v>8.5440000000000002E-2</v>
      </c>
      <c r="BL20" s="7">
        <v>8.5400000000000004E-2</v>
      </c>
      <c r="BM20" s="7">
        <v>8.5400000000000004E-2</v>
      </c>
      <c r="BN20" s="7">
        <v>8.5400000000000004E-2</v>
      </c>
      <c r="BO20" s="7">
        <v>8.5400000000000004E-2</v>
      </c>
      <c r="BP20" s="7">
        <v>8.5400000000000004E-2</v>
      </c>
      <c r="BQ20" s="7">
        <v>8.5400000000000004E-2</v>
      </c>
      <c r="BR20" s="7">
        <v>8.5620000000000002E-2</v>
      </c>
      <c r="BS20" s="7">
        <v>7.6380000000000003E-2</v>
      </c>
      <c r="BT20" s="7">
        <v>8.5540000000000005E-2</v>
      </c>
      <c r="BU20" s="7">
        <v>4.5300000000000002E-3</v>
      </c>
      <c r="BV20" s="7">
        <v>5.6930000000000001E-2</v>
      </c>
      <c r="BW20" s="7">
        <v>8.9630000000000001E-2</v>
      </c>
      <c r="BX20" s="7">
        <v>9.1660000000000005E-2</v>
      </c>
      <c r="BY20" s="7">
        <v>8.5970000000000005E-2</v>
      </c>
      <c r="BZ20" s="7">
        <v>8.5720000000000005E-2</v>
      </c>
      <c r="CA20" s="7">
        <v>8.566E-2</v>
      </c>
      <c r="CB20" s="7">
        <v>8.5559999999999997E-2</v>
      </c>
      <c r="CC20" s="7">
        <v>8.5510000000000003E-2</v>
      </c>
      <c r="CD20" s="7">
        <v>8.6110000000000006E-2</v>
      </c>
      <c r="CE20" s="7">
        <v>8.5400000000000004E-2</v>
      </c>
      <c r="CF20" s="7">
        <v>8.9300000000000004E-2</v>
      </c>
      <c r="CG20" s="7">
        <v>7.9140000000000002E-2</v>
      </c>
      <c r="CH20" s="7">
        <v>8.7870000000000004E-2</v>
      </c>
      <c r="CI20" s="7">
        <v>4.5300000000000002E-3</v>
      </c>
      <c r="CJ20" s="7">
        <v>6.9620000000000001E-2</v>
      </c>
      <c r="CK20" s="7">
        <v>0.10656</v>
      </c>
      <c r="CL20" s="7">
        <v>0.10150000000000001</v>
      </c>
      <c r="CM20" s="7">
        <v>9.3229999999999993E-2</v>
      </c>
      <c r="CN20" s="7">
        <v>8.9950000000000002E-2</v>
      </c>
      <c r="CO20" s="7">
        <v>8.8669999999999999E-2</v>
      </c>
      <c r="CP20" s="7">
        <v>8.7349999999999997E-2</v>
      </c>
      <c r="CQ20" s="7">
        <v>8.6459999999999995E-2</v>
      </c>
      <c r="CR20" s="7">
        <v>8.6510000000000004E-2</v>
      </c>
      <c r="CS20" s="7">
        <v>8.6470000000000005E-2</v>
      </c>
      <c r="CT20" s="7">
        <v>0.10122</v>
      </c>
      <c r="CU20" s="7">
        <v>9.1370000000000007E-2</v>
      </c>
      <c r="CV20" s="7">
        <v>9.6229999999999996E-2</v>
      </c>
      <c r="CW20" s="7">
        <v>4.5300000000000002E-3</v>
      </c>
      <c r="CX20" s="7">
        <v>8.2000000000000003E-2</v>
      </c>
      <c r="CY20" s="7">
        <v>0.12327</v>
      </c>
      <c r="CZ20" s="7">
        <v>0.11225</v>
      </c>
      <c r="DA20" s="7">
        <v>0.10005</v>
      </c>
      <c r="DB20" s="7">
        <v>9.4219999999999998E-2</v>
      </c>
      <c r="DC20" s="7">
        <v>9.1439999999999994E-2</v>
      </c>
      <c r="DD20" s="7">
        <v>8.9130000000000001E-2</v>
      </c>
      <c r="DE20" s="7">
        <v>8.7480000000000002E-2</v>
      </c>
      <c r="DF20" s="7">
        <v>8.7540000000000007E-2</v>
      </c>
      <c r="DG20" s="7">
        <v>8.6480000000000001E-2</v>
      </c>
      <c r="DH20" s="7">
        <v>0.1132</v>
      </c>
      <c r="DI20" s="7">
        <v>0.10355</v>
      </c>
      <c r="DJ20" s="7">
        <v>0.10456</v>
      </c>
      <c r="DK20" s="7">
        <v>4.5300000000000002E-3</v>
      </c>
      <c r="DL20" s="7">
        <v>8.6389999999999995E-2</v>
      </c>
      <c r="DM20" s="7">
        <v>0.13236999999999999</v>
      </c>
      <c r="DN20" s="7">
        <v>0.12086</v>
      </c>
      <c r="DO20" s="7">
        <v>0.106</v>
      </c>
      <c r="DP20" s="7">
        <v>9.7799999999999998E-2</v>
      </c>
      <c r="DQ20" s="7">
        <v>9.3659999999999993E-2</v>
      </c>
      <c r="DR20" s="7">
        <v>9.0569999999999998E-2</v>
      </c>
      <c r="DS20" s="7">
        <v>8.8359999999999994E-2</v>
      </c>
      <c r="DT20" s="7">
        <v>8.8150000000000006E-2</v>
      </c>
      <c r="DU20" s="7">
        <v>8.6749999999999994E-2</v>
      </c>
      <c r="DV20" s="7">
        <v>0.12121999999999999</v>
      </c>
      <c r="DW20" s="7">
        <v>0.11054</v>
      </c>
      <c r="DX20" s="7">
        <v>0.11025</v>
      </c>
      <c r="DY20" s="7">
        <v>4.5300000000000002E-3</v>
      </c>
      <c r="DZ20" s="7">
        <v>8.9120000000000005E-2</v>
      </c>
      <c r="EA20" s="7">
        <v>0.14313000000000001</v>
      </c>
      <c r="EB20" s="7">
        <v>0.13350999999999999</v>
      </c>
      <c r="EC20" s="7">
        <v>0.11396000000000001</v>
      </c>
      <c r="ED20" s="7">
        <v>0.10291</v>
      </c>
      <c r="EE20" s="7">
        <v>9.647E-2</v>
      </c>
      <c r="EF20" s="7">
        <v>9.1950000000000004E-2</v>
      </c>
      <c r="EG20" s="7">
        <v>8.9270000000000002E-2</v>
      </c>
      <c r="EH20" s="7">
        <v>8.856E-2</v>
      </c>
      <c r="EI20" s="7">
        <v>8.7099999999999997E-2</v>
      </c>
      <c r="EJ20" s="7">
        <v>0.13178999999999999</v>
      </c>
      <c r="EK20" s="7">
        <v>0.1188</v>
      </c>
      <c r="EL20" s="7">
        <v>0.11771</v>
      </c>
      <c r="EM20" s="7">
        <v>4.5300000000000002E-3</v>
      </c>
      <c r="EN20" s="7">
        <v>0.11230999999999999</v>
      </c>
      <c r="EO20" s="7">
        <v>0.17202000000000001</v>
      </c>
      <c r="EP20" s="7">
        <v>0.15431</v>
      </c>
      <c r="EQ20" s="7">
        <v>0.13075999999999999</v>
      </c>
      <c r="ER20" s="7">
        <v>0.11211</v>
      </c>
      <c r="ES20" s="7">
        <v>0.1076</v>
      </c>
      <c r="ET20" s="7">
        <v>9.6479999999999996E-2</v>
      </c>
      <c r="EU20" s="7">
        <v>9.2020000000000005E-2</v>
      </c>
      <c r="EV20" s="7">
        <v>9.0920000000000001E-2</v>
      </c>
      <c r="EW20" s="7">
        <v>8.7470000000000006E-2</v>
      </c>
      <c r="EX20" s="7">
        <v>0.15454000000000001</v>
      </c>
      <c r="EY20" s="7">
        <v>0.14177999999999999</v>
      </c>
      <c r="EZ20" s="7">
        <v>0.13427</v>
      </c>
      <c r="FA20" s="7">
        <v>4.5300000000000002E-3</v>
      </c>
      <c r="FB20" s="7">
        <v>0.11699</v>
      </c>
      <c r="FC20" s="7">
        <v>0.20852000000000001</v>
      </c>
      <c r="FD20" s="7">
        <v>0.19208</v>
      </c>
      <c r="FE20" s="7">
        <v>0.15745000000000001</v>
      </c>
      <c r="FF20" s="7">
        <v>0.12645000000000001</v>
      </c>
      <c r="FG20" s="7">
        <v>0.11416999999999999</v>
      </c>
      <c r="FH20" s="7">
        <v>0.10077999999999999</v>
      </c>
      <c r="FI20" s="7">
        <v>9.4119999999999995E-2</v>
      </c>
      <c r="FJ20" s="7">
        <v>9.1630000000000003E-2</v>
      </c>
      <c r="FK20" s="7">
        <v>8.8340000000000002E-2</v>
      </c>
      <c r="FL20" s="7">
        <v>0.18862000000000001</v>
      </c>
      <c r="FM20" s="7">
        <v>0.16713</v>
      </c>
      <c r="FN20" s="7">
        <v>0.15759000000000001</v>
      </c>
      <c r="FO20" s="7">
        <v>4.5300000000000002E-3</v>
      </c>
      <c r="FP20" s="7">
        <v>0.10455</v>
      </c>
      <c r="FQ20" s="7">
        <v>0.19552</v>
      </c>
      <c r="FR20" s="7">
        <v>0.19624</v>
      </c>
      <c r="FS20" s="7">
        <v>0.16569</v>
      </c>
      <c r="FT20" s="7">
        <v>0.13386999999999999</v>
      </c>
      <c r="FU20" s="7">
        <v>0.11731999999999999</v>
      </c>
      <c r="FV20" s="7">
        <v>0.10408000000000001</v>
      </c>
      <c r="FW20" s="7">
        <v>9.5750000000000002E-2</v>
      </c>
      <c r="FX20" s="7">
        <v>9.2249999999999999E-2</v>
      </c>
      <c r="FY20" s="7">
        <v>8.9169999999999999E-2</v>
      </c>
      <c r="FZ20" s="7">
        <v>0.18729000000000001</v>
      </c>
      <c r="GA20" s="7">
        <v>0.16261999999999999</v>
      </c>
      <c r="GB20" s="7">
        <v>0.15831999999999999</v>
      </c>
      <c r="GC20" s="7">
        <v>4.5300000000000002E-3</v>
      </c>
      <c r="GD20" s="7">
        <v>9.4450000000000006E-2</v>
      </c>
      <c r="GE20" s="7">
        <v>0.18246000000000001</v>
      </c>
      <c r="GF20" s="7">
        <v>0.1963</v>
      </c>
      <c r="GG20" s="7">
        <v>0.17276</v>
      </c>
      <c r="GH20" s="7">
        <v>0.14129</v>
      </c>
      <c r="GI20" s="7">
        <v>0.12132999999999999</v>
      </c>
      <c r="GJ20" s="7">
        <v>0.10727</v>
      </c>
      <c r="GK20" s="7">
        <v>9.7790000000000002E-2</v>
      </c>
      <c r="GL20" s="7">
        <v>9.3119999999999994E-2</v>
      </c>
      <c r="GM20" s="7">
        <v>8.9950000000000002E-2</v>
      </c>
      <c r="GN20" s="7">
        <v>0.18432000000000001</v>
      </c>
      <c r="GO20" s="7">
        <v>0.15767</v>
      </c>
      <c r="GP20" s="7">
        <v>0.15822</v>
      </c>
      <c r="GQ20" s="7">
        <v>4.5300000000000002E-3</v>
      </c>
      <c r="GR20" s="7">
        <v>8.7090000000000001E-2</v>
      </c>
      <c r="GS20" s="7">
        <v>0.17019000000000001</v>
      </c>
      <c r="GT20" s="7">
        <v>0.19378000000000001</v>
      </c>
      <c r="GU20" s="7">
        <v>0.17832999999999999</v>
      </c>
      <c r="GV20" s="7">
        <v>0.14871000000000001</v>
      </c>
      <c r="GW20" s="7">
        <v>0.12608</v>
      </c>
      <c r="GX20" s="7">
        <v>0.11068</v>
      </c>
      <c r="GY20" s="7">
        <v>0.10012</v>
      </c>
      <c r="GZ20" s="7">
        <v>9.4289999999999999E-2</v>
      </c>
      <c r="HA20" s="7">
        <v>9.0749999999999997E-2</v>
      </c>
      <c r="HB20" s="7">
        <v>0.18040999999999999</v>
      </c>
      <c r="HC20" s="7">
        <v>0.15289</v>
      </c>
      <c r="HD20" s="7">
        <v>0.15773999999999999</v>
      </c>
      <c r="HE20" s="7">
        <v>4.5300000000000002E-3</v>
      </c>
      <c r="HF20" s="7">
        <v>8.0769999999999995E-2</v>
      </c>
      <c r="HG20" s="7">
        <v>0.15855</v>
      </c>
      <c r="HH20" s="7">
        <v>0.18864</v>
      </c>
      <c r="HI20" s="7">
        <v>0.18184</v>
      </c>
      <c r="HJ20" s="7">
        <v>0.15554999999999999</v>
      </c>
      <c r="HK20" s="7">
        <v>0.13139999999999999</v>
      </c>
      <c r="HL20" s="7">
        <v>0.11436</v>
      </c>
      <c r="HM20" s="7">
        <v>0.1027</v>
      </c>
      <c r="HN20" s="7">
        <v>9.5740000000000006E-2</v>
      </c>
      <c r="HO20" s="7">
        <v>9.1639999999999999E-2</v>
      </c>
      <c r="HP20" s="7">
        <v>0.17534</v>
      </c>
      <c r="HQ20" s="7">
        <v>0.14760000000000001</v>
      </c>
      <c r="HR20" s="7">
        <v>0.15665999999999999</v>
      </c>
      <c r="HS20" s="7">
        <v>4.5300000000000002E-3</v>
      </c>
      <c r="HT20" s="7">
        <v>7.5670000000000001E-2</v>
      </c>
      <c r="HU20" s="7">
        <v>0.14802000000000001</v>
      </c>
      <c r="HV20" s="7">
        <v>0.182</v>
      </c>
      <c r="HW20" s="7">
        <v>0.18336</v>
      </c>
      <c r="HX20" s="7">
        <v>0.16158</v>
      </c>
      <c r="HY20" s="7">
        <v>0.13705000000000001</v>
      </c>
      <c r="HZ20" s="7">
        <v>0.11842999999999999</v>
      </c>
      <c r="IA20" s="7">
        <v>0.10553</v>
      </c>
      <c r="IB20" s="7">
        <v>9.7460000000000005E-2</v>
      </c>
      <c r="IC20" s="7">
        <v>9.2670000000000002E-2</v>
      </c>
      <c r="ID20" s="7">
        <v>0.16964000000000001</v>
      </c>
      <c r="IE20" s="7">
        <v>0.14223</v>
      </c>
      <c r="IF20" s="7">
        <v>0.15526999999999999</v>
      </c>
      <c r="IG20" s="7">
        <v>4.5300000000000002E-3</v>
      </c>
      <c r="IH20" s="7">
        <v>7.1629999999999999E-2</v>
      </c>
      <c r="II20" s="7">
        <v>0.80164000000000002</v>
      </c>
      <c r="IJ20" s="7">
        <v>0.80205000000000004</v>
      </c>
      <c r="IK20" s="7">
        <v>0.80252999999999997</v>
      </c>
      <c r="IL20" s="7">
        <v>0.16655</v>
      </c>
      <c r="IM20" s="7">
        <v>0.14277000000000001</v>
      </c>
      <c r="IN20" s="7">
        <v>0.12286</v>
      </c>
      <c r="IO20" s="7">
        <v>0.10866000000000001</v>
      </c>
      <c r="IP20" s="7">
        <v>9.9449999999999997E-2</v>
      </c>
      <c r="IQ20" s="7">
        <v>9.3869999999999995E-2</v>
      </c>
      <c r="IR20" s="7">
        <v>0.80203999999999998</v>
      </c>
      <c r="IS20" s="7">
        <v>0.58994999999999997</v>
      </c>
      <c r="IT20" s="7">
        <v>0.51920999999999995</v>
      </c>
      <c r="IU20" s="7">
        <v>4.5300000000000002E-3</v>
      </c>
      <c r="IV20" s="7">
        <v>6.8440000000000001E-2</v>
      </c>
      <c r="IW20" s="7">
        <v>0.80159999999999998</v>
      </c>
      <c r="IX20" s="7">
        <v>0.80196999999999996</v>
      </c>
      <c r="IY20" s="7">
        <v>0.80244000000000004</v>
      </c>
      <c r="IZ20" s="7">
        <v>0.31141999999999997</v>
      </c>
      <c r="JA20" s="7">
        <v>0.14829000000000001</v>
      </c>
      <c r="JB20" s="7">
        <v>0.12758</v>
      </c>
      <c r="JC20" s="7">
        <v>0.11209</v>
      </c>
      <c r="JD20" s="7">
        <v>0.10172</v>
      </c>
      <c r="JE20" s="7">
        <v>9.5280000000000004E-2</v>
      </c>
      <c r="JF20" s="7">
        <v>0.80196999999999996</v>
      </c>
      <c r="JG20" s="7">
        <v>0.58989000000000003</v>
      </c>
      <c r="JH20" s="7">
        <v>0.53857999999999995</v>
      </c>
      <c r="JI20" s="7">
        <v>4.5300000000000002E-3</v>
      </c>
      <c r="JJ20" s="7">
        <v>6.5909999999999996E-2</v>
      </c>
      <c r="JK20" s="7">
        <v>0.80156000000000005</v>
      </c>
      <c r="JL20" s="7">
        <v>0.80189999999999995</v>
      </c>
      <c r="JM20" s="7">
        <v>0.80235000000000001</v>
      </c>
      <c r="JN20" s="7">
        <v>0.42279</v>
      </c>
      <c r="JO20" s="7">
        <v>0.18614</v>
      </c>
      <c r="JP20" s="7">
        <v>0.13247999999999999</v>
      </c>
      <c r="JQ20" s="7">
        <v>0.11583</v>
      </c>
      <c r="JR20" s="7">
        <v>0.10427</v>
      </c>
      <c r="JS20" s="7">
        <v>9.6890000000000004E-2</v>
      </c>
      <c r="JT20" s="7">
        <v>0.80191000000000001</v>
      </c>
      <c r="JU20" s="7">
        <v>0.58996000000000004</v>
      </c>
      <c r="JV20" s="7">
        <v>0.55722000000000005</v>
      </c>
    </row>
    <row r="21" spans="1:282">
      <c r="A21" s="109" t="s">
        <v>162</v>
      </c>
      <c r="B21" s="109" t="s">
        <v>210</v>
      </c>
      <c r="C21" s="7">
        <v>2.16E-3</v>
      </c>
      <c r="D21" s="7">
        <v>2.6859999999999998E-2</v>
      </c>
      <c r="E21" s="7">
        <v>4.0730000000000002E-2</v>
      </c>
      <c r="F21" s="7">
        <v>4.0730000000000002E-2</v>
      </c>
      <c r="G21" s="7">
        <v>4.0730000000000002E-2</v>
      </c>
      <c r="H21" s="7">
        <v>4.0730000000000002E-2</v>
      </c>
      <c r="I21" s="7">
        <v>4.0730000000000002E-2</v>
      </c>
      <c r="J21" s="7">
        <v>4.0730000000000002E-2</v>
      </c>
      <c r="K21" s="7">
        <v>4.0730000000000002E-2</v>
      </c>
      <c r="L21" s="7">
        <v>4.0750000000000001E-2</v>
      </c>
      <c r="M21" s="7">
        <v>4.0730000000000002E-2</v>
      </c>
      <c r="N21" s="7">
        <v>4.0730000000000002E-2</v>
      </c>
      <c r="O21" s="7">
        <v>3.628E-2</v>
      </c>
      <c r="P21" s="7">
        <v>4.0730000000000002E-2</v>
      </c>
      <c r="Q21" s="7">
        <v>2.16E-3</v>
      </c>
      <c r="R21" s="7">
        <v>2.6859999999999998E-2</v>
      </c>
      <c r="S21" s="7">
        <v>4.0730000000000002E-2</v>
      </c>
      <c r="T21" s="7">
        <v>4.0730000000000002E-2</v>
      </c>
      <c r="U21" s="7">
        <v>4.0730000000000002E-2</v>
      </c>
      <c r="V21" s="7">
        <v>4.0730000000000002E-2</v>
      </c>
      <c r="W21" s="7">
        <v>4.0730000000000002E-2</v>
      </c>
      <c r="X21" s="7">
        <v>4.0730000000000002E-2</v>
      </c>
      <c r="Y21" s="7">
        <v>4.0730000000000002E-2</v>
      </c>
      <c r="Z21" s="7">
        <v>4.0739999999999998E-2</v>
      </c>
      <c r="AA21" s="7">
        <v>4.0730000000000002E-2</v>
      </c>
      <c r="AB21" s="7">
        <v>4.0730000000000002E-2</v>
      </c>
      <c r="AC21" s="7">
        <v>3.6290000000000003E-2</v>
      </c>
      <c r="AD21" s="7">
        <v>4.0730000000000002E-2</v>
      </c>
      <c r="AE21" s="7">
        <v>2.16E-3</v>
      </c>
      <c r="AF21" s="7">
        <v>2.6859999999999998E-2</v>
      </c>
      <c r="AG21" s="7">
        <v>4.0730000000000002E-2</v>
      </c>
      <c r="AH21" s="7">
        <v>4.0730000000000002E-2</v>
      </c>
      <c r="AI21" s="7">
        <v>4.0730000000000002E-2</v>
      </c>
      <c r="AJ21" s="7">
        <v>4.0730000000000002E-2</v>
      </c>
      <c r="AK21" s="7">
        <v>4.0730000000000002E-2</v>
      </c>
      <c r="AL21" s="7">
        <v>4.0730000000000002E-2</v>
      </c>
      <c r="AM21" s="7">
        <v>4.0730000000000002E-2</v>
      </c>
      <c r="AN21" s="7">
        <v>4.0730000000000002E-2</v>
      </c>
      <c r="AO21" s="7">
        <v>4.0730000000000002E-2</v>
      </c>
      <c r="AP21" s="7">
        <v>4.0730000000000002E-2</v>
      </c>
      <c r="AQ21" s="7">
        <v>3.6310000000000002E-2</v>
      </c>
      <c r="AR21" s="7">
        <v>4.0730000000000002E-2</v>
      </c>
      <c r="AS21" s="7">
        <v>2.16E-3</v>
      </c>
      <c r="AT21" s="7">
        <v>2.6859999999999998E-2</v>
      </c>
      <c r="AU21" s="7">
        <v>4.0730000000000002E-2</v>
      </c>
      <c r="AV21" s="7">
        <v>4.0730000000000002E-2</v>
      </c>
      <c r="AW21" s="7">
        <v>4.0730000000000002E-2</v>
      </c>
      <c r="AX21" s="7">
        <v>4.0730000000000002E-2</v>
      </c>
      <c r="AY21" s="7">
        <v>4.0730000000000002E-2</v>
      </c>
      <c r="AZ21" s="7">
        <v>4.0730000000000002E-2</v>
      </c>
      <c r="BA21" s="7">
        <v>4.0730000000000002E-2</v>
      </c>
      <c r="BB21" s="7">
        <v>4.0730000000000002E-2</v>
      </c>
      <c r="BC21" s="7">
        <v>4.0730000000000002E-2</v>
      </c>
      <c r="BD21" s="7">
        <v>4.0730000000000002E-2</v>
      </c>
      <c r="BE21" s="7">
        <v>3.6330000000000001E-2</v>
      </c>
      <c r="BF21" s="7">
        <v>4.0730000000000002E-2</v>
      </c>
      <c r="BG21" s="7">
        <v>2.16E-3</v>
      </c>
      <c r="BH21" s="7">
        <v>2.6890000000000001E-2</v>
      </c>
      <c r="BI21" s="7">
        <v>4.0919999999999998E-2</v>
      </c>
      <c r="BJ21" s="7">
        <v>4.1009999999999998E-2</v>
      </c>
      <c r="BK21" s="7">
        <v>4.0750000000000001E-2</v>
      </c>
      <c r="BL21" s="7">
        <v>4.0730000000000002E-2</v>
      </c>
      <c r="BM21" s="7">
        <v>4.0730000000000002E-2</v>
      </c>
      <c r="BN21" s="7">
        <v>4.0730000000000002E-2</v>
      </c>
      <c r="BO21" s="7">
        <v>4.0730000000000002E-2</v>
      </c>
      <c r="BP21" s="7">
        <v>4.0730000000000002E-2</v>
      </c>
      <c r="BQ21" s="7">
        <v>4.0730000000000002E-2</v>
      </c>
      <c r="BR21" s="7">
        <v>4.0910000000000002E-2</v>
      </c>
      <c r="BS21" s="7">
        <v>3.6479999999999999E-2</v>
      </c>
      <c r="BT21" s="7">
        <v>4.0840000000000001E-2</v>
      </c>
      <c r="BU21" s="7">
        <v>2.16E-3</v>
      </c>
      <c r="BV21" s="7">
        <v>2.733E-2</v>
      </c>
      <c r="BW21" s="7">
        <v>4.41E-2</v>
      </c>
      <c r="BX21" s="7">
        <v>4.573E-2</v>
      </c>
      <c r="BY21" s="7">
        <v>4.1180000000000001E-2</v>
      </c>
      <c r="BZ21" s="7">
        <v>4.0989999999999999E-2</v>
      </c>
      <c r="CA21" s="7">
        <v>4.0899999999999999E-2</v>
      </c>
      <c r="CB21" s="7">
        <v>4.0800000000000003E-2</v>
      </c>
      <c r="CC21" s="7">
        <v>4.079E-2</v>
      </c>
      <c r="CD21" s="7">
        <v>4.1239999999999999E-2</v>
      </c>
      <c r="CE21" s="7">
        <v>4.0730000000000002E-2</v>
      </c>
      <c r="CF21" s="7">
        <v>4.3839999999999997E-2</v>
      </c>
      <c r="CG21" s="7">
        <v>3.866E-2</v>
      </c>
      <c r="CH21" s="7">
        <v>4.2689999999999999E-2</v>
      </c>
      <c r="CI21" s="7">
        <v>2.16E-3</v>
      </c>
      <c r="CJ21" s="7">
        <v>3.9629999999999999E-2</v>
      </c>
      <c r="CK21" s="7">
        <v>5.9499999999999997E-2</v>
      </c>
      <c r="CL21" s="7">
        <v>5.552E-2</v>
      </c>
      <c r="CM21" s="7">
        <v>4.7870000000000003E-2</v>
      </c>
      <c r="CN21" s="7">
        <v>4.4979999999999999E-2</v>
      </c>
      <c r="CO21" s="7">
        <v>4.3860000000000003E-2</v>
      </c>
      <c r="CP21" s="7">
        <v>4.265E-2</v>
      </c>
      <c r="CQ21" s="7">
        <v>4.1540000000000001E-2</v>
      </c>
      <c r="CR21" s="7">
        <v>4.1779999999999998E-2</v>
      </c>
      <c r="CS21" s="7">
        <v>4.1500000000000002E-2</v>
      </c>
      <c r="CT21" s="7">
        <v>5.4980000000000001E-2</v>
      </c>
      <c r="CU21" s="7">
        <v>5.0200000000000002E-2</v>
      </c>
      <c r="CV21" s="7">
        <v>5.0529999999999999E-2</v>
      </c>
      <c r="CW21" s="7">
        <v>2.16E-3</v>
      </c>
      <c r="CX21" s="7">
        <v>5.0459999999999998E-2</v>
      </c>
      <c r="CY21" s="7">
        <v>7.4389999999999998E-2</v>
      </c>
      <c r="CZ21" s="7">
        <v>6.5360000000000001E-2</v>
      </c>
      <c r="DA21" s="7">
        <v>5.425E-2</v>
      </c>
      <c r="DB21" s="7">
        <v>4.8869999999999997E-2</v>
      </c>
      <c r="DC21" s="7">
        <v>4.6429999999999999E-2</v>
      </c>
      <c r="DD21" s="7">
        <v>4.4339999999999997E-2</v>
      </c>
      <c r="DE21" s="7">
        <v>4.2470000000000001E-2</v>
      </c>
      <c r="DF21" s="7">
        <v>4.2659999999999997E-2</v>
      </c>
      <c r="DG21" s="7">
        <v>4.1570000000000003E-2</v>
      </c>
      <c r="DH21" s="7">
        <v>6.583E-2</v>
      </c>
      <c r="DI21" s="7">
        <v>6.1080000000000002E-2</v>
      </c>
      <c r="DJ21" s="7">
        <v>5.8090000000000003E-2</v>
      </c>
      <c r="DK21" s="7">
        <v>2.16E-3</v>
      </c>
      <c r="DL21" s="7">
        <v>6.2440000000000002E-2</v>
      </c>
      <c r="DM21" s="7">
        <v>9.2649999999999996E-2</v>
      </c>
      <c r="DN21" s="7">
        <v>7.843E-2</v>
      </c>
      <c r="DO21" s="7">
        <v>6.2480000000000001E-2</v>
      </c>
      <c r="DP21" s="7">
        <v>5.4109999999999998E-2</v>
      </c>
      <c r="DQ21" s="7">
        <v>4.981E-2</v>
      </c>
      <c r="DR21" s="7">
        <v>4.6539999999999998E-2</v>
      </c>
      <c r="DS21" s="7">
        <v>4.3709999999999999E-2</v>
      </c>
      <c r="DT21" s="7">
        <v>4.3709999999999999E-2</v>
      </c>
      <c r="DU21" s="7">
        <v>4.1840000000000002E-2</v>
      </c>
      <c r="DV21" s="7">
        <v>7.9549999999999996E-2</v>
      </c>
      <c r="DW21" s="7">
        <v>7.4300000000000005E-2</v>
      </c>
      <c r="DX21" s="7">
        <v>6.7669999999999994E-2</v>
      </c>
      <c r="DY21" s="7">
        <v>2.16E-3</v>
      </c>
      <c r="DZ21" s="7">
        <v>7.0669999999999997E-2</v>
      </c>
      <c r="EA21" s="7">
        <v>0.10513</v>
      </c>
      <c r="EB21" s="7">
        <v>9.0160000000000004E-2</v>
      </c>
      <c r="EC21" s="7">
        <v>8.1159999999999996E-2</v>
      </c>
      <c r="ED21" s="7">
        <v>6.7890000000000006E-2</v>
      </c>
      <c r="EE21" s="7">
        <v>5.8229999999999997E-2</v>
      </c>
      <c r="EF21" s="7">
        <v>4.999E-2</v>
      </c>
      <c r="EG21" s="7">
        <v>4.5990000000000003E-2</v>
      </c>
      <c r="EH21" s="7">
        <v>4.5650000000000003E-2</v>
      </c>
      <c r="EI21" s="7">
        <v>4.231E-2</v>
      </c>
      <c r="EJ21" s="7">
        <v>9.3460000000000001E-2</v>
      </c>
      <c r="EK21" s="7">
        <v>8.652E-2</v>
      </c>
      <c r="EL21" s="7">
        <v>7.9200000000000007E-2</v>
      </c>
      <c r="EM21" s="7">
        <v>2.16E-3</v>
      </c>
      <c r="EN21" s="7">
        <v>9.0529999999999999E-2</v>
      </c>
      <c r="EO21" s="7">
        <v>0.13386000000000001</v>
      </c>
      <c r="EP21" s="7">
        <v>0.10938000000000001</v>
      </c>
      <c r="EQ21" s="7">
        <v>0.10105</v>
      </c>
      <c r="ER21" s="7">
        <v>8.1430000000000002E-2</v>
      </c>
      <c r="ES21" s="7">
        <v>7.8600000000000003E-2</v>
      </c>
      <c r="ET21" s="7">
        <v>5.8459999999999998E-2</v>
      </c>
      <c r="EU21" s="7">
        <v>5.092E-2</v>
      </c>
      <c r="EV21" s="7">
        <v>4.9619999999999997E-2</v>
      </c>
      <c r="EW21" s="7">
        <v>4.3150000000000001E-2</v>
      </c>
      <c r="EX21" s="7">
        <v>0.11649</v>
      </c>
      <c r="EY21" s="7">
        <v>0.10865</v>
      </c>
      <c r="EZ21" s="7">
        <v>9.8030000000000006E-2</v>
      </c>
      <c r="FA21" s="7">
        <v>2.16E-3</v>
      </c>
      <c r="FB21" s="7">
        <v>9.5240000000000005E-2</v>
      </c>
      <c r="FC21" s="7">
        <v>0.14918999999999999</v>
      </c>
      <c r="FD21" s="7">
        <v>0.1331</v>
      </c>
      <c r="FE21" s="7">
        <v>0.11368</v>
      </c>
      <c r="FF21" s="7">
        <v>9.1179999999999997E-2</v>
      </c>
      <c r="FG21" s="7">
        <v>8.906E-2</v>
      </c>
      <c r="FH21" s="7">
        <v>6.7049999999999998E-2</v>
      </c>
      <c r="FI21" s="7">
        <v>5.4969999999999998E-2</v>
      </c>
      <c r="FJ21" s="7">
        <v>5.2139999999999999E-2</v>
      </c>
      <c r="FK21" s="7">
        <v>4.478E-2</v>
      </c>
      <c r="FL21" s="7">
        <v>0.1338</v>
      </c>
      <c r="FM21" s="7">
        <v>0.12223000000000001</v>
      </c>
      <c r="FN21" s="7">
        <v>0.11169999999999999</v>
      </c>
      <c r="FO21" s="7">
        <v>2.16E-3</v>
      </c>
      <c r="FP21" s="7">
        <v>8.5099999999999995E-2</v>
      </c>
      <c r="FQ21" s="7">
        <v>0.14696999999999999</v>
      </c>
      <c r="FR21" s="7">
        <v>0.14413000000000001</v>
      </c>
      <c r="FS21" s="7">
        <v>0.12282</v>
      </c>
      <c r="FT21" s="7">
        <v>9.8699999999999996E-2</v>
      </c>
      <c r="FU21" s="7">
        <v>9.1689999999999994E-2</v>
      </c>
      <c r="FV21" s="7">
        <v>7.3450000000000001E-2</v>
      </c>
      <c r="FW21" s="7">
        <v>5.8439999999999999E-2</v>
      </c>
      <c r="FX21" s="7">
        <v>5.3190000000000001E-2</v>
      </c>
      <c r="FY21" s="7">
        <v>4.6640000000000001E-2</v>
      </c>
      <c r="FZ21" s="7">
        <v>0.13916999999999999</v>
      </c>
      <c r="GA21" s="7">
        <v>0.12304</v>
      </c>
      <c r="GB21" s="7">
        <v>0.11681</v>
      </c>
      <c r="GC21" s="7">
        <v>2.2300000000000002E-3</v>
      </c>
      <c r="GD21" s="7">
        <v>7.3569999999999997E-2</v>
      </c>
      <c r="GE21" s="7">
        <v>0.13744000000000001</v>
      </c>
      <c r="GF21" s="7">
        <v>0.14629</v>
      </c>
      <c r="GG21" s="7">
        <v>0.12845999999999999</v>
      </c>
      <c r="GH21" s="7">
        <v>0.10466</v>
      </c>
      <c r="GI21" s="7">
        <v>9.3789999999999998E-2</v>
      </c>
      <c r="GJ21" s="7">
        <v>7.8030000000000002E-2</v>
      </c>
      <c r="GK21" s="7">
        <v>6.2199999999999998E-2</v>
      </c>
      <c r="GL21" s="7">
        <v>5.4550000000000001E-2</v>
      </c>
      <c r="GM21" s="7">
        <v>4.829E-2</v>
      </c>
      <c r="GN21" s="7">
        <v>0.13783999999999999</v>
      </c>
      <c r="GO21" s="7">
        <v>0.11878</v>
      </c>
      <c r="GP21" s="7">
        <v>0.11756</v>
      </c>
      <c r="GQ21" s="7">
        <v>2.16E-3</v>
      </c>
      <c r="GR21" s="7">
        <v>6.4180000000000001E-2</v>
      </c>
      <c r="GS21" s="7">
        <v>0.13070000000000001</v>
      </c>
      <c r="GT21" s="7">
        <v>0.15060000000000001</v>
      </c>
      <c r="GU21" s="7">
        <v>0.13552</v>
      </c>
      <c r="GV21" s="7">
        <v>0.11178</v>
      </c>
      <c r="GW21" s="7">
        <v>9.7799999999999998E-2</v>
      </c>
      <c r="GX21" s="7">
        <v>8.2790000000000002E-2</v>
      </c>
      <c r="GY21" s="7">
        <v>6.6570000000000004E-2</v>
      </c>
      <c r="GZ21" s="7">
        <v>5.663E-2</v>
      </c>
      <c r="HA21" s="7">
        <v>4.9869999999999998E-2</v>
      </c>
      <c r="HB21" s="7">
        <v>0.13874</v>
      </c>
      <c r="HC21" s="7">
        <v>0.11675000000000001</v>
      </c>
      <c r="HD21" s="7">
        <v>0.12009</v>
      </c>
      <c r="HE21" s="7">
        <v>2.16E-3</v>
      </c>
      <c r="HF21" s="7">
        <v>5.6689999999999997E-2</v>
      </c>
      <c r="HG21" s="7">
        <v>0.12991</v>
      </c>
      <c r="HH21" s="7">
        <v>0.154</v>
      </c>
      <c r="HI21" s="7">
        <v>0.14227000000000001</v>
      </c>
      <c r="HJ21" s="7">
        <v>0.11924999999999999</v>
      </c>
      <c r="HK21" s="7">
        <v>0.10324</v>
      </c>
      <c r="HL21" s="7">
        <v>8.7730000000000002E-2</v>
      </c>
      <c r="HM21" s="7">
        <v>7.1230000000000002E-2</v>
      </c>
      <c r="HN21" s="7">
        <v>5.9360000000000003E-2</v>
      </c>
      <c r="HO21" s="7">
        <v>5.1569999999999998E-2</v>
      </c>
      <c r="HP21" s="7">
        <v>0.14152999999999999</v>
      </c>
      <c r="HQ21" s="7">
        <v>0.11663999999999999</v>
      </c>
      <c r="HR21" s="7">
        <v>0.12398000000000001</v>
      </c>
      <c r="HS21" s="7">
        <v>2.16E-3</v>
      </c>
      <c r="HT21" s="7">
        <v>5.0650000000000001E-2</v>
      </c>
      <c r="HU21" s="7">
        <v>0.11706999999999999</v>
      </c>
      <c r="HV21" s="7">
        <v>0.14868000000000001</v>
      </c>
      <c r="HW21" s="7">
        <v>0.14488999999999999</v>
      </c>
      <c r="HX21" s="7">
        <v>0.12452000000000001</v>
      </c>
      <c r="HY21" s="7">
        <v>0.10697</v>
      </c>
      <c r="HZ21" s="7">
        <v>9.1429999999999997E-2</v>
      </c>
      <c r="IA21" s="7">
        <v>7.5240000000000001E-2</v>
      </c>
      <c r="IB21" s="7">
        <v>6.2289999999999998E-2</v>
      </c>
      <c r="IC21" s="7">
        <v>5.3530000000000001E-2</v>
      </c>
      <c r="ID21" s="7">
        <v>0.13572000000000001</v>
      </c>
      <c r="IE21" s="7">
        <v>0.1109</v>
      </c>
      <c r="IF21" s="7">
        <v>0.12225999999999999</v>
      </c>
      <c r="IG21" s="7">
        <v>2.16E-3</v>
      </c>
      <c r="IH21" s="7">
        <v>4.582E-2</v>
      </c>
      <c r="II21" s="7">
        <v>0.80078000000000005</v>
      </c>
      <c r="IJ21" s="7">
        <v>0.80098000000000003</v>
      </c>
      <c r="IK21" s="7">
        <v>0.80120999999999998</v>
      </c>
      <c r="IL21" s="7">
        <v>0.12917000000000001</v>
      </c>
      <c r="IM21" s="7">
        <v>0.11105</v>
      </c>
      <c r="IN21" s="7">
        <v>9.5119999999999996E-2</v>
      </c>
      <c r="IO21" s="7">
        <v>7.9159999999999994E-2</v>
      </c>
      <c r="IP21" s="7">
        <v>6.5490000000000007E-2</v>
      </c>
      <c r="IQ21" s="7">
        <v>5.5739999999999998E-2</v>
      </c>
      <c r="IR21" s="7">
        <v>0.80096999999999996</v>
      </c>
      <c r="IS21" s="7">
        <v>0.58169999999999999</v>
      </c>
      <c r="IT21" s="7">
        <v>0.50478000000000001</v>
      </c>
      <c r="IU21" s="7">
        <v>2.16E-3</v>
      </c>
      <c r="IV21" s="7">
        <v>4.1980000000000003E-2</v>
      </c>
      <c r="IW21" s="7">
        <v>0.80076000000000003</v>
      </c>
      <c r="IX21" s="7">
        <v>0.80093999999999999</v>
      </c>
      <c r="IY21" s="7">
        <v>0.80115999999999998</v>
      </c>
      <c r="IZ21" s="7">
        <v>0.28225</v>
      </c>
      <c r="JA21" s="7">
        <v>0.11525000000000001</v>
      </c>
      <c r="JB21" s="7">
        <v>9.8900000000000002E-2</v>
      </c>
      <c r="JC21" s="7">
        <v>8.3019999999999997E-2</v>
      </c>
      <c r="JD21" s="7">
        <v>6.8860000000000005E-2</v>
      </c>
      <c r="JE21" s="7">
        <v>5.8189999999999999E-2</v>
      </c>
      <c r="JF21" s="7">
        <v>0.80093999999999999</v>
      </c>
      <c r="JG21" s="7">
        <v>0.58150000000000002</v>
      </c>
      <c r="JH21" s="7">
        <v>0.52500999999999998</v>
      </c>
      <c r="JI21" s="7">
        <v>2.16E-3</v>
      </c>
      <c r="JJ21" s="7">
        <v>3.891E-2</v>
      </c>
      <c r="JK21" s="7">
        <v>0.80074000000000001</v>
      </c>
      <c r="JL21" s="7">
        <v>0.80091000000000001</v>
      </c>
      <c r="JM21" s="7">
        <v>0.80112000000000005</v>
      </c>
      <c r="JN21" s="7">
        <v>0.39994000000000002</v>
      </c>
      <c r="JO21" s="7">
        <v>0.15398999999999999</v>
      </c>
      <c r="JP21" s="7">
        <v>0.10276</v>
      </c>
      <c r="JQ21" s="7">
        <v>8.6840000000000001E-2</v>
      </c>
      <c r="JR21" s="7">
        <v>7.2340000000000002E-2</v>
      </c>
      <c r="JS21" s="7">
        <v>6.0859999999999997E-2</v>
      </c>
      <c r="JT21" s="7">
        <v>0.80091000000000001</v>
      </c>
      <c r="JU21" s="7">
        <v>0.58148</v>
      </c>
      <c r="JV21" s="7">
        <v>0.54447999999999996</v>
      </c>
    </row>
    <row r="22" spans="1:282">
      <c r="A22" s="109" t="s">
        <v>163</v>
      </c>
      <c r="B22" s="109" t="s">
        <v>222</v>
      </c>
      <c r="C22" s="7">
        <v>1.09E-3</v>
      </c>
      <c r="D22" s="7">
        <v>1.354E-2</v>
      </c>
      <c r="E22" s="7">
        <v>2.053E-2</v>
      </c>
      <c r="F22" s="7">
        <v>2.053E-2</v>
      </c>
      <c r="G22" s="7">
        <v>2.053E-2</v>
      </c>
      <c r="H22" s="7">
        <v>2.053E-2</v>
      </c>
      <c r="I22" s="7">
        <v>2.053E-2</v>
      </c>
      <c r="J22" s="7">
        <v>2.053E-2</v>
      </c>
      <c r="K22" s="7">
        <v>2.053E-2</v>
      </c>
      <c r="L22" s="7">
        <v>2.0539999999999999E-2</v>
      </c>
      <c r="M22" s="7">
        <v>2.053E-2</v>
      </c>
      <c r="N22" s="7">
        <v>2.053E-2</v>
      </c>
      <c r="O22" s="7">
        <v>1.8290000000000001E-2</v>
      </c>
      <c r="P22" s="7">
        <v>2.053E-2</v>
      </c>
      <c r="Q22" s="7">
        <v>1.09E-3</v>
      </c>
      <c r="R22" s="7">
        <v>1.354E-2</v>
      </c>
      <c r="S22" s="7">
        <v>2.053E-2</v>
      </c>
      <c r="T22" s="7">
        <v>2.053E-2</v>
      </c>
      <c r="U22" s="7">
        <v>2.053E-2</v>
      </c>
      <c r="V22" s="7">
        <v>2.053E-2</v>
      </c>
      <c r="W22" s="7">
        <v>2.053E-2</v>
      </c>
      <c r="X22" s="7">
        <v>2.053E-2</v>
      </c>
      <c r="Y22" s="7">
        <v>2.053E-2</v>
      </c>
      <c r="Z22" s="7">
        <v>2.0539999999999999E-2</v>
      </c>
      <c r="AA22" s="7">
        <v>2.053E-2</v>
      </c>
      <c r="AB22" s="7">
        <v>2.053E-2</v>
      </c>
      <c r="AC22" s="7">
        <v>1.8290000000000001E-2</v>
      </c>
      <c r="AD22" s="7">
        <v>2.053E-2</v>
      </c>
      <c r="AE22" s="7">
        <v>1.09E-3</v>
      </c>
      <c r="AF22" s="7">
        <v>1.354E-2</v>
      </c>
      <c r="AG22" s="7">
        <v>2.053E-2</v>
      </c>
      <c r="AH22" s="7">
        <v>2.053E-2</v>
      </c>
      <c r="AI22" s="7">
        <v>2.053E-2</v>
      </c>
      <c r="AJ22" s="7">
        <v>2.053E-2</v>
      </c>
      <c r="AK22" s="7">
        <v>2.053E-2</v>
      </c>
      <c r="AL22" s="7">
        <v>2.053E-2</v>
      </c>
      <c r="AM22" s="7">
        <v>2.053E-2</v>
      </c>
      <c r="AN22" s="7">
        <v>2.053E-2</v>
      </c>
      <c r="AO22" s="7">
        <v>2.053E-2</v>
      </c>
      <c r="AP22" s="7">
        <v>2.053E-2</v>
      </c>
      <c r="AQ22" s="7">
        <v>1.83E-2</v>
      </c>
      <c r="AR22" s="7">
        <v>2.053E-2</v>
      </c>
      <c r="AS22" s="7">
        <v>1.09E-3</v>
      </c>
      <c r="AT22" s="7">
        <v>1.354E-2</v>
      </c>
      <c r="AU22" s="7">
        <v>2.053E-2</v>
      </c>
      <c r="AV22" s="7">
        <v>2.053E-2</v>
      </c>
      <c r="AW22" s="7">
        <v>2.053E-2</v>
      </c>
      <c r="AX22" s="7">
        <v>2.053E-2</v>
      </c>
      <c r="AY22" s="7">
        <v>2.053E-2</v>
      </c>
      <c r="AZ22" s="7">
        <v>2.053E-2</v>
      </c>
      <c r="BA22" s="7">
        <v>2.053E-2</v>
      </c>
      <c r="BB22" s="7">
        <v>2.053E-2</v>
      </c>
      <c r="BC22" s="7">
        <v>2.053E-2</v>
      </c>
      <c r="BD22" s="7">
        <v>2.053E-2</v>
      </c>
      <c r="BE22" s="7">
        <v>1.831E-2</v>
      </c>
      <c r="BF22" s="7">
        <v>2.053E-2</v>
      </c>
      <c r="BG22" s="7">
        <v>1.09E-3</v>
      </c>
      <c r="BH22" s="7">
        <v>1.354E-2</v>
      </c>
      <c r="BI22" s="7">
        <v>2.0709999999999999E-2</v>
      </c>
      <c r="BJ22" s="7">
        <v>2.0740000000000001E-2</v>
      </c>
      <c r="BK22" s="7">
        <v>2.053E-2</v>
      </c>
      <c r="BL22" s="7">
        <v>2.053E-2</v>
      </c>
      <c r="BM22" s="7">
        <v>2.053E-2</v>
      </c>
      <c r="BN22" s="7">
        <v>2.053E-2</v>
      </c>
      <c r="BO22" s="7">
        <v>2.053E-2</v>
      </c>
      <c r="BP22" s="7">
        <v>2.053E-2</v>
      </c>
      <c r="BQ22" s="7">
        <v>2.053E-2</v>
      </c>
      <c r="BR22" s="7">
        <v>2.0670000000000001E-2</v>
      </c>
      <c r="BS22" s="7">
        <v>1.8419999999999999E-2</v>
      </c>
      <c r="BT22" s="7">
        <v>2.0619999999999999E-2</v>
      </c>
      <c r="BU22" s="7">
        <v>1.09E-3</v>
      </c>
      <c r="BV22" s="7">
        <v>1.384E-2</v>
      </c>
      <c r="BW22" s="7">
        <v>2.2970000000000001E-2</v>
      </c>
      <c r="BX22" s="7">
        <v>2.418E-2</v>
      </c>
      <c r="BY22" s="7">
        <v>2.0830000000000001E-2</v>
      </c>
      <c r="BZ22" s="7">
        <v>2.068E-2</v>
      </c>
      <c r="CA22" s="7">
        <v>2.0719999999999999E-2</v>
      </c>
      <c r="CB22" s="7">
        <v>2.053E-2</v>
      </c>
      <c r="CC22" s="7">
        <v>2.053E-2</v>
      </c>
      <c r="CD22" s="7">
        <v>2.095E-2</v>
      </c>
      <c r="CE22" s="7">
        <v>2.053E-2</v>
      </c>
      <c r="CF22" s="7">
        <v>2.2790000000000001E-2</v>
      </c>
      <c r="CG22" s="7">
        <v>1.9980000000000001E-2</v>
      </c>
      <c r="CH22" s="7">
        <v>2.1950000000000001E-2</v>
      </c>
      <c r="CI22" s="7">
        <v>1.09E-3</v>
      </c>
      <c r="CJ22" s="7">
        <v>2.1149999999999999E-2</v>
      </c>
      <c r="CK22" s="7">
        <v>3.279E-2</v>
      </c>
      <c r="CL22" s="7">
        <v>2.9899999999999999E-2</v>
      </c>
      <c r="CM22" s="7">
        <v>2.5049999999999999E-2</v>
      </c>
      <c r="CN22" s="7">
        <v>2.3199999999999998E-2</v>
      </c>
      <c r="CO22" s="7">
        <v>2.2370000000000001E-2</v>
      </c>
      <c r="CP22" s="7">
        <v>2.1520000000000001E-2</v>
      </c>
      <c r="CQ22" s="7">
        <v>2.1139999999999999E-2</v>
      </c>
      <c r="CR22" s="7">
        <v>2.1250000000000002E-2</v>
      </c>
      <c r="CS22" s="7">
        <v>2.1160000000000002E-2</v>
      </c>
      <c r="CT22" s="7">
        <v>2.9700000000000001E-2</v>
      </c>
      <c r="CU22" s="7">
        <v>2.7040000000000002E-2</v>
      </c>
      <c r="CV22" s="7">
        <v>2.6800000000000001E-2</v>
      </c>
      <c r="CW22" s="7">
        <v>1.09E-3</v>
      </c>
      <c r="CX22" s="7">
        <v>2.8340000000000001E-2</v>
      </c>
      <c r="CY22" s="7">
        <v>4.2419999999999999E-2</v>
      </c>
      <c r="CZ22" s="7">
        <v>3.6069999999999998E-2</v>
      </c>
      <c r="DA22" s="7">
        <v>2.904E-2</v>
      </c>
      <c r="DB22" s="7">
        <v>2.5610000000000001E-2</v>
      </c>
      <c r="DC22" s="7">
        <v>2.3980000000000001E-2</v>
      </c>
      <c r="DD22" s="7">
        <v>2.2630000000000001E-2</v>
      </c>
      <c r="DE22" s="7">
        <v>2.1819999999999999E-2</v>
      </c>
      <c r="DF22" s="7">
        <v>2.1989999999999999E-2</v>
      </c>
      <c r="DG22" s="7">
        <v>2.1180000000000001E-2</v>
      </c>
      <c r="DH22" s="7">
        <v>3.662E-2</v>
      </c>
      <c r="DI22" s="7">
        <v>3.406E-2</v>
      </c>
      <c r="DJ22" s="7">
        <v>3.1609999999999999E-2</v>
      </c>
      <c r="DK22" s="7">
        <v>1.09E-3</v>
      </c>
      <c r="DL22" s="7">
        <v>3.6589999999999998E-2</v>
      </c>
      <c r="DM22" s="7">
        <v>5.4699999999999999E-2</v>
      </c>
      <c r="DN22" s="7">
        <v>4.4699999999999997E-2</v>
      </c>
      <c r="DO22" s="7">
        <v>3.4320000000000003E-2</v>
      </c>
      <c r="DP22" s="7">
        <v>2.8989999999999998E-2</v>
      </c>
      <c r="DQ22" s="7">
        <v>2.623E-2</v>
      </c>
      <c r="DR22" s="7">
        <v>2.4039999999999999E-2</v>
      </c>
      <c r="DS22" s="7">
        <v>2.2579999999999999E-2</v>
      </c>
      <c r="DT22" s="7">
        <v>2.2689999999999998E-2</v>
      </c>
      <c r="DU22" s="7">
        <v>2.1389999999999999E-2</v>
      </c>
      <c r="DV22" s="7">
        <v>4.5719999999999997E-2</v>
      </c>
      <c r="DW22" s="7">
        <v>4.292E-2</v>
      </c>
      <c r="DX22" s="7">
        <v>3.7949999999999998E-2</v>
      </c>
      <c r="DY22" s="7">
        <v>1.09E-3</v>
      </c>
      <c r="DZ22" s="7">
        <v>3.6470000000000002E-2</v>
      </c>
      <c r="EA22" s="7">
        <v>6.191E-2</v>
      </c>
      <c r="EB22" s="7">
        <v>6.6269999999999996E-2</v>
      </c>
      <c r="EC22" s="7">
        <v>4.675E-2</v>
      </c>
      <c r="ED22" s="7">
        <v>3.832E-2</v>
      </c>
      <c r="EE22" s="7">
        <v>3.7949999999999998E-2</v>
      </c>
      <c r="EF22" s="7">
        <v>2.8500000000000001E-2</v>
      </c>
      <c r="EG22" s="7">
        <v>2.5360000000000001E-2</v>
      </c>
      <c r="EH22" s="7">
        <v>2.6200000000000001E-2</v>
      </c>
      <c r="EI22" s="7">
        <v>2.171E-2</v>
      </c>
      <c r="EJ22" s="7">
        <v>5.9139999999999998E-2</v>
      </c>
      <c r="EK22" s="7">
        <v>5.2240000000000002E-2</v>
      </c>
      <c r="EL22" s="7">
        <v>4.9079999999999999E-2</v>
      </c>
      <c r="EM22" s="7">
        <v>1.09E-3</v>
      </c>
      <c r="EN22" s="7">
        <v>5.0720000000000001E-2</v>
      </c>
      <c r="EO22" s="7">
        <v>7.4880000000000002E-2</v>
      </c>
      <c r="EP22" s="7">
        <v>8.2379999999999995E-2</v>
      </c>
      <c r="EQ22" s="7">
        <v>6.2289999999999998E-2</v>
      </c>
      <c r="ER22" s="7">
        <v>4.6820000000000001E-2</v>
      </c>
      <c r="ES22" s="7">
        <v>4.1779999999999998E-2</v>
      </c>
      <c r="ET22" s="7">
        <v>3.218E-2</v>
      </c>
      <c r="EU22" s="7">
        <v>2.69E-2</v>
      </c>
      <c r="EV22" s="7">
        <v>2.666E-2</v>
      </c>
      <c r="EW22" s="7">
        <v>2.2839999999999999E-2</v>
      </c>
      <c r="EX22" s="7">
        <v>7.3849999999999999E-2</v>
      </c>
      <c r="EY22" s="7">
        <v>6.6860000000000003E-2</v>
      </c>
      <c r="EZ22" s="7">
        <v>5.9810000000000002E-2</v>
      </c>
      <c r="FA22" s="7">
        <v>1.09E-3</v>
      </c>
      <c r="FB22" s="7">
        <v>4.8809999999999999E-2</v>
      </c>
      <c r="FC22" s="7">
        <v>8.1379999999999994E-2</v>
      </c>
      <c r="FD22" s="7">
        <v>8.8700000000000001E-2</v>
      </c>
      <c r="FE22" s="7">
        <v>7.1879999999999999E-2</v>
      </c>
      <c r="FF22" s="7">
        <v>5.2729999999999999E-2</v>
      </c>
      <c r="FG22" s="7">
        <v>4.5080000000000002E-2</v>
      </c>
      <c r="FH22" s="7">
        <v>3.5069999999999997E-2</v>
      </c>
      <c r="FI22" s="7">
        <v>2.869E-2</v>
      </c>
      <c r="FJ22" s="7">
        <v>2.6720000000000001E-2</v>
      </c>
      <c r="FK22" s="7">
        <v>2.3810000000000001E-2</v>
      </c>
      <c r="FL22" s="7">
        <v>8.1140000000000004E-2</v>
      </c>
      <c r="FM22" s="7">
        <v>7.1440000000000003E-2</v>
      </c>
      <c r="FN22" s="7">
        <v>6.5579999999999999E-2</v>
      </c>
      <c r="FO22" s="7">
        <v>1.09E-3</v>
      </c>
      <c r="FP22" s="7">
        <v>4.1849999999999998E-2</v>
      </c>
      <c r="FQ22" s="7">
        <v>7.8009999999999996E-2</v>
      </c>
      <c r="FR22" s="7">
        <v>9.042E-2</v>
      </c>
      <c r="FS22" s="7">
        <v>7.7939999999999995E-2</v>
      </c>
      <c r="FT22" s="7">
        <v>5.824E-2</v>
      </c>
      <c r="FU22" s="7">
        <v>4.8329999999999998E-2</v>
      </c>
      <c r="FV22" s="7">
        <v>3.8219999999999997E-2</v>
      </c>
      <c r="FW22" s="7">
        <v>3.049E-2</v>
      </c>
      <c r="FX22" s="7">
        <v>2.7519999999999999E-2</v>
      </c>
      <c r="FY22" s="7">
        <v>2.4539999999999999E-2</v>
      </c>
      <c r="FZ22" s="7">
        <v>8.2140000000000005E-2</v>
      </c>
      <c r="GA22" s="7">
        <v>7.0120000000000002E-2</v>
      </c>
      <c r="GB22" s="7">
        <v>6.7559999999999995E-2</v>
      </c>
      <c r="GC22" s="7">
        <v>1.09E-3</v>
      </c>
      <c r="GD22" s="7">
        <v>3.6119999999999999E-2</v>
      </c>
      <c r="GE22" s="7">
        <v>7.2429999999999994E-2</v>
      </c>
      <c r="GF22" s="7">
        <v>8.8870000000000005E-2</v>
      </c>
      <c r="GG22" s="7">
        <v>8.1379999999999994E-2</v>
      </c>
      <c r="GH22" s="7">
        <v>6.3060000000000005E-2</v>
      </c>
      <c r="GI22" s="7">
        <v>5.108E-2</v>
      </c>
      <c r="GJ22" s="7">
        <v>4.0649999999999999E-2</v>
      </c>
      <c r="GK22" s="7">
        <v>3.2379999999999999E-2</v>
      </c>
      <c r="GL22" s="7">
        <v>2.826E-2</v>
      </c>
      <c r="GM22" s="7">
        <v>2.529E-2</v>
      </c>
      <c r="GN22" s="7">
        <v>8.0479999999999996E-2</v>
      </c>
      <c r="GO22" s="7">
        <v>6.7330000000000001E-2</v>
      </c>
      <c r="GP22" s="7">
        <v>6.7780000000000007E-2</v>
      </c>
      <c r="GQ22" s="7">
        <v>1.09E-3</v>
      </c>
      <c r="GR22" s="7">
        <v>3.1620000000000002E-2</v>
      </c>
      <c r="GS22" s="7">
        <v>6.6400000000000001E-2</v>
      </c>
      <c r="GT22" s="7">
        <v>8.6779999999999996E-2</v>
      </c>
      <c r="GU22" s="7">
        <v>8.3820000000000006E-2</v>
      </c>
      <c r="GV22" s="7">
        <v>6.769E-2</v>
      </c>
      <c r="GW22" s="7">
        <v>5.4269999999999999E-2</v>
      </c>
      <c r="GX22" s="7">
        <v>4.3400000000000001E-2</v>
      </c>
      <c r="GY22" s="7">
        <v>3.4529999999999998E-2</v>
      </c>
      <c r="GZ22" s="7">
        <v>2.9329999999999998E-2</v>
      </c>
      <c r="HA22" s="7">
        <v>2.6040000000000001E-2</v>
      </c>
      <c r="HB22" s="7">
        <v>7.8219999999999998E-2</v>
      </c>
      <c r="HC22" s="7">
        <v>6.4479999999999996E-2</v>
      </c>
      <c r="HD22" s="7">
        <v>6.7750000000000005E-2</v>
      </c>
      <c r="HE22" s="7">
        <v>1.09E-3</v>
      </c>
      <c r="HF22" s="7">
        <v>2.8119999999999999E-2</v>
      </c>
      <c r="HG22" s="7">
        <v>6.2140000000000001E-2</v>
      </c>
      <c r="HH22" s="7">
        <v>8.4349999999999994E-2</v>
      </c>
      <c r="HI22" s="7">
        <v>8.5440000000000002E-2</v>
      </c>
      <c r="HJ22" s="7">
        <v>7.1919999999999998E-2</v>
      </c>
      <c r="HK22" s="7">
        <v>5.7820000000000003E-2</v>
      </c>
      <c r="HL22" s="7">
        <v>4.6089999999999999E-2</v>
      </c>
      <c r="HM22" s="7">
        <v>3.6740000000000002E-2</v>
      </c>
      <c r="HN22" s="7">
        <v>3.0630000000000001E-2</v>
      </c>
      <c r="HO22" s="7">
        <v>2.6870000000000002E-2</v>
      </c>
      <c r="HP22" s="7">
        <v>7.6289999999999997E-2</v>
      </c>
      <c r="HQ22" s="7">
        <v>6.216E-2</v>
      </c>
      <c r="HR22" s="7">
        <v>6.7930000000000004E-2</v>
      </c>
      <c r="HS22" s="7">
        <v>1.09E-3</v>
      </c>
      <c r="HT22" s="7">
        <v>2.5250000000000002E-2</v>
      </c>
      <c r="HU22" s="7">
        <v>5.6300000000000003E-2</v>
      </c>
      <c r="HV22" s="7">
        <v>7.9450000000000007E-2</v>
      </c>
      <c r="HW22" s="7">
        <v>8.5190000000000002E-2</v>
      </c>
      <c r="HX22" s="7">
        <v>7.5020000000000003E-2</v>
      </c>
      <c r="HY22" s="7">
        <v>6.1120000000000001E-2</v>
      </c>
      <c r="HZ22" s="7">
        <v>4.8890000000000003E-2</v>
      </c>
      <c r="IA22" s="7">
        <v>3.9010000000000003E-2</v>
      </c>
      <c r="IB22" s="7">
        <v>3.2140000000000002E-2</v>
      </c>
      <c r="IC22" s="7">
        <v>2.7810000000000001E-2</v>
      </c>
      <c r="ID22" s="7">
        <v>7.2429999999999994E-2</v>
      </c>
      <c r="IE22" s="7">
        <v>5.8659999999999997E-2</v>
      </c>
      <c r="IF22" s="7">
        <v>6.6850000000000007E-2</v>
      </c>
      <c r="IG22" s="7">
        <v>1.09E-3</v>
      </c>
      <c r="IH22" s="7">
        <v>2.2939999999999999E-2</v>
      </c>
      <c r="II22" s="7">
        <v>0.80039000000000005</v>
      </c>
      <c r="IJ22" s="7">
        <v>0.80049000000000003</v>
      </c>
      <c r="IK22" s="7">
        <v>0.80061000000000004</v>
      </c>
      <c r="IL22" s="7">
        <v>7.7340000000000006E-2</v>
      </c>
      <c r="IM22" s="7">
        <v>6.4360000000000001E-2</v>
      </c>
      <c r="IN22" s="7">
        <v>5.1799999999999999E-2</v>
      </c>
      <c r="IO22" s="7">
        <v>4.1410000000000002E-2</v>
      </c>
      <c r="IP22" s="7">
        <v>3.3840000000000002E-2</v>
      </c>
      <c r="IQ22" s="7">
        <v>2.8899999999999999E-2</v>
      </c>
      <c r="IR22" s="7">
        <v>0.80049000000000003</v>
      </c>
      <c r="IS22" s="7">
        <v>0.57471000000000005</v>
      </c>
      <c r="IT22" s="7">
        <v>0.48480000000000001</v>
      </c>
      <c r="IU22" s="7">
        <v>1.09E-3</v>
      </c>
      <c r="IV22" s="7">
        <v>2.1080000000000002E-2</v>
      </c>
      <c r="IW22" s="7">
        <v>0.80037999999999998</v>
      </c>
      <c r="IX22" s="7">
        <v>0.80047000000000001</v>
      </c>
      <c r="IY22" s="7">
        <v>0.80059000000000002</v>
      </c>
      <c r="IZ22" s="7">
        <v>0.24210000000000001</v>
      </c>
      <c r="JA22" s="7">
        <v>6.7369999999999999E-2</v>
      </c>
      <c r="JB22" s="7">
        <v>5.4780000000000002E-2</v>
      </c>
      <c r="JC22" s="7">
        <v>4.3920000000000001E-2</v>
      </c>
      <c r="JD22" s="7">
        <v>3.5700000000000003E-2</v>
      </c>
      <c r="JE22" s="7">
        <v>3.014E-2</v>
      </c>
      <c r="JF22" s="7">
        <v>0.80047000000000001</v>
      </c>
      <c r="JG22" s="7">
        <v>0.57513000000000003</v>
      </c>
      <c r="JH22" s="7">
        <v>0.50621000000000005</v>
      </c>
      <c r="JI22" s="7">
        <v>1.09E-3</v>
      </c>
      <c r="JJ22" s="7">
        <v>1.9599999999999999E-2</v>
      </c>
      <c r="JK22" s="7">
        <v>0.80037000000000003</v>
      </c>
      <c r="JL22" s="7">
        <v>0.80045999999999995</v>
      </c>
      <c r="JM22" s="7">
        <v>0.80056000000000005</v>
      </c>
      <c r="JN22" s="7">
        <v>0.36876999999999999</v>
      </c>
      <c r="JO22" s="7">
        <v>0.10791000000000001</v>
      </c>
      <c r="JP22" s="7">
        <v>5.7750000000000003E-2</v>
      </c>
      <c r="JQ22" s="7">
        <v>4.6530000000000002E-2</v>
      </c>
      <c r="JR22" s="7">
        <v>3.7719999999999997E-2</v>
      </c>
      <c r="JS22" s="7">
        <v>3.1539999999999999E-2</v>
      </c>
      <c r="JT22" s="7">
        <v>0.80045999999999995</v>
      </c>
      <c r="JU22" s="7">
        <v>0.57559000000000005</v>
      </c>
      <c r="JV22" s="7">
        <v>0.52685000000000004</v>
      </c>
    </row>
    <row r="23" spans="1:282">
      <c r="A23" s="109" t="s">
        <v>164</v>
      </c>
      <c r="B23" s="109" t="s">
        <v>223</v>
      </c>
      <c r="C23" s="7">
        <v>3.0699999999999998E-3</v>
      </c>
      <c r="D23" s="7">
        <v>3.8179999999999999E-2</v>
      </c>
      <c r="E23" s="7">
        <v>5.7889999999999997E-2</v>
      </c>
      <c r="F23" s="7">
        <v>5.7889999999999997E-2</v>
      </c>
      <c r="G23" s="7">
        <v>5.7889999999999997E-2</v>
      </c>
      <c r="H23" s="7">
        <v>5.7889999999999997E-2</v>
      </c>
      <c r="I23" s="7">
        <v>5.7889999999999997E-2</v>
      </c>
      <c r="J23" s="7">
        <v>5.7889999999999997E-2</v>
      </c>
      <c r="K23" s="7">
        <v>5.7889999999999997E-2</v>
      </c>
      <c r="L23" s="7">
        <v>5.7919999999999999E-2</v>
      </c>
      <c r="M23" s="7">
        <v>5.7889999999999997E-2</v>
      </c>
      <c r="N23" s="7">
        <v>5.7889999999999997E-2</v>
      </c>
      <c r="O23" s="7">
        <v>5.1569999999999998E-2</v>
      </c>
      <c r="P23" s="7">
        <v>5.7889999999999997E-2</v>
      </c>
      <c r="Q23" s="7">
        <v>3.0699999999999998E-3</v>
      </c>
      <c r="R23" s="7">
        <v>3.8179999999999999E-2</v>
      </c>
      <c r="S23" s="7">
        <v>5.7889999999999997E-2</v>
      </c>
      <c r="T23" s="7">
        <v>5.7889999999999997E-2</v>
      </c>
      <c r="U23" s="7">
        <v>5.7889999999999997E-2</v>
      </c>
      <c r="V23" s="7">
        <v>5.7889999999999997E-2</v>
      </c>
      <c r="W23" s="7">
        <v>5.7889999999999997E-2</v>
      </c>
      <c r="X23" s="7">
        <v>5.7889999999999997E-2</v>
      </c>
      <c r="Y23" s="7">
        <v>5.7889999999999997E-2</v>
      </c>
      <c r="Z23" s="7">
        <v>5.7910000000000003E-2</v>
      </c>
      <c r="AA23" s="7">
        <v>5.7889999999999997E-2</v>
      </c>
      <c r="AB23" s="7">
        <v>5.7889999999999997E-2</v>
      </c>
      <c r="AC23" s="7">
        <v>5.1589999999999997E-2</v>
      </c>
      <c r="AD23" s="7">
        <v>5.7889999999999997E-2</v>
      </c>
      <c r="AE23" s="7">
        <v>3.0699999999999998E-3</v>
      </c>
      <c r="AF23" s="7">
        <v>3.8179999999999999E-2</v>
      </c>
      <c r="AG23" s="7">
        <v>5.7889999999999997E-2</v>
      </c>
      <c r="AH23" s="7">
        <v>5.7889999999999997E-2</v>
      </c>
      <c r="AI23" s="7">
        <v>5.7889999999999997E-2</v>
      </c>
      <c r="AJ23" s="7">
        <v>5.7889999999999997E-2</v>
      </c>
      <c r="AK23" s="7">
        <v>5.7889999999999997E-2</v>
      </c>
      <c r="AL23" s="7">
        <v>5.7889999999999997E-2</v>
      </c>
      <c r="AM23" s="7">
        <v>5.7889999999999997E-2</v>
      </c>
      <c r="AN23" s="7">
        <v>5.79E-2</v>
      </c>
      <c r="AO23" s="7">
        <v>5.7889999999999997E-2</v>
      </c>
      <c r="AP23" s="7">
        <v>5.7889999999999997E-2</v>
      </c>
      <c r="AQ23" s="7">
        <v>5.1610000000000003E-2</v>
      </c>
      <c r="AR23" s="7">
        <v>5.7889999999999997E-2</v>
      </c>
      <c r="AS23" s="7">
        <v>3.0699999999999998E-3</v>
      </c>
      <c r="AT23" s="7">
        <v>3.8179999999999999E-2</v>
      </c>
      <c r="AU23" s="7">
        <v>5.7889999999999997E-2</v>
      </c>
      <c r="AV23" s="7">
        <v>5.7889999999999997E-2</v>
      </c>
      <c r="AW23" s="7">
        <v>5.7889999999999997E-2</v>
      </c>
      <c r="AX23" s="7">
        <v>5.7889999999999997E-2</v>
      </c>
      <c r="AY23" s="7">
        <v>5.7889999999999997E-2</v>
      </c>
      <c r="AZ23" s="7">
        <v>5.7889999999999997E-2</v>
      </c>
      <c r="BA23" s="7">
        <v>5.7889999999999997E-2</v>
      </c>
      <c r="BB23" s="7">
        <v>5.7889999999999997E-2</v>
      </c>
      <c r="BC23" s="7">
        <v>5.7889999999999997E-2</v>
      </c>
      <c r="BD23" s="7">
        <v>5.7889999999999997E-2</v>
      </c>
      <c r="BE23" s="7">
        <v>5.1630000000000002E-2</v>
      </c>
      <c r="BF23" s="7">
        <v>5.7889999999999997E-2</v>
      </c>
      <c r="BG23" s="7">
        <v>3.0699999999999998E-3</v>
      </c>
      <c r="BH23" s="7">
        <v>3.8280000000000002E-2</v>
      </c>
      <c r="BI23" s="7">
        <v>5.8400000000000001E-2</v>
      </c>
      <c r="BJ23" s="7">
        <v>5.8700000000000002E-2</v>
      </c>
      <c r="BK23" s="7">
        <v>5.7970000000000001E-2</v>
      </c>
      <c r="BL23" s="7">
        <v>5.7889999999999997E-2</v>
      </c>
      <c r="BM23" s="7">
        <v>5.7889999999999997E-2</v>
      </c>
      <c r="BN23" s="7">
        <v>5.7889999999999997E-2</v>
      </c>
      <c r="BO23" s="7">
        <v>5.7889999999999997E-2</v>
      </c>
      <c r="BP23" s="7">
        <v>5.7889999999999997E-2</v>
      </c>
      <c r="BQ23" s="7">
        <v>5.7889999999999997E-2</v>
      </c>
      <c r="BR23" s="7">
        <v>5.8380000000000001E-2</v>
      </c>
      <c r="BS23" s="7">
        <v>5.203E-2</v>
      </c>
      <c r="BT23" s="7">
        <v>5.8189999999999999E-2</v>
      </c>
      <c r="BU23" s="7">
        <v>3.0699999999999998E-3</v>
      </c>
      <c r="BV23" s="7">
        <v>3.9489999999999997E-2</v>
      </c>
      <c r="BW23" s="7">
        <v>6.7080000000000001E-2</v>
      </c>
      <c r="BX23" s="7">
        <v>7.1529999999999996E-2</v>
      </c>
      <c r="BY23" s="7">
        <v>5.917E-2</v>
      </c>
      <c r="BZ23" s="7">
        <v>5.8590000000000003E-2</v>
      </c>
      <c r="CA23" s="7">
        <v>5.8380000000000001E-2</v>
      </c>
      <c r="CB23" s="7">
        <v>5.8200000000000002E-2</v>
      </c>
      <c r="CC23" s="7">
        <v>5.8090000000000003E-2</v>
      </c>
      <c r="CD23" s="7">
        <v>5.9229999999999998E-2</v>
      </c>
      <c r="CE23" s="7">
        <v>5.7889999999999997E-2</v>
      </c>
      <c r="CF23" s="7">
        <v>6.6390000000000005E-2</v>
      </c>
      <c r="CG23" s="7">
        <v>5.7950000000000002E-2</v>
      </c>
      <c r="CH23" s="7">
        <v>6.3270000000000007E-2</v>
      </c>
      <c r="CI23" s="7">
        <v>3.0699999999999998E-3</v>
      </c>
      <c r="CJ23" s="7">
        <v>8.0750000000000002E-2</v>
      </c>
      <c r="CK23" s="7">
        <v>0.11577999999999999</v>
      </c>
      <c r="CL23" s="7">
        <v>0.10503999999999999</v>
      </c>
      <c r="CM23" s="7">
        <v>8.0560000000000007E-2</v>
      </c>
      <c r="CN23" s="7">
        <v>7.1489999999999998E-2</v>
      </c>
      <c r="CO23" s="7">
        <v>6.8459999999999993E-2</v>
      </c>
      <c r="CP23" s="7">
        <v>6.4740000000000006E-2</v>
      </c>
      <c r="CQ23" s="7">
        <v>6.0089999999999998E-2</v>
      </c>
      <c r="CR23" s="7">
        <v>6.1269999999999998E-2</v>
      </c>
      <c r="CS23" s="7">
        <v>5.9909999999999998E-2</v>
      </c>
      <c r="CT23" s="7">
        <v>0.10254000000000001</v>
      </c>
      <c r="CU23" s="7">
        <v>9.5750000000000002E-2</v>
      </c>
      <c r="CV23" s="7">
        <v>8.8760000000000006E-2</v>
      </c>
      <c r="CW23" s="7">
        <v>3.0699999999999998E-3</v>
      </c>
      <c r="CX23" s="7">
        <v>0.10982</v>
      </c>
      <c r="CY23" s="7">
        <v>0.15694</v>
      </c>
      <c r="CZ23" s="7">
        <v>0.1328</v>
      </c>
      <c r="DA23" s="7">
        <v>9.9030000000000007E-2</v>
      </c>
      <c r="DB23" s="7">
        <v>8.2570000000000005E-2</v>
      </c>
      <c r="DC23" s="7">
        <v>7.5870000000000007E-2</v>
      </c>
      <c r="DD23" s="7">
        <v>6.9699999999999998E-2</v>
      </c>
      <c r="DE23" s="7">
        <v>6.2939999999999996E-2</v>
      </c>
      <c r="DF23" s="7">
        <v>6.3450000000000006E-2</v>
      </c>
      <c r="DG23" s="7">
        <v>6.0249999999999998E-2</v>
      </c>
      <c r="DH23" s="7">
        <v>0.13292999999999999</v>
      </c>
      <c r="DI23" s="7">
        <v>0.12579000000000001</v>
      </c>
      <c r="DJ23" s="7">
        <v>0.11001</v>
      </c>
      <c r="DK23" s="7">
        <v>3.0699999999999998E-3</v>
      </c>
      <c r="DL23" s="7">
        <v>0.14137</v>
      </c>
      <c r="DM23" s="7">
        <v>0.20634</v>
      </c>
      <c r="DN23" s="7">
        <v>0.16861000000000001</v>
      </c>
      <c r="DO23" s="7">
        <v>0.12218</v>
      </c>
      <c r="DP23" s="7">
        <v>9.7129999999999994E-2</v>
      </c>
      <c r="DQ23" s="7">
        <v>8.5300000000000001E-2</v>
      </c>
      <c r="DR23" s="7">
        <v>7.5920000000000001E-2</v>
      </c>
      <c r="DS23" s="7">
        <v>6.6769999999999996E-2</v>
      </c>
      <c r="DT23" s="7">
        <v>6.6409999999999997E-2</v>
      </c>
      <c r="DU23" s="7">
        <v>6.105E-2</v>
      </c>
      <c r="DV23" s="7">
        <v>0.17044000000000001</v>
      </c>
      <c r="DW23" s="7">
        <v>0.16152</v>
      </c>
      <c r="DX23" s="7">
        <v>0.13628999999999999</v>
      </c>
      <c r="DY23" s="7">
        <v>3.0699999999999998E-3</v>
      </c>
      <c r="DZ23" s="7">
        <v>0.15398999999999999</v>
      </c>
      <c r="EA23" s="7">
        <v>0.22355</v>
      </c>
      <c r="EB23" s="7">
        <v>0.19073000000000001</v>
      </c>
      <c r="EC23" s="7">
        <v>0.14044000000000001</v>
      </c>
      <c r="ED23" s="7">
        <v>0.10895000000000001</v>
      </c>
      <c r="EE23" s="7">
        <v>9.2399999999999996E-2</v>
      </c>
      <c r="EF23" s="7">
        <v>7.9649999999999999E-2</v>
      </c>
      <c r="EG23" s="7">
        <v>7.0059999999999997E-2</v>
      </c>
      <c r="EH23" s="7">
        <v>6.7400000000000002E-2</v>
      </c>
      <c r="EI23" s="7">
        <v>6.2399999999999997E-2</v>
      </c>
      <c r="EJ23" s="7">
        <v>0.18944</v>
      </c>
      <c r="EK23" s="7">
        <v>0.17865</v>
      </c>
      <c r="EL23" s="7">
        <v>0.15039</v>
      </c>
      <c r="EM23" s="7">
        <v>3.0699999999999998E-3</v>
      </c>
      <c r="EN23" s="7">
        <v>0.25523000000000001</v>
      </c>
      <c r="EO23" s="7">
        <v>0.31173000000000001</v>
      </c>
      <c r="EP23" s="7">
        <v>0.21622</v>
      </c>
      <c r="EQ23" s="7">
        <v>0.16392999999999999</v>
      </c>
      <c r="ER23" s="7">
        <v>0.12300999999999999</v>
      </c>
      <c r="ES23" s="7">
        <v>0.15895999999999999</v>
      </c>
      <c r="ET23" s="7">
        <v>0.10513</v>
      </c>
      <c r="EU23" s="7">
        <v>8.6260000000000003E-2</v>
      </c>
      <c r="EV23" s="7">
        <v>8.2379999999999995E-2</v>
      </c>
      <c r="EW23" s="7">
        <v>6.3659999999999994E-2</v>
      </c>
      <c r="EX23" s="7">
        <v>0.23841999999999999</v>
      </c>
      <c r="EY23" s="7">
        <v>0.24349999999999999</v>
      </c>
      <c r="EZ23" s="7">
        <v>0.19195000000000001</v>
      </c>
      <c r="FA23" s="7">
        <v>3.0699999999999998E-3</v>
      </c>
      <c r="FB23" s="7">
        <v>0.29224</v>
      </c>
      <c r="FC23" s="7">
        <v>0.35947000000000001</v>
      </c>
      <c r="FD23" s="7">
        <v>0.25985000000000003</v>
      </c>
      <c r="FE23" s="7">
        <v>0.18879000000000001</v>
      </c>
      <c r="FF23" s="7">
        <v>0.13900999999999999</v>
      </c>
      <c r="FG23" s="7">
        <v>0.15709999999999999</v>
      </c>
      <c r="FH23" s="7">
        <v>0.12095</v>
      </c>
      <c r="FI23" s="7">
        <v>9.2469999999999997E-2</v>
      </c>
      <c r="FJ23" s="7">
        <v>8.541E-2</v>
      </c>
      <c r="FK23" s="7">
        <v>6.8379999999999996E-2</v>
      </c>
      <c r="FL23" s="7">
        <v>0.27806999999999998</v>
      </c>
      <c r="FM23" s="7">
        <v>0.28232000000000002</v>
      </c>
      <c r="FN23" s="7">
        <v>0.21894</v>
      </c>
      <c r="FO23" s="7">
        <v>3.0699999999999998E-3</v>
      </c>
      <c r="FP23" s="7">
        <v>0.24993000000000001</v>
      </c>
      <c r="FQ23" s="7">
        <v>0.36380000000000001</v>
      </c>
      <c r="FR23" s="7">
        <v>0.29485</v>
      </c>
      <c r="FS23" s="7">
        <v>0.21301</v>
      </c>
      <c r="FT23" s="7">
        <v>0.15426000000000001</v>
      </c>
      <c r="FU23" s="7">
        <v>0.15618000000000001</v>
      </c>
      <c r="FV23" s="7">
        <v>0.13131000000000001</v>
      </c>
      <c r="FW23" s="7">
        <v>0.10036</v>
      </c>
      <c r="FX23" s="7">
        <v>8.7760000000000005E-2</v>
      </c>
      <c r="FY23" s="7">
        <v>7.2669999999999998E-2</v>
      </c>
      <c r="FZ23" s="7">
        <v>0.29798000000000002</v>
      </c>
      <c r="GA23" s="7">
        <v>0.28365000000000001</v>
      </c>
      <c r="GB23" s="7">
        <v>0.23366999999999999</v>
      </c>
      <c r="GC23" s="7">
        <v>3.0699999999999998E-3</v>
      </c>
      <c r="GD23" s="7">
        <v>0.20649000000000001</v>
      </c>
      <c r="GE23" s="7">
        <v>0.34494000000000002</v>
      </c>
      <c r="GF23" s="7">
        <v>0.31136999999999998</v>
      </c>
      <c r="GG23" s="7">
        <v>0.23227</v>
      </c>
      <c r="GH23" s="7">
        <v>0.16816999999999999</v>
      </c>
      <c r="GI23" s="7">
        <v>0.15573999999999999</v>
      </c>
      <c r="GJ23" s="7">
        <v>0.13732</v>
      </c>
      <c r="GK23" s="7">
        <v>0.10796</v>
      </c>
      <c r="GL23" s="7">
        <v>9.0899999999999995E-2</v>
      </c>
      <c r="GM23" s="7">
        <v>7.6480000000000006E-2</v>
      </c>
      <c r="GN23" s="7">
        <v>0.30154999999999998</v>
      </c>
      <c r="GO23" s="7">
        <v>0.27335999999999999</v>
      </c>
      <c r="GP23" s="7">
        <v>0.23815</v>
      </c>
      <c r="GQ23" s="7">
        <v>3.0699999999999998E-3</v>
      </c>
      <c r="GR23" s="7">
        <v>0.17141999999999999</v>
      </c>
      <c r="GS23" s="7">
        <v>0.31996999999999998</v>
      </c>
      <c r="GT23" s="7">
        <v>0.31985999999999998</v>
      </c>
      <c r="GU23" s="7">
        <v>0.25072</v>
      </c>
      <c r="GV23" s="7">
        <v>0.18326999999999999</v>
      </c>
      <c r="GW23" s="7">
        <v>0.15873000000000001</v>
      </c>
      <c r="GX23" s="7">
        <v>0.14179</v>
      </c>
      <c r="GY23" s="7">
        <v>0.11516</v>
      </c>
      <c r="GZ23" s="7">
        <v>9.5149999999999998E-2</v>
      </c>
      <c r="HA23" s="7">
        <v>8.0110000000000001E-2</v>
      </c>
      <c r="HB23" s="7">
        <v>0.30004999999999998</v>
      </c>
      <c r="HC23" s="7">
        <v>0.26212000000000002</v>
      </c>
      <c r="HD23" s="7">
        <v>0.24006</v>
      </c>
      <c r="HE23" s="7">
        <v>3.0699999999999998E-3</v>
      </c>
      <c r="HF23" s="7">
        <v>0.14333000000000001</v>
      </c>
      <c r="HG23" s="7">
        <v>0.30454999999999999</v>
      </c>
      <c r="HH23" s="7">
        <v>0.33006999999999997</v>
      </c>
      <c r="HI23" s="7">
        <v>0.27060000000000001</v>
      </c>
      <c r="HJ23" s="7">
        <v>0.20150000000000001</v>
      </c>
      <c r="HK23" s="7">
        <v>0.16563</v>
      </c>
      <c r="HL23" s="7">
        <v>0.14676</v>
      </c>
      <c r="HM23" s="7">
        <v>0.12204</v>
      </c>
      <c r="HN23" s="7">
        <v>0.10027999999999999</v>
      </c>
      <c r="HO23" s="7">
        <v>8.3900000000000002E-2</v>
      </c>
      <c r="HP23" s="7">
        <v>0.30327999999999999</v>
      </c>
      <c r="HQ23" s="7">
        <v>0.25635999999999998</v>
      </c>
      <c r="HR23" s="7">
        <v>0.24567</v>
      </c>
      <c r="HS23" s="7">
        <v>3.0699999999999998E-3</v>
      </c>
      <c r="HT23" s="7">
        <v>0.12124</v>
      </c>
      <c r="HU23" s="7">
        <v>0.27395000000000003</v>
      </c>
      <c r="HV23" s="7">
        <v>0.32440999999999998</v>
      </c>
      <c r="HW23" s="7">
        <v>0.28394000000000003</v>
      </c>
      <c r="HX23" s="7">
        <v>0.21734999999999999</v>
      </c>
      <c r="HY23" s="7">
        <v>0.17401</v>
      </c>
      <c r="HZ23" s="7">
        <v>0.15125</v>
      </c>
      <c r="IA23" s="7">
        <v>0.12803999999999999</v>
      </c>
      <c r="IB23" s="7">
        <v>0.10566</v>
      </c>
      <c r="IC23" s="7">
        <v>8.8020000000000001E-2</v>
      </c>
      <c r="ID23" s="7">
        <v>0.29372999999999999</v>
      </c>
      <c r="IE23" s="7">
        <v>0.24340999999999999</v>
      </c>
      <c r="IF23" s="7">
        <v>0.24367</v>
      </c>
      <c r="IG23" s="7">
        <v>3.0699999999999998E-3</v>
      </c>
      <c r="IH23" s="7">
        <v>0.10378</v>
      </c>
      <c r="II23" s="7">
        <v>0.80110999999999999</v>
      </c>
      <c r="IJ23" s="7">
        <v>0.80139000000000005</v>
      </c>
      <c r="IK23" s="7">
        <v>0.80171999999999999</v>
      </c>
      <c r="IL23" s="7">
        <v>0.23255999999999999</v>
      </c>
      <c r="IM23" s="7">
        <v>0.18410000000000001</v>
      </c>
      <c r="IN23" s="7">
        <v>0.15665999999999999</v>
      </c>
      <c r="IO23" s="7">
        <v>0.13366</v>
      </c>
      <c r="IP23" s="7">
        <v>0.11118</v>
      </c>
      <c r="IQ23" s="7">
        <v>9.2460000000000001E-2</v>
      </c>
      <c r="IR23" s="7">
        <v>0.80137999999999998</v>
      </c>
      <c r="IS23" s="7">
        <v>0.59882000000000002</v>
      </c>
      <c r="IT23" s="7">
        <v>0.53808</v>
      </c>
      <c r="IU23" s="7">
        <v>3.0699999999999998E-3</v>
      </c>
      <c r="IV23" s="7">
        <v>0.09</v>
      </c>
      <c r="IW23" s="7">
        <v>0.80108000000000001</v>
      </c>
      <c r="IX23" s="7">
        <v>0.80134000000000005</v>
      </c>
      <c r="IY23" s="7">
        <v>0.80164999999999997</v>
      </c>
      <c r="IZ23" s="7">
        <v>0.36219000000000001</v>
      </c>
      <c r="JA23" s="7">
        <v>0.19535</v>
      </c>
      <c r="JB23" s="7">
        <v>0.16316</v>
      </c>
      <c r="JC23" s="7">
        <v>0.13919999999999999</v>
      </c>
      <c r="JD23" s="7">
        <v>0.11670999999999999</v>
      </c>
      <c r="JE23" s="7">
        <v>9.7159999999999996E-2</v>
      </c>
      <c r="JF23" s="7">
        <v>0.80132999999999999</v>
      </c>
      <c r="JG23" s="7">
        <v>0.59567000000000003</v>
      </c>
      <c r="JH23" s="7">
        <v>0.55644000000000005</v>
      </c>
      <c r="JI23" s="7">
        <v>3.0699999999999998E-3</v>
      </c>
      <c r="JJ23" s="7">
        <v>7.9130000000000006E-2</v>
      </c>
      <c r="JK23" s="7">
        <v>0.80105000000000004</v>
      </c>
      <c r="JL23" s="7">
        <v>0.80128999999999995</v>
      </c>
      <c r="JM23" s="7">
        <v>0.80159000000000002</v>
      </c>
      <c r="JN23" s="7">
        <v>0.46184999999999998</v>
      </c>
      <c r="JO23" s="7">
        <v>0.23404</v>
      </c>
      <c r="JP23" s="7">
        <v>0.17076</v>
      </c>
      <c r="JQ23" s="7">
        <v>0.14496999999999999</v>
      </c>
      <c r="JR23" s="7">
        <v>0.12223000000000001</v>
      </c>
      <c r="JS23" s="7">
        <v>0.10206</v>
      </c>
      <c r="JT23" s="7">
        <v>0.80128999999999995</v>
      </c>
      <c r="JU23" s="7">
        <v>0.59333000000000002</v>
      </c>
      <c r="JV23" s="7">
        <v>0.57408999999999999</v>
      </c>
    </row>
    <row r="24" spans="1:282">
      <c r="A24" s="109" t="s">
        <v>165</v>
      </c>
      <c r="B24" s="109" t="s">
        <v>224</v>
      </c>
      <c r="C24" s="7">
        <v>9.2700000000000005E-3</v>
      </c>
      <c r="D24" s="7">
        <v>0.11524</v>
      </c>
      <c r="E24" s="7">
        <v>0.17469999999999999</v>
      </c>
      <c r="F24" s="7">
        <v>0.17469999999999999</v>
      </c>
      <c r="G24" s="7">
        <v>0.17469999999999999</v>
      </c>
      <c r="H24" s="7">
        <v>0.17469999999999999</v>
      </c>
      <c r="I24" s="7">
        <v>0.17469999999999999</v>
      </c>
      <c r="J24" s="7">
        <v>0.17469999999999999</v>
      </c>
      <c r="K24" s="7">
        <v>0.17469999999999999</v>
      </c>
      <c r="L24" s="7">
        <v>0.17480000000000001</v>
      </c>
      <c r="M24" s="7">
        <v>0.17469999999999999</v>
      </c>
      <c r="N24" s="7">
        <v>0.17469999999999999</v>
      </c>
      <c r="O24" s="7">
        <v>0.15562999999999999</v>
      </c>
      <c r="P24" s="7">
        <v>0.17469999999999999</v>
      </c>
      <c r="Q24" s="7">
        <v>9.2700000000000005E-3</v>
      </c>
      <c r="R24" s="7">
        <v>0.11524</v>
      </c>
      <c r="S24" s="7">
        <v>0.17469999999999999</v>
      </c>
      <c r="T24" s="7">
        <v>0.17469999999999999</v>
      </c>
      <c r="U24" s="7">
        <v>0.17469999999999999</v>
      </c>
      <c r="V24" s="7">
        <v>0.17469999999999999</v>
      </c>
      <c r="W24" s="7">
        <v>0.17469999999999999</v>
      </c>
      <c r="X24" s="7">
        <v>0.17469999999999999</v>
      </c>
      <c r="Y24" s="7">
        <v>0.17469999999999999</v>
      </c>
      <c r="Z24" s="7">
        <v>0.17477000000000001</v>
      </c>
      <c r="AA24" s="7">
        <v>0.17469999999999999</v>
      </c>
      <c r="AB24" s="7">
        <v>0.17469999999999999</v>
      </c>
      <c r="AC24" s="7">
        <v>0.15568000000000001</v>
      </c>
      <c r="AD24" s="7">
        <v>0.17469999999999999</v>
      </c>
      <c r="AE24" s="7">
        <v>9.2700000000000005E-3</v>
      </c>
      <c r="AF24" s="7">
        <v>0.11524</v>
      </c>
      <c r="AG24" s="7">
        <v>0.17469999999999999</v>
      </c>
      <c r="AH24" s="7">
        <v>0.17469999999999999</v>
      </c>
      <c r="AI24" s="7">
        <v>0.17469999999999999</v>
      </c>
      <c r="AJ24" s="7">
        <v>0.17469999999999999</v>
      </c>
      <c r="AK24" s="7">
        <v>0.17469999999999999</v>
      </c>
      <c r="AL24" s="7">
        <v>0.17469999999999999</v>
      </c>
      <c r="AM24" s="7">
        <v>0.17469999999999999</v>
      </c>
      <c r="AN24" s="7">
        <v>0.17473</v>
      </c>
      <c r="AO24" s="7">
        <v>0.17469999999999999</v>
      </c>
      <c r="AP24" s="7">
        <v>0.17469999999999999</v>
      </c>
      <c r="AQ24" s="7">
        <v>0.15575</v>
      </c>
      <c r="AR24" s="7">
        <v>0.17469999999999999</v>
      </c>
      <c r="AS24" s="7">
        <v>9.2700000000000005E-3</v>
      </c>
      <c r="AT24" s="7">
        <v>0.11524</v>
      </c>
      <c r="AU24" s="7">
        <v>0.17469999999999999</v>
      </c>
      <c r="AV24" s="7">
        <v>0.17469999999999999</v>
      </c>
      <c r="AW24" s="7">
        <v>0.17469999999999999</v>
      </c>
      <c r="AX24" s="7">
        <v>0.17469999999999999</v>
      </c>
      <c r="AY24" s="7">
        <v>0.17469999999999999</v>
      </c>
      <c r="AZ24" s="7">
        <v>0.17469999999999999</v>
      </c>
      <c r="BA24" s="7">
        <v>0.17469999999999999</v>
      </c>
      <c r="BB24" s="7">
        <v>0.17469999999999999</v>
      </c>
      <c r="BC24" s="7">
        <v>0.17469999999999999</v>
      </c>
      <c r="BD24" s="7">
        <v>0.17469999999999999</v>
      </c>
      <c r="BE24" s="7">
        <v>0.15583</v>
      </c>
      <c r="BF24" s="7">
        <v>0.17469999999999999</v>
      </c>
      <c r="BG24" s="7">
        <v>9.2700000000000005E-3</v>
      </c>
      <c r="BH24" s="7">
        <v>0.11524</v>
      </c>
      <c r="BI24" s="7">
        <v>0.17607</v>
      </c>
      <c r="BJ24" s="7">
        <v>0.17634</v>
      </c>
      <c r="BK24" s="7">
        <v>0.17469999999999999</v>
      </c>
      <c r="BL24" s="7">
        <v>0.17469999999999999</v>
      </c>
      <c r="BM24" s="7">
        <v>0.17469999999999999</v>
      </c>
      <c r="BN24" s="7">
        <v>0.17469999999999999</v>
      </c>
      <c r="BO24" s="7">
        <v>0.17469999999999999</v>
      </c>
      <c r="BP24" s="7">
        <v>0.17469999999999999</v>
      </c>
      <c r="BQ24" s="7">
        <v>0.17469999999999999</v>
      </c>
      <c r="BR24" s="7">
        <v>0.17579</v>
      </c>
      <c r="BS24" s="7">
        <v>0.15667</v>
      </c>
      <c r="BT24" s="7">
        <v>0.17537</v>
      </c>
      <c r="BU24" s="7">
        <v>9.2700000000000005E-3</v>
      </c>
      <c r="BV24" s="7">
        <v>0.11753</v>
      </c>
      <c r="BW24" s="7">
        <v>0.19306000000000001</v>
      </c>
      <c r="BX24" s="7">
        <v>0.20155000000000001</v>
      </c>
      <c r="BY24" s="7">
        <v>0.17699999999999999</v>
      </c>
      <c r="BZ24" s="7">
        <v>0.17707000000000001</v>
      </c>
      <c r="CA24" s="7">
        <v>0.17469999999999999</v>
      </c>
      <c r="CB24" s="7">
        <v>0.17469999999999999</v>
      </c>
      <c r="CC24" s="7">
        <v>0.17469999999999999</v>
      </c>
      <c r="CD24" s="7">
        <v>0.17469999999999999</v>
      </c>
      <c r="CE24" s="7">
        <v>0.17469999999999999</v>
      </c>
      <c r="CF24" s="7">
        <v>0.19148000000000001</v>
      </c>
      <c r="CG24" s="7">
        <v>0.16828000000000001</v>
      </c>
      <c r="CH24" s="7">
        <v>0.18526999999999999</v>
      </c>
      <c r="CI24" s="7">
        <v>9.2700000000000005E-3</v>
      </c>
      <c r="CJ24" s="7">
        <v>0.17094999999999999</v>
      </c>
      <c r="CK24" s="7">
        <v>0.26440999999999998</v>
      </c>
      <c r="CL24" s="7">
        <v>0.24390999999999999</v>
      </c>
      <c r="CM24" s="7">
        <v>0.20859</v>
      </c>
      <c r="CN24" s="7">
        <v>0.19525999999999999</v>
      </c>
      <c r="CO24" s="7">
        <v>0.18672</v>
      </c>
      <c r="CP24" s="7">
        <v>0.18203</v>
      </c>
      <c r="CQ24" s="7">
        <v>0.17948</v>
      </c>
      <c r="CR24" s="7">
        <v>0.17469999999999999</v>
      </c>
      <c r="CS24" s="7">
        <v>0.17469999999999999</v>
      </c>
      <c r="CT24" s="7">
        <v>0.24227000000000001</v>
      </c>
      <c r="CU24" s="7">
        <v>0.22005</v>
      </c>
      <c r="CV24" s="7">
        <v>0.22081999999999999</v>
      </c>
      <c r="CW24" s="7">
        <v>9.2700000000000005E-3</v>
      </c>
      <c r="CX24" s="7">
        <v>0.22306999999999999</v>
      </c>
      <c r="CY24" s="7">
        <v>0.33474999999999999</v>
      </c>
      <c r="CZ24" s="7">
        <v>0.29000999999999999</v>
      </c>
      <c r="DA24" s="7">
        <v>0.23818</v>
      </c>
      <c r="DB24" s="7">
        <v>0.21373</v>
      </c>
      <c r="DC24" s="7">
        <v>0.19975999999999999</v>
      </c>
      <c r="DD24" s="7">
        <v>0.19020000000000001</v>
      </c>
      <c r="DE24" s="7">
        <v>0.18468000000000001</v>
      </c>
      <c r="DF24" s="7">
        <v>0.18190000000000001</v>
      </c>
      <c r="DG24" s="7">
        <v>0.17469999999999999</v>
      </c>
      <c r="DH24" s="7">
        <v>0.29322999999999999</v>
      </c>
      <c r="DI24" s="7">
        <v>0.27152999999999999</v>
      </c>
      <c r="DJ24" s="7">
        <v>0.25652999999999998</v>
      </c>
      <c r="DK24" s="7">
        <v>9.2700000000000005E-3</v>
      </c>
      <c r="DL24" s="7">
        <v>0.28314</v>
      </c>
      <c r="DM24" s="7">
        <v>0.42479</v>
      </c>
      <c r="DN24" s="7">
        <v>0.35321999999999998</v>
      </c>
      <c r="DO24" s="7">
        <v>0.27771000000000001</v>
      </c>
      <c r="DP24" s="7">
        <v>0.23845</v>
      </c>
      <c r="DQ24" s="7">
        <v>0.21628</v>
      </c>
      <c r="DR24" s="7">
        <v>0.19925000000000001</v>
      </c>
      <c r="DS24" s="7">
        <v>0.19041</v>
      </c>
      <c r="DT24" s="7">
        <v>0.18834999999999999</v>
      </c>
      <c r="DU24" s="7">
        <v>0.17651</v>
      </c>
      <c r="DV24" s="7">
        <v>0.36018</v>
      </c>
      <c r="DW24" s="7">
        <v>0.33654000000000001</v>
      </c>
      <c r="DX24" s="7">
        <v>0.30302000000000001</v>
      </c>
      <c r="DY24" s="7">
        <v>9.2700000000000005E-3</v>
      </c>
      <c r="DZ24" s="7">
        <v>0.54193999999999998</v>
      </c>
      <c r="EA24" s="7">
        <v>0.61214000000000002</v>
      </c>
      <c r="EB24" s="7">
        <v>0.45285999999999998</v>
      </c>
      <c r="EC24" s="7">
        <v>0.34</v>
      </c>
      <c r="ED24" s="7">
        <v>0.28215000000000001</v>
      </c>
      <c r="EE24" s="7">
        <v>0.24182000000000001</v>
      </c>
      <c r="EF24" s="7">
        <v>0.20982000000000001</v>
      </c>
      <c r="EG24" s="7">
        <v>0.19675999999999999</v>
      </c>
      <c r="EH24" s="7">
        <v>0.19436</v>
      </c>
      <c r="EI24" s="7">
        <v>0.17948</v>
      </c>
      <c r="EJ24" s="7">
        <v>0.48318</v>
      </c>
      <c r="EK24" s="7">
        <v>0.50107000000000002</v>
      </c>
      <c r="EL24" s="7">
        <v>0.38662000000000002</v>
      </c>
      <c r="EM24" s="7">
        <v>9.2700000000000005E-3</v>
      </c>
      <c r="EN24" s="7">
        <v>0.56872</v>
      </c>
      <c r="EO24" s="7">
        <v>0.74631000000000003</v>
      </c>
      <c r="EP24" s="7">
        <v>0.55359000000000003</v>
      </c>
      <c r="EQ24" s="7">
        <v>0.40932000000000002</v>
      </c>
      <c r="ER24" s="7">
        <v>0.31522</v>
      </c>
      <c r="ES24" s="7">
        <v>0.2903</v>
      </c>
      <c r="ET24" s="7">
        <v>0.22992000000000001</v>
      </c>
      <c r="EU24" s="7">
        <v>0.20796999999999999</v>
      </c>
      <c r="EV24" s="7">
        <v>0.20021</v>
      </c>
      <c r="EW24" s="7">
        <v>0.18323</v>
      </c>
      <c r="EX24" s="7">
        <v>0.58753</v>
      </c>
      <c r="EY24" s="7">
        <v>0.58184999999999998</v>
      </c>
      <c r="EZ24" s="7">
        <v>0.46062999999999998</v>
      </c>
      <c r="FA24" s="7">
        <v>9.2700000000000005E-3</v>
      </c>
      <c r="FB24" s="7">
        <v>0.54301999999999995</v>
      </c>
      <c r="FC24" s="7">
        <v>0.77400000000000002</v>
      </c>
      <c r="FD24" s="7">
        <v>0.63622000000000001</v>
      </c>
      <c r="FE24" s="7">
        <v>0.4657</v>
      </c>
      <c r="FF24" s="7">
        <v>0.34660999999999997</v>
      </c>
      <c r="FG24" s="7">
        <v>0.30320000000000003</v>
      </c>
      <c r="FH24" s="7">
        <v>0.24453</v>
      </c>
      <c r="FI24" s="7">
        <v>0.21335999999999999</v>
      </c>
      <c r="FJ24" s="7">
        <v>0.20213999999999999</v>
      </c>
      <c r="FK24" s="7">
        <v>0.18751000000000001</v>
      </c>
      <c r="FL24" s="7">
        <v>0.64104000000000005</v>
      </c>
      <c r="FM24" s="7">
        <v>0.61162000000000005</v>
      </c>
      <c r="FN24" s="7">
        <v>0.49878</v>
      </c>
      <c r="FO24" s="7">
        <v>9.2700000000000005E-3</v>
      </c>
      <c r="FP24" s="7">
        <v>0.47770000000000001</v>
      </c>
      <c r="FQ24" s="7">
        <v>0.73758999999999997</v>
      </c>
      <c r="FR24" s="7">
        <v>0.66951000000000005</v>
      </c>
      <c r="FS24" s="7">
        <v>0.50614999999999999</v>
      </c>
      <c r="FT24" s="7">
        <v>0.37434000000000001</v>
      </c>
      <c r="FU24" s="7">
        <v>0.31570999999999999</v>
      </c>
      <c r="FV24" s="7">
        <v>0.26151999999999997</v>
      </c>
      <c r="FW24" s="7">
        <v>0.22101000000000001</v>
      </c>
      <c r="FX24" s="7">
        <v>0.20493</v>
      </c>
      <c r="FY24" s="7">
        <v>0.19119</v>
      </c>
      <c r="FZ24" s="7">
        <v>0.64915999999999996</v>
      </c>
      <c r="GA24" s="7">
        <v>0.59802999999999995</v>
      </c>
      <c r="GB24" s="7">
        <v>0.50961000000000001</v>
      </c>
      <c r="GC24" s="7">
        <v>9.2700000000000005E-3</v>
      </c>
      <c r="GD24" s="7">
        <v>0.41920000000000002</v>
      </c>
      <c r="GE24" s="7">
        <v>0.69937000000000005</v>
      </c>
      <c r="GF24" s="7">
        <v>0.69145999999999996</v>
      </c>
      <c r="GG24" s="7">
        <v>0.54722999999999999</v>
      </c>
      <c r="GH24" s="7">
        <v>0.40628999999999998</v>
      </c>
      <c r="GI24" s="7">
        <v>0.33171</v>
      </c>
      <c r="GJ24" s="7">
        <v>0.27456000000000003</v>
      </c>
      <c r="GK24" s="7">
        <v>0.23093</v>
      </c>
      <c r="GL24" s="7">
        <v>0.20893</v>
      </c>
      <c r="GM24" s="7">
        <v>0.19466</v>
      </c>
      <c r="GN24" s="7">
        <v>0.65329000000000004</v>
      </c>
      <c r="GO24" s="7">
        <v>0.58387999999999995</v>
      </c>
      <c r="GP24" s="7">
        <v>0.51888999999999996</v>
      </c>
      <c r="GQ24" s="7">
        <v>9.2700000000000005E-3</v>
      </c>
      <c r="GR24" s="7">
        <v>0.36981000000000003</v>
      </c>
      <c r="GS24" s="7">
        <v>0.65139999999999998</v>
      </c>
      <c r="GT24" s="7">
        <v>0.69847999999999999</v>
      </c>
      <c r="GU24" s="7">
        <v>0.58238999999999996</v>
      </c>
      <c r="GV24" s="7">
        <v>0.44028</v>
      </c>
      <c r="GW24" s="7">
        <v>0.35041</v>
      </c>
      <c r="GX24" s="7">
        <v>0.28900999999999999</v>
      </c>
      <c r="GY24" s="7">
        <v>0.24202000000000001</v>
      </c>
      <c r="GZ24" s="7">
        <v>0.21457000000000001</v>
      </c>
      <c r="HA24" s="7">
        <v>0.19825000000000001</v>
      </c>
      <c r="HB24" s="7">
        <v>0.64732000000000001</v>
      </c>
      <c r="HC24" s="7">
        <v>0.56549000000000005</v>
      </c>
      <c r="HD24" s="7">
        <v>0.52312000000000003</v>
      </c>
      <c r="HE24" s="7">
        <v>9.2700000000000005E-3</v>
      </c>
      <c r="HF24" s="7">
        <v>0.32967999999999997</v>
      </c>
      <c r="HG24" s="7">
        <v>0.61273</v>
      </c>
      <c r="HH24" s="7">
        <v>0.69579000000000002</v>
      </c>
      <c r="HI24" s="7">
        <v>0.61260999999999999</v>
      </c>
      <c r="HJ24" s="7">
        <v>0.47378999999999999</v>
      </c>
      <c r="HK24" s="7">
        <v>0.37380000000000002</v>
      </c>
      <c r="HL24" s="7">
        <v>0.30508000000000002</v>
      </c>
      <c r="HM24" s="7">
        <v>0.25427</v>
      </c>
      <c r="HN24" s="7">
        <v>0.22159000000000001</v>
      </c>
      <c r="HO24" s="7">
        <v>0.20236000000000001</v>
      </c>
      <c r="HP24" s="7">
        <v>0.64046999999999998</v>
      </c>
      <c r="HQ24" s="7">
        <v>0.54930000000000001</v>
      </c>
      <c r="HR24" s="7">
        <v>0.52768000000000004</v>
      </c>
      <c r="HS24" s="7">
        <v>9.2700000000000005E-3</v>
      </c>
      <c r="HT24" s="7">
        <v>0.29374</v>
      </c>
      <c r="HU24" s="7">
        <v>0.56438999999999995</v>
      </c>
      <c r="HV24" s="7">
        <v>0.67744000000000004</v>
      </c>
      <c r="HW24" s="7">
        <v>0.63124999999999998</v>
      </c>
      <c r="HX24" s="7">
        <v>0.50563000000000002</v>
      </c>
      <c r="HY24" s="7">
        <v>0.3972</v>
      </c>
      <c r="HZ24" s="7">
        <v>0.32147999999999999</v>
      </c>
      <c r="IA24" s="7">
        <v>0.26662000000000002</v>
      </c>
      <c r="IB24" s="7">
        <v>0.22968</v>
      </c>
      <c r="IC24" s="7">
        <v>0.2072</v>
      </c>
      <c r="ID24" s="7">
        <v>0.62160000000000004</v>
      </c>
      <c r="IE24" s="7">
        <v>0.52595000000000003</v>
      </c>
      <c r="IF24" s="7">
        <v>0.52529000000000003</v>
      </c>
      <c r="IG24" s="7">
        <v>9.2700000000000005E-3</v>
      </c>
      <c r="IH24" s="7">
        <v>0.26334999999999997</v>
      </c>
      <c r="II24" s="7">
        <v>0.80335999999999996</v>
      </c>
      <c r="IJ24" s="7">
        <v>0.80420000000000003</v>
      </c>
      <c r="IK24" s="7">
        <v>0.80518000000000001</v>
      </c>
      <c r="IL24" s="7">
        <v>0.53430999999999995</v>
      </c>
      <c r="IM24" s="7">
        <v>0.42248000000000002</v>
      </c>
      <c r="IN24" s="7">
        <v>0.33950000000000002</v>
      </c>
      <c r="IO24" s="7">
        <v>0.27992</v>
      </c>
      <c r="IP24" s="7">
        <v>0.23880000000000001</v>
      </c>
      <c r="IQ24" s="7">
        <v>0.21285999999999999</v>
      </c>
      <c r="IR24" s="7">
        <v>0.80417000000000005</v>
      </c>
      <c r="IS24" s="7">
        <v>0.64712999999999998</v>
      </c>
      <c r="IT24" s="7">
        <v>0.63849999999999996</v>
      </c>
      <c r="IU24" s="7">
        <v>9.2700000000000005E-3</v>
      </c>
      <c r="IV24" s="7">
        <v>0.23783000000000001</v>
      </c>
      <c r="IW24" s="7">
        <v>0.80327000000000004</v>
      </c>
      <c r="IX24" s="7">
        <v>0.80403999999999998</v>
      </c>
      <c r="IY24" s="7">
        <v>0.80498000000000003</v>
      </c>
      <c r="IZ24" s="7">
        <v>0.59596000000000005</v>
      </c>
      <c r="JA24" s="7">
        <v>0.44846000000000003</v>
      </c>
      <c r="JB24" s="7">
        <v>0.35919000000000001</v>
      </c>
      <c r="JC24" s="7">
        <v>0.29432000000000003</v>
      </c>
      <c r="JD24" s="7">
        <v>0.24893000000000001</v>
      </c>
      <c r="JE24" s="7">
        <v>0.21937000000000001</v>
      </c>
      <c r="JF24" s="7">
        <v>0.80403000000000002</v>
      </c>
      <c r="JG24" s="7">
        <v>0.64032999999999995</v>
      </c>
      <c r="JH24" s="7">
        <v>0.65154000000000001</v>
      </c>
      <c r="JI24" s="7">
        <v>9.2700000000000005E-3</v>
      </c>
      <c r="JJ24" s="7">
        <v>0.21648999999999999</v>
      </c>
      <c r="JK24" s="7">
        <v>0.80318000000000001</v>
      </c>
      <c r="JL24" s="7">
        <v>0.80389999999999995</v>
      </c>
      <c r="JM24" s="7">
        <v>0.80479999999999996</v>
      </c>
      <c r="JN24" s="7">
        <v>0.64332</v>
      </c>
      <c r="JO24" s="7">
        <v>0.48260999999999998</v>
      </c>
      <c r="JP24" s="7">
        <v>0.38029000000000002</v>
      </c>
      <c r="JQ24" s="7">
        <v>0.30995</v>
      </c>
      <c r="JR24" s="7">
        <v>0.26008999999999999</v>
      </c>
      <c r="JS24" s="7">
        <v>0.22678999999999999</v>
      </c>
      <c r="JT24" s="7">
        <v>0.80389999999999995</v>
      </c>
      <c r="JU24" s="7">
        <v>0.63473999999999997</v>
      </c>
      <c r="JV24" s="7">
        <v>0.66395000000000004</v>
      </c>
    </row>
    <row r="25" spans="1:282">
      <c r="A25" s="109" t="s">
        <v>166</v>
      </c>
      <c r="B25" s="109" t="s">
        <v>225</v>
      </c>
      <c r="C25" s="7">
        <v>1.99E-3</v>
      </c>
      <c r="D25" s="7">
        <v>2.469E-2</v>
      </c>
      <c r="E25" s="7">
        <v>3.7429999999999998E-2</v>
      </c>
      <c r="F25" s="7">
        <v>3.7429999999999998E-2</v>
      </c>
      <c r="G25" s="7">
        <v>3.7429999999999998E-2</v>
      </c>
      <c r="H25" s="7">
        <v>3.7429999999999998E-2</v>
      </c>
      <c r="I25" s="7">
        <v>3.7429999999999998E-2</v>
      </c>
      <c r="J25" s="7">
        <v>3.7429999999999998E-2</v>
      </c>
      <c r="K25" s="7">
        <v>3.7429999999999998E-2</v>
      </c>
      <c r="L25" s="7">
        <v>3.746E-2</v>
      </c>
      <c r="M25" s="7">
        <v>3.7429999999999998E-2</v>
      </c>
      <c r="N25" s="7">
        <v>3.7429999999999998E-2</v>
      </c>
      <c r="O25" s="7">
        <v>3.3349999999999998E-2</v>
      </c>
      <c r="P25" s="7">
        <v>3.7429999999999998E-2</v>
      </c>
      <c r="Q25" s="7">
        <v>1.99E-3</v>
      </c>
      <c r="R25" s="7">
        <v>2.469E-2</v>
      </c>
      <c r="S25" s="7">
        <v>3.7429999999999998E-2</v>
      </c>
      <c r="T25" s="7">
        <v>3.7429999999999998E-2</v>
      </c>
      <c r="U25" s="7">
        <v>3.7429999999999998E-2</v>
      </c>
      <c r="V25" s="7">
        <v>3.7429999999999998E-2</v>
      </c>
      <c r="W25" s="7">
        <v>3.7429999999999998E-2</v>
      </c>
      <c r="X25" s="7">
        <v>3.7429999999999998E-2</v>
      </c>
      <c r="Y25" s="7">
        <v>3.7429999999999998E-2</v>
      </c>
      <c r="Z25" s="7">
        <v>3.7449999999999997E-2</v>
      </c>
      <c r="AA25" s="7">
        <v>3.7429999999999998E-2</v>
      </c>
      <c r="AB25" s="7">
        <v>3.7429999999999998E-2</v>
      </c>
      <c r="AC25" s="7">
        <v>3.3360000000000001E-2</v>
      </c>
      <c r="AD25" s="7">
        <v>3.7429999999999998E-2</v>
      </c>
      <c r="AE25" s="7">
        <v>1.99E-3</v>
      </c>
      <c r="AF25" s="7">
        <v>2.469E-2</v>
      </c>
      <c r="AG25" s="7">
        <v>3.7429999999999998E-2</v>
      </c>
      <c r="AH25" s="7">
        <v>3.7429999999999998E-2</v>
      </c>
      <c r="AI25" s="7">
        <v>3.7429999999999998E-2</v>
      </c>
      <c r="AJ25" s="7">
        <v>3.7429999999999998E-2</v>
      </c>
      <c r="AK25" s="7">
        <v>3.7429999999999998E-2</v>
      </c>
      <c r="AL25" s="7">
        <v>3.7429999999999998E-2</v>
      </c>
      <c r="AM25" s="7">
        <v>3.7429999999999998E-2</v>
      </c>
      <c r="AN25" s="7">
        <v>3.7440000000000001E-2</v>
      </c>
      <c r="AO25" s="7">
        <v>3.7429999999999998E-2</v>
      </c>
      <c r="AP25" s="7">
        <v>3.7429999999999998E-2</v>
      </c>
      <c r="AQ25" s="7">
        <v>3.3369999999999997E-2</v>
      </c>
      <c r="AR25" s="7">
        <v>3.7429999999999998E-2</v>
      </c>
      <c r="AS25" s="7">
        <v>1.99E-3</v>
      </c>
      <c r="AT25" s="7">
        <v>2.469E-2</v>
      </c>
      <c r="AU25" s="7">
        <v>3.7429999999999998E-2</v>
      </c>
      <c r="AV25" s="7">
        <v>3.7429999999999998E-2</v>
      </c>
      <c r="AW25" s="7">
        <v>3.7429999999999998E-2</v>
      </c>
      <c r="AX25" s="7">
        <v>3.7429999999999998E-2</v>
      </c>
      <c r="AY25" s="7">
        <v>3.7429999999999998E-2</v>
      </c>
      <c r="AZ25" s="7">
        <v>3.7429999999999998E-2</v>
      </c>
      <c r="BA25" s="7">
        <v>3.7429999999999998E-2</v>
      </c>
      <c r="BB25" s="7">
        <v>3.7429999999999998E-2</v>
      </c>
      <c r="BC25" s="7">
        <v>3.7429999999999998E-2</v>
      </c>
      <c r="BD25" s="7">
        <v>3.7429999999999998E-2</v>
      </c>
      <c r="BE25" s="7">
        <v>3.3390000000000003E-2</v>
      </c>
      <c r="BF25" s="7">
        <v>3.7429999999999998E-2</v>
      </c>
      <c r="BG25" s="7">
        <v>1.99E-3</v>
      </c>
      <c r="BH25" s="7">
        <v>2.4709999999999999E-2</v>
      </c>
      <c r="BI25" s="7">
        <v>3.7560000000000003E-2</v>
      </c>
      <c r="BJ25" s="7">
        <v>3.7620000000000001E-2</v>
      </c>
      <c r="BK25" s="7">
        <v>3.746E-2</v>
      </c>
      <c r="BL25" s="7">
        <v>3.7429999999999998E-2</v>
      </c>
      <c r="BM25" s="7">
        <v>3.7429999999999998E-2</v>
      </c>
      <c r="BN25" s="7">
        <v>3.7429999999999998E-2</v>
      </c>
      <c r="BO25" s="7">
        <v>3.7429999999999998E-2</v>
      </c>
      <c r="BP25" s="7">
        <v>3.7429999999999998E-2</v>
      </c>
      <c r="BQ25" s="7">
        <v>3.7429999999999998E-2</v>
      </c>
      <c r="BR25" s="7">
        <v>3.755E-2</v>
      </c>
      <c r="BS25" s="7">
        <v>3.3500000000000002E-2</v>
      </c>
      <c r="BT25" s="7">
        <v>3.7510000000000002E-2</v>
      </c>
      <c r="BU25" s="7">
        <v>1.99E-3</v>
      </c>
      <c r="BV25" s="7">
        <v>2.5000000000000001E-2</v>
      </c>
      <c r="BW25" s="7">
        <v>3.9600000000000003E-2</v>
      </c>
      <c r="BX25" s="7">
        <v>4.0660000000000002E-2</v>
      </c>
      <c r="BY25" s="7">
        <v>3.7740000000000003E-2</v>
      </c>
      <c r="BZ25" s="7">
        <v>3.7620000000000001E-2</v>
      </c>
      <c r="CA25" s="7">
        <v>3.755E-2</v>
      </c>
      <c r="CB25" s="7">
        <v>3.7479999999999999E-2</v>
      </c>
      <c r="CC25" s="7">
        <v>3.7499999999999999E-2</v>
      </c>
      <c r="CD25" s="7">
        <v>3.7769999999999998E-2</v>
      </c>
      <c r="CE25" s="7">
        <v>3.7429999999999998E-2</v>
      </c>
      <c r="CF25" s="7">
        <v>3.9449999999999999E-2</v>
      </c>
      <c r="CG25" s="7">
        <v>3.4909999999999997E-2</v>
      </c>
      <c r="CH25" s="7">
        <v>3.8710000000000001E-2</v>
      </c>
      <c r="CI25" s="7">
        <v>1.99E-3</v>
      </c>
      <c r="CJ25" s="7">
        <v>3.1519999999999999E-2</v>
      </c>
      <c r="CK25" s="7">
        <v>4.8300000000000003E-2</v>
      </c>
      <c r="CL25" s="7">
        <v>4.5719999999999997E-2</v>
      </c>
      <c r="CM25" s="7">
        <v>4.147E-2</v>
      </c>
      <c r="CN25" s="7">
        <v>3.9820000000000001E-2</v>
      </c>
      <c r="CO25" s="7">
        <v>3.9109999999999999E-2</v>
      </c>
      <c r="CP25" s="7">
        <v>3.8399999999999997E-2</v>
      </c>
      <c r="CQ25" s="7">
        <v>3.7990000000000003E-2</v>
      </c>
      <c r="CR25" s="7">
        <v>3.8030000000000001E-2</v>
      </c>
      <c r="CS25" s="7">
        <v>3.7940000000000002E-2</v>
      </c>
      <c r="CT25" s="7">
        <v>4.5569999999999999E-2</v>
      </c>
      <c r="CU25" s="7">
        <v>4.1189999999999997E-2</v>
      </c>
      <c r="CV25" s="7">
        <v>4.2999999999999997E-2</v>
      </c>
      <c r="CW25" s="7">
        <v>1.99E-3</v>
      </c>
      <c r="CX25" s="7">
        <v>3.9079999999999997E-2</v>
      </c>
      <c r="CY25" s="7">
        <v>5.8450000000000002E-2</v>
      </c>
      <c r="CZ25" s="7">
        <v>5.2350000000000001E-2</v>
      </c>
      <c r="DA25" s="7">
        <v>4.5670000000000002E-2</v>
      </c>
      <c r="DB25" s="7">
        <v>4.2430000000000002E-2</v>
      </c>
      <c r="DC25" s="7">
        <v>4.0800000000000003E-2</v>
      </c>
      <c r="DD25" s="7">
        <v>3.952E-2</v>
      </c>
      <c r="DE25" s="7">
        <v>3.85E-2</v>
      </c>
      <c r="DF25" s="7">
        <v>3.8629999999999998E-2</v>
      </c>
      <c r="DG25" s="7">
        <v>3.7960000000000001E-2</v>
      </c>
      <c r="DH25" s="7">
        <v>5.289E-2</v>
      </c>
      <c r="DI25" s="7">
        <v>4.8619999999999997E-2</v>
      </c>
      <c r="DJ25" s="7">
        <v>4.8099999999999997E-2</v>
      </c>
      <c r="DK25" s="7">
        <v>1.99E-3</v>
      </c>
      <c r="DL25" s="7">
        <v>4.7410000000000001E-2</v>
      </c>
      <c r="DM25" s="7">
        <v>7.0919999999999997E-2</v>
      </c>
      <c r="DN25" s="7">
        <v>6.1260000000000002E-2</v>
      </c>
      <c r="DO25" s="7">
        <v>5.1180000000000003E-2</v>
      </c>
      <c r="DP25" s="7">
        <v>4.5960000000000001E-2</v>
      </c>
      <c r="DQ25" s="7">
        <v>4.3060000000000001E-2</v>
      </c>
      <c r="DR25" s="7">
        <v>4.1000000000000002E-2</v>
      </c>
      <c r="DS25" s="7">
        <v>3.9260000000000003E-2</v>
      </c>
      <c r="DT25" s="7">
        <v>3.934E-2</v>
      </c>
      <c r="DU25" s="7">
        <v>3.8129999999999997E-2</v>
      </c>
      <c r="DV25" s="7">
        <v>6.2230000000000001E-2</v>
      </c>
      <c r="DW25" s="7">
        <v>5.7680000000000002E-2</v>
      </c>
      <c r="DX25" s="7">
        <v>5.4600000000000003E-2</v>
      </c>
      <c r="DY25" s="7">
        <v>1.99E-3</v>
      </c>
      <c r="DZ25" s="7">
        <v>5.4339999999999999E-2</v>
      </c>
      <c r="EA25" s="7">
        <v>7.9969999999999999E-2</v>
      </c>
      <c r="EB25" s="7">
        <v>6.8279999999999993E-2</v>
      </c>
      <c r="EC25" s="7">
        <v>6.8739999999999996E-2</v>
      </c>
      <c r="ED25" s="7">
        <v>5.9220000000000002E-2</v>
      </c>
      <c r="EE25" s="7">
        <v>5.0520000000000002E-2</v>
      </c>
      <c r="EF25" s="7">
        <v>4.3990000000000001E-2</v>
      </c>
      <c r="EG25" s="7">
        <v>4.1090000000000002E-2</v>
      </c>
      <c r="EH25" s="7">
        <v>4.1230000000000003E-2</v>
      </c>
      <c r="EI25" s="7">
        <v>3.8429999999999999E-2</v>
      </c>
      <c r="EJ25" s="7">
        <v>7.2940000000000005E-2</v>
      </c>
      <c r="EK25" s="7">
        <v>6.7280000000000006E-2</v>
      </c>
      <c r="EL25" s="7">
        <v>6.4000000000000001E-2</v>
      </c>
      <c r="EM25" s="7">
        <v>1.99E-3</v>
      </c>
      <c r="EN25" s="7">
        <v>5.7979999999999997E-2</v>
      </c>
      <c r="EO25" s="7">
        <v>0.10453</v>
      </c>
      <c r="EP25" s="7">
        <v>9.1020000000000004E-2</v>
      </c>
      <c r="EQ25" s="7">
        <v>9.4329999999999997E-2</v>
      </c>
      <c r="ER25" s="7">
        <v>7.6550000000000007E-2</v>
      </c>
      <c r="ES25" s="7">
        <v>6.6259999999999999E-2</v>
      </c>
      <c r="ET25" s="7">
        <v>5.049E-2</v>
      </c>
      <c r="EU25" s="7">
        <v>4.4729999999999999E-2</v>
      </c>
      <c r="EV25" s="7">
        <v>4.3970000000000002E-2</v>
      </c>
      <c r="EW25" s="7">
        <v>3.9140000000000001E-2</v>
      </c>
      <c r="EX25" s="7">
        <v>9.7159999999999996E-2</v>
      </c>
      <c r="EY25" s="7">
        <v>8.5319999999999993E-2</v>
      </c>
      <c r="EZ25" s="7">
        <v>8.3330000000000001E-2</v>
      </c>
      <c r="FA25" s="7">
        <v>1.99E-3</v>
      </c>
      <c r="FB25" s="7">
        <v>5.781E-2</v>
      </c>
      <c r="FC25" s="7">
        <v>0.1186</v>
      </c>
      <c r="FD25" s="7">
        <v>0.11784</v>
      </c>
      <c r="FE25" s="7">
        <v>0.10753</v>
      </c>
      <c r="FF25" s="7">
        <v>8.7410000000000002E-2</v>
      </c>
      <c r="FG25" s="7">
        <v>8.4070000000000006E-2</v>
      </c>
      <c r="FH25" s="7">
        <v>6.0240000000000002E-2</v>
      </c>
      <c r="FI25" s="7">
        <v>4.9680000000000002E-2</v>
      </c>
      <c r="FJ25" s="7">
        <v>4.7780000000000003E-2</v>
      </c>
      <c r="FK25" s="7">
        <v>4.0349999999999997E-2</v>
      </c>
      <c r="FL25" s="7">
        <v>0.11522</v>
      </c>
      <c r="FM25" s="7">
        <v>9.7989999999999994E-2</v>
      </c>
      <c r="FN25" s="7">
        <v>9.8619999999999999E-2</v>
      </c>
      <c r="FO25" s="7">
        <v>1.99E-3</v>
      </c>
      <c r="FP25" s="7">
        <v>5.4719999999999998E-2</v>
      </c>
      <c r="FQ25" s="7">
        <v>0.11534</v>
      </c>
      <c r="FR25" s="7">
        <v>0.12717000000000001</v>
      </c>
      <c r="FS25" s="7">
        <v>0.11566</v>
      </c>
      <c r="FT25" s="7">
        <v>9.4960000000000003E-2</v>
      </c>
      <c r="FU25" s="7">
        <v>8.7330000000000005E-2</v>
      </c>
      <c r="FV25" s="7">
        <v>6.7269999999999996E-2</v>
      </c>
      <c r="FW25" s="7">
        <v>5.2929999999999998E-2</v>
      </c>
      <c r="FX25" s="7">
        <v>4.8680000000000001E-2</v>
      </c>
      <c r="FY25" s="7">
        <v>4.2229999999999997E-2</v>
      </c>
      <c r="FZ25" s="7">
        <v>0.11938</v>
      </c>
      <c r="GA25" s="7">
        <v>0.10009999999999999</v>
      </c>
      <c r="GB25" s="7">
        <v>0.10317999999999999</v>
      </c>
      <c r="GC25" s="7">
        <v>2.1299999999999999E-3</v>
      </c>
      <c r="GD25" s="7">
        <v>4.8759999999999998E-2</v>
      </c>
      <c r="GE25" s="7">
        <v>0.10574</v>
      </c>
      <c r="GF25" s="7">
        <v>0.1263</v>
      </c>
      <c r="GG25" s="7">
        <v>0.11917999999999999</v>
      </c>
      <c r="GH25" s="7">
        <v>0.10017</v>
      </c>
      <c r="GI25" s="7">
        <v>8.9690000000000006E-2</v>
      </c>
      <c r="GJ25" s="7">
        <v>7.2400000000000006E-2</v>
      </c>
      <c r="GK25" s="7">
        <v>5.6579999999999998E-2</v>
      </c>
      <c r="GL25" s="7">
        <v>4.9829999999999999E-2</v>
      </c>
      <c r="GM25" s="7">
        <v>4.3860000000000003E-2</v>
      </c>
      <c r="GN25" s="7">
        <v>0.11645</v>
      </c>
      <c r="GO25" s="7">
        <v>9.6379999999999993E-2</v>
      </c>
      <c r="GP25" s="7">
        <v>0.10301</v>
      </c>
      <c r="GQ25" s="7">
        <v>1.99E-3</v>
      </c>
      <c r="GR25" s="7">
        <v>4.4010000000000001E-2</v>
      </c>
      <c r="GS25" s="7">
        <v>0.10366</v>
      </c>
      <c r="GT25" s="7">
        <v>0.13250999999999999</v>
      </c>
      <c r="GU25" s="7">
        <v>0.12598999999999999</v>
      </c>
      <c r="GV25" s="7">
        <v>0.10735</v>
      </c>
      <c r="GW25" s="7">
        <v>9.4670000000000004E-2</v>
      </c>
      <c r="GX25" s="7">
        <v>7.8240000000000004E-2</v>
      </c>
      <c r="GY25" s="7">
        <v>6.132E-2</v>
      </c>
      <c r="GZ25" s="7">
        <v>5.1810000000000002E-2</v>
      </c>
      <c r="HA25" s="7">
        <v>4.5359999999999998E-2</v>
      </c>
      <c r="HB25" s="7">
        <v>0.11971</v>
      </c>
      <c r="HC25" s="7">
        <v>9.7390000000000004E-2</v>
      </c>
      <c r="HD25" s="7">
        <v>0.10721</v>
      </c>
      <c r="HE25" s="7">
        <v>1.99E-3</v>
      </c>
      <c r="HF25" s="7">
        <v>4.0219999999999999E-2</v>
      </c>
      <c r="HG25" s="7">
        <v>0.10882</v>
      </c>
      <c r="HH25" s="7">
        <v>0.13643</v>
      </c>
      <c r="HI25" s="7">
        <v>0.13184999999999999</v>
      </c>
      <c r="HJ25" s="7">
        <v>0.11429</v>
      </c>
      <c r="HK25" s="7">
        <v>0.10125000000000001</v>
      </c>
      <c r="HL25" s="7">
        <v>8.4440000000000001E-2</v>
      </c>
      <c r="HM25" s="7">
        <v>6.6680000000000003E-2</v>
      </c>
      <c r="HN25" s="7">
        <v>5.4620000000000002E-2</v>
      </c>
      <c r="HO25" s="7">
        <v>4.6989999999999997E-2</v>
      </c>
      <c r="HP25" s="7">
        <v>0.12470000000000001</v>
      </c>
      <c r="HQ25" s="7">
        <v>9.9919999999999995E-2</v>
      </c>
      <c r="HR25" s="7">
        <v>0.11266</v>
      </c>
      <c r="HS25" s="7">
        <v>1.99E-3</v>
      </c>
      <c r="HT25" s="7">
        <v>3.7089999999999998E-2</v>
      </c>
      <c r="HU25" s="7">
        <v>9.6740000000000007E-2</v>
      </c>
      <c r="HV25" s="7">
        <v>0.13034000000000001</v>
      </c>
      <c r="HW25" s="7">
        <v>0.13286999999999999</v>
      </c>
      <c r="HX25" s="7">
        <v>0.11831</v>
      </c>
      <c r="HY25" s="7">
        <v>0.10428</v>
      </c>
      <c r="HZ25" s="7">
        <v>8.8450000000000001E-2</v>
      </c>
      <c r="IA25" s="7">
        <v>7.0999999999999994E-2</v>
      </c>
      <c r="IB25" s="7">
        <v>5.7610000000000001E-2</v>
      </c>
      <c r="IC25" s="7">
        <v>4.8910000000000002E-2</v>
      </c>
      <c r="ID25" s="7">
        <v>0.11847000000000001</v>
      </c>
      <c r="IE25" s="7">
        <v>9.4719999999999999E-2</v>
      </c>
      <c r="IF25" s="7">
        <v>0.11054</v>
      </c>
      <c r="IG25" s="7">
        <v>1.99E-3</v>
      </c>
      <c r="IH25" s="7">
        <v>3.458E-2</v>
      </c>
      <c r="II25" s="7">
        <v>0.80071999999999999</v>
      </c>
      <c r="IJ25" s="7">
        <v>0.80089999999999995</v>
      </c>
      <c r="IK25" s="7">
        <v>0.80110999999999999</v>
      </c>
      <c r="IL25" s="7">
        <v>0.12163</v>
      </c>
      <c r="IM25" s="7">
        <v>0.10754</v>
      </c>
      <c r="IN25" s="7">
        <v>9.221E-2</v>
      </c>
      <c r="IO25" s="7">
        <v>7.5219999999999995E-2</v>
      </c>
      <c r="IP25" s="7">
        <v>6.0909999999999999E-2</v>
      </c>
      <c r="IQ25" s="7">
        <v>5.11E-2</v>
      </c>
      <c r="IR25" s="7">
        <v>0.80088999999999999</v>
      </c>
      <c r="IS25" s="7">
        <v>0.57838000000000001</v>
      </c>
      <c r="IT25" s="7">
        <v>0.50268999999999997</v>
      </c>
      <c r="IU25" s="7">
        <v>1.99E-3</v>
      </c>
      <c r="IV25" s="7">
        <v>3.2579999999999998E-2</v>
      </c>
      <c r="IW25" s="7">
        <v>0.80069999999999997</v>
      </c>
      <c r="IX25" s="7">
        <v>0.80086999999999997</v>
      </c>
      <c r="IY25" s="7">
        <v>0.80106999999999995</v>
      </c>
      <c r="IZ25" s="7">
        <v>0.27640999999999999</v>
      </c>
      <c r="JA25" s="7">
        <v>0.1108</v>
      </c>
      <c r="JB25" s="7">
        <v>9.5839999999999995E-2</v>
      </c>
      <c r="JC25" s="7">
        <v>7.9329999999999998E-2</v>
      </c>
      <c r="JD25" s="7">
        <v>6.4439999999999997E-2</v>
      </c>
      <c r="JE25" s="7">
        <v>5.357E-2</v>
      </c>
      <c r="JF25" s="7">
        <v>0.80086000000000002</v>
      </c>
      <c r="JG25" s="7">
        <v>0.57872999999999997</v>
      </c>
      <c r="JH25" s="7">
        <v>0.52303999999999995</v>
      </c>
      <c r="JI25" s="7">
        <v>1.99E-3</v>
      </c>
      <c r="JJ25" s="7">
        <v>3.099E-2</v>
      </c>
      <c r="JK25" s="7">
        <v>0.80067999999999995</v>
      </c>
      <c r="JL25" s="7">
        <v>0.80083000000000004</v>
      </c>
      <c r="JM25" s="7">
        <v>0.80103000000000002</v>
      </c>
      <c r="JN25" s="7">
        <v>0.39539999999999997</v>
      </c>
      <c r="JO25" s="7">
        <v>0.14921999999999999</v>
      </c>
      <c r="JP25" s="7">
        <v>9.937E-2</v>
      </c>
      <c r="JQ25" s="7">
        <v>8.3309999999999995E-2</v>
      </c>
      <c r="JR25" s="7">
        <v>6.8099999999999994E-2</v>
      </c>
      <c r="JS25" s="7">
        <v>5.629E-2</v>
      </c>
      <c r="JT25" s="7">
        <v>0.80084</v>
      </c>
      <c r="JU25" s="7">
        <v>0.57913999999999999</v>
      </c>
      <c r="JV25" s="7">
        <v>0.54261999999999999</v>
      </c>
    </row>
    <row r="26" spans="1:282">
      <c r="A26" s="109" t="s">
        <v>167</v>
      </c>
      <c r="B26" s="109" t="s">
        <v>226</v>
      </c>
      <c r="C26" s="7">
        <v>2.8800000000000002E-3</v>
      </c>
      <c r="D26" s="7">
        <v>3.585E-2</v>
      </c>
      <c r="E26" s="7">
        <v>5.4350000000000002E-2</v>
      </c>
      <c r="F26" s="7">
        <v>5.4350000000000002E-2</v>
      </c>
      <c r="G26" s="7">
        <v>5.4350000000000002E-2</v>
      </c>
      <c r="H26" s="7">
        <v>5.4350000000000002E-2</v>
      </c>
      <c r="I26" s="7">
        <v>5.4350000000000002E-2</v>
      </c>
      <c r="J26" s="7">
        <v>5.4350000000000002E-2</v>
      </c>
      <c r="K26" s="7">
        <v>5.4350000000000002E-2</v>
      </c>
      <c r="L26" s="7">
        <v>5.4370000000000002E-2</v>
      </c>
      <c r="M26" s="7">
        <v>5.4350000000000002E-2</v>
      </c>
      <c r="N26" s="7">
        <v>5.4350000000000002E-2</v>
      </c>
      <c r="O26" s="7">
        <v>4.8410000000000002E-2</v>
      </c>
      <c r="P26" s="7">
        <v>5.4350000000000002E-2</v>
      </c>
      <c r="Q26" s="7">
        <v>2.8800000000000002E-3</v>
      </c>
      <c r="R26" s="7">
        <v>3.585E-2</v>
      </c>
      <c r="S26" s="7">
        <v>5.4350000000000002E-2</v>
      </c>
      <c r="T26" s="7">
        <v>5.4350000000000002E-2</v>
      </c>
      <c r="U26" s="7">
        <v>5.4350000000000002E-2</v>
      </c>
      <c r="V26" s="7">
        <v>5.4350000000000002E-2</v>
      </c>
      <c r="W26" s="7">
        <v>5.4350000000000002E-2</v>
      </c>
      <c r="X26" s="7">
        <v>5.4350000000000002E-2</v>
      </c>
      <c r="Y26" s="7">
        <v>5.4350000000000002E-2</v>
      </c>
      <c r="Z26" s="7">
        <v>5.4370000000000002E-2</v>
      </c>
      <c r="AA26" s="7">
        <v>5.4350000000000002E-2</v>
      </c>
      <c r="AB26" s="7">
        <v>5.4350000000000002E-2</v>
      </c>
      <c r="AC26" s="7">
        <v>4.8430000000000001E-2</v>
      </c>
      <c r="AD26" s="7">
        <v>5.4350000000000002E-2</v>
      </c>
      <c r="AE26" s="7">
        <v>2.8800000000000002E-3</v>
      </c>
      <c r="AF26" s="7">
        <v>3.585E-2</v>
      </c>
      <c r="AG26" s="7">
        <v>5.4350000000000002E-2</v>
      </c>
      <c r="AH26" s="7">
        <v>5.4350000000000002E-2</v>
      </c>
      <c r="AI26" s="7">
        <v>5.4350000000000002E-2</v>
      </c>
      <c r="AJ26" s="7">
        <v>5.4350000000000002E-2</v>
      </c>
      <c r="AK26" s="7">
        <v>5.4350000000000002E-2</v>
      </c>
      <c r="AL26" s="7">
        <v>5.4350000000000002E-2</v>
      </c>
      <c r="AM26" s="7">
        <v>5.4350000000000002E-2</v>
      </c>
      <c r="AN26" s="7">
        <v>5.4350000000000002E-2</v>
      </c>
      <c r="AO26" s="7">
        <v>5.4350000000000002E-2</v>
      </c>
      <c r="AP26" s="7">
        <v>5.4350000000000002E-2</v>
      </c>
      <c r="AQ26" s="7">
        <v>4.845E-2</v>
      </c>
      <c r="AR26" s="7">
        <v>5.4350000000000002E-2</v>
      </c>
      <c r="AS26" s="7">
        <v>2.8800000000000002E-3</v>
      </c>
      <c r="AT26" s="7">
        <v>3.585E-2</v>
      </c>
      <c r="AU26" s="7">
        <v>5.4350000000000002E-2</v>
      </c>
      <c r="AV26" s="7">
        <v>5.4350000000000002E-2</v>
      </c>
      <c r="AW26" s="7">
        <v>5.4350000000000002E-2</v>
      </c>
      <c r="AX26" s="7">
        <v>5.4350000000000002E-2</v>
      </c>
      <c r="AY26" s="7">
        <v>5.4350000000000002E-2</v>
      </c>
      <c r="AZ26" s="7">
        <v>5.4350000000000002E-2</v>
      </c>
      <c r="BA26" s="7">
        <v>5.4350000000000002E-2</v>
      </c>
      <c r="BB26" s="7">
        <v>5.4350000000000002E-2</v>
      </c>
      <c r="BC26" s="7">
        <v>5.4350000000000002E-2</v>
      </c>
      <c r="BD26" s="7">
        <v>5.4350000000000002E-2</v>
      </c>
      <c r="BE26" s="7">
        <v>4.8469999999999999E-2</v>
      </c>
      <c r="BF26" s="7">
        <v>5.4350000000000002E-2</v>
      </c>
      <c r="BG26" s="7">
        <v>2.8800000000000002E-3</v>
      </c>
      <c r="BH26" s="7">
        <v>3.585E-2</v>
      </c>
      <c r="BI26" s="7">
        <v>5.4420000000000003E-2</v>
      </c>
      <c r="BJ26" s="7">
        <v>5.4429999999999999E-2</v>
      </c>
      <c r="BK26" s="7">
        <v>5.4350000000000002E-2</v>
      </c>
      <c r="BL26" s="7">
        <v>5.4350000000000002E-2</v>
      </c>
      <c r="BM26" s="7">
        <v>5.4350000000000002E-2</v>
      </c>
      <c r="BN26" s="7">
        <v>5.4350000000000002E-2</v>
      </c>
      <c r="BO26" s="7">
        <v>5.4350000000000002E-2</v>
      </c>
      <c r="BP26" s="7">
        <v>5.4350000000000002E-2</v>
      </c>
      <c r="BQ26" s="7">
        <v>5.4350000000000002E-2</v>
      </c>
      <c r="BR26" s="7">
        <v>5.4399999999999997E-2</v>
      </c>
      <c r="BS26" s="7">
        <v>4.854E-2</v>
      </c>
      <c r="BT26" s="7">
        <v>5.4379999999999998E-2</v>
      </c>
      <c r="BU26" s="7">
        <v>2.8800000000000002E-3</v>
      </c>
      <c r="BV26" s="7">
        <v>3.603E-2</v>
      </c>
      <c r="BW26" s="7">
        <v>5.5669999999999997E-2</v>
      </c>
      <c r="BX26" s="7">
        <v>5.6270000000000001E-2</v>
      </c>
      <c r="BY26" s="7">
        <v>5.4469999999999998E-2</v>
      </c>
      <c r="BZ26" s="7">
        <v>5.4469999999999998E-2</v>
      </c>
      <c r="CA26" s="7">
        <v>5.4350000000000002E-2</v>
      </c>
      <c r="CB26" s="7">
        <v>5.4350000000000002E-2</v>
      </c>
      <c r="CC26" s="7">
        <v>5.4350000000000002E-2</v>
      </c>
      <c r="CD26" s="7">
        <v>5.4690000000000003E-2</v>
      </c>
      <c r="CE26" s="7">
        <v>5.4350000000000002E-2</v>
      </c>
      <c r="CF26" s="7">
        <v>5.5539999999999999E-2</v>
      </c>
      <c r="CG26" s="7">
        <v>4.9419999999999999E-2</v>
      </c>
      <c r="CH26" s="7">
        <v>5.509E-2</v>
      </c>
      <c r="CI26" s="7">
        <v>2.8800000000000002E-3</v>
      </c>
      <c r="CJ26" s="7">
        <v>4.0050000000000002E-2</v>
      </c>
      <c r="CK26" s="7">
        <v>6.0949999999999997E-2</v>
      </c>
      <c r="CL26" s="7">
        <v>5.9369999999999999E-2</v>
      </c>
      <c r="CM26" s="7">
        <v>5.6739999999999999E-2</v>
      </c>
      <c r="CN26" s="7">
        <v>5.5800000000000002E-2</v>
      </c>
      <c r="CO26" s="7">
        <v>5.5280000000000003E-2</v>
      </c>
      <c r="CP26" s="7">
        <v>5.493E-2</v>
      </c>
      <c r="CQ26" s="7">
        <v>5.4600000000000003E-2</v>
      </c>
      <c r="CR26" s="7">
        <v>5.4940000000000003E-2</v>
      </c>
      <c r="CS26" s="7">
        <v>5.4870000000000002E-2</v>
      </c>
      <c r="CT26" s="7">
        <v>5.9270000000000003E-2</v>
      </c>
      <c r="CU26" s="7">
        <v>5.3280000000000001E-2</v>
      </c>
      <c r="CV26" s="7">
        <v>5.7709999999999997E-2</v>
      </c>
      <c r="CW26" s="7">
        <v>2.8800000000000002E-3</v>
      </c>
      <c r="CX26" s="7">
        <v>4.3970000000000002E-2</v>
      </c>
      <c r="CY26" s="7">
        <v>6.6210000000000005E-2</v>
      </c>
      <c r="CZ26" s="7">
        <v>6.2780000000000002E-2</v>
      </c>
      <c r="DA26" s="7">
        <v>5.8860000000000003E-2</v>
      </c>
      <c r="DB26" s="7">
        <v>5.706E-2</v>
      </c>
      <c r="DC26" s="7">
        <v>5.6129999999999999E-2</v>
      </c>
      <c r="DD26" s="7">
        <v>5.5390000000000002E-2</v>
      </c>
      <c r="DE26" s="7">
        <v>5.4919999999999997E-2</v>
      </c>
      <c r="DF26" s="7">
        <v>5.5169999999999997E-2</v>
      </c>
      <c r="DG26" s="7">
        <v>5.4879999999999998E-2</v>
      </c>
      <c r="DH26" s="7">
        <v>6.3039999999999999E-2</v>
      </c>
      <c r="DI26" s="7">
        <v>5.7149999999999999E-2</v>
      </c>
      <c r="DJ26" s="7">
        <v>6.0310000000000002E-2</v>
      </c>
      <c r="DK26" s="7">
        <v>2.8800000000000002E-3</v>
      </c>
      <c r="DL26" s="7">
        <v>4.845E-2</v>
      </c>
      <c r="DM26" s="7">
        <v>7.2900000000000006E-2</v>
      </c>
      <c r="DN26" s="7">
        <v>6.7430000000000004E-2</v>
      </c>
      <c r="DO26" s="7">
        <v>6.1780000000000002E-2</v>
      </c>
      <c r="DP26" s="7">
        <v>5.8939999999999999E-2</v>
      </c>
      <c r="DQ26" s="7">
        <v>5.7329999999999999E-2</v>
      </c>
      <c r="DR26" s="7">
        <v>5.6099999999999997E-2</v>
      </c>
      <c r="DS26" s="7">
        <v>5.527E-2</v>
      </c>
      <c r="DT26" s="7">
        <v>5.5410000000000001E-2</v>
      </c>
      <c r="DU26" s="7">
        <v>5.4949999999999999E-2</v>
      </c>
      <c r="DV26" s="7">
        <v>6.7989999999999995E-2</v>
      </c>
      <c r="DW26" s="7">
        <v>6.2E-2</v>
      </c>
      <c r="DX26" s="7">
        <v>6.3750000000000001E-2</v>
      </c>
      <c r="DY26" s="7">
        <v>2.8800000000000002E-3</v>
      </c>
      <c r="DZ26" s="7">
        <v>5.1860000000000003E-2</v>
      </c>
      <c r="EA26" s="7">
        <v>8.48E-2</v>
      </c>
      <c r="EB26" s="7">
        <v>7.2789999999999994E-2</v>
      </c>
      <c r="EC26" s="7">
        <v>7.2669999999999998E-2</v>
      </c>
      <c r="ED26" s="7">
        <v>6.7330000000000001E-2</v>
      </c>
      <c r="EE26" s="7">
        <v>6.173E-2</v>
      </c>
      <c r="EF26" s="7">
        <v>5.7759999999999999E-2</v>
      </c>
      <c r="EG26" s="7">
        <v>5.636E-2</v>
      </c>
      <c r="EH26" s="7">
        <v>5.654E-2</v>
      </c>
      <c r="EI26" s="7">
        <v>5.5070000000000001E-2</v>
      </c>
      <c r="EJ26" s="7">
        <v>7.7420000000000003E-2</v>
      </c>
      <c r="EK26" s="7">
        <v>6.9629999999999997E-2</v>
      </c>
      <c r="EL26" s="7">
        <v>7.1230000000000002E-2</v>
      </c>
      <c r="EM26" s="7">
        <v>2.8800000000000002E-3</v>
      </c>
      <c r="EN26" s="7">
        <v>5.568E-2</v>
      </c>
      <c r="EO26" s="7">
        <v>8.5139999999999993E-2</v>
      </c>
      <c r="EP26" s="7">
        <v>7.6789999999999997E-2</v>
      </c>
      <c r="EQ26" s="7">
        <v>7.5920000000000001E-2</v>
      </c>
      <c r="ER26" s="7">
        <v>7.0550000000000002E-2</v>
      </c>
      <c r="ES26" s="7">
        <v>6.4360000000000001E-2</v>
      </c>
      <c r="ET26" s="7">
        <v>5.9220000000000002E-2</v>
      </c>
      <c r="EU26" s="7">
        <v>5.6919999999999998E-2</v>
      </c>
      <c r="EV26" s="7">
        <v>5.6770000000000001E-2</v>
      </c>
      <c r="EW26" s="7">
        <v>5.5440000000000003E-2</v>
      </c>
      <c r="EX26" s="7">
        <v>7.9769999999999994E-2</v>
      </c>
      <c r="EY26" s="7">
        <v>7.2489999999999999E-2</v>
      </c>
      <c r="EZ26" s="7">
        <v>7.3480000000000004E-2</v>
      </c>
      <c r="FA26" s="7">
        <v>2.8800000000000002E-3</v>
      </c>
      <c r="FB26" s="7">
        <v>5.4100000000000002E-2</v>
      </c>
      <c r="FC26" s="7">
        <v>8.5510000000000003E-2</v>
      </c>
      <c r="FD26" s="7">
        <v>8.5540000000000005E-2</v>
      </c>
      <c r="FE26" s="7">
        <v>8.0229999999999996E-2</v>
      </c>
      <c r="FF26" s="7">
        <v>7.3690000000000005E-2</v>
      </c>
      <c r="FG26" s="7">
        <v>6.8169999999999994E-2</v>
      </c>
      <c r="FH26" s="7">
        <v>6.1089999999999998E-2</v>
      </c>
      <c r="FI26" s="7">
        <v>5.7889999999999997E-2</v>
      </c>
      <c r="FJ26" s="7">
        <v>5.6809999999999999E-2</v>
      </c>
      <c r="FK26" s="7">
        <v>5.577E-2</v>
      </c>
      <c r="FL26" s="7">
        <v>8.4029999999999994E-2</v>
      </c>
      <c r="FM26" s="7">
        <v>7.5050000000000006E-2</v>
      </c>
      <c r="FN26" s="7">
        <v>7.7039999999999997E-2</v>
      </c>
      <c r="FO26" s="7">
        <v>2.8800000000000002E-3</v>
      </c>
      <c r="FP26" s="7">
        <v>5.1490000000000001E-2</v>
      </c>
      <c r="FQ26" s="7">
        <v>8.3400000000000002E-2</v>
      </c>
      <c r="FR26" s="7">
        <v>8.6610000000000006E-2</v>
      </c>
      <c r="FS26" s="7">
        <v>8.2229999999999998E-2</v>
      </c>
      <c r="FT26" s="7">
        <v>7.5600000000000001E-2</v>
      </c>
      <c r="FU26" s="7">
        <v>7.0190000000000002E-2</v>
      </c>
      <c r="FV26" s="7">
        <v>6.3100000000000003E-2</v>
      </c>
      <c r="FW26" s="7">
        <v>5.867E-2</v>
      </c>
      <c r="FX26" s="7">
        <v>5.7079999999999999E-2</v>
      </c>
      <c r="FY26" s="7">
        <v>5.6030000000000003E-2</v>
      </c>
      <c r="FZ26" s="7">
        <v>8.4140000000000006E-2</v>
      </c>
      <c r="GA26" s="7">
        <v>7.4410000000000004E-2</v>
      </c>
      <c r="GB26" s="7">
        <v>7.7759999999999996E-2</v>
      </c>
      <c r="GC26" s="7">
        <v>2.8800000000000002E-3</v>
      </c>
      <c r="GD26" s="7">
        <v>4.9590000000000002E-2</v>
      </c>
      <c r="GE26" s="7">
        <v>8.1170000000000006E-2</v>
      </c>
      <c r="GF26" s="7">
        <v>8.7179999999999994E-2</v>
      </c>
      <c r="GG26" s="7">
        <v>8.3919999999999995E-2</v>
      </c>
      <c r="GH26" s="7">
        <v>7.7450000000000005E-2</v>
      </c>
      <c r="GI26" s="7">
        <v>7.1929999999999994E-2</v>
      </c>
      <c r="GJ26" s="7">
        <v>6.5030000000000004E-2</v>
      </c>
      <c r="GK26" s="7">
        <v>5.9799999999999999E-2</v>
      </c>
      <c r="GL26" s="7">
        <v>5.7509999999999999E-2</v>
      </c>
      <c r="GM26" s="7">
        <v>5.6300000000000003E-2</v>
      </c>
      <c r="GN26" s="7">
        <v>8.3970000000000003E-2</v>
      </c>
      <c r="GO26" s="7">
        <v>7.3770000000000002E-2</v>
      </c>
      <c r="GP26" s="7">
        <v>7.8310000000000005E-2</v>
      </c>
      <c r="GQ26" s="7">
        <v>2.8800000000000002E-3</v>
      </c>
      <c r="GR26" s="7">
        <v>4.7129999999999998E-2</v>
      </c>
      <c r="GS26" s="7">
        <v>7.9009999999999997E-2</v>
      </c>
      <c r="GT26" s="7">
        <v>8.8039999999999993E-2</v>
      </c>
      <c r="GU26" s="7">
        <v>8.566E-2</v>
      </c>
      <c r="GV26" s="7">
        <v>7.9519999999999993E-2</v>
      </c>
      <c r="GW26" s="7">
        <v>7.3660000000000003E-2</v>
      </c>
      <c r="GX26" s="7">
        <v>6.6970000000000002E-2</v>
      </c>
      <c r="GY26" s="7">
        <v>6.123E-2</v>
      </c>
      <c r="GZ26" s="7">
        <v>5.8130000000000001E-2</v>
      </c>
      <c r="HA26" s="7">
        <v>5.6599999999999998E-2</v>
      </c>
      <c r="HB26" s="7">
        <v>8.3940000000000001E-2</v>
      </c>
      <c r="HC26" s="7">
        <v>7.3080000000000006E-2</v>
      </c>
      <c r="HD26" s="7">
        <v>7.8990000000000005E-2</v>
      </c>
      <c r="HE26" s="7">
        <v>2.8800000000000002E-3</v>
      </c>
      <c r="HF26" s="7">
        <v>4.5100000000000001E-2</v>
      </c>
      <c r="HG26" s="7">
        <v>7.9450000000000007E-2</v>
      </c>
      <c r="HH26" s="7">
        <v>8.9539999999999995E-2</v>
      </c>
      <c r="HI26" s="7">
        <v>8.7779999999999997E-2</v>
      </c>
      <c r="HJ26" s="7">
        <v>8.1839999999999996E-2</v>
      </c>
      <c r="HK26" s="7">
        <v>7.535E-2</v>
      </c>
      <c r="HL26" s="7">
        <v>6.8699999999999997E-2</v>
      </c>
      <c r="HM26" s="7">
        <v>6.2630000000000005E-2</v>
      </c>
      <c r="HN26" s="7">
        <v>5.8900000000000001E-2</v>
      </c>
      <c r="HO26" s="7">
        <v>5.6989999999999999E-2</v>
      </c>
      <c r="HP26" s="7">
        <v>8.523E-2</v>
      </c>
      <c r="HQ26" s="7">
        <v>7.3459999999999998E-2</v>
      </c>
      <c r="HR26" s="7">
        <v>8.047E-2</v>
      </c>
      <c r="HS26" s="7">
        <v>2.8800000000000002E-3</v>
      </c>
      <c r="HT26" s="7">
        <v>4.3430000000000003E-2</v>
      </c>
      <c r="HU26" s="7">
        <v>7.603E-2</v>
      </c>
      <c r="HV26" s="7">
        <v>8.7319999999999995E-2</v>
      </c>
      <c r="HW26" s="7">
        <v>8.8169999999999998E-2</v>
      </c>
      <c r="HX26" s="7">
        <v>8.3199999999999996E-2</v>
      </c>
      <c r="HY26" s="7">
        <v>7.6859999999999998E-2</v>
      </c>
      <c r="HZ26" s="7">
        <v>7.0290000000000005E-2</v>
      </c>
      <c r="IA26" s="7">
        <v>6.411E-2</v>
      </c>
      <c r="IB26" s="7">
        <v>5.9819999999999998E-2</v>
      </c>
      <c r="IC26" s="7">
        <v>5.747E-2</v>
      </c>
      <c r="ID26" s="7">
        <v>8.3330000000000001E-2</v>
      </c>
      <c r="IE26" s="7">
        <v>7.1690000000000004E-2</v>
      </c>
      <c r="IF26" s="7">
        <v>7.9939999999999997E-2</v>
      </c>
      <c r="IG26" s="7">
        <v>2.8800000000000002E-3</v>
      </c>
      <c r="IH26" s="7">
        <v>4.2049999999999997E-2</v>
      </c>
      <c r="II26" s="7">
        <v>0.80105000000000004</v>
      </c>
      <c r="IJ26" s="7">
        <v>0.80130999999999997</v>
      </c>
      <c r="IK26" s="7">
        <v>0.80161000000000004</v>
      </c>
      <c r="IL26" s="7">
        <v>8.4330000000000002E-2</v>
      </c>
      <c r="IM26" s="7">
        <v>7.8340000000000007E-2</v>
      </c>
      <c r="IN26" s="7">
        <v>7.1849999999999997E-2</v>
      </c>
      <c r="IO26" s="7">
        <v>6.5600000000000006E-2</v>
      </c>
      <c r="IP26" s="7">
        <v>6.0879999999999997E-2</v>
      </c>
      <c r="IQ26" s="7">
        <v>5.806E-2</v>
      </c>
      <c r="IR26" s="7">
        <v>0.80130000000000001</v>
      </c>
      <c r="IS26" s="7">
        <v>0.58082999999999996</v>
      </c>
      <c r="IT26" s="7">
        <v>0.49158000000000002</v>
      </c>
      <c r="IU26" s="7">
        <v>2.8800000000000002E-3</v>
      </c>
      <c r="IV26" s="7">
        <v>4.0910000000000002E-2</v>
      </c>
      <c r="IW26" s="7">
        <v>0.80101999999999995</v>
      </c>
      <c r="IX26" s="7">
        <v>0.80125999999999997</v>
      </c>
      <c r="IY26" s="7">
        <v>0.80154999999999998</v>
      </c>
      <c r="IZ26" s="7">
        <v>0.24773000000000001</v>
      </c>
      <c r="JA26" s="7">
        <v>7.9729999999999995E-2</v>
      </c>
      <c r="JB26" s="7">
        <v>7.3389999999999997E-2</v>
      </c>
      <c r="JC26" s="7">
        <v>6.7110000000000003E-2</v>
      </c>
      <c r="JD26" s="7">
        <v>6.2039999999999998E-2</v>
      </c>
      <c r="JE26" s="7">
        <v>5.8770000000000003E-2</v>
      </c>
      <c r="JF26" s="7">
        <v>0.80125000000000002</v>
      </c>
      <c r="JG26" s="7">
        <v>0.58142000000000005</v>
      </c>
      <c r="JH26" s="7">
        <v>0.51244000000000001</v>
      </c>
      <c r="JI26" s="7">
        <v>2.8800000000000002E-3</v>
      </c>
      <c r="JJ26" s="7">
        <v>3.9980000000000002E-2</v>
      </c>
      <c r="JK26" s="7">
        <v>0.80098999999999998</v>
      </c>
      <c r="JL26" s="7">
        <v>0.80120999999999998</v>
      </c>
      <c r="JM26" s="7">
        <v>0.80149000000000004</v>
      </c>
      <c r="JN26" s="7">
        <v>0.37335000000000002</v>
      </c>
      <c r="JO26" s="7">
        <v>0.11871</v>
      </c>
      <c r="JP26" s="7">
        <v>7.4889999999999998E-2</v>
      </c>
      <c r="JQ26" s="7">
        <v>6.8629999999999997E-2</v>
      </c>
      <c r="JR26" s="7">
        <v>6.3289999999999999E-2</v>
      </c>
      <c r="JS26" s="7">
        <v>5.9589999999999997E-2</v>
      </c>
      <c r="JT26" s="7">
        <v>0.80120999999999998</v>
      </c>
      <c r="JU26" s="7">
        <v>0.58199999999999996</v>
      </c>
      <c r="JV26" s="7">
        <v>0.53256000000000003</v>
      </c>
    </row>
    <row r="27" spans="1:282">
      <c r="A27" s="109" t="s">
        <v>168</v>
      </c>
      <c r="B27" s="109" t="s">
        <v>227</v>
      </c>
      <c r="C27" s="7">
        <v>1.3500000000000001E-3</v>
      </c>
      <c r="D27" s="7">
        <v>1.6740000000000001E-2</v>
      </c>
      <c r="E27" s="7">
        <v>2.538E-2</v>
      </c>
      <c r="F27" s="7">
        <v>2.538E-2</v>
      </c>
      <c r="G27" s="7">
        <v>2.538E-2</v>
      </c>
      <c r="H27" s="7">
        <v>2.538E-2</v>
      </c>
      <c r="I27" s="7">
        <v>2.538E-2</v>
      </c>
      <c r="J27" s="7">
        <v>2.538E-2</v>
      </c>
      <c r="K27" s="7">
        <v>2.538E-2</v>
      </c>
      <c r="L27" s="7">
        <v>2.5399999999999999E-2</v>
      </c>
      <c r="M27" s="7">
        <v>2.538E-2</v>
      </c>
      <c r="N27" s="7">
        <v>2.538E-2</v>
      </c>
      <c r="O27" s="7">
        <v>2.2610000000000002E-2</v>
      </c>
      <c r="P27" s="7">
        <v>2.538E-2</v>
      </c>
      <c r="Q27" s="7">
        <v>1.3500000000000001E-3</v>
      </c>
      <c r="R27" s="7">
        <v>1.6740000000000001E-2</v>
      </c>
      <c r="S27" s="7">
        <v>2.538E-2</v>
      </c>
      <c r="T27" s="7">
        <v>2.538E-2</v>
      </c>
      <c r="U27" s="7">
        <v>2.538E-2</v>
      </c>
      <c r="V27" s="7">
        <v>2.538E-2</v>
      </c>
      <c r="W27" s="7">
        <v>2.538E-2</v>
      </c>
      <c r="X27" s="7">
        <v>2.538E-2</v>
      </c>
      <c r="Y27" s="7">
        <v>2.538E-2</v>
      </c>
      <c r="Z27" s="7">
        <v>2.5389999999999999E-2</v>
      </c>
      <c r="AA27" s="7">
        <v>2.538E-2</v>
      </c>
      <c r="AB27" s="7">
        <v>2.538E-2</v>
      </c>
      <c r="AC27" s="7">
        <v>2.2620000000000001E-2</v>
      </c>
      <c r="AD27" s="7">
        <v>2.538E-2</v>
      </c>
      <c r="AE27" s="7">
        <v>1.3500000000000001E-3</v>
      </c>
      <c r="AF27" s="7">
        <v>1.6740000000000001E-2</v>
      </c>
      <c r="AG27" s="7">
        <v>2.538E-2</v>
      </c>
      <c r="AH27" s="7">
        <v>2.538E-2</v>
      </c>
      <c r="AI27" s="7">
        <v>2.538E-2</v>
      </c>
      <c r="AJ27" s="7">
        <v>2.538E-2</v>
      </c>
      <c r="AK27" s="7">
        <v>2.538E-2</v>
      </c>
      <c r="AL27" s="7">
        <v>2.538E-2</v>
      </c>
      <c r="AM27" s="7">
        <v>2.538E-2</v>
      </c>
      <c r="AN27" s="7">
        <v>2.5389999999999999E-2</v>
      </c>
      <c r="AO27" s="7">
        <v>2.538E-2</v>
      </c>
      <c r="AP27" s="7">
        <v>2.538E-2</v>
      </c>
      <c r="AQ27" s="7">
        <v>2.2630000000000001E-2</v>
      </c>
      <c r="AR27" s="7">
        <v>2.538E-2</v>
      </c>
      <c r="AS27" s="7">
        <v>1.3500000000000001E-3</v>
      </c>
      <c r="AT27" s="7">
        <v>1.6740000000000001E-2</v>
      </c>
      <c r="AU27" s="7">
        <v>2.538E-2</v>
      </c>
      <c r="AV27" s="7">
        <v>2.538E-2</v>
      </c>
      <c r="AW27" s="7">
        <v>2.538E-2</v>
      </c>
      <c r="AX27" s="7">
        <v>2.538E-2</v>
      </c>
      <c r="AY27" s="7">
        <v>2.538E-2</v>
      </c>
      <c r="AZ27" s="7">
        <v>2.538E-2</v>
      </c>
      <c r="BA27" s="7">
        <v>2.538E-2</v>
      </c>
      <c r="BB27" s="7">
        <v>2.538E-2</v>
      </c>
      <c r="BC27" s="7">
        <v>2.538E-2</v>
      </c>
      <c r="BD27" s="7">
        <v>2.538E-2</v>
      </c>
      <c r="BE27" s="7">
        <v>2.264E-2</v>
      </c>
      <c r="BF27" s="7">
        <v>2.538E-2</v>
      </c>
      <c r="BG27" s="7">
        <v>1.3500000000000001E-3</v>
      </c>
      <c r="BH27" s="7">
        <v>1.6740000000000001E-2</v>
      </c>
      <c r="BI27" s="7">
        <v>2.5559999999999999E-2</v>
      </c>
      <c r="BJ27" s="7">
        <v>2.5590000000000002E-2</v>
      </c>
      <c r="BK27" s="7">
        <v>2.538E-2</v>
      </c>
      <c r="BL27" s="7">
        <v>2.538E-2</v>
      </c>
      <c r="BM27" s="7">
        <v>2.538E-2</v>
      </c>
      <c r="BN27" s="7">
        <v>2.538E-2</v>
      </c>
      <c r="BO27" s="7">
        <v>2.538E-2</v>
      </c>
      <c r="BP27" s="7">
        <v>2.538E-2</v>
      </c>
      <c r="BQ27" s="7">
        <v>2.538E-2</v>
      </c>
      <c r="BR27" s="7">
        <v>2.5520000000000001E-2</v>
      </c>
      <c r="BS27" s="7">
        <v>2.2749999999999999E-2</v>
      </c>
      <c r="BT27" s="7">
        <v>2.547E-2</v>
      </c>
      <c r="BU27" s="7">
        <v>1.3500000000000001E-3</v>
      </c>
      <c r="BV27" s="7">
        <v>1.711E-2</v>
      </c>
      <c r="BW27" s="7">
        <v>2.819E-2</v>
      </c>
      <c r="BX27" s="7">
        <v>2.947E-2</v>
      </c>
      <c r="BY27" s="7">
        <v>2.5680000000000001E-2</v>
      </c>
      <c r="BZ27" s="7">
        <v>2.554E-2</v>
      </c>
      <c r="CA27" s="7">
        <v>2.5579999999999999E-2</v>
      </c>
      <c r="CB27" s="7">
        <v>2.538E-2</v>
      </c>
      <c r="CC27" s="7">
        <v>2.538E-2</v>
      </c>
      <c r="CD27" s="7">
        <v>2.581E-2</v>
      </c>
      <c r="CE27" s="7">
        <v>2.538E-2</v>
      </c>
      <c r="CF27" s="7">
        <v>2.792E-2</v>
      </c>
      <c r="CG27" s="7">
        <v>2.453E-2</v>
      </c>
      <c r="CH27" s="7">
        <v>2.6980000000000001E-2</v>
      </c>
      <c r="CI27" s="7">
        <v>1.3500000000000001E-3</v>
      </c>
      <c r="CJ27" s="7">
        <v>2.547E-2</v>
      </c>
      <c r="CK27" s="7">
        <v>3.9410000000000001E-2</v>
      </c>
      <c r="CL27" s="7">
        <v>3.5979999999999998E-2</v>
      </c>
      <c r="CM27" s="7">
        <v>3.0499999999999999E-2</v>
      </c>
      <c r="CN27" s="7">
        <v>2.836E-2</v>
      </c>
      <c r="CO27" s="7">
        <v>2.76E-2</v>
      </c>
      <c r="CP27" s="7">
        <v>2.6610000000000002E-2</v>
      </c>
      <c r="CQ27" s="7">
        <v>2.5999999999999999E-2</v>
      </c>
      <c r="CR27" s="7">
        <v>2.6100000000000002E-2</v>
      </c>
      <c r="CS27" s="7">
        <v>2.6020000000000001E-2</v>
      </c>
      <c r="CT27" s="7">
        <v>3.5830000000000001E-2</v>
      </c>
      <c r="CU27" s="7">
        <v>3.2599999999999997E-2</v>
      </c>
      <c r="CV27" s="7">
        <v>3.252E-2</v>
      </c>
      <c r="CW27" s="7">
        <v>1.3500000000000001E-3</v>
      </c>
      <c r="CX27" s="7">
        <v>3.363E-2</v>
      </c>
      <c r="CY27" s="7">
        <v>5.0410000000000003E-2</v>
      </c>
      <c r="CZ27" s="7">
        <v>4.3069999999999997E-2</v>
      </c>
      <c r="DA27" s="7">
        <v>3.5000000000000003E-2</v>
      </c>
      <c r="DB27" s="7">
        <v>3.1130000000000001E-2</v>
      </c>
      <c r="DC27" s="7">
        <v>2.938E-2</v>
      </c>
      <c r="DD27" s="7">
        <v>2.776E-2</v>
      </c>
      <c r="DE27" s="7">
        <v>2.674E-2</v>
      </c>
      <c r="DF27" s="7">
        <v>2.6849999999999999E-2</v>
      </c>
      <c r="DG27" s="7">
        <v>2.6040000000000001E-2</v>
      </c>
      <c r="DH27" s="7">
        <v>4.3720000000000002E-2</v>
      </c>
      <c r="DI27" s="7">
        <v>4.0599999999999997E-2</v>
      </c>
      <c r="DJ27" s="7">
        <v>3.7999999999999999E-2</v>
      </c>
      <c r="DK27" s="7">
        <v>1.3500000000000001E-3</v>
      </c>
      <c r="DL27" s="7">
        <v>4.3040000000000002E-2</v>
      </c>
      <c r="DM27" s="7">
        <v>6.4420000000000005E-2</v>
      </c>
      <c r="DN27" s="7">
        <v>5.289E-2</v>
      </c>
      <c r="DO27" s="7">
        <v>4.0980000000000003E-2</v>
      </c>
      <c r="DP27" s="7">
        <v>3.5040000000000002E-2</v>
      </c>
      <c r="DQ27" s="7">
        <v>3.184E-2</v>
      </c>
      <c r="DR27" s="7">
        <v>2.946E-2</v>
      </c>
      <c r="DS27" s="7">
        <v>2.7560000000000001E-2</v>
      </c>
      <c r="DT27" s="7">
        <v>2.7570000000000001E-2</v>
      </c>
      <c r="DU27" s="7">
        <v>2.6239999999999999E-2</v>
      </c>
      <c r="DV27" s="7">
        <v>5.4080000000000003E-2</v>
      </c>
      <c r="DW27" s="7">
        <v>5.0689999999999999E-2</v>
      </c>
      <c r="DX27" s="7">
        <v>4.5220000000000003E-2</v>
      </c>
      <c r="DY27" s="7">
        <v>1.3500000000000001E-3</v>
      </c>
      <c r="DZ27" s="7">
        <v>4.897E-2</v>
      </c>
      <c r="EA27" s="7">
        <v>8.1439999999999999E-2</v>
      </c>
      <c r="EB27" s="7">
        <v>6.4219999999999999E-2</v>
      </c>
      <c r="EC27" s="7">
        <v>7.8820000000000001E-2</v>
      </c>
      <c r="ED27" s="7">
        <v>6.3689999999999997E-2</v>
      </c>
      <c r="EE27" s="7">
        <v>4.7649999999999998E-2</v>
      </c>
      <c r="EF27" s="7">
        <v>3.5450000000000002E-2</v>
      </c>
      <c r="EG27" s="7">
        <v>3.1269999999999999E-2</v>
      </c>
      <c r="EH27" s="7">
        <v>3.041E-2</v>
      </c>
      <c r="EI27" s="7">
        <v>2.6579999999999999E-2</v>
      </c>
      <c r="EJ27" s="7">
        <v>7.4969999999999995E-2</v>
      </c>
      <c r="EK27" s="7">
        <v>6.7049999999999998E-2</v>
      </c>
      <c r="EL27" s="7">
        <v>6.4130000000000006E-2</v>
      </c>
      <c r="EM27" s="7">
        <v>1.3500000000000001E-3</v>
      </c>
      <c r="EN27" s="7">
        <v>4.7539999999999999E-2</v>
      </c>
      <c r="EO27" s="7">
        <v>8.1619999999999998E-2</v>
      </c>
      <c r="EP27" s="7">
        <v>7.2370000000000004E-2</v>
      </c>
      <c r="EQ27" s="7">
        <v>8.6019999999999999E-2</v>
      </c>
      <c r="ER27" s="7">
        <v>7.3789999999999994E-2</v>
      </c>
      <c r="ES27" s="7">
        <v>5.5390000000000002E-2</v>
      </c>
      <c r="ET27" s="7">
        <v>3.9800000000000002E-2</v>
      </c>
      <c r="EU27" s="7">
        <v>3.3329999999999999E-2</v>
      </c>
      <c r="EV27" s="7">
        <v>3.1300000000000001E-2</v>
      </c>
      <c r="EW27" s="7">
        <v>2.7539999999999999E-2</v>
      </c>
      <c r="EX27" s="7">
        <v>7.9769999999999994E-2</v>
      </c>
      <c r="EY27" s="7">
        <v>7.0029999999999995E-2</v>
      </c>
      <c r="EZ27" s="7">
        <v>6.966E-2</v>
      </c>
      <c r="FA27" s="7">
        <v>1.3500000000000001E-3</v>
      </c>
      <c r="FB27" s="7">
        <v>4.2450000000000002E-2</v>
      </c>
      <c r="FC27" s="7">
        <v>7.8829999999999997E-2</v>
      </c>
      <c r="FD27" s="7">
        <v>8.1309999999999993E-2</v>
      </c>
      <c r="FE27" s="7">
        <v>8.6989999999999998E-2</v>
      </c>
      <c r="FF27" s="7">
        <v>7.8700000000000006E-2</v>
      </c>
      <c r="FG27" s="7">
        <v>6.3380000000000006E-2</v>
      </c>
      <c r="FH27" s="7">
        <v>4.4720000000000003E-2</v>
      </c>
      <c r="FI27" s="7">
        <v>3.5409999999999997E-2</v>
      </c>
      <c r="FJ27" s="7">
        <v>3.2129999999999999E-2</v>
      </c>
      <c r="FK27" s="7">
        <v>2.8490000000000001E-2</v>
      </c>
      <c r="FL27" s="7">
        <v>8.1960000000000005E-2</v>
      </c>
      <c r="FM27" s="7">
        <v>7.0099999999999996E-2</v>
      </c>
      <c r="FN27" s="7">
        <v>7.3010000000000005E-2</v>
      </c>
      <c r="FO27" s="7">
        <v>1.3500000000000001E-3</v>
      </c>
      <c r="FP27" s="7">
        <v>3.85E-2</v>
      </c>
      <c r="FQ27" s="7">
        <v>7.4789999999999995E-2</v>
      </c>
      <c r="FR27" s="7">
        <v>8.3390000000000006E-2</v>
      </c>
      <c r="FS27" s="7">
        <v>8.7330000000000005E-2</v>
      </c>
      <c r="FT27" s="7">
        <v>8.1449999999999995E-2</v>
      </c>
      <c r="FU27" s="7">
        <v>6.7879999999999996E-2</v>
      </c>
      <c r="FV27" s="7">
        <v>4.9770000000000002E-2</v>
      </c>
      <c r="FW27" s="7">
        <v>3.7699999999999997E-2</v>
      </c>
      <c r="FX27" s="7">
        <v>3.295E-2</v>
      </c>
      <c r="FY27" s="7">
        <v>2.9409999999999999E-2</v>
      </c>
      <c r="FZ27" s="7">
        <v>8.1220000000000001E-2</v>
      </c>
      <c r="GA27" s="7">
        <v>6.8479999999999999E-2</v>
      </c>
      <c r="GB27" s="7">
        <v>7.3959999999999998E-2</v>
      </c>
      <c r="GC27" s="7">
        <v>1.3500000000000001E-3</v>
      </c>
      <c r="GD27" s="7">
        <v>3.4479999999999997E-2</v>
      </c>
      <c r="GE27" s="7">
        <v>6.9260000000000002E-2</v>
      </c>
      <c r="GF27" s="7">
        <v>8.2699999999999996E-2</v>
      </c>
      <c r="GG27" s="7">
        <v>8.7040000000000006E-2</v>
      </c>
      <c r="GH27" s="7">
        <v>8.3169999999999994E-2</v>
      </c>
      <c r="GI27" s="7">
        <v>7.1569999999999995E-2</v>
      </c>
      <c r="GJ27" s="7">
        <v>5.4179999999999999E-2</v>
      </c>
      <c r="GK27" s="7">
        <v>4.0680000000000001E-2</v>
      </c>
      <c r="GL27" s="7">
        <v>3.415E-2</v>
      </c>
      <c r="GM27" s="7">
        <v>3.0300000000000001E-2</v>
      </c>
      <c r="GN27" s="7">
        <v>7.8829999999999997E-2</v>
      </c>
      <c r="GO27" s="7">
        <v>6.5680000000000002E-2</v>
      </c>
      <c r="GP27" s="7">
        <v>7.3730000000000004E-2</v>
      </c>
      <c r="GQ27" s="7">
        <v>1.3500000000000001E-3</v>
      </c>
      <c r="GR27" s="7">
        <v>3.1199999999999999E-2</v>
      </c>
      <c r="GS27" s="7">
        <v>6.4000000000000001E-2</v>
      </c>
      <c r="GT27" s="7">
        <v>8.1379999999999994E-2</v>
      </c>
      <c r="GU27" s="7">
        <v>8.6830000000000004E-2</v>
      </c>
      <c r="GV27" s="7">
        <v>8.4500000000000006E-2</v>
      </c>
      <c r="GW27" s="7">
        <v>7.4969999999999995E-2</v>
      </c>
      <c r="GX27" s="7">
        <v>5.8790000000000002E-2</v>
      </c>
      <c r="GY27" s="7">
        <v>4.4220000000000002E-2</v>
      </c>
      <c r="GZ27" s="7">
        <v>3.585E-2</v>
      </c>
      <c r="HA27" s="7">
        <v>3.1269999999999999E-2</v>
      </c>
      <c r="HB27" s="7">
        <v>7.6369999999999993E-2</v>
      </c>
      <c r="HC27" s="7">
        <v>6.3049999999999995E-2</v>
      </c>
      <c r="HD27" s="7">
        <v>7.3469999999999994E-2</v>
      </c>
      <c r="HE27" s="7">
        <v>1.3500000000000001E-3</v>
      </c>
      <c r="HF27" s="7">
        <v>2.8830000000000001E-2</v>
      </c>
      <c r="HG27" s="7">
        <v>6.0670000000000002E-2</v>
      </c>
      <c r="HH27" s="7">
        <v>8.004E-2</v>
      </c>
      <c r="HI27" s="7">
        <v>8.6699999999999999E-2</v>
      </c>
      <c r="HJ27" s="7">
        <v>8.5629999999999998E-2</v>
      </c>
      <c r="HK27" s="7">
        <v>7.7670000000000003E-2</v>
      </c>
      <c r="HL27" s="7">
        <v>6.2799999999999995E-2</v>
      </c>
      <c r="HM27" s="7">
        <v>4.7840000000000001E-2</v>
      </c>
      <c r="HN27" s="7">
        <v>3.7940000000000002E-2</v>
      </c>
      <c r="HO27" s="7">
        <v>3.2419999999999997E-2</v>
      </c>
      <c r="HP27" s="7">
        <v>7.4660000000000004E-2</v>
      </c>
      <c r="HQ27" s="7">
        <v>6.1219999999999997E-2</v>
      </c>
      <c r="HR27" s="7">
        <v>7.3529999999999998E-2</v>
      </c>
      <c r="HS27" s="7">
        <v>1.3500000000000001E-3</v>
      </c>
      <c r="HT27" s="7">
        <v>2.6749999999999999E-2</v>
      </c>
      <c r="HU27" s="7">
        <v>5.5649999999999998E-2</v>
      </c>
      <c r="HV27" s="7">
        <v>7.5770000000000004E-2</v>
      </c>
      <c r="HW27" s="7">
        <v>8.5199999999999998E-2</v>
      </c>
      <c r="HX27" s="7">
        <v>8.5870000000000002E-2</v>
      </c>
      <c r="HY27" s="7">
        <v>7.9519999999999993E-2</v>
      </c>
      <c r="HZ27" s="7">
        <v>6.6350000000000006E-2</v>
      </c>
      <c r="IA27" s="7">
        <v>5.1479999999999998E-2</v>
      </c>
      <c r="IB27" s="7">
        <v>4.0399999999999998E-2</v>
      </c>
      <c r="IC27" s="7">
        <v>3.381E-2</v>
      </c>
      <c r="ID27" s="7">
        <v>7.0959999999999995E-2</v>
      </c>
      <c r="IE27" s="7">
        <v>5.806E-2</v>
      </c>
      <c r="IF27" s="7">
        <v>7.2209999999999996E-2</v>
      </c>
      <c r="IG27" s="7">
        <v>1.3500000000000001E-3</v>
      </c>
      <c r="IH27" s="7">
        <v>2.5010000000000001E-2</v>
      </c>
      <c r="II27" s="7">
        <v>0.80049000000000003</v>
      </c>
      <c r="IJ27" s="7">
        <v>0.80061000000000004</v>
      </c>
      <c r="IK27" s="7">
        <v>0.80074999999999996</v>
      </c>
      <c r="IL27" s="7">
        <v>8.5699999999999998E-2</v>
      </c>
      <c r="IM27" s="7">
        <v>8.0990000000000006E-2</v>
      </c>
      <c r="IN27" s="7">
        <v>6.948E-2</v>
      </c>
      <c r="IO27" s="7">
        <v>5.5079999999999997E-2</v>
      </c>
      <c r="IP27" s="7">
        <v>4.3130000000000002E-2</v>
      </c>
      <c r="IQ27" s="7">
        <v>3.5470000000000002E-2</v>
      </c>
      <c r="IR27" s="7">
        <v>0.80061000000000004</v>
      </c>
      <c r="IS27" s="7">
        <v>0.57540000000000002</v>
      </c>
      <c r="IT27" s="7">
        <v>0.49068000000000001</v>
      </c>
      <c r="IU27" s="7">
        <v>1.3500000000000001E-3</v>
      </c>
      <c r="IV27" s="7">
        <v>2.3550000000000001E-2</v>
      </c>
      <c r="IW27" s="7">
        <v>0.80047000000000001</v>
      </c>
      <c r="IX27" s="7">
        <v>0.80059000000000002</v>
      </c>
      <c r="IY27" s="7">
        <v>0.80071999999999999</v>
      </c>
      <c r="IZ27" s="7">
        <v>0.24859000000000001</v>
      </c>
      <c r="JA27" s="7">
        <v>8.2070000000000004E-2</v>
      </c>
      <c r="JB27" s="7">
        <v>7.22E-2</v>
      </c>
      <c r="JC27" s="7">
        <v>5.8560000000000001E-2</v>
      </c>
      <c r="JD27" s="7">
        <v>4.6080000000000003E-2</v>
      </c>
      <c r="JE27" s="7">
        <v>3.7400000000000003E-2</v>
      </c>
      <c r="JF27" s="7">
        <v>0.80059000000000002</v>
      </c>
      <c r="JG27" s="7">
        <v>0.57591999999999999</v>
      </c>
      <c r="JH27" s="7">
        <v>0.51170000000000004</v>
      </c>
      <c r="JI27" s="7">
        <v>1.3500000000000001E-3</v>
      </c>
      <c r="JJ27" s="7">
        <v>2.2339999999999999E-2</v>
      </c>
      <c r="JK27" s="7">
        <v>0.80045999999999995</v>
      </c>
      <c r="JL27" s="7">
        <v>0.80057</v>
      </c>
      <c r="JM27" s="7">
        <v>0.80069999999999997</v>
      </c>
      <c r="JN27" s="7">
        <v>0.37381999999999999</v>
      </c>
      <c r="JO27" s="7">
        <v>0.1207</v>
      </c>
      <c r="JP27" s="7">
        <v>7.4529999999999999E-2</v>
      </c>
      <c r="JQ27" s="7">
        <v>6.1850000000000002E-2</v>
      </c>
      <c r="JR27" s="7">
        <v>4.9149999999999999E-2</v>
      </c>
      <c r="JS27" s="7">
        <v>3.9570000000000001E-2</v>
      </c>
      <c r="JT27" s="7">
        <v>0.80057</v>
      </c>
      <c r="JU27" s="7">
        <v>0.57645999999999997</v>
      </c>
      <c r="JV27" s="7">
        <v>0.53195000000000003</v>
      </c>
    </row>
    <row r="28" spans="1:282">
      <c r="A28" s="109" t="s">
        <v>169</v>
      </c>
      <c r="B28" s="109" t="s">
        <v>211</v>
      </c>
      <c r="C28" s="7">
        <v>2.896E-2</v>
      </c>
      <c r="D28" s="7">
        <v>0.21465999999999999</v>
      </c>
      <c r="E28" s="7">
        <v>0.42920000000000003</v>
      </c>
      <c r="F28" s="7">
        <v>0.45434000000000002</v>
      </c>
      <c r="G28" s="7">
        <v>0.49998999999999999</v>
      </c>
      <c r="H28" s="7">
        <v>0.51405000000000001</v>
      </c>
      <c r="I28" s="7">
        <v>0.51951000000000003</v>
      </c>
      <c r="J28" s="7">
        <v>0.52793999999999996</v>
      </c>
      <c r="K28" s="7">
        <v>0.57152000000000003</v>
      </c>
      <c r="L28" s="7">
        <v>0.56460999999999995</v>
      </c>
      <c r="M28" s="7">
        <v>0.55730000000000002</v>
      </c>
      <c r="N28" s="7">
        <v>0.45662999999999998</v>
      </c>
      <c r="O28" s="7">
        <v>0.37902000000000002</v>
      </c>
      <c r="P28" s="7">
        <v>0.48403000000000002</v>
      </c>
      <c r="Q28" s="7">
        <v>2.896E-2</v>
      </c>
      <c r="R28" s="7">
        <v>0.21467</v>
      </c>
      <c r="S28" s="7">
        <v>0.42920000000000003</v>
      </c>
      <c r="T28" s="7">
        <v>0.45434000000000002</v>
      </c>
      <c r="U28" s="7">
        <v>0.49998999999999999</v>
      </c>
      <c r="V28" s="7">
        <v>0.51405000000000001</v>
      </c>
      <c r="W28" s="7">
        <v>0.51951000000000003</v>
      </c>
      <c r="X28" s="7">
        <v>0.52793999999999996</v>
      </c>
      <c r="Y28" s="7">
        <v>0.57152000000000003</v>
      </c>
      <c r="Z28" s="7">
        <v>0.56628000000000001</v>
      </c>
      <c r="AA28" s="7">
        <v>0.55894999999999995</v>
      </c>
      <c r="AB28" s="7">
        <v>0.45666000000000001</v>
      </c>
      <c r="AC28" s="7">
        <v>0.37925999999999999</v>
      </c>
      <c r="AD28" s="7">
        <v>0.48405999999999999</v>
      </c>
      <c r="AE28" s="7">
        <v>2.896E-2</v>
      </c>
      <c r="AF28" s="7">
        <v>0.21468000000000001</v>
      </c>
      <c r="AG28" s="7">
        <v>0.42920000000000003</v>
      </c>
      <c r="AH28" s="7">
        <v>0.45434000000000002</v>
      </c>
      <c r="AI28" s="7">
        <v>0.49998999999999999</v>
      </c>
      <c r="AJ28" s="7">
        <v>0.51405000000000001</v>
      </c>
      <c r="AK28" s="7">
        <v>0.51951000000000003</v>
      </c>
      <c r="AL28" s="7">
        <v>0.52793999999999996</v>
      </c>
      <c r="AM28" s="7">
        <v>0.57152000000000003</v>
      </c>
      <c r="AN28" s="7">
        <v>0.56750999999999996</v>
      </c>
      <c r="AO28" s="7">
        <v>0.56064000000000003</v>
      </c>
      <c r="AP28" s="7">
        <v>0.45671</v>
      </c>
      <c r="AQ28" s="7">
        <v>0.37956000000000001</v>
      </c>
      <c r="AR28" s="7">
        <v>0.48411999999999999</v>
      </c>
      <c r="AS28" s="7">
        <v>2.896E-2</v>
      </c>
      <c r="AT28" s="7">
        <v>0.21468999999999999</v>
      </c>
      <c r="AU28" s="7">
        <v>0.42920000000000003</v>
      </c>
      <c r="AV28" s="7">
        <v>0.45434000000000002</v>
      </c>
      <c r="AW28" s="7">
        <v>0.49998999999999999</v>
      </c>
      <c r="AX28" s="7">
        <v>0.51405000000000001</v>
      </c>
      <c r="AY28" s="7">
        <v>0.51951000000000003</v>
      </c>
      <c r="AZ28" s="7">
        <v>0.52793999999999996</v>
      </c>
      <c r="BA28" s="7">
        <v>0.57152000000000003</v>
      </c>
      <c r="BB28" s="7">
        <v>0.56840999999999997</v>
      </c>
      <c r="BC28" s="7">
        <v>0.56225000000000003</v>
      </c>
      <c r="BD28" s="7">
        <v>0.45677000000000001</v>
      </c>
      <c r="BE28" s="7">
        <v>0.37992999999999999</v>
      </c>
      <c r="BF28" s="7">
        <v>0.48422999999999999</v>
      </c>
      <c r="BG28" s="7">
        <v>2.896E-2</v>
      </c>
      <c r="BH28" s="7">
        <v>0.21481</v>
      </c>
      <c r="BI28" s="7">
        <v>0.43003999999999998</v>
      </c>
      <c r="BJ28" s="7">
        <v>0.45557999999999998</v>
      </c>
      <c r="BK28" s="7">
        <v>0.50009999999999999</v>
      </c>
      <c r="BL28" s="7">
        <v>0.51410999999999996</v>
      </c>
      <c r="BM28" s="7">
        <v>0.51956999999999998</v>
      </c>
      <c r="BN28" s="7">
        <v>0.52797000000000005</v>
      </c>
      <c r="BO28" s="7">
        <v>0.57152000000000003</v>
      </c>
      <c r="BP28" s="7">
        <v>0.56930000000000003</v>
      </c>
      <c r="BQ28" s="7">
        <v>0.56371000000000004</v>
      </c>
      <c r="BR28" s="7">
        <v>0.45761000000000002</v>
      </c>
      <c r="BS28" s="7">
        <v>0.38095000000000001</v>
      </c>
      <c r="BT28" s="7">
        <v>0.48487000000000002</v>
      </c>
      <c r="BU28" s="7">
        <v>2.896E-2</v>
      </c>
      <c r="BV28" s="7">
        <v>0.21675</v>
      </c>
      <c r="BW28" s="7">
        <v>0.44384000000000001</v>
      </c>
      <c r="BX28" s="7">
        <v>0.47598000000000001</v>
      </c>
      <c r="BY28" s="7">
        <v>0.50197999999999998</v>
      </c>
      <c r="BZ28" s="7">
        <v>0.51526000000000005</v>
      </c>
      <c r="CA28" s="7">
        <v>0.52037</v>
      </c>
      <c r="CB28" s="7">
        <v>0.52844999999999998</v>
      </c>
      <c r="CC28" s="7">
        <v>0.57177999999999995</v>
      </c>
      <c r="CD28" s="7">
        <v>0.57213999999999998</v>
      </c>
      <c r="CE28" s="7">
        <v>0.56503000000000003</v>
      </c>
      <c r="CF28" s="7">
        <v>0.47040999999999999</v>
      </c>
      <c r="CG28" s="7">
        <v>0.39083000000000001</v>
      </c>
      <c r="CH28" s="7">
        <v>0.49312</v>
      </c>
      <c r="CI28" s="7">
        <v>2.896E-2</v>
      </c>
      <c r="CJ28" s="7">
        <v>0.26085999999999998</v>
      </c>
      <c r="CK28" s="7">
        <v>0.50658999999999998</v>
      </c>
      <c r="CL28" s="7">
        <v>0.51337999999999995</v>
      </c>
      <c r="CM28" s="7">
        <v>0.52944999999999998</v>
      </c>
      <c r="CN28" s="7">
        <v>0.53093999999999997</v>
      </c>
      <c r="CO28" s="7">
        <v>0.53230999999999995</v>
      </c>
      <c r="CP28" s="7">
        <v>0.53456999999999999</v>
      </c>
      <c r="CQ28" s="7">
        <v>0.57508000000000004</v>
      </c>
      <c r="CR28" s="7">
        <v>0.57394000000000001</v>
      </c>
      <c r="CS28" s="7">
        <v>0.56969000000000003</v>
      </c>
      <c r="CT28" s="7">
        <v>0.51512000000000002</v>
      </c>
      <c r="CU28" s="7">
        <v>0.43591000000000002</v>
      </c>
      <c r="CV28" s="7">
        <v>0.52461000000000002</v>
      </c>
      <c r="CW28" s="7">
        <v>2.896E-2</v>
      </c>
      <c r="CX28" s="7">
        <v>0.30370999999999998</v>
      </c>
      <c r="CY28" s="7">
        <v>0.56455999999999995</v>
      </c>
      <c r="CZ28" s="7">
        <v>0.55157999999999996</v>
      </c>
      <c r="DA28" s="7">
        <v>0.55393000000000003</v>
      </c>
      <c r="DB28" s="7">
        <v>0.54615999999999998</v>
      </c>
      <c r="DC28" s="7">
        <v>0.54217000000000004</v>
      </c>
      <c r="DD28" s="7">
        <v>0.54103999999999997</v>
      </c>
      <c r="DE28" s="7">
        <v>0.57850999999999997</v>
      </c>
      <c r="DF28" s="7">
        <v>0.57764000000000004</v>
      </c>
      <c r="DG28" s="7">
        <v>0.57069000000000003</v>
      </c>
      <c r="DH28" s="7">
        <v>0.55730999999999997</v>
      </c>
      <c r="DI28" s="7">
        <v>0.47888999999999998</v>
      </c>
      <c r="DJ28" s="7">
        <v>0.55415000000000003</v>
      </c>
      <c r="DK28" s="7">
        <v>2.896E-2</v>
      </c>
      <c r="DL28" s="7">
        <v>0.33871000000000001</v>
      </c>
      <c r="DM28" s="7">
        <v>0.61960999999999999</v>
      </c>
      <c r="DN28" s="7">
        <v>0.59414999999999996</v>
      </c>
      <c r="DO28" s="7">
        <v>0.58133999999999997</v>
      </c>
      <c r="DP28" s="7">
        <v>0.56347000000000003</v>
      </c>
      <c r="DQ28" s="7">
        <v>0.55310999999999999</v>
      </c>
      <c r="DR28" s="7">
        <v>0.54835999999999996</v>
      </c>
      <c r="DS28" s="7">
        <v>0.58267999999999998</v>
      </c>
      <c r="DT28" s="7">
        <v>0.58126</v>
      </c>
      <c r="DU28" s="7">
        <v>0.57238</v>
      </c>
      <c r="DV28" s="7">
        <v>0.60052000000000005</v>
      </c>
      <c r="DW28" s="7">
        <v>0.52017999999999998</v>
      </c>
      <c r="DX28" s="7">
        <v>0.58467000000000002</v>
      </c>
      <c r="DY28" s="7">
        <v>2.896E-2</v>
      </c>
      <c r="DZ28" s="7">
        <v>0.38896999999999998</v>
      </c>
      <c r="EA28" s="7">
        <v>0.65961999999999998</v>
      </c>
      <c r="EB28" s="7">
        <v>0.62222</v>
      </c>
      <c r="EC28" s="7">
        <v>0.60499000000000003</v>
      </c>
      <c r="ED28" s="7">
        <v>0.57918000000000003</v>
      </c>
      <c r="EE28" s="7">
        <v>0.56152999999999997</v>
      </c>
      <c r="EF28" s="7">
        <v>0.55318000000000001</v>
      </c>
      <c r="EG28" s="7">
        <v>0.58591000000000004</v>
      </c>
      <c r="EH28" s="7">
        <v>0.58287999999999995</v>
      </c>
      <c r="EI28" s="7">
        <v>0.57455000000000001</v>
      </c>
      <c r="EJ28" s="7">
        <v>0.63192000000000004</v>
      </c>
      <c r="EK28" s="7">
        <v>0.55794999999999995</v>
      </c>
      <c r="EL28" s="7">
        <v>0.60714000000000001</v>
      </c>
      <c r="EM28" s="7">
        <v>2.896E-2</v>
      </c>
      <c r="EN28" s="7">
        <v>0.45411000000000001</v>
      </c>
      <c r="EO28" s="7">
        <v>0.69891999999999999</v>
      </c>
      <c r="EP28" s="7">
        <v>0.65269999999999995</v>
      </c>
      <c r="EQ28" s="7">
        <v>0.62883</v>
      </c>
      <c r="ER28" s="7">
        <v>0.59484000000000004</v>
      </c>
      <c r="ES28" s="7">
        <v>0.57357000000000002</v>
      </c>
      <c r="ET28" s="7">
        <v>0.55962000000000001</v>
      </c>
      <c r="EU28" s="7">
        <v>0.58980999999999995</v>
      </c>
      <c r="EV28" s="7">
        <v>0.58521000000000001</v>
      </c>
      <c r="EW28" s="7">
        <v>0.57657999999999998</v>
      </c>
      <c r="EX28" s="7">
        <v>0.66385000000000005</v>
      </c>
      <c r="EY28" s="7">
        <v>0.60045999999999999</v>
      </c>
      <c r="EZ28" s="7">
        <v>0.63034000000000001</v>
      </c>
      <c r="FA28" s="7">
        <v>2.896E-2</v>
      </c>
      <c r="FB28" s="7">
        <v>0.46672999999999998</v>
      </c>
      <c r="FC28" s="7">
        <v>0.74512</v>
      </c>
      <c r="FD28" s="7">
        <v>0.70818999999999999</v>
      </c>
      <c r="FE28" s="7">
        <v>0.66647999999999996</v>
      </c>
      <c r="FF28" s="7">
        <v>0.61753000000000002</v>
      </c>
      <c r="FG28" s="7">
        <v>0.59187999999999996</v>
      </c>
      <c r="FH28" s="7">
        <v>0.56994</v>
      </c>
      <c r="FI28" s="7">
        <v>0.59604999999999997</v>
      </c>
      <c r="FJ28" s="7">
        <v>0.58972000000000002</v>
      </c>
      <c r="FK28" s="7">
        <v>0.57867999999999997</v>
      </c>
      <c r="FL28" s="7">
        <v>0.71060999999999996</v>
      </c>
      <c r="FM28" s="7">
        <v>0.63741999999999999</v>
      </c>
      <c r="FN28" s="7">
        <v>0.66435999999999995</v>
      </c>
      <c r="FO28" s="7">
        <v>2.896E-2</v>
      </c>
      <c r="FP28" s="7">
        <v>0.46311999999999998</v>
      </c>
      <c r="FQ28" s="7">
        <v>0.75441000000000003</v>
      </c>
      <c r="FR28" s="7">
        <v>0.72963</v>
      </c>
      <c r="FS28" s="7">
        <v>0.69055</v>
      </c>
      <c r="FT28" s="7">
        <v>0.63476999999999995</v>
      </c>
      <c r="FU28" s="7">
        <v>0.60094999999999998</v>
      </c>
      <c r="FV28" s="7">
        <v>0.57830999999999999</v>
      </c>
      <c r="FW28" s="7">
        <v>0.60102999999999995</v>
      </c>
      <c r="FX28" s="7">
        <v>0.59167000000000003</v>
      </c>
      <c r="FY28" s="7">
        <v>0.58138000000000001</v>
      </c>
      <c r="FZ28" s="7">
        <v>0.72801000000000005</v>
      </c>
      <c r="GA28" s="7">
        <v>0.64900999999999998</v>
      </c>
      <c r="GB28" s="7">
        <v>0.67874000000000001</v>
      </c>
      <c r="GC28" s="7">
        <v>2.9219999999999999E-2</v>
      </c>
      <c r="GD28" s="7">
        <v>0.43940000000000001</v>
      </c>
      <c r="GE28" s="7">
        <v>0.76209000000000005</v>
      </c>
      <c r="GF28" s="7">
        <v>0.75058999999999998</v>
      </c>
      <c r="GG28" s="7">
        <v>0.71572000000000002</v>
      </c>
      <c r="GH28" s="7">
        <v>0.65432000000000001</v>
      </c>
      <c r="GI28" s="7">
        <v>0.61329</v>
      </c>
      <c r="GJ28" s="7">
        <v>0.58765999999999996</v>
      </c>
      <c r="GK28" s="7">
        <v>0.60767000000000004</v>
      </c>
      <c r="GL28" s="7">
        <v>0.59472000000000003</v>
      </c>
      <c r="GM28" s="7">
        <v>0.58387999999999995</v>
      </c>
      <c r="GN28" s="7">
        <v>0.74500999999999995</v>
      </c>
      <c r="GO28" s="7">
        <v>0.65439000000000003</v>
      </c>
      <c r="GP28" s="7">
        <v>0.69371000000000005</v>
      </c>
      <c r="GQ28" s="7">
        <v>2.903E-2</v>
      </c>
      <c r="GR28" s="7">
        <v>0.39828000000000002</v>
      </c>
      <c r="GS28" s="7">
        <v>0.73984000000000005</v>
      </c>
      <c r="GT28" s="7">
        <v>0.75968000000000002</v>
      </c>
      <c r="GU28" s="7">
        <v>0.73441999999999996</v>
      </c>
      <c r="GV28" s="7">
        <v>0.67203999999999997</v>
      </c>
      <c r="GW28" s="7">
        <v>0.62478</v>
      </c>
      <c r="GX28" s="7">
        <v>0.59618000000000004</v>
      </c>
      <c r="GY28" s="7">
        <v>0.61362000000000005</v>
      </c>
      <c r="GZ28" s="7">
        <v>0.59792999999999996</v>
      </c>
      <c r="HA28" s="7">
        <v>0.58653</v>
      </c>
      <c r="HB28" s="7">
        <v>0.74492000000000003</v>
      </c>
      <c r="HC28" s="7">
        <v>0.64270000000000005</v>
      </c>
      <c r="HD28" s="7">
        <v>0.69816</v>
      </c>
      <c r="HE28" s="7">
        <v>2.896E-2</v>
      </c>
      <c r="HF28" s="7">
        <v>0.36414999999999997</v>
      </c>
      <c r="HG28" s="7">
        <v>0.74536999999999998</v>
      </c>
      <c r="HH28" s="7">
        <v>0.78122999999999998</v>
      </c>
      <c r="HI28" s="7">
        <v>0.75883999999999996</v>
      </c>
      <c r="HJ28" s="7">
        <v>0.69464000000000004</v>
      </c>
      <c r="HK28" s="7">
        <v>0.63998999999999995</v>
      </c>
      <c r="HL28" s="7">
        <v>0.60675000000000001</v>
      </c>
      <c r="HM28" s="7">
        <v>0.62094000000000005</v>
      </c>
      <c r="HN28" s="7">
        <v>0.60228000000000004</v>
      </c>
      <c r="HO28" s="7">
        <v>0.58931</v>
      </c>
      <c r="HP28" s="7">
        <v>0.76124999999999998</v>
      </c>
      <c r="HQ28" s="7">
        <v>0.64476999999999995</v>
      </c>
      <c r="HR28" s="7">
        <v>0.71360999999999997</v>
      </c>
      <c r="HS28" s="7">
        <v>2.896E-2</v>
      </c>
      <c r="HT28" s="7">
        <v>0.33567999999999998</v>
      </c>
      <c r="HU28" s="7">
        <v>0.71038999999999997</v>
      </c>
      <c r="HV28" s="7">
        <v>0.78863000000000005</v>
      </c>
      <c r="HW28" s="7">
        <v>0.78380000000000005</v>
      </c>
      <c r="HX28" s="7">
        <v>0.73460999999999999</v>
      </c>
      <c r="HY28" s="7">
        <v>0.67730999999999997</v>
      </c>
      <c r="HZ28" s="7">
        <v>0.63953000000000004</v>
      </c>
      <c r="IA28" s="7">
        <v>0.64986999999999995</v>
      </c>
      <c r="IB28" s="7">
        <v>0.60682000000000003</v>
      </c>
      <c r="IC28" s="7">
        <v>0.59248000000000001</v>
      </c>
      <c r="ID28" s="7">
        <v>0.75787000000000004</v>
      </c>
      <c r="IE28" s="7">
        <v>0.63470000000000004</v>
      </c>
      <c r="IF28" s="7">
        <v>0.72631999999999997</v>
      </c>
      <c r="IG28" s="7">
        <v>2.896E-2</v>
      </c>
      <c r="IH28" s="7">
        <v>0.31252999999999997</v>
      </c>
      <c r="II28" s="7">
        <v>0.80825000000000002</v>
      </c>
      <c r="IJ28" s="7">
        <v>0.84233000000000002</v>
      </c>
      <c r="IK28" s="7">
        <v>0.8659</v>
      </c>
      <c r="IL28" s="7">
        <v>0.75095000000000001</v>
      </c>
      <c r="IM28" s="7">
        <v>0.69194</v>
      </c>
      <c r="IN28" s="7">
        <v>0.65051999999999999</v>
      </c>
      <c r="IO28" s="7">
        <v>0.65791999999999995</v>
      </c>
      <c r="IP28" s="7">
        <v>0.61738999999999999</v>
      </c>
      <c r="IQ28" s="7">
        <v>0.59599999999999997</v>
      </c>
      <c r="IR28" s="7">
        <v>0.83647000000000005</v>
      </c>
      <c r="IS28" s="7">
        <v>0.68433999999999995</v>
      </c>
      <c r="IT28" s="7">
        <v>0.77664</v>
      </c>
      <c r="IU28" s="7">
        <v>2.896E-2</v>
      </c>
      <c r="IV28" s="7">
        <v>0.29376999999999998</v>
      </c>
      <c r="IW28" s="7">
        <v>0.80801999999999996</v>
      </c>
      <c r="IX28" s="7">
        <v>0.84035000000000004</v>
      </c>
      <c r="IY28" s="7">
        <v>0.86248999999999998</v>
      </c>
      <c r="IZ28" s="7">
        <v>0.78030999999999995</v>
      </c>
      <c r="JA28" s="7">
        <v>0.70691000000000004</v>
      </c>
      <c r="JB28" s="7">
        <v>0.66234000000000004</v>
      </c>
      <c r="JC28" s="7">
        <v>0.66666000000000003</v>
      </c>
      <c r="JD28" s="7">
        <v>0.62731000000000003</v>
      </c>
      <c r="JE28" s="7">
        <v>0.60129999999999995</v>
      </c>
      <c r="JF28" s="7">
        <v>0.83481000000000005</v>
      </c>
      <c r="JG28" s="7">
        <v>0.67837999999999998</v>
      </c>
      <c r="JH28" s="7">
        <v>0.78281000000000001</v>
      </c>
      <c r="JI28" s="7">
        <v>2.896E-2</v>
      </c>
      <c r="JJ28" s="7">
        <v>0.27859</v>
      </c>
      <c r="JK28" s="7">
        <v>0.80781999999999998</v>
      </c>
      <c r="JL28" s="7">
        <v>0.83875999999999995</v>
      </c>
      <c r="JM28" s="7">
        <v>0.87412999999999996</v>
      </c>
      <c r="JN28" s="7">
        <v>0.80398000000000003</v>
      </c>
      <c r="JO28" s="7">
        <v>0.72516000000000003</v>
      </c>
      <c r="JP28" s="7">
        <v>0.67486999999999997</v>
      </c>
      <c r="JQ28" s="7">
        <v>0.67610999999999999</v>
      </c>
      <c r="JR28" s="7">
        <v>0.63690999999999998</v>
      </c>
      <c r="JS28" s="7">
        <v>0.60773999999999995</v>
      </c>
      <c r="JT28" s="7">
        <v>0.8377</v>
      </c>
      <c r="JU28" s="7">
        <v>0.67669000000000001</v>
      </c>
      <c r="JV28" s="7">
        <v>0.79137000000000002</v>
      </c>
    </row>
    <row r="29" spans="1:282">
      <c r="A29" s="109" t="s">
        <v>170</v>
      </c>
      <c r="B29" s="109" t="s">
        <v>228</v>
      </c>
      <c r="C29" s="7">
        <v>2.266E-2</v>
      </c>
      <c r="D29" s="7">
        <v>0.1865</v>
      </c>
      <c r="E29" s="7">
        <v>0.373</v>
      </c>
      <c r="F29" s="7">
        <v>0.55342999999999998</v>
      </c>
      <c r="G29" s="7">
        <v>0.55342999999999998</v>
      </c>
      <c r="H29" s="7">
        <v>0.55342999999999998</v>
      </c>
      <c r="I29" s="7">
        <v>0.55342999999999998</v>
      </c>
      <c r="J29" s="7">
        <v>0.55342999999999998</v>
      </c>
      <c r="K29" s="7">
        <v>0.55342999999999998</v>
      </c>
      <c r="L29" s="7">
        <v>0.55373000000000006</v>
      </c>
      <c r="M29" s="7">
        <v>0.55342999999999998</v>
      </c>
      <c r="N29" s="7">
        <v>0.48142000000000001</v>
      </c>
      <c r="O29" s="7">
        <v>0.38683000000000001</v>
      </c>
      <c r="P29" s="7">
        <v>0.50907000000000002</v>
      </c>
      <c r="Q29" s="7">
        <v>2.266E-2</v>
      </c>
      <c r="R29" s="7">
        <v>0.1865</v>
      </c>
      <c r="S29" s="7">
        <v>0.373</v>
      </c>
      <c r="T29" s="7">
        <v>0.55342999999999998</v>
      </c>
      <c r="U29" s="7">
        <v>0.55342999999999998</v>
      </c>
      <c r="V29" s="7">
        <v>0.55342999999999998</v>
      </c>
      <c r="W29" s="7">
        <v>0.55342999999999998</v>
      </c>
      <c r="X29" s="7">
        <v>0.55342999999999998</v>
      </c>
      <c r="Y29" s="7">
        <v>0.55342999999999998</v>
      </c>
      <c r="Z29" s="7">
        <v>0.55362999999999996</v>
      </c>
      <c r="AA29" s="7">
        <v>0.55342999999999998</v>
      </c>
      <c r="AB29" s="7">
        <v>0.48154000000000002</v>
      </c>
      <c r="AC29" s="7">
        <v>0.38717000000000001</v>
      </c>
      <c r="AD29" s="7">
        <v>0.50915999999999995</v>
      </c>
      <c r="AE29" s="7">
        <v>2.266E-2</v>
      </c>
      <c r="AF29" s="7">
        <v>0.1865</v>
      </c>
      <c r="AG29" s="7">
        <v>0.373</v>
      </c>
      <c r="AH29" s="7">
        <v>0.55342999999999998</v>
      </c>
      <c r="AI29" s="7">
        <v>0.55342999999999998</v>
      </c>
      <c r="AJ29" s="7">
        <v>0.55342999999999998</v>
      </c>
      <c r="AK29" s="7">
        <v>0.55342999999999998</v>
      </c>
      <c r="AL29" s="7">
        <v>0.55342999999999998</v>
      </c>
      <c r="AM29" s="7">
        <v>0.55342999999999998</v>
      </c>
      <c r="AN29" s="7">
        <v>0.55352999999999997</v>
      </c>
      <c r="AO29" s="7">
        <v>0.55342999999999998</v>
      </c>
      <c r="AP29" s="7">
        <v>0.48166999999999999</v>
      </c>
      <c r="AQ29" s="7">
        <v>0.38757999999999998</v>
      </c>
      <c r="AR29" s="7">
        <v>0.50929000000000002</v>
      </c>
      <c r="AS29" s="7">
        <v>2.266E-2</v>
      </c>
      <c r="AT29" s="7">
        <v>0.1865</v>
      </c>
      <c r="AU29" s="7">
        <v>0.373</v>
      </c>
      <c r="AV29" s="7">
        <v>0.55342999999999998</v>
      </c>
      <c r="AW29" s="7">
        <v>0.55342999999999998</v>
      </c>
      <c r="AX29" s="7">
        <v>0.55342999999999998</v>
      </c>
      <c r="AY29" s="7">
        <v>0.55342999999999998</v>
      </c>
      <c r="AZ29" s="7">
        <v>0.55342999999999998</v>
      </c>
      <c r="BA29" s="7">
        <v>0.55342999999999998</v>
      </c>
      <c r="BB29" s="7">
        <v>0.55342999999999998</v>
      </c>
      <c r="BC29" s="7">
        <v>0.55342999999999998</v>
      </c>
      <c r="BD29" s="7">
        <v>0.48183999999999999</v>
      </c>
      <c r="BE29" s="7">
        <v>0.3881</v>
      </c>
      <c r="BF29" s="7">
        <v>0.50946999999999998</v>
      </c>
      <c r="BG29" s="7">
        <v>2.266E-2</v>
      </c>
      <c r="BH29" s="7">
        <v>0.18658</v>
      </c>
      <c r="BI29" s="7">
        <v>0.37364000000000003</v>
      </c>
      <c r="BJ29" s="7">
        <v>0.55435999999999996</v>
      </c>
      <c r="BK29" s="7">
        <v>0.55349000000000004</v>
      </c>
      <c r="BL29" s="7">
        <v>0.55350999999999995</v>
      </c>
      <c r="BM29" s="7">
        <v>0.55342999999999998</v>
      </c>
      <c r="BN29" s="7">
        <v>0.55342999999999998</v>
      </c>
      <c r="BO29" s="7">
        <v>0.55342999999999998</v>
      </c>
      <c r="BP29" s="7">
        <v>0.55342999999999998</v>
      </c>
      <c r="BQ29" s="7">
        <v>0.55342999999999998</v>
      </c>
      <c r="BR29" s="7">
        <v>0.48259999999999997</v>
      </c>
      <c r="BS29" s="7">
        <v>0.38915</v>
      </c>
      <c r="BT29" s="7">
        <v>0.51005999999999996</v>
      </c>
      <c r="BU29" s="7">
        <v>2.266E-2</v>
      </c>
      <c r="BV29" s="7">
        <v>0.18806</v>
      </c>
      <c r="BW29" s="7">
        <v>0.38413999999999998</v>
      </c>
      <c r="BX29" s="7">
        <v>0.56986999999999999</v>
      </c>
      <c r="BY29" s="7">
        <v>0.55491000000000001</v>
      </c>
      <c r="BZ29" s="7">
        <v>0.55437999999999998</v>
      </c>
      <c r="CA29" s="7">
        <v>0.55405000000000004</v>
      </c>
      <c r="CB29" s="7">
        <v>0.55381000000000002</v>
      </c>
      <c r="CC29" s="7">
        <v>0.55359999999999998</v>
      </c>
      <c r="CD29" s="7">
        <v>0.55517000000000005</v>
      </c>
      <c r="CE29" s="7">
        <v>0.55342999999999998</v>
      </c>
      <c r="CF29" s="7">
        <v>0.49251</v>
      </c>
      <c r="CG29" s="7">
        <v>0.39699000000000001</v>
      </c>
      <c r="CH29" s="7">
        <v>0.51646000000000003</v>
      </c>
      <c r="CI29" s="7">
        <v>2.266E-2</v>
      </c>
      <c r="CJ29" s="7">
        <v>0.22139</v>
      </c>
      <c r="CK29" s="7">
        <v>0.42860999999999999</v>
      </c>
      <c r="CL29" s="7">
        <v>0.59577999999999998</v>
      </c>
      <c r="CM29" s="7">
        <v>0.57396000000000003</v>
      </c>
      <c r="CN29" s="7">
        <v>0.56554000000000004</v>
      </c>
      <c r="CO29" s="7">
        <v>0.56196999999999997</v>
      </c>
      <c r="CP29" s="7">
        <v>0.55840000000000001</v>
      </c>
      <c r="CQ29" s="7">
        <v>0.55603999999999998</v>
      </c>
      <c r="CR29" s="7">
        <v>0.55625000000000002</v>
      </c>
      <c r="CS29" s="7">
        <v>0.55606</v>
      </c>
      <c r="CT29" s="7">
        <v>0.52407000000000004</v>
      </c>
      <c r="CU29" s="7">
        <v>0.42976999999999999</v>
      </c>
      <c r="CV29" s="7">
        <v>0.53871000000000002</v>
      </c>
      <c r="CW29" s="7">
        <v>2.266E-2</v>
      </c>
      <c r="CX29" s="7">
        <v>0.25391000000000002</v>
      </c>
      <c r="CY29" s="7">
        <v>0.47252</v>
      </c>
      <c r="CZ29" s="7">
        <v>0.62402999999999997</v>
      </c>
      <c r="DA29" s="7">
        <v>0.59196000000000004</v>
      </c>
      <c r="DB29" s="7">
        <v>0.57667999999999997</v>
      </c>
      <c r="DC29" s="7">
        <v>0.56925000000000003</v>
      </c>
      <c r="DD29" s="7">
        <v>0.56303000000000003</v>
      </c>
      <c r="DE29" s="7">
        <v>0.55861000000000005</v>
      </c>
      <c r="DF29" s="7">
        <v>0.55879999999999996</v>
      </c>
      <c r="DG29" s="7">
        <v>0.55610000000000004</v>
      </c>
      <c r="DH29" s="7">
        <v>0.55586000000000002</v>
      </c>
      <c r="DI29" s="7">
        <v>0.46249000000000001</v>
      </c>
      <c r="DJ29" s="7">
        <v>0.56093000000000004</v>
      </c>
      <c r="DK29" s="7">
        <v>2.266E-2</v>
      </c>
      <c r="DL29" s="7">
        <v>0.28969</v>
      </c>
      <c r="DM29" s="7">
        <v>0.52627000000000002</v>
      </c>
      <c r="DN29" s="7">
        <v>0.66203999999999996</v>
      </c>
      <c r="DO29" s="7">
        <v>0.61543000000000003</v>
      </c>
      <c r="DP29" s="7">
        <v>0.59155000000000002</v>
      </c>
      <c r="DQ29" s="7">
        <v>0.57904999999999995</v>
      </c>
      <c r="DR29" s="7">
        <v>0.56915000000000004</v>
      </c>
      <c r="DS29" s="7">
        <v>0.56218999999999997</v>
      </c>
      <c r="DT29" s="7">
        <v>0.56201999999999996</v>
      </c>
      <c r="DU29" s="7">
        <v>0.55678000000000005</v>
      </c>
      <c r="DV29" s="7">
        <v>0.59619</v>
      </c>
      <c r="DW29" s="7">
        <v>0.50214000000000003</v>
      </c>
      <c r="DX29" s="7">
        <v>0.58914999999999995</v>
      </c>
      <c r="DY29" s="7">
        <v>2.266E-2</v>
      </c>
      <c r="DZ29" s="7">
        <v>0.34505000000000002</v>
      </c>
      <c r="EA29" s="7">
        <v>0.62580000000000002</v>
      </c>
      <c r="EB29" s="7">
        <v>0.68162999999999996</v>
      </c>
      <c r="EC29" s="7">
        <v>0.63131000000000004</v>
      </c>
      <c r="ED29" s="7">
        <v>0.60116000000000003</v>
      </c>
      <c r="EE29" s="7">
        <v>0.58626</v>
      </c>
      <c r="EF29" s="7">
        <v>0.57306000000000001</v>
      </c>
      <c r="EG29" s="7">
        <v>0.56474000000000002</v>
      </c>
      <c r="EH29" s="7">
        <v>0.56335000000000002</v>
      </c>
      <c r="EI29" s="7">
        <v>0.55810000000000004</v>
      </c>
      <c r="EJ29" s="7">
        <v>0.64593999999999996</v>
      </c>
      <c r="EK29" s="7">
        <v>0.55432000000000003</v>
      </c>
      <c r="EL29" s="7">
        <v>0.62158999999999998</v>
      </c>
      <c r="EM29" s="7">
        <v>2.266E-2</v>
      </c>
      <c r="EN29" s="7">
        <v>0.47005999999999998</v>
      </c>
      <c r="EO29" s="7">
        <v>0.69052999999999998</v>
      </c>
      <c r="EP29" s="7">
        <v>0.73131999999999997</v>
      </c>
      <c r="EQ29" s="7">
        <v>0.65700999999999998</v>
      </c>
      <c r="ER29" s="7">
        <v>0.61560000000000004</v>
      </c>
      <c r="ES29" s="7">
        <v>0.60255999999999998</v>
      </c>
      <c r="ET29" s="7">
        <v>0.58079999999999998</v>
      </c>
      <c r="EU29" s="7">
        <v>0.56972999999999996</v>
      </c>
      <c r="EV29" s="7">
        <v>0.56616</v>
      </c>
      <c r="EW29" s="7">
        <v>0.55942000000000003</v>
      </c>
      <c r="EX29" s="7">
        <v>0.69472999999999996</v>
      </c>
      <c r="EY29" s="7">
        <v>0.62683</v>
      </c>
      <c r="EZ29" s="7">
        <v>0.65536000000000005</v>
      </c>
      <c r="FA29" s="7">
        <v>2.266E-2</v>
      </c>
      <c r="FB29" s="7">
        <v>0.47021000000000002</v>
      </c>
      <c r="FC29" s="7">
        <v>0.76439000000000001</v>
      </c>
      <c r="FD29" s="7">
        <v>0.83443999999999996</v>
      </c>
      <c r="FE29" s="7">
        <v>0.71423000000000003</v>
      </c>
      <c r="FF29" s="7">
        <v>0.64553000000000005</v>
      </c>
      <c r="FG29" s="7">
        <v>0.64215999999999995</v>
      </c>
      <c r="FH29" s="7">
        <v>0.60206000000000004</v>
      </c>
      <c r="FI29" s="7">
        <v>0.58214999999999995</v>
      </c>
      <c r="FJ29" s="7">
        <v>0.57847000000000004</v>
      </c>
      <c r="FK29" s="7">
        <v>0.56111</v>
      </c>
      <c r="FL29" s="7">
        <v>0.77361999999999997</v>
      </c>
      <c r="FM29" s="7">
        <v>0.68255999999999994</v>
      </c>
      <c r="FN29" s="7">
        <v>0.71318000000000004</v>
      </c>
      <c r="FO29" s="7">
        <v>2.266E-2</v>
      </c>
      <c r="FP29" s="7">
        <v>0.42613000000000001</v>
      </c>
      <c r="FQ29" s="7">
        <v>0.74082000000000003</v>
      </c>
      <c r="FR29" s="7">
        <v>0.85907999999999995</v>
      </c>
      <c r="FS29" s="7">
        <v>0.74170000000000003</v>
      </c>
      <c r="FT29" s="7">
        <v>0.66152999999999995</v>
      </c>
      <c r="FU29" s="7">
        <v>0.64293</v>
      </c>
      <c r="FV29" s="7">
        <v>0.61173999999999995</v>
      </c>
      <c r="FW29" s="7">
        <v>0.58703000000000005</v>
      </c>
      <c r="FX29" s="7">
        <v>0.57938000000000001</v>
      </c>
      <c r="FY29" s="7">
        <v>0.56549000000000005</v>
      </c>
      <c r="FZ29" s="7">
        <v>0.78056999999999999</v>
      </c>
      <c r="GA29" s="7">
        <v>0.67486999999999997</v>
      </c>
      <c r="GB29" s="7">
        <v>0.72024999999999995</v>
      </c>
      <c r="GC29" s="7">
        <v>2.266E-2</v>
      </c>
      <c r="GD29" s="7">
        <v>0.50695999999999997</v>
      </c>
      <c r="GE29" s="7">
        <v>0.76602999999999999</v>
      </c>
      <c r="GF29" s="7">
        <v>0.89798</v>
      </c>
      <c r="GG29" s="7">
        <v>0.78027999999999997</v>
      </c>
      <c r="GH29" s="7">
        <v>0.68586999999999998</v>
      </c>
      <c r="GI29" s="7">
        <v>0.65154999999999996</v>
      </c>
      <c r="GJ29" s="7">
        <v>0.62133000000000005</v>
      </c>
      <c r="GK29" s="7">
        <v>0.59506000000000003</v>
      </c>
      <c r="GL29" s="7">
        <v>0.58311000000000002</v>
      </c>
      <c r="GM29" s="7">
        <v>0.56899</v>
      </c>
      <c r="GN29" s="7">
        <v>0.81420000000000003</v>
      </c>
      <c r="GO29" s="7">
        <v>0.72309999999999997</v>
      </c>
      <c r="GP29" s="7">
        <v>0.74524000000000001</v>
      </c>
      <c r="GQ29" s="7">
        <v>2.266E-2</v>
      </c>
      <c r="GR29" s="7">
        <v>0.45289000000000001</v>
      </c>
      <c r="GS29" s="7">
        <v>0.75494000000000006</v>
      </c>
      <c r="GT29" s="7">
        <v>0.91088999999999998</v>
      </c>
      <c r="GU29" s="7">
        <v>0.80796999999999997</v>
      </c>
      <c r="GV29" s="7">
        <v>0.70830000000000004</v>
      </c>
      <c r="GW29" s="7">
        <v>0.66076999999999997</v>
      </c>
      <c r="GX29" s="7">
        <v>0.62936999999999999</v>
      </c>
      <c r="GY29" s="7">
        <v>0.60187000000000002</v>
      </c>
      <c r="GZ29" s="7">
        <v>0.58621999999999996</v>
      </c>
      <c r="HA29" s="7">
        <v>0.57255</v>
      </c>
      <c r="HB29" s="7">
        <v>0.82230000000000003</v>
      </c>
      <c r="HC29" s="7">
        <v>0.71335999999999999</v>
      </c>
      <c r="HD29" s="7">
        <v>0.75471999999999995</v>
      </c>
      <c r="HE29" s="7">
        <v>2.266E-2</v>
      </c>
      <c r="HF29" s="7">
        <v>0.40521000000000001</v>
      </c>
      <c r="HG29" s="7">
        <v>0.74023000000000005</v>
      </c>
      <c r="HH29" s="7">
        <v>0.92551000000000005</v>
      </c>
      <c r="HI29" s="7">
        <v>0.83528000000000002</v>
      </c>
      <c r="HJ29" s="7">
        <v>0.73363999999999996</v>
      </c>
      <c r="HK29" s="7">
        <v>0.67318999999999996</v>
      </c>
      <c r="HL29" s="7">
        <v>0.63771</v>
      </c>
      <c r="HM29" s="7">
        <v>0.60897999999999997</v>
      </c>
      <c r="HN29" s="7">
        <v>0.59026000000000001</v>
      </c>
      <c r="HO29" s="7">
        <v>0.57599999999999996</v>
      </c>
      <c r="HP29" s="7">
        <v>0.82962999999999998</v>
      </c>
      <c r="HQ29" s="7">
        <v>0.70513000000000003</v>
      </c>
      <c r="HR29" s="7">
        <v>0.76458000000000004</v>
      </c>
      <c r="HS29" s="7">
        <v>2.266E-2</v>
      </c>
      <c r="HT29" s="7">
        <v>0.36506</v>
      </c>
      <c r="HU29" s="7">
        <v>0.70811000000000002</v>
      </c>
      <c r="HV29" s="7">
        <v>0.92439000000000004</v>
      </c>
      <c r="HW29" s="7">
        <v>0.85553000000000001</v>
      </c>
      <c r="HX29" s="7">
        <v>0.75695999999999997</v>
      </c>
      <c r="HY29" s="7">
        <v>0.68733999999999995</v>
      </c>
      <c r="HZ29" s="7">
        <v>0.64617000000000002</v>
      </c>
      <c r="IA29" s="7">
        <v>0.61595999999999995</v>
      </c>
      <c r="IB29" s="7">
        <v>0.59489000000000003</v>
      </c>
      <c r="IC29" s="7">
        <v>0.57959000000000005</v>
      </c>
      <c r="ID29" s="7">
        <v>0.82323000000000002</v>
      </c>
      <c r="IE29" s="7">
        <v>0.68957000000000002</v>
      </c>
      <c r="IF29" s="7">
        <v>0.76646000000000003</v>
      </c>
      <c r="IG29" s="7">
        <v>2.266E-2</v>
      </c>
      <c r="IH29" s="7">
        <v>0.33206000000000002</v>
      </c>
      <c r="II29" s="7">
        <v>0.80717000000000005</v>
      </c>
      <c r="IJ29" s="7">
        <v>0.91647999999999996</v>
      </c>
      <c r="IK29" s="7">
        <v>0.87090999999999996</v>
      </c>
      <c r="IL29" s="7">
        <v>0.77947999999999995</v>
      </c>
      <c r="IM29" s="7">
        <v>0.70357999999999998</v>
      </c>
      <c r="IN29" s="7">
        <v>0.65597000000000005</v>
      </c>
      <c r="IO29" s="7">
        <v>0.62327999999999995</v>
      </c>
      <c r="IP29" s="7">
        <v>0.60009000000000001</v>
      </c>
      <c r="IQ29" s="7">
        <v>0.58343</v>
      </c>
      <c r="IR29" s="7">
        <v>0.86233000000000004</v>
      </c>
      <c r="IS29" s="7">
        <v>0.70835000000000004</v>
      </c>
      <c r="IT29" s="7">
        <v>0.79479999999999995</v>
      </c>
      <c r="IU29" s="7">
        <v>2.266E-2</v>
      </c>
      <c r="IV29" s="7">
        <v>0.30503999999999998</v>
      </c>
      <c r="IW29" s="7">
        <v>0.80696999999999997</v>
      </c>
      <c r="IX29" s="7">
        <v>0.93196999999999997</v>
      </c>
      <c r="IY29" s="7">
        <v>0.88102999999999998</v>
      </c>
      <c r="IZ29" s="7">
        <v>0.80027000000000004</v>
      </c>
      <c r="JA29" s="7">
        <v>0.72121000000000002</v>
      </c>
      <c r="JB29" s="7">
        <v>0.66725999999999996</v>
      </c>
      <c r="JC29" s="7">
        <v>0.63117999999999996</v>
      </c>
      <c r="JD29" s="7">
        <v>0.60579000000000005</v>
      </c>
      <c r="JE29" s="7">
        <v>0.58760999999999997</v>
      </c>
      <c r="JF29" s="7">
        <v>0.87048999999999999</v>
      </c>
      <c r="JG29" s="7">
        <v>0.70701000000000003</v>
      </c>
      <c r="JH29" s="7">
        <v>0.80542999999999998</v>
      </c>
      <c r="JI29" s="7">
        <v>2.266E-2</v>
      </c>
      <c r="JJ29" s="7">
        <v>0.28295999999999999</v>
      </c>
      <c r="JK29" s="7">
        <v>0.80679999999999996</v>
      </c>
      <c r="JL29" s="7">
        <v>0.94399999999999995</v>
      </c>
      <c r="JM29" s="7">
        <v>0.89231000000000005</v>
      </c>
      <c r="JN29" s="7">
        <v>0.81855999999999995</v>
      </c>
      <c r="JO29" s="7">
        <v>0.73951</v>
      </c>
      <c r="JP29" s="7">
        <v>0.68001</v>
      </c>
      <c r="JQ29" s="7">
        <v>0.63987000000000005</v>
      </c>
      <c r="JR29" s="7">
        <v>0.61202999999999996</v>
      </c>
      <c r="JS29" s="7">
        <v>0.59216999999999997</v>
      </c>
      <c r="JT29" s="7">
        <v>0.87787000000000004</v>
      </c>
      <c r="JU29" s="7">
        <v>0.70655999999999997</v>
      </c>
      <c r="JV29" s="7">
        <v>0.81557999999999997</v>
      </c>
    </row>
    <row r="30" spans="1:282">
      <c r="A30" s="109" t="s">
        <v>171</v>
      </c>
      <c r="B30" s="109" t="s">
        <v>229</v>
      </c>
      <c r="C30" s="7">
        <v>4.3499999999999997E-2</v>
      </c>
      <c r="D30" s="7">
        <v>0.3</v>
      </c>
      <c r="E30" s="7">
        <v>0.6</v>
      </c>
      <c r="F30" s="7">
        <v>0.6</v>
      </c>
      <c r="G30" s="7">
        <v>0.81100000000000005</v>
      </c>
      <c r="H30" s="7">
        <v>0.81100000000000005</v>
      </c>
      <c r="I30" s="7">
        <v>0.82699999999999996</v>
      </c>
      <c r="J30" s="7">
        <v>0.84299999999999997</v>
      </c>
      <c r="K30" s="7">
        <v>0.89200000000000002</v>
      </c>
      <c r="L30" s="7">
        <v>0.85145999999999999</v>
      </c>
      <c r="M30" s="7">
        <v>0.81120999999999999</v>
      </c>
      <c r="N30" s="7">
        <v>0.65695000000000003</v>
      </c>
      <c r="O30" s="7">
        <v>0.54246000000000005</v>
      </c>
      <c r="P30" s="7">
        <v>0.72553999999999996</v>
      </c>
      <c r="Q30" s="7">
        <v>4.3499999999999997E-2</v>
      </c>
      <c r="R30" s="7">
        <v>0.3</v>
      </c>
      <c r="S30" s="7">
        <v>0.6</v>
      </c>
      <c r="T30" s="7">
        <v>0.6</v>
      </c>
      <c r="U30" s="7">
        <v>0.81100000000000005</v>
      </c>
      <c r="V30" s="7">
        <v>0.81100000000000005</v>
      </c>
      <c r="W30" s="7">
        <v>0.82699999999999996</v>
      </c>
      <c r="X30" s="7">
        <v>0.84299999999999997</v>
      </c>
      <c r="Y30" s="7">
        <v>0.89200000000000002</v>
      </c>
      <c r="Z30" s="7">
        <v>0.86134999999999995</v>
      </c>
      <c r="AA30" s="7">
        <v>0.8206</v>
      </c>
      <c r="AB30" s="7">
        <v>0.65705000000000002</v>
      </c>
      <c r="AC30" s="7">
        <v>0.54283999999999999</v>
      </c>
      <c r="AD30" s="7">
        <v>0.72563</v>
      </c>
      <c r="AE30" s="7">
        <v>4.3499999999999997E-2</v>
      </c>
      <c r="AF30" s="7">
        <v>0.3</v>
      </c>
      <c r="AG30" s="7">
        <v>0.6</v>
      </c>
      <c r="AH30" s="7">
        <v>0.6</v>
      </c>
      <c r="AI30" s="7">
        <v>0.81100000000000005</v>
      </c>
      <c r="AJ30" s="7">
        <v>0.81100000000000005</v>
      </c>
      <c r="AK30" s="7">
        <v>0.82699999999999996</v>
      </c>
      <c r="AL30" s="7">
        <v>0.84299999999999997</v>
      </c>
      <c r="AM30" s="7">
        <v>0.89200000000000002</v>
      </c>
      <c r="AN30" s="7">
        <v>0.86880999999999997</v>
      </c>
      <c r="AO30" s="7">
        <v>0.83021999999999996</v>
      </c>
      <c r="AP30" s="7">
        <v>0.65717000000000003</v>
      </c>
      <c r="AQ30" s="7">
        <v>0.54330999999999996</v>
      </c>
      <c r="AR30" s="7">
        <v>0.7258</v>
      </c>
      <c r="AS30" s="7">
        <v>4.3499999999999997E-2</v>
      </c>
      <c r="AT30" s="7">
        <v>0.3</v>
      </c>
      <c r="AU30" s="7">
        <v>0.6</v>
      </c>
      <c r="AV30" s="7">
        <v>0.6</v>
      </c>
      <c r="AW30" s="7">
        <v>0.81100000000000005</v>
      </c>
      <c r="AX30" s="7">
        <v>0.81100000000000005</v>
      </c>
      <c r="AY30" s="7">
        <v>0.82699999999999996</v>
      </c>
      <c r="AZ30" s="7">
        <v>0.84299999999999997</v>
      </c>
      <c r="BA30" s="7">
        <v>0.89200000000000002</v>
      </c>
      <c r="BB30" s="7">
        <v>0.87436000000000003</v>
      </c>
      <c r="BC30" s="7">
        <v>0.83935000000000004</v>
      </c>
      <c r="BD30" s="7">
        <v>0.65732000000000002</v>
      </c>
      <c r="BE30" s="7">
        <v>0.54391</v>
      </c>
      <c r="BF30" s="7">
        <v>0.72607999999999995</v>
      </c>
      <c r="BG30" s="7">
        <v>4.3499999999999997E-2</v>
      </c>
      <c r="BH30" s="7">
        <v>0.30009000000000002</v>
      </c>
      <c r="BI30" s="7">
        <v>0.60058999999999996</v>
      </c>
      <c r="BJ30" s="7">
        <v>0.60085999999999995</v>
      </c>
      <c r="BK30" s="7">
        <v>0.81108000000000002</v>
      </c>
      <c r="BL30" s="7">
        <v>0.81105000000000005</v>
      </c>
      <c r="BM30" s="7">
        <v>0.82706000000000002</v>
      </c>
      <c r="BN30" s="7">
        <v>0.84299999999999997</v>
      </c>
      <c r="BO30" s="7">
        <v>0.89200000000000002</v>
      </c>
      <c r="BP30" s="7">
        <v>0.87861</v>
      </c>
      <c r="BQ30" s="7">
        <v>0.84762999999999999</v>
      </c>
      <c r="BR30" s="7">
        <v>0.65803999999999996</v>
      </c>
      <c r="BS30" s="7">
        <v>0.54503999999999997</v>
      </c>
      <c r="BT30" s="7">
        <v>0.72680999999999996</v>
      </c>
      <c r="BU30" s="7">
        <v>4.3499999999999997E-2</v>
      </c>
      <c r="BV30" s="7">
        <v>0.30141000000000001</v>
      </c>
      <c r="BW30" s="7">
        <v>0.61011000000000004</v>
      </c>
      <c r="BX30" s="7">
        <v>0.61494000000000004</v>
      </c>
      <c r="BY30" s="7">
        <v>0.81237999999999999</v>
      </c>
      <c r="BZ30" s="7">
        <v>0.81184000000000001</v>
      </c>
      <c r="CA30" s="7">
        <v>0.82764000000000004</v>
      </c>
      <c r="CB30" s="7">
        <v>0.84331</v>
      </c>
      <c r="CC30" s="7">
        <v>0.89219000000000004</v>
      </c>
      <c r="CD30" s="7">
        <v>0.88329999999999997</v>
      </c>
      <c r="CE30" s="7">
        <v>0.85497000000000001</v>
      </c>
      <c r="CF30" s="7">
        <v>0.66703999999999997</v>
      </c>
      <c r="CG30" s="7">
        <v>0.55232999999999999</v>
      </c>
      <c r="CH30" s="7">
        <v>0.73285</v>
      </c>
      <c r="CI30" s="7">
        <v>4.3499999999999997E-2</v>
      </c>
      <c r="CJ30" s="7">
        <v>0.33173000000000002</v>
      </c>
      <c r="CK30" s="7">
        <v>0.65056999999999998</v>
      </c>
      <c r="CL30" s="7">
        <v>0.63849</v>
      </c>
      <c r="CM30" s="7">
        <v>0.82970999999999995</v>
      </c>
      <c r="CN30" s="7">
        <v>0.82199999999999995</v>
      </c>
      <c r="CO30" s="7">
        <v>0.83479999999999999</v>
      </c>
      <c r="CP30" s="7">
        <v>0.84758999999999995</v>
      </c>
      <c r="CQ30" s="7">
        <v>0.89444999999999997</v>
      </c>
      <c r="CR30" s="7">
        <v>0.88656000000000001</v>
      </c>
      <c r="CS30" s="7">
        <v>0.86377000000000004</v>
      </c>
      <c r="CT30" s="7">
        <v>0.69576000000000005</v>
      </c>
      <c r="CU30" s="7">
        <v>0.58235000000000003</v>
      </c>
      <c r="CV30" s="7">
        <v>0.75336000000000003</v>
      </c>
      <c r="CW30" s="7">
        <v>4.3499999999999997E-2</v>
      </c>
      <c r="CX30" s="7">
        <v>0.36131999999999997</v>
      </c>
      <c r="CY30" s="7">
        <v>0.69052999999999998</v>
      </c>
      <c r="CZ30" s="7">
        <v>0.66417000000000004</v>
      </c>
      <c r="DA30" s="7">
        <v>0.84606999999999999</v>
      </c>
      <c r="DB30" s="7">
        <v>0.83211000000000002</v>
      </c>
      <c r="DC30" s="7">
        <v>0.84143000000000001</v>
      </c>
      <c r="DD30" s="7">
        <v>0.85177999999999998</v>
      </c>
      <c r="DE30" s="7">
        <v>0.89683999999999997</v>
      </c>
      <c r="DF30" s="7">
        <v>0.89066000000000001</v>
      </c>
      <c r="DG30" s="7">
        <v>0.86914000000000002</v>
      </c>
      <c r="DH30" s="7">
        <v>0.72468999999999995</v>
      </c>
      <c r="DI30" s="7">
        <v>0.61233000000000004</v>
      </c>
      <c r="DJ30" s="7">
        <v>0.77385999999999999</v>
      </c>
      <c r="DK30" s="7">
        <v>4.3499999999999997E-2</v>
      </c>
      <c r="DL30" s="7">
        <v>0.37719999999999998</v>
      </c>
      <c r="DM30" s="7">
        <v>0.71887000000000001</v>
      </c>
      <c r="DN30" s="7">
        <v>0.68818000000000001</v>
      </c>
      <c r="DO30" s="7">
        <v>0.86199999999999999</v>
      </c>
      <c r="DP30" s="7">
        <v>0.84186000000000005</v>
      </c>
      <c r="DQ30" s="7">
        <v>0.84758999999999995</v>
      </c>
      <c r="DR30" s="7">
        <v>0.85582999999999998</v>
      </c>
      <c r="DS30" s="7">
        <v>0.89925999999999995</v>
      </c>
      <c r="DT30" s="7">
        <v>0.89378000000000002</v>
      </c>
      <c r="DU30" s="7">
        <v>0.87419999999999998</v>
      </c>
      <c r="DV30" s="7">
        <v>0.74834999999999996</v>
      </c>
      <c r="DW30" s="7">
        <v>0.63446000000000002</v>
      </c>
      <c r="DX30" s="7">
        <v>0.79098999999999997</v>
      </c>
      <c r="DY30" s="7">
        <v>4.3499999999999997E-2</v>
      </c>
      <c r="DZ30" s="7">
        <v>0.38640000000000002</v>
      </c>
      <c r="EA30" s="7">
        <v>0.73172999999999999</v>
      </c>
      <c r="EB30" s="7">
        <v>0.70116999999999996</v>
      </c>
      <c r="EC30" s="7">
        <v>0.87361999999999995</v>
      </c>
      <c r="ED30" s="7">
        <v>0.85048999999999997</v>
      </c>
      <c r="EE30" s="7">
        <v>0.85224999999999995</v>
      </c>
      <c r="EF30" s="7">
        <v>0.85853000000000002</v>
      </c>
      <c r="EG30" s="7">
        <v>0.90112000000000003</v>
      </c>
      <c r="EH30" s="7">
        <v>0.89490999999999998</v>
      </c>
      <c r="EI30" s="7">
        <v>0.87878000000000001</v>
      </c>
      <c r="EJ30" s="7">
        <v>0.76110999999999995</v>
      </c>
      <c r="EK30" s="7">
        <v>0.64700999999999997</v>
      </c>
      <c r="EL30" s="7">
        <v>0.80103000000000002</v>
      </c>
      <c r="EM30" s="7">
        <v>4.3499999999999997E-2</v>
      </c>
      <c r="EN30" s="7">
        <v>0.48424</v>
      </c>
      <c r="EO30" s="7">
        <v>0.78190000000000004</v>
      </c>
      <c r="EP30" s="7">
        <v>0.72858000000000001</v>
      </c>
      <c r="EQ30" s="7">
        <v>0.89561999999999997</v>
      </c>
      <c r="ER30" s="7">
        <v>0.86519999999999997</v>
      </c>
      <c r="ES30" s="7">
        <v>0.86724999999999997</v>
      </c>
      <c r="ET30" s="7">
        <v>0.86514000000000002</v>
      </c>
      <c r="EU30" s="7">
        <v>0.90510000000000002</v>
      </c>
      <c r="EV30" s="7">
        <v>0.89864999999999995</v>
      </c>
      <c r="EW30" s="7">
        <v>0.88246000000000002</v>
      </c>
      <c r="EX30" s="7">
        <v>0.79601</v>
      </c>
      <c r="EY30" s="7">
        <v>0.70179000000000002</v>
      </c>
      <c r="EZ30" s="7">
        <v>0.82674000000000003</v>
      </c>
      <c r="FA30" s="7">
        <v>4.3499999999999997E-2</v>
      </c>
      <c r="FB30" s="7">
        <v>0.46900999999999998</v>
      </c>
      <c r="FC30" s="7">
        <v>0.81284000000000001</v>
      </c>
      <c r="FD30" s="7">
        <v>0.79246000000000005</v>
      </c>
      <c r="FE30" s="7">
        <v>0.93483000000000005</v>
      </c>
      <c r="FF30" s="7">
        <v>0.88700000000000001</v>
      </c>
      <c r="FG30" s="7">
        <v>0.88832</v>
      </c>
      <c r="FH30" s="7">
        <v>0.87697999999999998</v>
      </c>
      <c r="FI30" s="7">
        <v>0.91191999999999995</v>
      </c>
      <c r="FJ30" s="7">
        <v>0.90503999999999996</v>
      </c>
      <c r="FK30" s="7">
        <v>0.88612000000000002</v>
      </c>
      <c r="FL30" s="7">
        <v>0.84045000000000003</v>
      </c>
      <c r="FM30" s="7">
        <v>0.72897999999999996</v>
      </c>
      <c r="FN30" s="7">
        <v>0.86029</v>
      </c>
      <c r="FO30" s="7">
        <v>4.3499999999999997E-2</v>
      </c>
      <c r="FP30" s="7">
        <v>0.44657999999999998</v>
      </c>
      <c r="FQ30" s="7">
        <v>0.80486999999999997</v>
      </c>
      <c r="FR30" s="7">
        <v>0.79917000000000005</v>
      </c>
      <c r="FS30" s="7">
        <v>0.95196999999999998</v>
      </c>
      <c r="FT30" s="7">
        <v>0.89876999999999996</v>
      </c>
      <c r="FU30" s="7">
        <v>0.89231000000000005</v>
      </c>
      <c r="FV30" s="7">
        <v>0.88380000000000003</v>
      </c>
      <c r="FW30" s="7">
        <v>0.91544000000000003</v>
      </c>
      <c r="FX30" s="7">
        <v>0.90646000000000004</v>
      </c>
      <c r="FY30" s="7">
        <v>0.89043000000000005</v>
      </c>
      <c r="FZ30" s="7">
        <v>0.84470999999999996</v>
      </c>
      <c r="GA30" s="7">
        <v>0.72597999999999996</v>
      </c>
      <c r="GB30" s="7">
        <v>0.86590999999999996</v>
      </c>
      <c r="GC30" s="7">
        <v>4.3499999999999997E-2</v>
      </c>
      <c r="GD30" s="7">
        <v>0.43653999999999998</v>
      </c>
      <c r="GE30" s="7">
        <v>0.80989</v>
      </c>
      <c r="GF30" s="7">
        <v>0.80552999999999997</v>
      </c>
      <c r="GG30" s="7">
        <v>0.96872999999999998</v>
      </c>
      <c r="GH30" s="7">
        <v>0.91369</v>
      </c>
      <c r="GI30" s="7">
        <v>0.90066000000000002</v>
      </c>
      <c r="GJ30" s="7">
        <v>0.89112000000000002</v>
      </c>
      <c r="GK30" s="7">
        <v>0.92205999999999999</v>
      </c>
      <c r="GL30" s="7">
        <v>0.90947</v>
      </c>
      <c r="GM30" s="7">
        <v>0.89398999999999995</v>
      </c>
      <c r="GN30" s="7">
        <v>0.85377999999999998</v>
      </c>
      <c r="GO30" s="7">
        <v>0.73007</v>
      </c>
      <c r="GP30" s="7">
        <v>0.87556999999999996</v>
      </c>
      <c r="GQ30" s="7">
        <v>4.3499999999999997E-2</v>
      </c>
      <c r="GR30" s="7">
        <v>0.41848000000000002</v>
      </c>
      <c r="GS30" s="7">
        <v>0.79652999999999996</v>
      </c>
      <c r="GT30" s="7">
        <v>0.80789999999999995</v>
      </c>
      <c r="GU30" s="7">
        <v>0.98018000000000005</v>
      </c>
      <c r="GV30" s="7">
        <v>0.92679</v>
      </c>
      <c r="GW30" s="7">
        <v>0.90754000000000001</v>
      </c>
      <c r="GX30" s="7">
        <v>0.89727999999999997</v>
      </c>
      <c r="GY30" s="7">
        <v>0.92647999999999997</v>
      </c>
      <c r="GZ30" s="7">
        <v>0.91222000000000003</v>
      </c>
      <c r="HA30" s="7">
        <v>0.89739000000000002</v>
      </c>
      <c r="HB30" s="7">
        <v>0.85306999999999999</v>
      </c>
      <c r="HC30" s="7">
        <v>0.72491000000000005</v>
      </c>
      <c r="HD30" s="7">
        <v>0.87883999999999995</v>
      </c>
      <c r="HE30" s="7">
        <v>4.3499999999999997E-2</v>
      </c>
      <c r="HF30" s="7">
        <v>0.40044000000000002</v>
      </c>
      <c r="HG30" s="7">
        <v>0.79415000000000002</v>
      </c>
      <c r="HH30" s="7">
        <v>0.81869999999999998</v>
      </c>
      <c r="HI30" s="7">
        <v>0.99495</v>
      </c>
      <c r="HJ30" s="7">
        <v>0.94254000000000004</v>
      </c>
      <c r="HK30" s="7">
        <v>0.91759000000000002</v>
      </c>
      <c r="HL30" s="7">
        <v>0.90464999999999995</v>
      </c>
      <c r="HM30" s="7">
        <v>0.93178000000000005</v>
      </c>
      <c r="HN30" s="7">
        <v>0.91569999999999996</v>
      </c>
      <c r="HO30" s="7">
        <v>0.90061999999999998</v>
      </c>
      <c r="HP30" s="7">
        <v>0.86033999999999999</v>
      </c>
      <c r="HQ30" s="7">
        <v>0.72543999999999997</v>
      </c>
      <c r="HR30" s="7">
        <v>0.88771999999999995</v>
      </c>
      <c r="HS30" s="7">
        <v>4.3499999999999997E-2</v>
      </c>
      <c r="HT30" s="7">
        <v>0.38424999999999998</v>
      </c>
      <c r="HU30" s="7">
        <v>0.77388999999999997</v>
      </c>
      <c r="HV30" s="7">
        <v>0.81325999999999998</v>
      </c>
      <c r="HW30" s="7">
        <v>0.95520000000000005</v>
      </c>
      <c r="HX30" s="7">
        <v>0.95455999999999996</v>
      </c>
      <c r="HY30" s="7">
        <v>0.92717000000000005</v>
      </c>
      <c r="HZ30" s="7">
        <v>0.91156000000000004</v>
      </c>
      <c r="IA30" s="7">
        <v>0.93708999999999998</v>
      </c>
      <c r="IB30" s="7">
        <v>0.91927000000000003</v>
      </c>
      <c r="IC30" s="7">
        <v>0.90390999999999999</v>
      </c>
      <c r="ID30" s="7">
        <v>0.83969000000000005</v>
      </c>
      <c r="IE30" s="7">
        <v>0.70682</v>
      </c>
      <c r="IF30" s="7">
        <v>0.87988999999999995</v>
      </c>
      <c r="IG30" s="7">
        <v>4.3499999999999997E-2</v>
      </c>
      <c r="IH30" s="7">
        <v>0.37039</v>
      </c>
      <c r="II30" s="7">
        <v>0.81154000000000004</v>
      </c>
      <c r="IJ30" s="7">
        <v>0.81440999999999997</v>
      </c>
      <c r="IK30" s="7">
        <v>1.00753</v>
      </c>
      <c r="IL30" s="7">
        <v>0.96555000000000002</v>
      </c>
      <c r="IM30" s="7">
        <v>0.93728</v>
      </c>
      <c r="IN30" s="7">
        <v>0.91908000000000001</v>
      </c>
      <c r="IO30" s="7">
        <v>0.94277999999999995</v>
      </c>
      <c r="IP30" s="7">
        <v>0.92323999999999995</v>
      </c>
      <c r="IQ30" s="7">
        <v>0.90727999999999998</v>
      </c>
      <c r="IR30" s="7">
        <v>0.86968999999999996</v>
      </c>
      <c r="IS30" s="7">
        <v>0.72470999999999997</v>
      </c>
      <c r="IT30" s="7">
        <v>0.90127999999999997</v>
      </c>
      <c r="IU30" s="7">
        <v>4.3499999999999997E-2</v>
      </c>
      <c r="IV30" s="7">
        <v>0.35861999999999999</v>
      </c>
      <c r="IW30" s="7">
        <v>0.81120999999999999</v>
      </c>
      <c r="IX30" s="7">
        <v>0.81386999999999998</v>
      </c>
      <c r="IY30" s="7">
        <v>0.96435999999999999</v>
      </c>
      <c r="IZ30" s="7">
        <v>0.97509999999999997</v>
      </c>
      <c r="JA30" s="7">
        <v>0.94755999999999996</v>
      </c>
      <c r="JB30" s="7">
        <v>0.92718999999999996</v>
      </c>
      <c r="JC30" s="7">
        <v>0.94889000000000001</v>
      </c>
      <c r="JD30" s="7">
        <v>0.92762999999999995</v>
      </c>
      <c r="JE30" s="7">
        <v>0.91081000000000001</v>
      </c>
      <c r="JF30" s="7">
        <v>0.85701000000000005</v>
      </c>
      <c r="JG30" s="7">
        <v>0.71291000000000004</v>
      </c>
      <c r="JH30" s="7">
        <v>0.89814000000000005</v>
      </c>
      <c r="JI30" s="7">
        <v>4.3499999999999997E-2</v>
      </c>
      <c r="JJ30" s="7">
        <v>0.34869</v>
      </c>
      <c r="JK30" s="7">
        <v>0.81093000000000004</v>
      </c>
      <c r="JL30" s="7">
        <v>0.81337999999999999</v>
      </c>
      <c r="JM30" s="7">
        <v>1.0144500000000001</v>
      </c>
      <c r="JN30" s="7">
        <v>0.98333000000000004</v>
      </c>
      <c r="JO30" s="7">
        <v>0.95762999999999998</v>
      </c>
      <c r="JP30" s="7">
        <v>0.93579000000000001</v>
      </c>
      <c r="JQ30" s="7">
        <v>0.95547000000000004</v>
      </c>
      <c r="JR30" s="7">
        <v>0.93242000000000003</v>
      </c>
      <c r="JS30" s="7">
        <v>0.91456000000000004</v>
      </c>
      <c r="JT30" s="7">
        <v>0.87170000000000003</v>
      </c>
      <c r="JU30" s="7">
        <v>0.72109000000000001</v>
      </c>
      <c r="JV30" s="7">
        <v>0.91047999999999996</v>
      </c>
    </row>
    <row r="31" spans="1:282">
      <c r="A31" s="109" t="s">
        <v>172</v>
      </c>
      <c r="B31" s="109" t="s">
        <v>230</v>
      </c>
      <c r="C31" s="7">
        <v>3.968E-2</v>
      </c>
      <c r="D31" s="7">
        <v>0.29849999999999999</v>
      </c>
      <c r="E31" s="7">
        <v>0.59699999999999998</v>
      </c>
      <c r="F31" s="7">
        <v>0.59699999999999998</v>
      </c>
      <c r="G31" s="7">
        <v>0.60199999999999998</v>
      </c>
      <c r="H31" s="7">
        <v>0.628</v>
      </c>
      <c r="I31" s="7">
        <v>0.628</v>
      </c>
      <c r="J31" s="7">
        <v>0.628</v>
      </c>
      <c r="K31" s="7">
        <v>0.748</v>
      </c>
      <c r="L31" s="7">
        <v>0.74841000000000002</v>
      </c>
      <c r="M31" s="7">
        <v>0.748</v>
      </c>
      <c r="N31" s="7">
        <v>0.59835000000000005</v>
      </c>
      <c r="O31" s="7">
        <v>0.50217999999999996</v>
      </c>
      <c r="P31" s="7">
        <v>0.61733000000000005</v>
      </c>
      <c r="Q31" s="7">
        <v>3.968E-2</v>
      </c>
      <c r="R31" s="7">
        <v>0.29849999999999999</v>
      </c>
      <c r="S31" s="7">
        <v>0.59699999999999998</v>
      </c>
      <c r="T31" s="7">
        <v>0.59699999999999998</v>
      </c>
      <c r="U31" s="7">
        <v>0.60199999999999998</v>
      </c>
      <c r="V31" s="7">
        <v>0.628</v>
      </c>
      <c r="W31" s="7">
        <v>0.628</v>
      </c>
      <c r="X31" s="7">
        <v>0.628</v>
      </c>
      <c r="Y31" s="7">
        <v>0.748</v>
      </c>
      <c r="Z31" s="7">
        <v>0.74827999999999995</v>
      </c>
      <c r="AA31" s="7">
        <v>0.748</v>
      </c>
      <c r="AB31" s="7">
        <v>0.59835000000000005</v>
      </c>
      <c r="AC31" s="7">
        <v>0.50244</v>
      </c>
      <c r="AD31" s="7">
        <v>0.61731999999999998</v>
      </c>
      <c r="AE31" s="7">
        <v>3.968E-2</v>
      </c>
      <c r="AF31" s="7">
        <v>0.29849999999999999</v>
      </c>
      <c r="AG31" s="7">
        <v>0.59699999999999998</v>
      </c>
      <c r="AH31" s="7">
        <v>0.59699999999999998</v>
      </c>
      <c r="AI31" s="7">
        <v>0.60199999999999998</v>
      </c>
      <c r="AJ31" s="7">
        <v>0.628</v>
      </c>
      <c r="AK31" s="7">
        <v>0.628</v>
      </c>
      <c r="AL31" s="7">
        <v>0.628</v>
      </c>
      <c r="AM31" s="7">
        <v>0.748</v>
      </c>
      <c r="AN31" s="7">
        <v>0.74812999999999996</v>
      </c>
      <c r="AO31" s="7">
        <v>0.748</v>
      </c>
      <c r="AP31" s="7">
        <v>0.59835000000000005</v>
      </c>
      <c r="AQ31" s="7">
        <v>0.50277000000000005</v>
      </c>
      <c r="AR31" s="7">
        <v>0.61733000000000005</v>
      </c>
      <c r="AS31" s="7">
        <v>3.968E-2</v>
      </c>
      <c r="AT31" s="7">
        <v>0.29849999999999999</v>
      </c>
      <c r="AU31" s="7">
        <v>0.59699999999999998</v>
      </c>
      <c r="AV31" s="7">
        <v>0.59699999999999998</v>
      </c>
      <c r="AW31" s="7">
        <v>0.60199999999999998</v>
      </c>
      <c r="AX31" s="7">
        <v>0.628</v>
      </c>
      <c r="AY31" s="7">
        <v>0.628</v>
      </c>
      <c r="AZ31" s="7">
        <v>0.628</v>
      </c>
      <c r="BA31" s="7">
        <v>0.748</v>
      </c>
      <c r="BB31" s="7">
        <v>0.748</v>
      </c>
      <c r="BC31" s="7">
        <v>0.748</v>
      </c>
      <c r="BD31" s="7">
        <v>0.59836</v>
      </c>
      <c r="BE31" s="7">
        <v>0.50317999999999996</v>
      </c>
      <c r="BF31" s="7">
        <v>0.61738000000000004</v>
      </c>
      <c r="BG31" s="7">
        <v>3.968E-2</v>
      </c>
      <c r="BH31" s="7">
        <v>0.29862</v>
      </c>
      <c r="BI31" s="7">
        <v>0.59784999999999999</v>
      </c>
      <c r="BJ31" s="7">
        <v>0.59826000000000001</v>
      </c>
      <c r="BK31" s="7">
        <v>0.60209999999999997</v>
      </c>
      <c r="BL31" s="7">
        <v>0.62805999999999995</v>
      </c>
      <c r="BM31" s="7">
        <v>0.62804000000000004</v>
      </c>
      <c r="BN31" s="7">
        <v>0.62805</v>
      </c>
      <c r="BO31" s="7">
        <v>0.748</v>
      </c>
      <c r="BP31" s="7">
        <v>0.74817</v>
      </c>
      <c r="BQ31" s="7">
        <v>0.748</v>
      </c>
      <c r="BR31" s="7">
        <v>0.59914000000000001</v>
      </c>
      <c r="BS31" s="7">
        <v>0.50427</v>
      </c>
      <c r="BT31" s="7">
        <v>0.61795</v>
      </c>
      <c r="BU31" s="7">
        <v>3.968E-2</v>
      </c>
      <c r="BV31" s="7">
        <v>0.30059000000000002</v>
      </c>
      <c r="BW31" s="7">
        <v>0.61187000000000002</v>
      </c>
      <c r="BX31" s="7">
        <v>0.61899000000000004</v>
      </c>
      <c r="BY31" s="7">
        <v>0.60402</v>
      </c>
      <c r="BZ31" s="7">
        <v>0.62924000000000002</v>
      </c>
      <c r="CA31" s="7">
        <v>0.62887000000000004</v>
      </c>
      <c r="CB31" s="7">
        <v>0.62853000000000003</v>
      </c>
      <c r="CC31" s="7">
        <v>0.74826000000000004</v>
      </c>
      <c r="CD31" s="7">
        <v>0.75051999999999996</v>
      </c>
      <c r="CE31" s="7">
        <v>0.74804000000000004</v>
      </c>
      <c r="CF31" s="7">
        <v>0.61207999999999996</v>
      </c>
      <c r="CG31" s="7">
        <v>0.51436000000000004</v>
      </c>
      <c r="CH31" s="7">
        <v>0.62626000000000004</v>
      </c>
      <c r="CI31" s="7">
        <v>3.968E-2</v>
      </c>
      <c r="CJ31" s="7">
        <v>0.34517999999999999</v>
      </c>
      <c r="CK31" s="7">
        <v>0.6714</v>
      </c>
      <c r="CL31" s="7">
        <v>0.65363000000000004</v>
      </c>
      <c r="CM31" s="7">
        <v>0.62949999999999995</v>
      </c>
      <c r="CN31" s="7">
        <v>0.64417999999999997</v>
      </c>
      <c r="CO31" s="7">
        <v>0.63944999999999996</v>
      </c>
      <c r="CP31" s="7">
        <v>0.63473000000000002</v>
      </c>
      <c r="CQ31" s="7">
        <v>0.75165000000000004</v>
      </c>
      <c r="CR31" s="7">
        <v>0.75194000000000005</v>
      </c>
      <c r="CS31" s="7">
        <v>0.75166999999999995</v>
      </c>
      <c r="CT31" s="7">
        <v>0.65398999999999996</v>
      </c>
      <c r="CU31" s="7">
        <v>0.55778000000000005</v>
      </c>
      <c r="CV31" s="7">
        <v>0.65576000000000001</v>
      </c>
      <c r="CW31" s="7">
        <v>3.968E-2</v>
      </c>
      <c r="CX31" s="7">
        <v>0.38872000000000001</v>
      </c>
      <c r="CY31" s="7">
        <v>0.73016999999999999</v>
      </c>
      <c r="CZ31" s="7">
        <v>0.69142999999999999</v>
      </c>
      <c r="DA31" s="7">
        <v>0.65356000000000003</v>
      </c>
      <c r="DB31" s="7">
        <v>0.65905000000000002</v>
      </c>
      <c r="DC31" s="7">
        <v>0.64922000000000002</v>
      </c>
      <c r="DD31" s="7">
        <v>0.64093999999999995</v>
      </c>
      <c r="DE31" s="7">
        <v>0.75512000000000001</v>
      </c>
      <c r="DF31" s="7">
        <v>0.75534999999999997</v>
      </c>
      <c r="DG31" s="7">
        <v>0.75173000000000001</v>
      </c>
      <c r="DH31" s="7">
        <v>0.69615000000000005</v>
      </c>
      <c r="DI31" s="7">
        <v>0.60107999999999995</v>
      </c>
      <c r="DJ31" s="7">
        <v>0.68518000000000001</v>
      </c>
      <c r="DK31" s="7">
        <v>3.968E-2</v>
      </c>
      <c r="DL31" s="7">
        <v>0.41847000000000001</v>
      </c>
      <c r="DM31" s="7">
        <v>0.77837999999999996</v>
      </c>
      <c r="DN31" s="7">
        <v>0.73011999999999999</v>
      </c>
      <c r="DO31" s="7">
        <v>0.67873000000000006</v>
      </c>
      <c r="DP31" s="7">
        <v>0.67466000000000004</v>
      </c>
      <c r="DQ31" s="7">
        <v>0.65913999999999995</v>
      </c>
      <c r="DR31" s="7">
        <v>0.64741000000000004</v>
      </c>
      <c r="DS31" s="7">
        <v>0.75892999999999999</v>
      </c>
      <c r="DT31" s="7">
        <v>0.75834999999999997</v>
      </c>
      <c r="DU31" s="7">
        <v>0.75263999999999998</v>
      </c>
      <c r="DV31" s="7">
        <v>0.73468</v>
      </c>
      <c r="DW31" s="7">
        <v>0.63765000000000005</v>
      </c>
      <c r="DX31" s="7">
        <v>0.71240000000000003</v>
      </c>
      <c r="DY31" s="7">
        <v>3.968E-2</v>
      </c>
      <c r="DZ31" s="7">
        <v>0.48220000000000002</v>
      </c>
      <c r="EA31" s="7">
        <v>0.84250000000000003</v>
      </c>
      <c r="EB31" s="7">
        <v>0.77107000000000003</v>
      </c>
      <c r="EC31" s="7">
        <v>0.70945000000000003</v>
      </c>
      <c r="ED31" s="7">
        <v>0.69530999999999998</v>
      </c>
      <c r="EE31" s="7">
        <v>0.66991000000000001</v>
      </c>
      <c r="EF31" s="7">
        <v>0.65278000000000003</v>
      </c>
      <c r="EG31" s="7">
        <v>0.76256000000000002</v>
      </c>
      <c r="EH31" s="7">
        <v>0.76029999999999998</v>
      </c>
      <c r="EI31" s="7">
        <v>0.75407000000000002</v>
      </c>
      <c r="EJ31" s="7">
        <v>0.78159999999999996</v>
      </c>
      <c r="EK31" s="7">
        <v>0.69044000000000005</v>
      </c>
      <c r="EL31" s="7">
        <v>0.74516000000000004</v>
      </c>
      <c r="EM31" s="7">
        <v>3.968E-2</v>
      </c>
      <c r="EN31" s="7">
        <v>0.51951000000000003</v>
      </c>
      <c r="EO31" s="7">
        <v>0.85975000000000001</v>
      </c>
      <c r="EP31" s="7">
        <v>0.79483000000000004</v>
      </c>
      <c r="EQ31" s="7">
        <v>0.72953000000000001</v>
      </c>
      <c r="ER31" s="7">
        <v>0.70755000000000001</v>
      </c>
      <c r="ES31" s="7">
        <v>0.68127000000000004</v>
      </c>
      <c r="ET31" s="7">
        <v>0.65891999999999995</v>
      </c>
      <c r="EU31" s="7">
        <v>0.76612999999999998</v>
      </c>
      <c r="EV31" s="7">
        <v>0.76244999999999996</v>
      </c>
      <c r="EW31" s="7">
        <v>0.75563999999999998</v>
      </c>
      <c r="EX31" s="7">
        <v>0.80157999999999996</v>
      </c>
      <c r="EY31" s="7">
        <v>0.71633000000000002</v>
      </c>
      <c r="EZ31" s="7">
        <v>0.76054999999999995</v>
      </c>
      <c r="FA31" s="7">
        <v>3.968E-2</v>
      </c>
      <c r="FB31" s="7">
        <v>0.50473999999999997</v>
      </c>
      <c r="FC31" s="7">
        <v>0.87951999999999997</v>
      </c>
      <c r="FD31" s="7">
        <v>0.85309999999999997</v>
      </c>
      <c r="FE31" s="7">
        <v>0.77036000000000004</v>
      </c>
      <c r="FF31" s="7">
        <v>0.73133000000000004</v>
      </c>
      <c r="FG31" s="7">
        <v>0.69872000000000001</v>
      </c>
      <c r="FH31" s="7">
        <v>0.66876999999999998</v>
      </c>
      <c r="FI31" s="7">
        <v>0.77202999999999999</v>
      </c>
      <c r="FJ31" s="7">
        <v>0.76602999999999999</v>
      </c>
      <c r="FK31" s="7">
        <v>0.75734999999999997</v>
      </c>
      <c r="FL31" s="7">
        <v>0.83991000000000005</v>
      </c>
      <c r="FM31" s="7">
        <v>0.73931999999999998</v>
      </c>
      <c r="FN31" s="7">
        <v>0.78951000000000005</v>
      </c>
      <c r="FO31" s="7">
        <v>3.968E-2</v>
      </c>
      <c r="FP31" s="7">
        <v>0.48318</v>
      </c>
      <c r="FQ31" s="7">
        <v>0.86895</v>
      </c>
      <c r="FR31" s="7">
        <v>0.86343999999999999</v>
      </c>
      <c r="FS31" s="7">
        <v>0.79307000000000005</v>
      </c>
      <c r="FT31" s="7">
        <v>0.74838000000000005</v>
      </c>
      <c r="FU31" s="7">
        <v>0.70772000000000002</v>
      </c>
      <c r="FV31" s="7">
        <v>0.67671000000000003</v>
      </c>
      <c r="FW31" s="7">
        <v>0.77646000000000004</v>
      </c>
      <c r="FX31" s="7">
        <v>0.76788999999999996</v>
      </c>
      <c r="FY31" s="7">
        <v>0.75953999999999999</v>
      </c>
      <c r="FZ31" s="7">
        <v>0.84557000000000004</v>
      </c>
      <c r="GA31" s="7">
        <v>0.73750000000000004</v>
      </c>
      <c r="GB31" s="7">
        <v>0.79681999999999997</v>
      </c>
      <c r="GC31" s="7">
        <v>4.0570000000000002E-2</v>
      </c>
      <c r="GD31" s="7">
        <v>0.46704000000000001</v>
      </c>
      <c r="GE31" s="7">
        <v>0.86245000000000005</v>
      </c>
      <c r="GF31" s="7">
        <v>0.86938000000000004</v>
      </c>
      <c r="GG31" s="7">
        <v>0.81264999999999998</v>
      </c>
      <c r="GH31" s="7">
        <v>0.76631000000000005</v>
      </c>
      <c r="GI31" s="7">
        <v>0.71857000000000004</v>
      </c>
      <c r="GJ31" s="7">
        <v>0.68494999999999995</v>
      </c>
      <c r="GK31" s="7">
        <v>0.78200999999999998</v>
      </c>
      <c r="GL31" s="7">
        <v>0.77015</v>
      </c>
      <c r="GM31" s="7">
        <v>0.76163999999999998</v>
      </c>
      <c r="GN31" s="7">
        <v>0.85053999999999996</v>
      </c>
      <c r="GO31" s="7">
        <v>0.73682999999999998</v>
      </c>
      <c r="GP31" s="7">
        <v>0.80418000000000001</v>
      </c>
      <c r="GQ31" s="7">
        <v>3.9730000000000001E-2</v>
      </c>
      <c r="GR31" s="7">
        <v>0.44312000000000001</v>
      </c>
      <c r="GS31" s="7">
        <v>0.84214</v>
      </c>
      <c r="GT31" s="7">
        <v>0.86821999999999999</v>
      </c>
      <c r="GU31" s="7">
        <v>0.82681000000000004</v>
      </c>
      <c r="GV31" s="7">
        <v>0.78313999999999995</v>
      </c>
      <c r="GW31" s="7">
        <v>0.73035000000000005</v>
      </c>
      <c r="GX31" s="7">
        <v>0.69335000000000002</v>
      </c>
      <c r="GY31" s="7">
        <v>0.78779999999999994</v>
      </c>
      <c r="GZ31" s="7">
        <v>0.77315</v>
      </c>
      <c r="HA31" s="7">
        <v>0.76378000000000001</v>
      </c>
      <c r="HB31" s="7">
        <v>0.84645999999999999</v>
      </c>
      <c r="HC31" s="7">
        <v>0.72751999999999994</v>
      </c>
      <c r="HD31" s="7">
        <v>0.80625000000000002</v>
      </c>
      <c r="HE31" s="7">
        <v>3.968E-2</v>
      </c>
      <c r="HF31" s="7">
        <v>0.42148999999999998</v>
      </c>
      <c r="HG31" s="7">
        <v>0.82689000000000001</v>
      </c>
      <c r="HH31" s="7">
        <v>0.86807000000000001</v>
      </c>
      <c r="HI31" s="7">
        <v>0.83977000000000002</v>
      </c>
      <c r="HJ31" s="7">
        <v>0.80066000000000004</v>
      </c>
      <c r="HK31" s="7">
        <v>0.74348000000000003</v>
      </c>
      <c r="HL31" s="7">
        <v>0.70267000000000002</v>
      </c>
      <c r="HM31" s="7">
        <v>0.79422999999999999</v>
      </c>
      <c r="HN31" s="7">
        <v>0.77688999999999997</v>
      </c>
      <c r="HO31" s="7">
        <v>0.76614000000000004</v>
      </c>
      <c r="HP31" s="7">
        <v>0.84438000000000002</v>
      </c>
      <c r="HQ31" s="7">
        <v>0.72033999999999998</v>
      </c>
      <c r="HR31" s="7">
        <v>0.80996000000000001</v>
      </c>
      <c r="HS31" s="7">
        <v>3.968E-2</v>
      </c>
      <c r="HT31" s="7">
        <v>0.40135999999999999</v>
      </c>
      <c r="HU31" s="7">
        <v>0.80378000000000005</v>
      </c>
      <c r="HV31" s="7">
        <v>0.85897000000000001</v>
      </c>
      <c r="HW31" s="7">
        <v>0.84721999999999997</v>
      </c>
      <c r="HX31" s="7">
        <v>0.81557999999999997</v>
      </c>
      <c r="HY31" s="7">
        <v>0.75685999999999998</v>
      </c>
      <c r="HZ31" s="7">
        <v>0.71240999999999999</v>
      </c>
      <c r="IA31" s="7">
        <v>0.80113999999999996</v>
      </c>
      <c r="IB31" s="7">
        <v>0.78117999999999999</v>
      </c>
      <c r="IC31" s="7">
        <v>0.76885000000000003</v>
      </c>
      <c r="ID31" s="7">
        <v>0.83484999999999998</v>
      </c>
      <c r="IE31" s="7">
        <v>0.70838000000000001</v>
      </c>
      <c r="IF31" s="7">
        <v>0.80920999999999998</v>
      </c>
      <c r="IG31" s="7">
        <v>3.968E-2</v>
      </c>
      <c r="IH31" s="7">
        <v>0.38421</v>
      </c>
      <c r="II31" s="7">
        <v>0.81147999999999998</v>
      </c>
      <c r="IJ31" s="7">
        <v>0.84682999999999997</v>
      </c>
      <c r="IK31" s="7">
        <v>0.85094000000000003</v>
      </c>
      <c r="IL31" s="7">
        <v>0.82874000000000003</v>
      </c>
      <c r="IM31" s="7">
        <v>0.77054999999999996</v>
      </c>
      <c r="IN31" s="7">
        <v>0.72299000000000002</v>
      </c>
      <c r="IO31" s="7">
        <v>0.80871999999999999</v>
      </c>
      <c r="IP31" s="7">
        <v>0.78610999999999998</v>
      </c>
      <c r="IQ31" s="7">
        <v>0.77195000000000003</v>
      </c>
      <c r="IR31" s="7">
        <v>0.83482000000000001</v>
      </c>
      <c r="IS31" s="7">
        <v>0.70398000000000005</v>
      </c>
      <c r="IT31" s="7">
        <v>0.81394999999999995</v>
      </c>
      <c r="IU31" s="7">
        <v>3.968E-2</v>
      </c>
      <c r="IV31" s="7">
        <v>0.36969999999999997</v>
      </c>
      <c r="IW31" s="7">
        <v>0.81115999999999999</v>
      </c>
      <c r="IX31" s="7">
        <v>0.83906999999999998</v>
      </c>
      <c r="IY31" s="7">
        <v>0.85111999999999999</v>
      </c>
      <c r="IZ31" s="7">
        <v>0.83969000000000005</v>
      </c>
      <c r="JA31" s="7">
        <v>0.78405999999999998</v>
      </c>
      <c r="JB31" s="7">
        <v>0.73426999999999998</v>
      </c>
      <c r="JC31" s="7">
        <v>0.81699999999999995</v>
      </c>
      <c r="JD31" s="7">
        <v>0.79168000000000005</v>
      </c>
      <c r="JE31" s="7">
        <v>0.77549999999999997</v>
      </c>
      <c r="JF31" s="7">
        <v>0.83221000000000001</v>
      </c>
      <c r="JG31" s="7">
        <v>0.69849000000000006</v>
      </c>
      <c r="JH31" s="7">
        <v>0.81708999999999998</v>
      </c>
      <c r="JI31" s="7">
        <v>3.968E-2</v>
      </c>
      <c r="JJ31" s="7">
        <v>0.35750999999999999</v>
      </c>
      <c r="JK31" s="7">
        <v>0.81088000000000005</v>
      </c>
      <c r="JL31" s="7">
        <v>0.83296000000000003</v>
      </c>
      <c r="JM31" s="7">
        <v>0.84953000000000001</v>
      </c>
      <c r="JN31" s="7">
        <v>0.84814999999999996</v>
      </c>
      <c r="JO31" s="7">
        <v>0.79693000000000003</v>
      </c>
      <c r="JP31" s="7">
        <v>0.74604000000000004</v>
      </c>
      <c r="JQ31" s="7">
        <v>0.82599</v>
      </c>
      <c r="JR31" s="7">
        <v>0.79790000000000005</v>
      </c>
      <c r="JS31" s="7">
        <v>0.77956000000000003</v>
      </c>
      <c r="JT31" s="7">
        <v>0.82965</v>
      </c>
      <c r="JU31" s="7">
        <v>0.69369000000000003</v>
      </c>
      <c r="JV31" s="7">
        <v>0.82003000000000004</v>
      </c>
    </row>
    <row r="32" spans="1:282">
      <c r="A32" s="109" t="s">
        <v>173</v>
      </c>
      <c r="B32" s="109" t="s">
        <v>231</v>
      </c>
      <c r="C32" s="7">
        <v>1.618E-2</v>
      </c>
      <c r="D32" s="7">
        <v>5.5E-2</v>
      </c>
      <c r="E32" s="7">
        <v>0.11</v>
      </c>
      <c r="F32" s="7">
        <v>0.151</v>
      </c>
      <c r="G32" s="7">
        <v>0.17699999999999999</v>
      </c>
      <c r="H32" s="7">
        <v>0.222</v>
      </c>
      <c r="I32" s="7">
        <v>0.23899999999999999</v>
      </c>
      <c r="J32" s="7">
        <v>0.27500000000000002</v>
      </c>
      <c r="K32" s="7">
        <v>0.29099999999999998</v>
      </c>
      <c r="L32" s="7">
        <v>0.29115999999999997</v>
      </c>
      <c r="M32" s="7">
        <v>0.29099999999999998</v>
      </c>
      <c r="N32" s="7">
        <v>0.14165</v>
      </c>
      <c r="O32" s="7">
        <v>0.11386</v>
      </c>
      <c r="P32" s="7">
        <v>0.183</v>
      </c>
      <c r="Q32" s="7">
        <v>1.618E-2</v>
      </c>
      <c r="R32" s="7">
        <v>5.5E-2</v>
      </c>
      <c r="S32" s="7">
        <v>0.11</v>
      </c>
      <c r="T32" s="7">
        <v>0.151</v>
      </c>
      <c r="U32" s="7">
        <v>0.17699999999999999</v>
      </c>
      <c r="V32" s="7">
        <v>0.222</v>
      </c>
      <c r="W32" s="7">
        <v>0.23899999999999999</v>
      </c>
      <c r="X32" s="7">
        <v>0.27500000000000002</v>
      </c>
      <c r="Y32" s="7">
        <v>0.29099999999999998</v>
      </c>
      <c r="Z32" s="7">
        <v>0.29110999999999998</v>
      </c>
      <c r="AA32" s="7">
        <v>0.29099999999999998</v>
      </c>
      <c r="AB32" s="7">
        <v>0.14169000000000001</v>
      </c>
      <c r="AC32" s="7">
        <v>0.11396000000000001</v>
      </c>
      <c r="AD32" s="7">
        <v>0.18304999999999999</v>
      </c>
      <c r="AE32" s="7">
        <v>1.618E-2</v>
      </c>
      <c r="AF32" s="7">
        <v>5.5E-2</v>
      </c>
      <c r="AG32" s="7">
        <v>0.11</v>
      </c>
      <c r="AH32" s="7">
        <v>0.151</v>
      </c>
      <c r="AI32" s="7">
        <v>0.17699999999999999</v>
      </c>
      <c r="AJ32" s="7">
        <v>0.222</v>
      </c>
      <c r="AK32" s="7">
        <v>0.23899999999999999</v>
      </c>
      <c r="AL32" s="7">
        <v>0.27500000000000002</v>
      </c>
      <c r="AM32" s="7">
        <v>0.29099999999999998</v>
      </c>
      <c r="AN32" s="7">
        <v>0.29104999999999998</v>
      </c>
      <c r="AO32" s="7">
        <v>0.29099999999999998</v>
      </c>
      <c r="AP32" s="7">
        <v>0.14174</v>
      </c>
      <c r="AQ32" s="7">
        <v>0.11409</v>
      </c>
      <c r="AR32" s="7">
        <v>0.18312999999999999</v>
      </c>
      <c r="AS32" s="7">
        <v>1.618E-2</v>
      </c>
      <c r="AT32" s="7">
        <v>5.5E-2</v>
      </c>
      <c r="AU32" s="7">
        <v>0.11</v>
      </c>
      <c r="AV32" s="7">
        <v>0.151</v>
      </c>
      <c r="AW32" s="7">
        <v>0.17699999999999999</v>
      </c>
      <c r="AX32" s="7">
        <v>0.222</v>
      </c>
      <c r="AY32" s="7">
        <v>0.23899999999999999</v>
      </c>
      <c r="AZ32" s="7">
        <v>0.27500000000000002</v>
      </c>
      <c r="BA32" s="7">
        <v>0.29099999999999998</v>
      </c>
      <c r="BB32" s="7">
        <v>0.29099999999999998</v>
      </c>
      <c r="BC32" s="7">
        <v>0.29099999999999998</v>
      </c>
      <c r="BD32" s="7">
        <v>0.14179</v>
      </c>
      <c r="BE32" s="7">
        <v>0.11425</v>
      </c>
      <c r="BF32" s="7">
        <v>0.18328</v>
      </c>
      <c r="BG32" s="7">
        <v>1.618E-2</v>
      </c>
      <c r="BH32" s="7">
        <v>5.518E-2</v>
      </c>
      <c r="BI32" s="7">
        <v>0.11138000000000001</v>
      </c>
      <c r="BJ32" s="7">
        <v>0.15304000000000001</v>
      </c>
      <c r="BK32" s="7">
        <v>0.17716999999999999</v>
      </c>
      <c r="BL32" s="7">
        <v>0.22211</v>
      </c>
      <c r="BM32" s="7">
        <v>0.23907</v>
      </c>
      <c r="BN32" s="7">
        <v>0.27509</v>
      </c>
      <c r="BO32" s="7">
        <v>0.29099999999999998</v>
      </c>
      <c r="BP32" s="7">
        <v>0.2913</v>
      </c>
      <c r="BQ32" s="7">
        <v>0.29099999999999998</v>
      </c>
      <c r="BR32" s="7">
        <v>0.14313000000000001</v>
      </c>
      <c r="BS32" s="7">
        <v>0.11537</v>
      </c>
      <c r="BT32" s="7">
        <v>0.18429000000000001</v>
      </c>
      <c r="BU32" s="7">
        <v>1.618E-2</v>
      </c>
      <c r="BV32" s="7">
        <v>5.8349999999999999E-2</v>
      </c>
      <c r="BW32" s="7">
        <v>0.13392999999999999</v>
      </c>
      <c r="BX32" s="7">
        <v>0.18639</v>
      </c>
      <c r="BY32" s="7">
        <v>0.18024999999999999</v>
      </c>
      <c r="BZ32" s="7">
        <v>0.22398999999999999</v>
      </c>
      <c r="CA32" s="7">
        <v>0.24038000000000001</v>
      </c>
      <c r="CB32" s="7">
        <v>0.27583999999999997</v>
      </c>
      <c r="CC32" s="7">
        <v>0.29146</v>
      </c>
      <c r="CD32" s="7">
        <v>0.29508000000000001</v>
      </c>
      <c r="CE32" s="7">
        <v>0.29107</v>
      </c>
      <c r="CF32" s="7">
        <v>0.16400999999999999</v>
      </c>
      <c r="CG32" s="7">
        <v>0.13086</v>
      </c>
      <c r="CH32" s="7">
        <v>0.19774</v>
      </c>
      <c r="CI32" s="7">
        <v>1.618E-2</v>
      </c>
      <c r="CJ32" s="7">
        <v>0.13006999999999999</v>
      </c>
      <c r="CK32" s="7">
        <v>0.22967000000000001</v>
      </c>
      <c r="CL32" s="7">
        <v>0.24213999999999999</v>
      </c>
      <c r="CM32" s="7">
        <v>0.22125</v>
      </c>
      <c r="CN32" s="7">
        <v>0.24801999999999999</v>
      </c>
      <c r="CO32" s="7">
        <v>0.25740000000000002</v>
      </c>
      <c r="CP32" s="7">
        <v>0.28584999999999999</v>
      </c>
      <c r="CQ32" s="7">
        <v>0.29687999999999998</v>
      </c>
      <c r="CR32" s="7">
        <v>0.29732999999999998</v>
      </c>
      <c r="CS32" s="7">
        <v>0.29692000000000002</v>
      </c>
      <c r="CT32" s="7">
        <v>0.23150000000000001</v>
      </c>
      <c r="CU32" s="7">
        <v>0.19989999999999999</v>
      </c>
      <c r="CV32" s="7">
        <v>0.24529000000000001</v>
      </c>
      <c r="CW32" s="7">
        <v>1.618E-2</v>
      </c>
      <c r="CX32" s="7">
        <v>0.20011000000000001</v>
      </c>
      <c r="CY32" s="7">
        <v>0.32422000000000001</v>
      </c>
      <c r="CZ32" s="7">
        <v>0.30292999999999998</v>
      </c>
      <c r="DA32" s="7">
        <v>0.25997999999999999</v>
      </c>
      <c r="DB32" s="7">
        <v>0.27199000000000001</v>
      </c>
      <c r="DC32" s="7">
        <v>0.27311999999999997</v>
      </c>
      <c r="DD32" s="7">
        <v>0.29583999999999999</v>
      </c>
      <c r="DE32" s="7">
        <v>0.30251</v>
      </c>
      <c r="DF32" s="7">
        <v>0.30287999999999998</v>
      </c>
      <c r="DG32" s="7">
        <v>0.29702000000000001</v>
      </c>
      <c r="DH32" s="7">
        <v>0.29941000000000001</v>
      </c>
      <c r="DI32" s="7">
        <v>0.26869999999999999</v>
      </c>
      <c r="DJ32" s="7">
        <v>0.29274</v>
      </c>
      <c r="DK32" s="7">
        <v>1.618E-2</v>
      </c>
      <c r="DL32" s="7">
        <v>0.21728</v>
      </c>
      <c r="DM32" s="7">
        <v>0.36619000000000002</v>
      </c>
      <c r="DN32" s="7">
        <v>0.34672999999999998</v>
      </c>
      <c r="DO32" s="7">
        <v>0.29110999999999998</v>
      </c>
      <c r="DP32" s="7">
        <v>0.29042000000000001</v>
      </c>
      <c r="DQ32" s="7">
        <v>0.28443000000000002</v>
      </c>
      <c r="DR32" s="7">
        <v>0.30348999999999998</v>
      </c>
      <c r="DS32" s="7">
        <v>0.30720999999999998</v>
      </c>
      <c r="DT32" s="7">
        <v>0.30581000000000003</v>
      </c>
      <c r="DU32" s="7">
        <v>0.29848999999999998</v>
      </c>
      <c r="DV32" s="7">
        <v>0.33889000000000002</v>
      </c>
      <c r="DW32" s="7">
        <v>0.30157</v>
      </c>
      <c r="DX32" s="7">
        <v>0.32124000000000003</v>
      </c>
      <c r="DY32" s="7">
        <v>1.618E-2</v>
      </c>
      <c r="DZ32" s="7">
        <v>0.19889000000000001</v>
      </c>
      <c r="EA32" s="7">
        <v>0.37191000000000002</v>
      </c>
      <c r="EB32" s="7">
        <v>0.36664000000000002</v>
      </c>
      <c r="EC32" s="7">
        <v>0.31414999999999998</v>
      </c>
      <c r="ED32" s="7">
        <v>0.30457000000000001</v>
      </c>
      <c r="EE32" s="7">
        <v>0.2918</v>
      </c>
      <c r="EF32" s="7">
        <v>0.30823</v>
      </c>
      <c r="EG32" s="7">
        <v>0.31069999999999998</v>
      </c>
      <c r="EH32" s="7">
        <v>0.30626999999999999</v>
      </c>
      <c r="EI32" s="7">
        <v>0.30031999999999998</v>
      </c>
      <c r="EJ32" s="7">
        <v>0.35404999999999998</v>
      </c>
      <c r="EK32" s="7">
        <v>0.30681000000000003</v>
      </c>
      <c r="EL32" s="7">
        <v>0.33362000000000003</v>
      </c>
      <c r="EM32" s="7">
        <v>1.618E-2</v>
      </c>
      <c r="EN32" s="7">
        <v>0.24024000000000001</v>
      </c>
      <c r="EO32" s="7">
        <v>0.39363999999999999</v>
      </c>
      <c r="EP32" s="7">
        <v>0.39345999999999998</v>
      </c>
      <c r="EQ32" s="7">
        <v>0.33903</v>
      </c>
      <c r="ER32" s="7">
        <v>0.32223000000000002</v>
      </c>
      <c r="ES32" s="7">
        <v>0.30154999999999998</v>
      </c>
      <c r="ET32" s="7">
        <v>0.31398999999999999</v>
      </c>
      <c r="EU32" s="7">
        <v>0.31437999999999999</v>
      </c>
      <c r="EV32" s="7">
        <v>0.30782999999999999</v>
      </c>
      <c r="EW32" s="7">
        <v>0.30181999999999998</v>
      </c>
      <c r="EX32" s="7">
        <v>0.37827</v>
      </c>
      <c r="EY32" s="7">
        <v>0.33655000000000002</v>
      </c>
      <c r="EZ32" s="7">
        <v>0.35220000000000001</v>
      </c>
      <c r="FA32" s="7">
        <v>1.618E-2</v>
      </c>
      <c r="FB32" s="7">
        <v>0.30945</v>
      </c>
      <c r="FC32" s="7">
        <v>0.44477</v>
      </c>
      <c r="FD32" s="7">
        <v>0.41797000000000001</v>
      </c>
      <c r="FE32" s="7">
        <v>0.36348999999999998</v>
      </c>
      <c r="FF32" s="7">
        <v>0.34100000000000003</v>
      </c>
      <c r="FG32" s="7">
        <v>0.31336999999999998</v>
      </c>
      <c r="FH32" s="7">
        <v>0.32072000000000001</v>
      </c>
      <c r="FI32" s="7">
        <v>0.31879999999999997</v>
      </c>
      <c r="FJ32" s="7">
        <v>0.31056</v>
      </c>
      <c r="FK32" s="7">
        <v>0.30332999999999999</v>
      </c>
      <c r="FL32" s="7">
        <v>0.41288999999999998</v>
      </c>
      <c r="FM32" s="7">
        <v>0.38185000000000002</v>
      </c>
      <c r="FN32" s="7">
        <v>0.37736999999999998</v>
      </c>
      <c r="FO32" s="7">
        <v>1.618E-2</v>
      </c>
      <c r="FP32" s="7">
        <v>0.36320000000000002</v>
      </c>
      <c r="FQ32" s="7">
        <v>0.48577999999999999</v>
      </c>
      <c r="FR32" s="7">
        <v>0.44639000000000001</v>
      </c>
      <c r="FS32" s="7">
        <v>0.38690999999999998</v>
      </c>
      <c r="FT32" s="7">
        <v>0.36052000000000001</v>
      </c>
      <c r="FU32" s="7">
        <v>0.32640000000000002</v>
      </c>
      <c r="FV32" s="7">
        <v>0.32949000000000001</v>
      </c>
      <c r="FW32" s="7">
        <v>0.32511000000000001</v>
      </c>
      <c r="FX32" s="7">
        <v>0.31281999999999999</v>
      </c>
      <c r="FY32" s="7">
        <v>0.30514999999999998</v>
      </c>
      <c r="FZ32" s="7">
        <v>0.44456000000000001</v>
      </c>
      <c r="GA32" s="7">
        <v>0.42030000000000001</v>
      </c>
      <c r="GB32" s="7">
        <v>0.40117000000000003</v>
      </c>
      <c r="GC32" s="7">
        <v>1.618E-2</v>
      </c>
      <c r="GD32" s="7">
        <v>0.31355</v>
      </c>
      <c r="GE32" s="7">
        <v>0.50368000000000002</v>
      </c>
      <c r="GF32" s="7">
        <v>0.47619</v>
      </c>
      <c r="GG32" s="7">
        <v>0.41217999999999999</v>
      </c>
      <c r="GH32" s="7">
        <v>0.37961</v>
      </c>
      <c r="GI32" s="7">
        <v>0.34103</v>
      </c>
      <c r="GJ32" s="7">
        <v>0.33866000000000002</v>
      </c>
      <c r="GK32" s="7">
        <v>0.33094000000000001</v>
      </c>
      <c r="GL32" s="7">
        <v>0.31608000000000003</v>
      </c>
      <c r="GM32" s="7">
        <v>0.30708000000000002</v>
      </c>
      <c r="GN32" s="7">
        <v>0.46837000000000001</v>
      </c>
      <c r="GO32" s="7">
        <v>0.42246</v>
      </c>
      <c r="GP32" s="7">
        <v>0.42031000000000002</v>
      </c>
      <c r="GQ32" s="7">
        <v>1.618E-2</v>
      </c>
      <c r="GR32" s="7">
        <v>0.25873000000000002</v>
      </c>
      <c r="GS32" s="7">
        <v>0.47453000000000001</v>
      </c>
      <c r="GT32" s="7">
        <v>0.49146000000000001</v>
      </c>
      <c r="GU32" s="7">
        <v>0.43260999999999999</v>
      </c>
      <c r="GV32" s="7">
        <v>0.39757999999999999</v>
      </c>
      <c r="GW32" s="7">
        <v>0.35415000000000002</v>
      </c>
      <c r="GX32" s="7">
        <v>0.34788999999999998</v>
      </c>
      <c r="GY32" s="7">
        <v>0.33673999999999998</v>
      </c>
      <c r="GZ32" s="7">
        <v>0.31977</v>
      </c>
      <c r="HA32" s="7">
        <v>0.30935000000000001</v>
      </c>
      <c r="HB32" s="7">
        <v>0.46815000000000001</v>
      </c>
      <c r="HC32" s="7">
        <v>0.40639999999999998</v>
      </c>
      <c r="HD32" s="7">
        <v>0.42499999999999999</v>
      </c>
      <c r="HE32" s="7">
        <v>1.618E-2</v>
      </c>
      <c r="HF32" s="7">
        <v>0.21561</v>
      </c>
      <c r="HG32" s="7">
        <v>0.60287999999999997</v>
      </c>
      <c r="HH32" s="7">
        <v>0.58414999999999995</v>
      </c>
      <c r="HI32" s="7">
        <v>0.48626999999999998</v>
      </c>
      <c r="HJ32" s="7">
        <v>0.43675000000000003</v>
      </c>
      <c r="HK32" s="7">
        <v>0.38040000000000002</v>
      </c>
      <c r="HL32" s="7">
        <v>0.36516999999999999</v>
      </c>
      <c r="HM32" s="7">
        <v>0.34776000000000001</v>
      </c>
      <c r="HN32" s="7">
        <v>0.32634999999999997</v>
      </c>
      <c r="HO32" s="7">
        <v>0.31197000000000003</v>
      </c>
      <c r="HP32" s="7">
        <v>0.56294</v>
      </c>
      <c r="HQ32" s="7">
        <v>0.46106000000000003</v>
      </c>
      <c r="HR32" s="7">
        <v>0.49048999999999998</v>
      </c>
      <c r="HS32" s="7">
        <v>1.618E-2</v>
      </c>
      <c r="HT32" s="7">
        <v>0.18174000000000001</v>
      </c>
      <c r="HU32" s="7">
        <v>0.53425</v>
      </c>
      <c r="HV32" s="7">
        <v>0.62663999999999997</v>
      </c>
      <c r="HW32" s="7">
        <v>0.56823999999999997</v>
      </c>
      <c r="HX32" s="7">
        <v>0.52444999999999997</v>
      </c>
      <c r="HY32" s="7">
        <v>0.46728999999999998</v>
      </c>
      <c r="HZ32" s="7">
        <v>0.44585000000000002</v>
      </c>
      <c r="IA32" s="7">
        <v>0.42120999999999997</v>
      </c>
      <c r="IB32" s="7">
        <v>0.33165</v>
      </c>
      <c r="IC32" s="7">
        <v>0.31558999999999998</v>
      </c>
      <c r="ID32" s="7">
        <v>0.57501000000000002</v>
      </c>
      <c r="IE32" s="7">
        <v>0.46028000000000002</v>
      </c>
      <c r="IF32" s="7">
        <v>0.53210000000000002</v>
      </c>
      <c r="IG32" s="7">
        <v>1.618E-2</v>
      </c>
      <c r="IH32" s="7">
        <v>0.15498999999999999</v>
      </c>
      <c r="II32" s="7">
        <v>0.80212000000000006</v>
      </c>
      <c r="IJ32" s="7">
        <v>0.80362999999999996</v>
      </c>
      <c r="IK32" s="7">
        <v>0.80525000000000002</v>
      </c>
      <c r="IL32" s="7">
        <v>0.54471000000000003</v>
      </c>
      <c r="IM32" s="7">
        <v>0.48455999999999999</v>
      </c>
      <c r="IN32" s="7">
        <v>0.45950000000000002</v>
      </c>
      <c r="IO32" s="7">
        <v>0.43103999999999998</v>
      </c>
      <c r="IP32" s="7">
        <v>0.35381000000000001</v>
      </c>
      <c r="IQ32" s="7">
        <v>0.31963000000000003</v>
      </c>
      <c r="IR32" s="7">
        <v>0.80352999999999997</v>
      </c>
      <c r="IS32" s="7">
        <v>0.61521999999999999</v>
      </c>
      <c r="IT32" s="7">
        <v>0.6694</v>
      </c>
      <c r="IU32" s="7">
        <v>1.618E-2</v>
      </c>
      <c r="IV32" s="7">
        <v>0.13389999999999999</v>
      </c>
      <c r="IW32" s="7">
        <v>0.80206</v>
      </c>
      <c r="IX32" s="7">
        <v>0.81216999999999995</v>
      </c>
      <c r="IY32" s="7">
        <v>0.81061000000000005</v>
      </c>
      <c r="IZ32" s="7">
        <v>0.61426999999999998</v>
      </c>
      <c r="JA32" s="7">
        <v>0.50244999999999995</v>
      </c>
      <c r="JB32" s="7">
        <v>0.47397</v>
      </c>
      <c r="JC32" s="7">
        <v>0.44177</v>
      </c>
      <c r="JD32" s="7">
        <v>0.37286999999999998</v>
      </c>
      <c r="JE32" s="7">
        <v>0.32823000000000002</v>
      </c>
      <c r="JF32" s="7">
        <v>0.80794999999999995</v>
      </c>
      <c r="JG32" s="7">
        <v>0.61306000000000005</v>
      </c>
      <c r="JH32" s="7">
        <v>0.68481999999999998</v>
      </c>
      <c r="JI32" s="7">
        <v>1.618E-2</v>
      </c>
      <c r="JJ32" s="7">
        <v>0.11728</v>
      </c>
      <c r="JK32" s="7">
        <v>0.80200000000000005</v>
      </c>
      <c r="JL32" s="7">
        <v>0.81881999999999999</v>
      </c>
      <c r="JM32" s="7">
        <v>0.81667000000000001</v>
      </c>
      <c r="JN32" s="7">
        <v>0.66896999999999995</v>
      </c>
      <c r="JO32" s="7">
        <v>0.53227000000000002</v>
      </c>
      <c r="JP32" s="7">
        <v>0.48920000000000002</v>
      </c>
      <c r="JQ32" s="7">
        <v>0.45337</v>
      </c>
      <c r="JR32" s="7">
        <v>0.38982</v>
      </c>
      <c r="JS32" s="7">
        <v>0.33944000000000002</v>
      </c>
      <c r="JT32" s="7">
        <v>0.81194999999999995</v>
      </c>
      <c r="JU32" s="7">
        <v>0.6119</v>
      </c>
      <c r="JV32" s="7">
        <v>0.69957999999999998</v>
      </c>
    </row>
    <row r="33" spans="1:282">
      <c r="A33" s="109" t="s">
        <v>174</v>
      </c>
      <c r="B33" s="109" t="s">
        <v>232</v>
      </c>
      <c r="C33" s="7">
        <v>9.6399999999999993E-3</v>
      </c>
      <c r="D33" s="7">
        <v>9.1199999999999996E-3</v>
      </c>
      <c r="E33" s="7">
        <v>1.7000000000000001E-2</v>
      </c>
      <c r="F33" s="7">
        <v>0.02</v>
      </c>
      <c r="G33" s="7">
        <v>5.0799999999999998E-2</v>
      </c>
      <c r="H33" s="7">
        <v>5.0799999999999998E-2</v>
      </c>
      <c r="I33" s="7">
        <v>5.0799999999999998E-2</v>
      </c>
      <c r="J33" s="7">
        <v>5.0799999999999998E-2</v>
      </c>
      <c r="K33" s="7">
        <v>5.0799999999999998E-2</v>
      </c>
      <c r="L33" s="7">
        <v>5.083E-2</v>
      </c>
      <c r="M33" s="7">
        <v>5.0799999999999998E-2</v>
      </c>
      <c r="N33" s="7">
        <v>2.7119999999999998E-2</v>
      </c>
      <c r="O33" s="7">
        <v>2.1350000000000001E-2</v>
      </c>
      <c r="P33" s="7">
        <v>3.6209999999999999E-2</v>
      </c>
      <c r="Q33" s="7">
        <v>9.6399999999999993E-3</v>
      </c>
      <c r="R33" s="7">
        <v>9.2499999999999995E-3</v>
      </c>
      <c r="S33" s="7">
        <v>1.7000000000000001E-2</v>
      </c>
      <c r="T33" s="7">
        <v>0.02</v>
      </c>
      <c r="U33" s="7">
        <v>5.0799999999999998E-2</v>
      </c>
      <c r="V33" s="7">
        <v>5.0799999999999998E-2</v>
      </c>
      <c r="W33" s="7">
        <v>5.0799999999999998E-2</v>
      </c>
      <c r="X33" s="7">
        <v>5.0799999999999998E-2</v>
      </c>
      <c r="Y33" s="7">
        <v>5.0799999999999998E-2</v>
      </c>
      <c r="Z33" s="7">
        <v>5.0819999999999997E-2</v>
      </c>
      <c r="AA33" s="7">
        <v>5.0799999999999998E-2</v>
      </c>
      <c r="AB33" s="7">
        <v>2.7130000000000001E-2</v>
      </c>
      <c r="AC33" s="7">
        <v>2.1409999999999998E-2</v>
      </c>
      <c r="AD33" s="7">
        <v>3.6229999999999998E-2</v>
      </c>
      <c r="AE33" s="7">
        <v>9.6399999999999993E-3</v>
      </c>
      <c r="AF33" s="7">
        <v>9.3399999999999993E-3</v>
      </c>
      <c r="AG33" s="7">
        <v>1.7000000000000001E-2</v>
      </c>
      <c r="AH33" s="7">
        <v>0.02</v>
      </c>
      <c r="AI33" s="7">
        <v>5.0799999999999998E-2</v>
      </c>
      <c r="AJ33" s="7">
        <v>5.0799999999999998E-2</v>
      </c>
      <c r="AK33" s="7">
        <v>5.0799999999999998E-2</v>
      </c>
      <c r="AL33" s="7">
        <v>5.0799999999999998E-2</v>
      </c>
      <c r="AM33" s="7">
        <v>5.0799999999999998E-2</v>
      </c>
      <c r="AN33" s="7">
        <v>5.0810000000000001E-2</v>
      </c>
      <c r="AO33" s="7">
        <v>5.0799999999999998E-2</v>
      </c>
      <c r="AP33" s="7">
        <v>2.7150000000000001E-2</v>
      </c>
      <c r="AQ33" s="7">
        <v>2.147E-2</v>
      </c>
      <c r="AR33" s="7">
        <v>3.6249999999999998E-2</v>
      </c>
      <c r="AS33" s="7">
        <v>9.6399999999999993E-3</v>
      </c>
      <c r="AT33" s="7">
        <v>9.41E-3</v>
      </c>
      <c r="AU33" s="7">
        <v>1.7000000000000001E-2</v>
      </c>
      <c r="AV33" s="7">
        <v>0.02</v>
      </c>
      <c r="AW33" s="7">
        <v>5.0799999999999998E-2</v>
      </c>
      <c r="AX33" s="7">
        <v>5.0799999999999998E-2</v>
      </c>
      <c r="AY33" s="7">
        <v>5.0799999999999998E-2</v>
      </c>
      <c r="AZ33" s="7">
        <v>5.0799999999999998E-2</v>
      </c>
      <c r="BA33" s="7">
        <v>5.0799999999999998E-2</v>
      </c>
      <c r="BB33" s="7">
        <v>5.0799999999999998E-2</v>
      </c>
      <c r="BC33" s="7">
        <v>5.0799999999999998E-2</v>
      </c>
      <c r="BD33" s="7">
        <v>2.7179999999999999E-2</v>
      </c>
      <c r="BE33" s="7">
        <v>2.154E-2</v>
      </c>
      <c r="BF33" s="7">
        <v>3.6290000000000003E-2</v>
      </c>
      <c r="BG33" s="7">
        <v>9.6399999999999993E-3</v>
      </c>
      <c r="BH33" s="7">
        <v>9.58E-3</v>
      </c>
      <c r="BI33" s="7">
        <v>1.797E-2</v>
      </c>
      <c r="BJ33" s="7">
        <v>2.1430000000000001E-2</v>
      </c>
      <c r="BK33" s="7">
        <v>5.0930000000000003E-2</v>
      </c>
      <c r="BL33" s="7">
        <v>5.0880000000000002E-2</v>
      </c>
      <c r="BM33" s="7">
        <v>5.0900000000000001E-2</v>
      </c>
      <c r="BN33" s="7">
        <v>5.0799999999999998E-2</v>
      </c>
      <c r="BO33" s="7">
        <v>5.0799999999999998E-2</v>
      </c>
      <c r="BP33" s="7">
        <v>5.1029999999999999E-2</v>
      </c>
      <c r="BQ33" s="7">
        <v>5.0799999999999998E-2</v>
      </c>
      <c r="BR33" s="7">
        <v>2.81E-2</v>
      </c>
      <c r="BS33" s="7">
        <v>2.2259999999999999E-2</v>
      </c>
      <c r="BT33" s="7">
        <v>3.6920000000000001E-2</v>
      </c>
      <c r="BU33" s="7">
        <v>9.6399999999999993E-3</v>
      </c>
      <c r="BV33" s="7">
        <v>1.1860000000000001E-2</v>
      </c>
      <c r="BW33" s="7">
        <v>3.3820000000000003E-2</v>
      </c>
      <c r="BX33" s="7">
        <v>4.4859999999999997E-2</v>
      </c>
      <c r="BY33" s="7">
        <v>5.3109999999999997E-2</v>
      </c>
      <c r="BZ33" s="7">
        <v>5.2170000000000001E-2</v>
      </c>
      <c r="CA33" s="7">
        <v>5.1810000000000002E-2</v>
      </c>
      <c r="CB33" s="7">
        <v>5.1339999999999997E-2</v>
      </c>
      <c r="CC33" s="7">
        <v>5.1139999999999998E-2</v>
      </c>
      <c r="CD33" s="7">
        <v>5.3620000000000001E-2</v>
      </c>
      <c r="CE33" s="7">
        <v>5.0860000000000002E-2</v>
      </c>
      <c r="CF33" s="7">
        <v>4.2759999999999999E-2</v>
      </c>
      <c r="CG33" s="7">
        <v>3.3070000000000002E-2</v>
      </c>
      <c r="CH33" s="7">
        <v>4.6249999999999999E-2</v>
      </c>
      <c r="CI33" s="7">
        <v>9.6399999999999993E-3</v>
      </c>
      <c r="CJ33" s="7">
        <v>6.2210000000000001E-2</v>
      </c>
      <c r="CK33" s="7">
        <v>0.10099</v>
      </c>
      <c r="CL33" s="7">
        <v>8.4000000000000005E-2</v>
      </c>
      <c r="CM33" s="7">
        <v>8.1900000000000001E-2</v>
      </c>
      <c r="CN33" s="7">
        <v>6.9000000000000006E-2</v>
      </c>
      <c r="CO33" s="7">
        <v>6.3689999999999997E-2</v>
      </c>
      <c r="CP33" s="7">
        <v>5.8389999999999997E-2</v>
      </c>
      <c r="CQ33" s="7">
        <v>5.4899999999999997E-2</v>
      </c>
      <c r="CR33" s="7">
        <v>5.5320000000000001E-2</v>
      </c>
      <c r="CS33" s="7">
        <v>5.4870000000000002E-2</v>
      </c>
      <c r="CT33" s="7">
        <v>9.01E-2</v>
      </c>
      <c r="CU33" s="7">
        <v>8.1409999999999996E-2</v>
      </c>
      <c r="CV33" s="7">
        <v>7.9469999999999999E-2</v>
      </c>
      <c r="CW33" s="7">
        <v>9.6399999999999993E-3</v>
      </c>
      <c r="CX33" s="7">
        <v>0.11142000000000001</v>
      </c>
      <c r="CY33" s="7">
        <v>0.16733000000000001</v>
      </c>
      <c r="CZ33" s="7">
        <v>0.12664</v>
      </c>
      <c r="DA33" s="7">
        <v>0.10904999999999999</v>
      </c>
      <c r="DB33" s="7">
        <v>8.5809999999999997E-2</v>
      </c>
      <c r="DC33" s="7">
        <v>7.4709999999999999E-2</v>
      </c>
      <c r="DD33" s="7">
        <v>6.5369999999999998E-2</v>
      </c>
      <c r="DE33" s="7">
        <v>5.885E-2</v>
      </c>
      <c r="DF33" s="7">
        <v>5.9270000000000003E-2</v>
      </c>
      <c r="DG33" s="7">
        <v>5.4980000000000001E-2</v>
      </c>
      <c r="DH33" s="7">
        <v>0.13772000000000001</v>
      </c>
      <c r="DI33" s="7">
        <v>0.12958</v>
      </c>
      <c r="DJ33" s="7">
        <v>0.11260000000000001</v>
      </c>
      <c r="DK33" s="7">
        <v>9.6399999999999993E-3</v>
      </c>
      <c r="DL33" s="7">
        <v>0.14471999999999999</v>
      </c>
      <c r="DM33" s="7">
        <v>0.22289999999999999</v>
      </c>
      <c r="DN33" s="7">
        <v>0.17086000000000001</v>
      </c>
      <c r="DO33" s="7">
        <v>0.13775000000000001</v>
      </c>
      <c r="DP33" s="7">
        <v>0.10359</v>
      </c>
      <c r="DQ33" s="7">
        <v>8.609E-2</v>
      </c>
      <c r="DR33" s="7">
        <v>7.2749999999999995E-2</v>
      </c>
      <c r="DS33" s="7">
        <v>6.3109999999999999E-2</v>
      </c>
      <c r="DT33" s="7">
        <v>6.2659999999999993E-2</v>
      </c>
      <c r="DU33" s="7">
        <v>5.6059999999999999E-2</v>
      </c>
      <c r="DV33" s="7">
        <v>0.18196000000000001</v>
      </c>
      <c r="DW33" s="7">
        <v>0.17052999999999999</v>
      </c>
      <c r="DX33" s="7">
        <v>0.14369999999999999</v>
      </c>
      <c r="DY33" s="7">
        <v>9.6399999999999993E-3</v>
      </c>
      <c r="DZ33" s="7">
        <v>0.15548000000000001</v>
      </c>
      <c r="EA33" s="7">
        <v>0.24493999999999999</v>
      </c>
      <c r="EB33" s="7">
        <v>0.20158000000000001</v>
      </c>
      <c r="EC33" s="7">
        <v>0.16334000000000001</v>
      </c>
      <c r="ED33" s="7">
        <v>0.12127</v>
      </c>
      <c r="EE33" s="7">
        <v>9.5560000000000006E-2</v>
      </c>
      <c r="EF33" s="7">
        <v>7.7840000000000006E-2</v>
      </c>
      <c r="EG33" s="7">
        <v>6.6619999999999999E-2</v>
      </c>
      <c r="EH33" s="7">
        <v>6.3329999999999997E-2</v>
      </c>
      <c r="EI33" s="7">
        <v>5.7709999999999997E-2</v>
      </c>
      <c r="EJ33" s="7">
        <v>0.20774000000000001</v>
      </c>
      <c r="EK33" s="7">
        <v>0.19183</v>
      </c>
      <c r="EL33" s="7">
        <v>0.16303999999999999</v>
      </c>
      <c r="EM33" s="7">
        <v>9.6399999999999993E-3</v>
      </c>
      <c r="EN33" s="7">
        <v>0.19461000000000001</v>
      </c>
      <c r="EO33" s="7">
        <v>0.30786999999999998</v>
      </c>
      <c r="EP33" s="7">
        <v>0.24947</v>
      </c>
      <c r="EQ33" s="7">
        <v>0.20308999999999999</v>
      </c>
      <c r="ER33" s="7">
        <v>0.14457999999999999</v>
      </c>
      <c r="ES33" s="7">
        <v>0.10924</v>
      </c>
      <c r="ET33" s="7">
        <v>8.4949999999999998E-2</v>
      </c>
      <c r="EU33" s="7">
        <v>7.0730000000000001E-2</v>
      </c>
      <c r="EV33" s="7">
        <v>6.4320000000000002E-2</v>
      </c>
      <c r="EW33" s="7">
        <v>5.9119999999999999E-2</v>
      </c>
      <c r="EX33" s="7">
        <v>0.25901000000000002</v>
      </c>
      <c r="EY33" s="7">
        <v>0.23955000000000001</v>
      </c>
      <c r="EZ33" s="7">
        <v>0.19893</v>
      </c>
      <c r="FA33" s="7">
        <v>9.6399999999999993E-3</v>
      </c>
      <c r="FB33" s="7">
        <v>0.28721000000000002</v>
      </c>
      <c r="FC33" s="7">
        <v>0.43572</v>
      </c>
      <c r="FD33" s="7">
        <v>0.33149000000000001</v>
      </c>
      <c r="FE33" s="7">
        <v>0.25629999999999997</v>
      </c>
      <c r="FF33" s="7">
        <v>0.17674999999999999</v>
      </c>
      <c r="FG33" s="7">
        <v>0.12489</v>
      </c>
      <c r="FH33" s="7">
        <v>9.282E-2</v>
      </c>
      <c r="FI33" s="7">
        <v>7.5130000000000002E-2</v>
      </c>
      <c r="FJ33" s="7">
        <v>6.694E-2</v>
      </c>
      <c r="FK33" s="7">
        <v>6.0429999999999998E-2</v>
      </c>
      <c r="FL33" s="7">
        <v>0.35031000000000001</v>
      </c>
      <c r="FM33" s="7">
        <v>0.33137</v>
      </c>
      <c r="FN33" s="7">
        <v>0.25986999999999999</v>
      </c>
      <c r="FO33" s="7">
        <v>9.6399999999999993E-3</v>
      </c>
      <c r="FP33" s="7">
        <v>0.34366999999999998</v>
      </c>
      <c r="FQ33" s="7">
        <v>0.48585</v>
      </c>
      <c r="FR33" s="7">
        <v>0.37739</v>
      </c>
      <c r="FS33" s="7">
        <v>0.29224</v>
      </c>
      <c r="FT33" s="7">
        <v>0.20255999999999999</v>
      </c>
      <c r="FU33" s="7">
        <v>0.14166000000000001</v>
      </c>
      <c r="FV33" s="7">
        <v>0.104</v>
      </c>
      <c r="FW33" s="7">
        <v>8.1320000000000003E-2</v>
      </c>
      <c r="FX33" s="7">
        <v>7.0760000000000003E-2</v>
      </c>
      <c r="FY33" s="7">
        <v>6.207E-2</v>
      </c>
      <c r="FZ33" s="7">
        <v>0.39467000000000002</v>
      </c>
      <c r="GA33" s="7">
        <v>0.37946000000000002</v>
      </c>
      <c r="GB33" s="7">
        <v>0.29215999999999998</v>
      </c>
      <c r="GC33" s="7">
        <v>9.6399999999999993E-3</v>
      </c>
      <c r="GD33" s="7">
        <v>0.28469</v>
      </c>
      <c r="GE33" s="7">
        <v>0.49933</v>
      </c>
      <c r="GF33" s="7">
        <v>0.42044999999999999</v>
      </c>
      <c r="GG33" s="7">
        <v>0.32732</v>
      </c>
      <c r="GH33" s="7">
        <v>0.22850999999999999</v>
      </c>
      <c r="GI33" s="7">
        <v>0.15897</v>
      </c>
      <c r="GJ33" s="7">
        <v>0.11536</v>
      </c>
      <c r="GK33" s="7">
        <v>8.8760000000000006E-2</v>
      </c>
      <c r="GL33" s="7">
        <v>7.3380000000000001E-2</v>
      </c>
      <c r="GM33" s="7">
        <v>6.4259999999999998E-2</v>
      </c>
      <c r="GN33" s="7">
        <v>0.42386000000000001</v>
      </c>
      <c r="GO33" s="7">
        <v>0.38258999999999999</v>
      </c>
      <c r="GP33" s="7">
        <v>0.31547999999999998</v>
      </c>
      <c r="GQ33" s="7">
        <v>9.6399999999999993E-3</v>
      </c>
      <c r="GR33" s="7">
        <v>0.22622</v>
      </c>
      <c r="GS33" s="7">
        <v>0.45423999999999998</v>
      </c>
      <c r="GT33" s="7">
        <v>0.43857000000000002</v>
      </c>
      <c r="GU33" s="7">
        <v>0.35538999999999998</v>
      </c>
      <c r="GV33" s="7">
        <v>0.25135999999999997</v>
      </c>
      <c r="GW33" s="7">
        <v>0.17535000000000001</v>
      </c>
      <c r="GX33" s="7">
        <v>0.12583</v>
      </c>
      <c r="GY33" s="7">
        <v>9.5250000000000001E-2</v>
      </c>
      <c r="GZ33" s="7">
        <v>7.7200000000000005E-2</v>
      </c>
      <c r="HA33" s="7">
        <v>6.6559999999999994E-2</v>
      </c>
      <c r="HB33" s="7">
        <v>0.42061999999999999</v>
      </c>
      <c r="HC33" s="7">
        <v>0.36329</v>
      </c>
      <c r="HD33" s="7">
        <v>0.31903999999999999</v>
      </c>
      <c r="HE33" s="7">
        <v>9.6399999999999993E-3</v>
      </c>
      <c r="HF33" s="7">
        <v>0.18165999999999999</v>
      </c>
      <c r="HG33" s="7">
        <v>0.40762999999999999</v>
      </c>
      <c r="HH33" s="7">
        <v>0.44335000000000002</v>
      </c>
      <c r="HI33" s="7">
        <v>0.38140000000000002</v>
      </c>
      <c r="HJ33" s="7">
        <v>0.27548</v>
      </c>
      <c r="HK33" s="7">
        <v>0.19344</v>
      </c>
      <c r="HL33" s="7">
        <v>0.13783000000000001</v>
      </c>
      <c r="HM33" s="7">
        <v>0.10278</v>
      </c>
      <c r="HN33" s="7">
        <v>8.1699999999999995E-2</v>
      </c>
      <c r="HO33" s="7">
        <v>6.9239999999999996E-2</v>
      </c>
      <c r="HP33" s="7">
        <v>0.41199999999999998</v>
      </c>
      <c r="HQ33" s="7">
        <v>0.34443000000000001</v>
      </c>
      <c r="HR33" s="7">
        <v>0.32016</v>
      </c>
      <c r="HS33" s="7">
        <v>9.6399999999999993E-3</v>
      </c>
      <c r="HT33" s="7">
        <v>0.14541000000000001</v>
      </c>
      <c r="HU33" s="7">
        <v>0.36596000000000001</v>
      </c>
      <c r="HV33" s="7">
        <v>0.48766999999999999</v>
      </c>
      <c r="HW33" s="7">
        <v>0.49726999999999999</v>
      </c>
      <c r="HX33" s="7">
        <v>0.41565999999999997</v>
      </c>
      <c r="HY33" s="7">
        <v>0.33500999999999997</v>
      </c>
      <c r="HZ33" s="7">
        <v>0.27128999999999998</v>
      </c>
      <c r="IA33" s="7">
        <v>0.22595000000000001</v>
      </c>
      <c r="IB33" s="7">
        <v>8.6919999999999997E-2</v>
      </c>
      <c r="IC33" s="7">
        <v>7.238E-2</v>
      </c>
      <c r="ID33" s="7">
        <v>0.44478000000000001</v>
      </c>
      <c r="IE33" s="7">
        <v>0.35743999999999998</v>
      </c>
      <c r="IF33" s="7">
        <v>0.39578999999999998</v>
      </c>
      <c r="IG33" s="7">
        <v>9.6399999999999993E-3</v>
      </c>
      <c r="IH33" s="7">
        <v>0.11677</v>
      </c>
      <c r="II33" s="7">
        <v>0.80032999999999999</v>
      </c>
      <c r="IJ33" s="7">
        <v>0.80047999999999997</v>
      </c>
      <c r="IK33" s="7">
        <v>0.80150999999999994</v>
      </c>
      <c r="IL33" s="7">
        <v>0.43426999999999999</v>
      </c>
      <c r="IM33" s="7">
        <v>0.35377999999999998</v>
      </c>
      <c r="IN33" s="7">
        <v>0.28643000000000002</v>
      </c>
      <c r="IO33" s="7">
        <v>0.23691000000000001</v>
      </c>
      <c r="IP33" s="7">
        <v>0.12134</v>
      </c>
      <c r="IQ33" s="7">
        <v>7.6039999999999996E-2</v>
      </c>
      <c r="IR33" s="7">
        <v>0.80071999999999999</v>
      </c>
      <c r="IS33" s="7">
        <v>0.60211999999999999</v>
      </c>
      <c r="IT33" s="7">
        <v>0.60609000000000002</v>
      </c>
      <c r="IU33" s="7">
        <v>9.6399999999999993E-3</v>
      </c>
      <c r="IV33" s="7">
        <v>9.4189999999999996E-2</v>
      </c>
      <c r="IW33" s="7">
        <v>0.80032000000000003</v>
      </c>
      <c r="IX33" s="7">
        <v>0.80100000000000005</v>
      </c>
      <c r="IY33" s="7">
        <v>0.80806</v>
      </c>
      <c r="IZ33" s="7">
        <v>0.51788000000000001</v>
      </c>
      <c r="JA33" s="7">
        <v>0.37243999999999999</v>
      </c>
      <c r="JB33" s="7">
        <v>0.30237999999999998</v>
      </c>
      <c r="JC33" s="7">
        <v>0.24884999999999999</v>
      </c>
      <c r="JD33" s="7">
        <v>0.14985999999999999</v>
      </c>
      <c r="JE33" s="7">
        <v>8.7440000000000004E-2</v>
      </c>
      <c r="JF33" s="7">
        <v>0.80281999999999998</v>
      </c>
      <c r="JG33" s="7">
        <v>0.59792999999999996</v>
      </c>
      <c r="JH33" s="7">
        <v>0.62190999999999996</v>
      </c>
      <c r="JI33" s="7">
        <v>9.6399999999999993E-3</v>
      </c>
      <c r="JJ33" s="7">
        <v>7.639E-2</v>
      </c>
      <c r="JK33" s="7">
        <v>0.80030999999999997</v>
      </c>
      <c r="JL33" s="7">
        <v>0.80140999999999996</v>
      </c>
      <c r="JM33" s="7">
        <v>0.81325999999999998</v>
      </c>
      <c r="JN33" s="7">
        <v>0.58364000000000005</v>
      </c>
      <c r="JO33" s="7">
        <v>0.40610000000000002</v>
      </c>
      <c r="JP33" s="7">
        <v>0.31891999999999998</v>
      </c>
      <c r="JQ33" s="7">
        <v>0.26172000000000001</v>
      </c>
      <c r="JR33" s="7">
        <v>0.17422000000000001</v>
      </c>
      <c r="JS33" s="7">
        <v>0.10313</v>
      </c>
      <c r="JT33" s="7">
        <v>0.80449000000000004</v>
      </c>
      <c r="JU33" s="7">
        <v>0.59482000000000002</v>
      </c>
      <c r="JV33" s="7">
        <v>0.63702999999999999</v>
      </c>
    </row>
    <row r="34" spans="1:282">
      <c r="A34" s="109" t="s">
        <v>175</v>
      </c>
      <c r="B34" s="109" t="s">
        <v>233</v>
      </c>
      <c r="C34" s="7">
        <v>2.4479999999999998E-2</v>
      </c>
      <c r="D34" s="7">
        <v>0.27073000000000003</v>
      </c>
      <c r="E34" s="7">
        <v>0.54147000000000001</v>
      </c>
      <c r="F34" s="7">
        <v>0.54147000000000001</v>
      </c>
      <c r="G34" s="7">
        <v>0.54147000000000001</v>
      </c>
      <c r="H34" s="7">
        <v>0.54147000000000001</v>
      </c>
      <c r="I34" s="7">
        <v>0.54147000000000001</v>
      </c>
      <c r="J34" s="7">
        <v>0.54147000000000001</v>
      </c>
      <c r="K34" s="7">
        <v>0.54147000000000001</v>
      </c>
      <c r="L34" s="7">
        <v>0.54176000000000002</v>
      </c>
      <c r="M34" s="7">
        <v>0.54147000000000001</v>
      </c>
      <c r="N34" s="7">
        <v>0.54147000000000001</v>
      </c>
      <c r="O34" s="7">
        <v>0.45462999999999998</v>
      </c>
      <c r="P34" s="7">
        <v>0.54147000000000001</v>
      </c>
      <c r="Q34" s="7">
        <v>2.4479999999999998E-2</v>
      </c>
      <c r="R34" s="7">
        <v>0.27073000000000003</v>
      </c>
      <c r="S34" s="7">
        <v>0.54147000000000001</v>
      </c>
      <c r="T34" s="7">
        <v>0.54147000000000001</v>
      </c>
      <c r="U34" s="7">
        <v>0.54147000000000001</v>
      </c>
      <c r="V34" s="7">
        <v>0.54147000000000001</v>
      </c>
      <c r="W34" s="7">
        <v>0.54147000000000001</v>
      </c>
      <c r="X34" s="7">
        <v>0.54147000000000001</v>
      </c>
      <c r="Y34" s="7">
        <v>0.54147000000000001</v>
      </c>
      <c r="Z34" s="7">
        <v>0.54166999999999998</v>
      </c>
      <c r="AA34" s="7">
        <v>0.54147000000000001</v>
      </c>
      <c r="AB34" s="7">
        <v>0.54147000000000001</v>
      </c>
      <c r="AC34" s="7">
        <v>0.45487</v>
      </c>
      <c r="AD34" s="7">
        <v>0.54147000000000001</v>
      </c>
      <c r="AE34" s="7">
        <v>2.4479999999999998E-2</v>
      </c>
      <c r="AF34" s="7">
        <v>0.27073000000000003</v>
      </c>
      <c r="AG34" s="7">
        <v>0.54147000000000001</v>
      </c>
      <c r="AH34" s="7">
        <v>0.54147000000000001</v>
      </c>
      <c r="AI34" s="7">
        <v>0.54147000000000001</v>
      </c>
      <c r="AJ34" s="7">
        <v>0.54147000000000001</v>
      </c>
      <c r="AK34" s="7">
        <v>0.54147000000000001</v>
      </c>
      <c r="AL34" s="7">
        <v>0.54147000000000001</v>
      </c>
      <c r="AM34" s="7">
        <v>0.54147000000000001</v>
      </c>
      <c r="AN34" s="7">
        <v>0.54156000000000004</v>
      </c>
      <c r="AO34" s="7">
        <v>0.54147000000000001</v>
      </c>
      <c r="AP34" s="7">
        <v>0.54147000000000001</v>
      </c>
      <c r="AQ34" s="7">
        <v>0.45517000000000002</v>
      </c>
      <c r="AR34" s="7">
        <v>0.54147000000000001</v>
      </c>
      <c r="AS34" s="7">
        <v>2.4479999999999998E-2</v>
      </c>
      <c r="AT34" s="7">
        <v>0.27073000000000003</v>
      </c>
      <c r="AU34" s="7">
        <v>0.54147000000000001</v>
      </c>
      <c r="AV34" s="7">
        <v>0.54147000000000001</v>
      </c>
      <c r="AW34" s="7">
        <v>0.54147000000000001</v>
      </c>
      <c r="AX34" s="7">
        <v>0.54147000000000001</v>
      </c>
      <c r="AY34" s="7">
        <v>0.54147000000000001</v>
      </c>
      <c r="AZ34" s="7">
        <v>0.54147000000000001</v>
      </c>
      <c r="BA34" s="7">
        <v>0.54147000000000001</v>
      </c>
      <c r="BB34" s="7">
        <v>0.54147000000000001</v>
      </c>
      <c r="BC34" s="7">
        <v>0.54147000000000001</v>
      </c>
      <c r="BD34" s="7">
        <v>0.54147000000000001</v>
      </c>
      <c r="BE34" s="7">
        <v>0.45554</v>
      </c>
      <c r="BF34" s="7">
        <v>0.54147000000000001</v>
      </c>
      <c r="BG34" s="7">
        <v>2.4479999999999998E-2</v>
      </c>
      <c r="BH34" s="7">
        <v>0.27082000000000001</v>
      </c>
      <c r="BI34" s="7">
        <v>0.54213999999999996</v>
      </c>
      <c r="BJ34" s="7">
        <v>0.54244000000000003</v>
      </c>
      <c r="BK34" s="7">
        <v>0.54154000000000002</v>
      </c>
      <c r="BL34" s="7">
        <v>0.54151000000000005</v>
      </c>
      <c r="BM34" s="7">
        <v>0.54152</v>
      </c>
      <c r="BN34" s="7">
        <v>0.54147000000000001</v>
      </c>
      <c r="BO34" s="7">
        <v>0.54147000000000001</v>
      </c>
      <c r="BP34" s="7">
        <v>0.54159000000000002</v>
      </c>
      <c r="BQ34" s="7">
        <v>0.54147000000000001</v>
      </c>
      <c r="BR34" s="7">
        <v>0.54208000000000001</v>
      </c>
      <c r="BS34" s="7">
        <v>0.45644000000000001</v>
      </c>
      <c r="BT34" s="7">
        <v>0.54185000000000005</v>
      </c>
      <c r="BU34" s="7">
        <v>2.4479999999999998E-2</v>
      </c>
      <c r="BV34" s="7">
        <v>0.27235999999999999</v>
      </c>
      <c r="BW34" s="7">
        <v>0.55313000000000001</v>
      </c>
      <c r="BX34" s="7">
        <v>0.55869000000000002</v>
      </c>
      <c r="BY34" s="7">
        <v>0.54303000000000001</v>
      </c>
      <c r="BZ34" s="7">
        <v>0.54242999999999997</v>
      </c>
      <c r="CA34" s="7">
        <v>0.54215000000000002</v>
      </c>
      <c r="CB34" s="7">
        <v>0.54188000000000003</v>
      </c>
      <c r="CC34" s="7">
        <v>0.54164000000000001</v>
      </c>
      <c r="CD34" s="7">
        <v>0.54339000000000004</v>
      </c>
      <c r="CE34" s="7">
        <v>0.54149999999999998</v>
      </c>
      <c r="CF34" s="7">
        <v>0.55220999999999998</v>
      </c>
      <c r="CG34" s="7">
        <v>0.46440999999999999</v>
      </c>
      <c r="CH34" s="7">
        <v>0.54827999999999999</v>
      </c>
      <c r="CI34" s="7">
        <v>2.4479999999999998E-2</v>
      </c>
      <c r="CJ34" s="7">
        <v>0.30856</v>
      </c>
      <c r="CK34" s="7">
        <v>0.62138000000000004</v>
      </c>
      <c r="CL34" s="7">
        <v>0.60289000000000004</v>
      </c>
      <c r="CM34" s="7">
        <v>0.57535000000000003</v>
      </c>
      <c r="CN34" s="7">
        <v>0.55920000000000003</v>
      </c>
      <c r="CO34" s="7">
        <v>0.55837999999999999</v>
      </c>
      <c r="CP34" s="7">
        <v>0.54679</v>
      </c>
      <c r="CQ34" s="7">
        <v>0.54430999999999996</v>
      </c>
      <c r="CR34" s="7">
        <v>0.54449999999999998</v>
      </c>
      <c r="CS34" s="7">
        <v>0.54427999999999999</v>
      </c>
      <c r="CT34" s="7">
        <v>0.60258999999999996</v>
      </c>
      <c r="CU34" s="7">
        <v>0.51099000000000006</v>
      </c>
      <c r="CV34" s="7">
        <v>0.58352000000000004</v>
      </c>
      <c r="CW34" s="7">
        <v>2.4479999999999998E-2</v>
      </c>
      <c r="CX34" s="7">
        <v>0.34272000000000002</v>
      </c>
      <c r="CY34" s="7">
        <v>0.66823999999999995</v>
      </c>
      <c r="CZ34" s="7">
        <v>0.63776999999999995</v>
      </c>
      <c r="DA34" s="7">
        <v>0.59833999999999998</v>
      </c>
      <c r="DB34" s="7">
        <v>0.57384000000000002</v>
      </c>
      <c r="DC34" s="7">
        <v>0.56732000000000005</v>
      </c>
      <c r="DD34" s="7">
        <v>0.55357000000000001</v>
      </c>
      <c r="DE34" s="7">
        <v>0.54701</v>
      </c>
      <c r="DF34" s="7">
        <v>0.54720000000000002</v>
      </c>
      <c r="DG34" s="7">
        <v>0.54432999999999998</v>
      </c>
      <c r="DH34" s="7">
        <v>0.63882000000000005</v>
      </c>
      <c r="DI34" s="7">
        <v>0.54725999999999997</v>
      </c>
      <c r="DJ34" s="7">
        <v>0.60907</v>
      </c>
      <c r="DK34" s="7">
        <v>2.4479999999999998E-2</v>
      </c>
      <c r="DL34" s="7">
        <v>0.41716999999999999</v>
      </c>
      <c r="DM34" s="7">
        <v>0.76792000000000005</v>
      </c>
      <c r="DN34" s="7">
        <v>0.70308999999999999</v>
      </c>
      <c r="DO34" s="7">
        <v>0.63766999999999996</v>
      </c>
      <c r="DP34" s="7">
        <v>0.60048000000000001</v>
      </c>
      <c r="DQ34" s="7">
        <v>0.58409</v>
      </c>
      <c r="DR34" s="7">
        <v>0.56532000000000004</v>
      </c>
      <c r="DS34" s="7">
        <v>0.55308999999999997</v>
      </c>
      <c r="DT34" s="7">
        <v>0.55301999999999996</v>
      </c>
      <c r="DU34" s="7">
        <v>0.54505000000000003</v>
      </c>
      <c r="DV34" s="7">
        <v>0.71021999999999996</v>
      </c>
      <c r="DW34" s="7">
        <v>0.62029999999999996</v>
      </c>
      <c r="DX34" s="7">
        <v>0.65883000000000003</v>
      </c>
      <c r="DY34" s="7">
        <v>2.4479999999999998E-2</v>
      </c>
      <c r="DZ34" s="7">
        <v>0.55891000000000002</v>
      </c>
      <c r="EA34" s="7">
        <v>0.80452000000000001</v>
      </c>
      <c r="EB34" s="7">
        <v>0.73653000000000002</v>
      </c>
      <c r="EC34" s="7">
        <v>0.66596999999999995</v>
      </c>
      <c r="ED34" s="7">
        <v>0.61917</v>
      </c>
      <c r="EE34" s="7">
        <v>0.59357000000000004</v>
      </c>
      <c r="EF34" s="7">
        <v>0.57169000000000003</v>
      </c>
      <c r="EG34" s="7">
        <v>0.55706</v>
      </c>
      <c r="EH34" s="7">
        <v>0.55623</v>
      </c>
      <c r="EI34" s="7">
        <v>0.54705000000000004</v>
      </c>
      <c r="EJ34" s="7">
        <v>0.74322999999999995</v>
      </c>
      <c r="EK34" s="7">
        <v>0.68711</v>
      </c>
      <c r="EL34" s="7">
        <v>0.68269000000000002</v>
      </c>
      <c r="EM34" s="7">
        <v>2.4479999999999998E-2</v>
      </c>
      <c r="EN34" s="7">
        <v>0.63432999999999995</v>
      </c>
      <c r="EO34" s="7">
        <v>0.85309999999999997</v>
      </c>
      <c r="EP34" s="7">
        <v>0.76295999999999997</v>
      </c>
      <c r="EQ34" s="7">
        <v>0.68657999999999997</v>
      </c>
      <c r="ER34" s="7">
        <v>0.63553000000000004</v>
      </c>
      <c r="ES34" s="7">
        <v>0.60260999999999998</v>
      </c>
      <c r="ET34" s="7">
        <v>0.57791999999999999</v>
      </c>
      <c r="EU34" s="7">
        <v>0.56081000000000003</v>
      </c>
      <c r="EV34" s="7">
        <v>0.55855999999999995</v>
      </c>
      <c r="EW34" s="7">
        <v>0.54935999999999996</v>
      </c>
      <c r="EX34" s="7">
        <v>0.77634000000000003</v>
      </c>
      <c r="EY34" s="7">
        <v>0.73341999999999996</v>
      </c>
      <c r="EZ34" s="7">
        <v>0.70604</v>
      </c>
      <c r="FA34" s="7">
        <v>2.4479999999999998E-2</v>
      </c>
      <c r="FB34" s="7">
        <v>0.62977000000000005</v>
      </c>
      <c r="FC34" s="7">
        <v>0.88892000000000004</v>
      </c>
      <c r="FD34" s="7">
        <v>0.79295000000000004</v>
      </c>
      <c r="FE34" s="7">
        <v>0.71057000000000003</v>
      </c>
      <c r="FF34" s="7">
        <v>0.65192000000000005</v>
      </c>
      <c r="FG34" s="7">
        <v>0.61499000000000004</v>
      </c>
      <c r="FH34" s="7">
        <v>0.58592</v>
      </c>
      <c r="FI34" s="7">
        <v>0.56616</v>
      </c>
      <c r="FJ34" s="7">
        <v>0.56096999999999997</v>
      </c>
      <c r="FK34" s="7">
        <v>0.55167999999999995</v>
      </c>
      <c r="FL34" s="7">
        <v>0.80657000000000001</v>
      </c>
      <c r="FM34" s="7">
        <v>0.75351000000000001</v>
      </c>
      <c r="FN34" s="7">
        <v>0.72811999999999999</v>
      </c>
      <c r="FO34" s="7">
        <v>2.4479999999999998E-2</v>
      </c>
      <c r="FP34" s="7">
        <v>0.61212999999999995</v>
      </c>
      <c r="FQ34" s="7">
        <v>0.91203999999999996</v>
      </c>
      <c r="FR34" s="7">
        <v>0.82318000000000002</v>
      </c>
      <c r="FS34" s="7">
        <v>0.73541000000000001</v>
      </c>
      <c r="FT34" s="7">
        <v>0.66873000000000005</v>
      </c>
      <c r="FU34" s="7">
        <v>0.62595000000000001</v>
      </c>
      <c r="FV34" s="7">
        <v>0.59382999999999997</v>
      </c>
      <c r="FW34" s="7">
        <v>0.57157999999999998</v>
      </c>
      <c r="FX34" s="7">
        <v>0.56284999999999996</v>
      </c>
      <c r="FY34" s="7">
        <v>0.55401999999999996</v>
      </c>
      <c r="FZ34" s="7">
        <v>0.83223000000000003</v>
      </c>
      <c r="GA34" s="7">
        <v>0.76658999999999999</v>
      </c>
      <c r="GB34" s="7">
        <v>0.74722</v>
      </c>
      <c r="GC34" s="7">
        <v>2.461E-2</v>
      </c>
      <c r="GD34" s="7">
        <v>0.54962</v>
      </c>
      <c r="GE34" s="7">
        <v>0.92139000000000004</v>
      </c>
      <c r="GF34" s="7">
        <v>0.85019999999999996</v>
      </c>
      <c r="GG34" s="7">
        <v>0.76368999999999998</v>
      </c>
      <c r="GH34" s="7">
        <v>0.68923000000000001</v>
      </c>
      <c r="GI34" s="7">
        <v>0.64151999999999998</v>
      </c>
      <c r="GJ34" s="7">
        <v>0.60553000000000001</v>
      </c>
      <c r="GK34" s="7">
        <v>0.57926</v>
      </c>
      <c r="GL34" s="7">
        <v>0.56672999999999996</v>
      </c>
      <c r="GM34" s="7">
        <v>0.55623999999999996</v>
      </c>
      <c r="GN34" s="7">
        <v>0.85257000000000005</v>
      </c>
      <c r="GO34" s="7">
        <v>0.76273999999999997</v>
      </c>
      <c r="GP34" s="7">
        <v>0.76459999999999995</v>
      </c>
      <c r="GQ34" s="7">
        <v>2.4799999999999999E-2</v>
      </c>
      <c r="GR34" s="7">
        <v>0.49052000000000001</v>
      </c>
      <c r="GS34" s="7">
        <v>0.89995999999999998</v>
      </c>
      <c r="GT34" s="7">
        <v>0.86797999999999997</v>
      </c>
      <c r="GU34" s="7">
        <v>0.78422999999999998</v>
      </c>
      <c r="GV34" s="7">
        <v>0.70703000000000005</v>
      </c>
      <c r="GW34" s="7">
        <v>0.65412000000000003</v>
      </c>
      <c r="GX34" s="7">
        <v>0.61506000000000005</v>
      </c>
      <c r="GY34" s="7">
        <v>0.58618999999999999</v>
      </c>
      <c r="GZ34" s="7">
        <v>0.57003000000000004</v>
      </c>
      <c r="HA34" s="7">
        <v>0.55888000000000004</v>
      </c>
      <c r="HB34" s="7">
        <v>0.85604000000000002</v>
      </c>
      <c r="HC34" s="7">
        <v>0.74824999999999997</v>
      </c>
      <c r="HD34" s="7">
        <v>0.77107000000000003</v>
      </c>
      <c r="HE34" s="7">
        <v>2.4479999999999998E-2</v>
      </c>
      <c r="HF34" s="7">
        <v>0.44420999999999999</v>
      </c>
      <c r="HG34" s="7">
        <v>0.88075000000000003</v>
      </c>
      <c r="HH34" s="7">
        <v>0.88475000000000004</v>
      </c>
      <c r="HI34" s="7">
        <v>0.80752000000000002</v>
      </c>
      <c r="HJ34" s="7">
        <v>0.72736999999999996</v>
      </c>
      <c r="HK34" s="7">
        <v>0.66798999999999997</v>
      </c>
      <c r="HL34" s="7">
        <v>0.62529000000000001</v>
      </c>
      <c r="HM34" s="7">
        <v>0.59363999999999995</v>
      </c>
      <c r="HN34" s="7">
        <v>0.57426999999999995</v>
      </c>
      <c r="HO34" s="7">
        <v>0.56169000000000002</v>
      </c>
      <c r="HP34" s="7">
        <v>0.86094000000000004</v>
      </c>
      <c r="HQ34" s="7">
        <v>0.73870000000000002</v>
      </c>
      <c r="HR34" s="7">
        <v>0.77902000000000005</v>
      </c>
      <c r="HS34" s="7">
        <v>2.4479999999999998E-2</v>
      </c>
      <c r="HT34" s="7">
        <v>0.40749999999999997</v>
      </c>
      <c r="HU34" s="7">
        <v>0.84489999999999998</v>
      </c>
      <c r="HV34" s="7">
        <v>0.88382000000000005</v>
      </c>
      <c r="HW34" s="7">
        <v>0.82484000000000002</v>
      </c>
      <c r="HX34" s="7">
        <v>0.74575000000000002</v>
      </c>
      <c r="HY34" s="7">
        <v>0.68188000000000004</v>
      </c>
      <c r="HZ34" s="7">
        <v>0.63548000000000004</v>
      </c>
      <c r="IA34" s="7">
        <v>0.60133000000000003</v>
      </c>
      <c r="IB34" s="7">
        <v>0.57906000000000002</v>
      </c>
      <c r="IC34" s="7">
        <v>0.56486000000000003</v>
      </c>
      <c r="ID34" s="7">
        <v>0.85209000000000001</v>
      </c>
      <c r="IE34" s="7">
        <v>0.72238999999999998</v>
      </c>
      <c r="IF34" s="7">
        <v>0.77881999999999996</v>
      </c>
      <c r="IG34" s="7">
        <v>2.4479999999999998E-2</v>
      </c>
      <c r="IH34" s="7">
        <v>0.37852999999999998</v>
      </c>
      <c r="II34" s="7">
        <v>0.81040999999999996</v>
      </c>
      <c r="IJ34" s="7">
        <v>0.87524000000000002</v>
      </c>
      <c r="IK34" s="7">
        <v>0.83801000000000003</v>
      </c>
      <c r="IL34" s="7">
        <v>0.76380999999999999</v>
      </c>
      <c r="IM34" s="7">
        <v>0.69677</v>
      </c>
      <c r="IN34" s="7">
        <v>0.64651999999999998</v>
      </c>
      <c r="IO34" s="7">
        <v>0.60960999999999999</v>
      </c>
      <c r="IP34" s="7">
        <v>0.58455999999999997</v>
      </c>
      <c r="IQ34" s="7">
        <v>0.56842999999999999</v>
      </c>
      <c r="IR34" s="7">
        <v>0.84014999999999995</v>
      </c>
      <c r="IS34" s="7">
        <v>0.70611000000000002</v>
      </c>
      <c r="IT34" s="7">
        <v>0.77717000000000003</v>
      </c>
      <c r="IU34" s="7">
        <v>2.4479999999999998E-2</v>
      </c>
      <c r="IV34" s="7">
        <v>0.35571999999999998</v>
      </c>
      <c r="IW34" s="7">
        <v>0.81011999999999995</v>
      </c>
      <c r="IX34" s="7">
        <v>0.86102999999999996</v>
      </c>
      <c r="IY34" s="7">
        <v>0.84628000000000003</v>
      </c>
      <c r="IZ34" s="7">
        <v>0.78068000000000004</v>
      </c>
      <c r="JA34" s="7">
        <v>0.71233999999999997</v>
      </c>
      <c r="JB34" s="7">
        <v>0.65844000000000003</v>
      </c>
      <c r="JC34" s="7">
        <v>0.61853000000000002</v>
      </c>
      <c r="JD34" s="7">
        <v>0.59072999999999998</v>
      </c>
      <c r="JE34" s="7">
        <v>0.57247999999999999</v>
      </c>
      <c r="JF34" s="7">
        <v>0.83774999999999999</v>
      </c>
      <c r="JG34" s="7">
        <v>0.69838</v>
      </c>
      <c r="JH34" s="7">
        <v>0.78117999999999999</v>
      </c>
      <c r="JI34" s="7">
        <v>2.4479999999999998E-2</v>
      </c>
      <c r="JJ34" s="7">
        <v>0.33774999999999999</v>
      </c>
      <c r="JK34" s="7">
        <v>0.80986999999999998</v>
      </c>
      <c r="JL34" s="7">
        <v>0.84989000000000003</v>
      </c>
      <c r="JM34" s="7">
        <v>0.84952000000000005</v>
      </c>
      <c r="JN34" s="7">
        <v>0.79552999999999996</v>
      </c>
      <c r="JO34" s="7">
        <v>0.72814999999999996</v>
      </c>
      <c r="JP34" s="7">
        <v>0.67118</v>
      </c>
      <c r="JQ34" s="7">
        <v>0.62814999999999999</v>
      </c>
      <c r="JR34" s="7">
        <v>0.59755999999999998</v>
      </c>
      <c r="JS34" s="7">
        <v>0.57706000000000002</v>
      </c>
      <c r="JT34" s="7">
        <v>0.83492999999999995</v>
      </c>
      <c r="JU34" s="7">
        <v>0.69176000000000004</v>
      </c>
      <c r="JV34" s="7">
        <v>0.78493000000000002</v>
      </c>
    </row>
    <row r="35" spans="1:282">
      <c r="A35" s="109" t="s">
        <v>176</v>
      </c>
      <c r="B35" s="109" t="s">
        <v>212</v>
      </c>
      <c r="C35" s="7">
        <v>1.2630000000000001E-2</v>
      </c>
      <c r="D35" s="7">
        <v>7.46E-2</v>
      </c>
      <c r="E35" s="7">
        <v>0.14435000000000001</v>
      </c>
      <c r="F35" s="7">
        <v>0.20788999999999999</v>
      </c>
      <c r="G35" s="7">
        <v>0.22055</v>
      </c>
      <c r="H35" s="7">
        <v>0.24148</v>
      </c>
      <c r="I35" s="7">
        <v>0.24148</v>
      </c>
      <c r="J35" s="7">
        <v>0.24148</v>
      </c>
      <c r="K35" s="7">
        <v>0.24148</v>
      </c>
      <c r="L35" s="7">
        <v>0.24162</v>
      </c>
      <c r="M35" s="7">
        <v>0.24148</v>
      </c>
      <c r="N35" s="7">
        <v>0.18595</v>
      </c>
      <c r="O35" s="7">
        <v>0.15023</v>
      </c>
      <c r="P35" s="7">
        <v>0.20727000000000001</v>
      </c>
      <c r="Q35" s="7">
        <v>1.2630000000000001E-2</v>
      </c>
      <c r="R35" s="7">
        <v>7.46E-2</v>
      </c>
      <c r="S35" s="7">
        <v>0.14435000000000001</v>
      </c>
      <c r="T35" s="7">
        <v>0.20788999999999999</v>
      </c>
      <c r="U35" s="7">
        <v>0.22055</v>
      </c>
      <c r="V35" s="7">
        <v>0.24148</v>
      </c>
      <c r="W35" s="7">
        <v>0.24148</v>
      </c>
      <c r="X35" s="7">
        <v>0.24148</v>
      </c>
      <c r="Y35" s="7">
        <v>0.24148</v>
      </c>
      <c r="Z35" s="7">
        <v>0.24157000000000001</v>
      </c>
      <c r="AA35" s="7">
        <v>0.24148</v>
      </c>
      <c r="AB35" s="7">
        <v>0.18598999999999999</v>
      </c>
      <c r="AC35" s="7">
        <v>0.15037</v>
      </c>
      <c r="AD35" s="7">
        <v>0.20732</v>
      </c>
      <c r="AE35" s="7">
        <v>1.2630000000000001E-2</v>
      </c>
      <c r="AF35" s="7">
        <v>7.46E-2</v>
      </c>
      <c r="AG35" s="7">
        <v>0.14435000000000001</v>
      </c>
      <c r="AH35" s="7">
        <v>0.20788999999999999</v>
      </c>
      <c r="AI35" s="7">
        <v>0.22055</v>
      </c>
      <c r="AJ35" s="7">
        <v>0.24148</v>
      </c>
      <c r="AK35" s="7">
        <v>0.24148</v>
      </c>
      <c r="AL35" s="7">
        <v>0.24148</v>
      </c>
      <c r="AM35" s="7">
        <v>0.24148</v>
      </c>
      <c r="AN35" s="7">
        <v>0.24152999999999999</v>
      </c>
      <c r="AO35" s="7">
        <v>0.24148</v>
      </c>
      <c r="AP35" s="7">
        <v>0.18604999999999999</v>
      </c>
      <c r="AQ35" s="7">
        <v>0.15051999999999999</v>
      </c>
      <c r="AR35" s="7">
        <v>0.20738999999999999</v>
      </c>
      <c r="AS35" s="7">
        <v>1.2630000000000001E-2</v>
      </c>
      <c r="AT35" s="7">
        <v>7.46E-2</v>
      </c>
      <c r="AU35" s="7">
        <v>0.14435000000000001</v>
      </c>
      <c r="AV35" s="7">
        <v>0.20788999999999999</v>
      </c>
      <c r="AW35" s="7">
        <v>0.22055</v>
      </c>
      <c r="AX35" s="7">
        <v>0.24148</v>
      </c>
      <c r="AY35" s="7">
        <v>0.24148</v>
      </c>
      <c r="AZ35" s="7">
        <v>0.24148</v>
      </c>
      <c r="BA35" s="7">
        <v>0.24148</v>
      </c>
      <c r="BB35" s="7">
        <v>0.24148</v>
      </c>
      <c r="BC35" s="7">
        <v>0.24148</v>
      </c>
      <c r="BD35" s="7">
        <v>0.18612000000000001</v>
      </c>
      <c r="BE35" s="7">
        <v>0.15071999999999999</v>
      </c>
      <c r="BF35" s="7">
        <v>0.20748</v>
      </c>
      <c r="BG35" s="7">
        <v>1.2630000000000001E-2</v>
      </c>
      <c r="BH35" s="7">
        <v>7.4700000000000003E-2</v>
      </c>
      <c r="BI35" s="7">
        <v>0.14504</v>
      </c>
      <c r="BJ35" s="7">
        <v>0.20891000000000001</v>
      </c>
      <c r="BK35" s="7">
        <v>0.22062999999999999</v>
      </c>
      <c r="BL35" s="7">
        <v>0.24152999999999999</v>
      </c>
      <c r="BM35" s="7">
        <v>0.24152000000000001</v>
      </c>
      <c r="BN35" s="7">
        <v>0.24149999999999999</v>
      </c>
      <c r="BO35" s="7">
        <v>0.24148</v>
      </c>
      <c r="BP35" s="7">
        <v>0.24157000000000001</v>
      </c>
      <c r="BQ35" s="7">
        <v>0.24148</v>
      </c>
      <c r="BR35" s="7">
        <v>0.18683</v>
      </c>
      <c r="BS35" s="7">
        <v>0.15143000000000001</v>
      </c>
      <c r="BT35" s="7">
        <v>0.20801</v>
      </c>
      <c r="BU35" s="7">
        <v>1.2630000000000001E-2</v>
      </c>
      <c r="BV35" s="7">
        <v>7.6280000000000001E-2</v>
      </c>
      <c r="BW35" s="7">
        <v>0.15637000000000001</v>
      </c>
      <c r="BX35" s="7">
        <v>0.22566</v>
      </c>
      <c r="BY35" s="7">
        <v>0.22217999999999999</v>
      </c>
      <c r="BZ35" s="7">
        <v>0.24249000000000001</v>
      </c>
      <c r="CA35" s="7">
        <v>0.2422</v>
      </c>
      <c r="CB35" s="7">
        <v>0.24188999999999999</v>
      </c>
      <c r="CC35" s="7">
        <v>0.24168000000000001</v>
      </c>
      <c r="CD35" s="7">
        <v>0.24343999999999999</v>
      </c>
      <c r="CE35" s="7">
        <v>0.24151</v>
      </c>
      <c r="CF35" s="7">
        <v>0.19736999999999999</v>
      </c>
      <c r="CG35" s="7">
        <v>0.15937999999999999</v>
      </c>
      <c r="CH35" s="7">
        <v>0.21479999999999999</v>
      </c>
      <c r="CI35" s="7">
        <v>1.2630000000000001E-2</v>
      </c>
      <c r="CJ35" s="7">
        <v>0.11230999999999999</v>
      </c>
      <c r="CK35" s="7">
        <v>0.20447000000000001</v>
      </c>
      <c r="CL35" s="7">
        <v>0.25367000000000001</v>
      </c>
      <c r="CM35" s="7">
        <v>0.24277000000000001</v>
      </c>
      <c r="CN35" s="7">
        <v>0.25453999999999999</v>
      </c>
      <c r="CO35" s="7">
        <v>0.25074000000000002</v>
      </c>
      <c r="CP35" s="7">
        <v>0.24690000000000001</v>
      </c>
      <c r="CQ35" s="7">
        <v>0.24440999999999999</v>
      </c>
      <c r="CR35" s="7">
        <v>0.24460000000000001</v>
      </c>
      <c r="CS35" s="7">
        <v>0.24435999999999999</v>
      </c>
      <c r="CT35" s="7">
        <v>0.23133000000000001</v>
      </c>
      <c r="CU35" s="7">
        <v>0.19425000000000001</v>
      </c>
      <c r="CV35" s="7">
        <v>0.23871999999999999</v>
      </c>
      <c r="CW35" s="7">
        <v>1.2630000000000001E-2</v>
      </c>
      <c r="CX35" s="7">
        <v>0.14749000000000001</v>
      </c>
      <c r="CY35" s="7">
        <v>0.25195000000000001</v>
      </c>
      <c r="CZ35" s="7">
        <v>0.28421000000000002</v>
      </c>
      <c r="DA35" s="7">
        <v>0.26223000000000002</v>
      </c>
      <c r="DB35" s="7">
        <v>0.26656999999999997</v>
      </c>
      <c r="DC35" s="7">
        <v>0.25864999999999999</v>
      </c>
      <c r="DD35" s="7">
        <v>0.25192999999999999</v>
      </c>
      <c r="DE35" s="7">
        <v>0.24722</v>
      </c>
      <c r="DF35" s="7">
        <v>0.24740999999999999</v>
      </c>
      <c r="DG35" s="7">
        <v>0.24442</v>
      </c>
      <c r="DH35" s="7">
        <v>0.26551999999999998</v>
      </c>
      <c r="DI35" s="7">
        <v>0.22902</v>
      </c>
      <c r="DJ35" s="7">
        <v>0.26257999999999998</v>
      </c>
      <c r="DK35" s="7">
        <v>1.2630000000000001E-2</v>
      </c>
      <c r="DL35" s="7">
        <v>0.19181999999999999</v>
      </c>
      <c r="DM35" s="7">
        <v>0.31703999999999999</v>
      </c>
      <c r="DN35" s="7">
        <v>0.32891999999999999</v>
      </c>
      <c r="DO35" s="7">
        <v>0.28946</v>
      </c>
      <c r="DP35" s="7">
        <v>0.28399999999999997</v>
      </c>
      <c r="DQ35" s="7">
        <v>0.27010000000000001</v>
      </c>
      <c r="DR35" s="7">
        <v>0.25913000000000003</v>
      </c>
      <c r="DS35" s="7">
        <v>0.25139</v>
      </c>
      <c r="DT35" s="7">
        <v>0.25124000000000002</v>
      </c>
      <c r="DU35" s="7">
        <v>0.24517</v>
      </c>
      <c r="DV35" s="7">
        <v>0.31335000000000002</v>
      </c>
      <c r="DW35" s="7">
        <v>0.27606000000000003</v>
      </c>
      <c r="DX35" s="7">
        <v>0.29593999999999998</v>
      </c>
      <c r="DY35" s="7">
        <v>1.2630000000000001E-2</v>
      </c>
      <c r="DZ35" s="7">
        <v>0.22742000000000001</v>
      </c>
      <c r="EA35" s="7">
        <v>0.35508000000000001</v>
      </c>
      <c r="EB35" s="7">
        <v>0.35880000000000001</v>
      </c>
      <c r="EC35" s="7">
        <v>0.31157000000000001</v>
      </c>
      <c r="ED35" s="7">
        <v>0.29769000000000001</v>
      </c>
      <c r="EE35" s="7">
        <v>0.27855999999999997</v>
      </c>
      <c r="EF35" s="7">
        <v>0.26368000000000003</v>
      </c>
      <c r="EG35" s="7">
        <v>0.25430999999999998</v>
      </c>
      <c r="EH35" s="7">
        <v>0.25208000000000003</v>
      </c>
      <c r="EI35" s="7">
        <v>0.24668999999999999</v>
      </c>
      <c r="EJ35" s="7">
        <v>0.34419</v>
      </c>
      <c r="EK35" s="7">
        <v>0.30863000000000002</v>
      </c>
      <c r="EL35" s="7">
        <v>0.31772</v>
      </c>
      <c r="EM35" s="7">
        <v>1.2630000000000001E-2</v>
      </c>
      <c r="EN35" s="7">
        <v>0.29199999999999998</v>
      </c>
      <c r="EO35" s="7">
        <v>0.40573999999999999</v>
      </c>
      <c r="EP35" s="7">
        <v>0.39550999999999997</v>
      </c>
      <c r="EQ35" s="7">
        <v>0.33803</v>
      </c>
      <c r="ER35" s="7">
        <v>0.31403999999999999</v>
      </c>
      <c r="ES35" s="7">
        <v>0.29160999999999998</v>
      </c>
      <c r="ET35" s="7">
        <v>0.27083000000000002</v>
      </c>
      <c r="EU35" s="7">
        <v>0.25857999999999998</v>
      </c>
      <c r="EV35" s="7">
        <v>0.25466</v>
      </c>
      <c r="EW35" s="7">
        <v>0.24804999999999999</v>
      </c>
      <c r="EX35" s="7">
        <v>0.38334000000000001</v>
      </c>
      <c r="EY35" s="7">
        <v>0.35572999999999999</v>
      </c>
      <c r="EZ35" s="7">
        <v>0.34550999999999998</v>
      </c>
      <c r="FA35" s="7">
        <v>1.2630000000000001E-2</v>
      </c>
      <c r="FB35" s="7">
        <v>0.35871999999999998</v>
      </c>
      <c r="FC35" s="7">
        <v>0.50836000000000003</v>
      </c>
      <c r="FD35" s="7">
        <v>0.48494999999999999</v>
      </c>
      <c r="FE35" s="7">
        <v>0.39416000000000001</v>
      </c>
      <c r="FF35" s="7">
        <v>0.34540999999999999</v>
      </c>
      <c r="FG35" s="7">
        <v>0.31161</v>
      </c>
      <c r="FH35" s="7">
        <v>0.28198000000000001</v>
      </c>
      <c r="FI35" s="7">
        <v>0.26549</v>
      </c>
      <c r="FJ35" s="7">
        <v>0.25786999999999999</v>
      </c>
      <c r="FK35" s="7">
        <v>0.24970999999999999</v>
      </c>
      <c r="FL35" s="7">
        <v>0.46833000000000002</v>
      </c>
      <c r="FM35" s="7">
        <v>0.43543999999999999</v>
      </c>
      <c r="FN35" s="7">
        <v>0.40372000000000002</v>
      </c>
      <c r="FO35" s="7">
        <v>1.2630000000000001E-2</v>
      </c>
      <c r="FP35" s="7">
        <v>0.41065000000000002</v>
      </c>
      <c r="FQ35" s="7">
        <v>0.56559999999999999</v>
      </c>
      <c r="FR35" s="7">
        <v>0.55030999999999997</v>
      </c>
      <c r="FS35" s="7">
        <v>0.44984000000000002</v>
      </c>
      <c r="FT35" s="7">
        <v>0.38089000000000001</v>
      </c>
      <c r="FU35" s="7">
        <v>0.33145999999999998</v>
      </c>
      <c r="FV35" s="7">
        <v>0.29533999999999999</v>
      </c>
      <c r="FW35" s="7">
        <v>0.27392</v>
      </c>
      <c r="FX35" s="7">
        <v>0.26141999999999999</v>
      </c>
      <c r="FY35" s="7">
        <v>0.25175999999999998</v>
      </c>
      <c r="FZ35" s="7">
        <v>0.52764</v>
      </c>
      <c r="GA35" s="7">
        <v>0.49275000000000002</v>
      </c>
      <c r="GB35" s="7">
        <v>0.44711000000000001</v>
      </c>
      <c r="GC35" s="7">
        <v>1.2630000000000001E-2</v>
      </c>
      <c r="GD35" s="7">
        <v>0.35593000000000002</v>
      </c>
      <c r="GE35" s="7">
        <v>0.58703000000000005</v>
      </c>
      <c r="GF35" s="7">
        <v>0.59067999999999998</v>
      </c>
      <c r="GG35" s="7">
        <v>0.49036999999999997</v>
      </c>
      <c r="GH35" s="7">
        <v>0.41050999999999999</v>
      </c>
      <c r="GI35" s="7">
        <v>0.34984999999999999</v>
      </c>
      <c r="GJ35" s="7">
        <v>0.30806</v>
      </c>
      <c r="GK35" s="7">
        <v>0.28156999999999999</v>
      </c>
      <c r="GL35" s="7">
        <v>0.26563999999999999</v>
      </c>
      <c r="GM35" s="7">
        <v>0.25419999999999998</v>
      </c>
      <c r="GN35" s="7">
        <v>0.56066000000000005</v>
      </c>
      <c r="GO35" s="7">
        <v>0.49995000000000001</v>
      </c>
      <c r="GP35" s="7">
        <v>0.47365000000000002</v>
      </c>
      <c r="GQ35" s="7">
        <v>1.2630000000000001E-2</v>
      </c>
      <c r="GR35" s="7">
        <v>0.29625000000000001</v>
      </c>
      <c r="GS35" s="7">
        <v>0.65610000000000002</v>
      </c>
      <c r="GT35" s="7">
        <v>0.70162999999999998</v>
      </c>
      <c r="GU35" s="7">
        <v>0.57499</v>
      </c>
      <c r="GV35" s="7">
        <v>0.47589999999999999</v>
      </c>
      <c r="GW35" s="7">
        <v>0.39661000000000002</v>
      </c>
      <c r="GX35" s="7">
        <v>0.34121000000000001</v>
      </c>
      <c r="GY35" s="7">
        <v>0.30070000000000002</v>
      </c>
      <c r="GZ35" s="7">
        <v>0.27322000000000002</v>
      </c>
      <c r="HA35" s="7">
        <v>0.25707999999999998</v>
      </c>
      <c r="HB35" s="7">
        <v>0.64802999999999999</v>
      </c>
      <c r="HC35" s="7">
        <v>0.54429000000000005</v>
      </c>
      <c r="HD35" s="7">
        <v>0.54269999999999996</v>
      </c>
      <c r="HE35" s="7">
        <v>1.2630000000000001E-2</v>
      </c>
      <c r="HF35" s="7">
        <v>0.24929999999999999</v>
      </c>
      <c r="HG35" s="7">
        <v>0.70152999999999999</v>
      </c>
      <c r="HH35" s="7">
        <v>0.80166000000000004</v>
      </c>
      <c r="HI35" s="7">
        <v>0.64937</v>
      </c>
      <c r="HJ35" s="7">
        <v>0.53076000000000001</v>
      </c>
      <c r="HK35" s="7">
        <v>0.42923</v>
      </c>
      <c r="HL35" s="7">
        <v>0.36398999999999998</v>
      </c>
      <c r="HM35" s="7">
        <v>0.31569000000000003</v>
      </c>
      <c r="HN35" s="7">
        <v>0.28271000000000002</v>
      </c>
      <c r="HO35" s="7">
        <v>0.26114999999999999</v>
      </c>
      <c r="HP35" s="7">
        <v>0.71994999999999998</v>
      </c>
      <c r="HQ35" s="7">
        <v>0.58189999999999997</v>
      </c>
      <c r="HR35" s="7">
        <v>0.59802999999999995</v>
      </c>
      <c r="HS35" s="7">
        <v>1.2630000000000001E-2</v>
      </c>
      <c r="HT35" s="7">
        <v>0.21243000000000001</v>
      </c>
      <c r="HU35" s="7">
        <v>0.62129999999999996</v>
      </c>
      <c r="HV35" s="7">
        <v>0.80898000000000003</v>
      </c>
      <c r="HW35" s="7">
        <v>0.72792000000000001</v>
      </c>
      <c r="HX35" s="7">
        <v>0.61338999999999999</v>
      </c>
      <c r="HY35" s="7">
        <v>0.50644</v>
      </c>
      <c r="HZ35" s="7">
        <v>0.43207000000000001</v>
      </c>
      <c r="IA35" s="7">
        <v>0.3775</v>
      </c>
      <c r="IB35" s="7">
        <v>0.29087000000000002</v>
      </c>
      <c r="IC35" s="7">
        <v>0.26658999999999999</v>
      </c>
      <c r="ID35" s="7">
        <v>0.71501999999999999</v>
      </c>
      <c r="IE35" s="7">
        <v>0.56838999999999995</v>
      </c>
      <c r="IF35" s="7">
        <v>0.62544</v>
      </c>
      <c r="IG35" s="7">
        <v>1.2630000000000001E-2</v>
      </c>
      <c r="IH35" s="7">
        <v>0.18332000000000001</v>
      </c>
      <c r="II35" s="7">
        <v>0.80278000000000005</v>
      </c>
      <c r="IJ35" s="7">
        <v>0.86814000000000002</v>
      </c>
      <c r="IK35" s="7">
        <v>0.85721000000000003</v>
      </c>
      <c r="IL35" s="7">
        <v>0.64432</v>
      </c>
      <c r="IM35" s="7">
        <v>0.53136000000000005</v>
      </c>
      <c r="IN35" s="7">
        <v>0.44974999999999998</v>
      </c>
      <c r="IO35" s="7">
        <v>0.39071</v>
      </c>
      <c r="IP35" s="7">
        <v>0.31230999999999998</v>
      </c>
      <c r="IQ35" s="7">
        <v>0.2727</v>
      </c>
      <c r="IR35" s="7">
        <v>0.84052000000000004</v>
      </c>
      <c r="IS35" s="7">
        <v>0.64968999999999999</v>
      </c>
      <c r="IT35" s="7">
        <v>0.70628000000000002</v>
      </c>
      <c r="IU35" s="7">
        <v>1.2630000000000001E-2</v>
      </c>
      <c r="IV35" s="7">
        <v>0.16037999999999999</v>
      </c>
      <c r="IW35" s="7">
        <v>0.80269999999999997</v>
      </c>
      <c r="IX35" s="7">
        <v>0.87751000000000001</v>
      </c>
      <c r="IY35" s="7">
        <v>0.86524000000000001</v>
      </c>
      <c r="IZ35" s="7">
        <v>0.69752999999999998</v>
      </c>
      <c r="JA35" s="7">
        <v>0.55759000000000003</v>
      </c>
      <c r="JB35" s="7">
        <v>0.46910000000000002</v>
      </c>
      <c r="JC35" s="7">
        <v>0.40497</v>
      </c>
      <c r="JD35" s="7">
        <v>0.33165</v>
      </c>
      <c r="JE35" s="7">
        <v>0.28266999999999998</v>
      </c>
      <c r="JF35" s="7">
        <v>0.84606000000000003</v>
      </c>
      <c r="JG35" s="7">
        <v>0.64781</v>
      </c>
      <c r="JH35" s="7">
        <v>0.72162000000000004</v>
      </c>
      <c r="JI35" s="7">
        <v>1.2630000000000001E-2</v>
      </c>
      <c r="JJ35" s="7">
        <v>0.14230000000000001</v>
      </c>
      <c r="JK35" s="7">
        <v>0.80262999999999995</v>
      </c>
      <c r="JL35" s="7">
        <v>0.875</v>
      </c>
      <c r="JM35" s="7">
        <v>0.87073</v>
      </c>
      <c r="JN35" s="7">
        <v>0.74026000000000003</v>
      </c>
      <c r="JO35" s="7">
        <v>0.58997999999999995</v>
      </c>
      <c r="JP35" s="7">
        <v>0.49001</v>
      </c>
      <c r="JQ35" s="7">
        <v>0.42041000000000001</v>
      </c>
      <c r="JR35" s="7">
        <v>0.34967999999999999</v>
      </c>
      <c r="JS35" s="7">
        <v>0.29497000000000001</v>
      </c>
      <c r="JT35" s="7">
        <v>0.84689000000000003</v>
      </c>
      <c r="JU35" s="7">
        <v>0.64398999999999995</v>
      </c>
      <c r="JV35" s="7">
        <v>0.73392999999999997</v>
      </c>
    </row>
    <row r="36" spans="1:282">
      <c r="A36" s="109" t="s">
        <v>177</v>
      </c>
      <c r="B36" s="109" t="s">
        <v>234</v>
      </c>
      <c r="C36" s="7">
        <v>1.3679999999999999E-2</v>
      </c>
      <c r="D36" s="7">
        <v>8.8999999999999996E-2</v>
      </c>
      <c r="E36" s="7">
        <v>0.17799999999999999</v>
      </c>
      <c r="F36" s="7">
        <v>0.26500000000000001</v>
      </c>
      <c r="G36" s="7">
        <v>0.28092</v>
      </c>
      <c r="H36" s="7">
        <v>0.32779000000000003</v>
      </c>
      <c r="I36" s="7">
        <v>0.32779000000000003</v>
      </c>
      <c r="J36" s="7">
        <v>0.32779000000000003</v>
      </c>
      <c r="K36" s="7">
        <v>0.32779000000000003</v>
      </c>
      <c r="L36" s="7">
        <v>0.32796999999999998</v>
      </c>
      <c r="M36" s="7">
        <v>0.32779000000000003</v>
      </c>
      <c r="N36" s="7">
        <v>0.23457</v>
      </c>
      <c r="O36" s="7">
        <v>0.18787999999999999</v>
      </c>
      <c r="P36" s="7">
        <v>0.27037</v>
      </c>
      <c r="Q36" s="7">
        <v>1.3679999999999999E-2</v>
      </c>
      <c r="R36" s="7">
        <v>8.8999999999999996E-2</v>
      </c>
      <c r="S36" s="7">
        <v>0.17799999999999999</v>
      </c>
      <c r="T36" s="7">
        <v>0.26500000000000001</v>
      </c>
      <c r="U36" s="7">
        <v>0.28092</v>
      </c>
      <c r="V36" s="7">
        <v>0.32779000000000003</v>
      </c>
      <c r="W36" s="7">
        <v>0.32779000000000003</v>
      </c>
      <c r="X36" s="7">
        <v>0.32779000000000003</v>
      </c>
      <c r="Y36" s="7">
        <v>0.32779000000000003</v>
      </c>
      <c r="Z36" s="7">
        <v>0.32791999999999999</v>
      </c>
      <c r="AA36" s="7">
        <v>0.32779000000000003</v>
      </c>
      <c r="AB36" s="7">
        <v>0.23463999999999999</v>
      </c>
      <c r="AC36" s="7">
        <v>0.18806</v>
      </c>
      <c r="AD36" s="7">
        <v>0.27044000000000001</v>
      </c>
      <c r="AE36" s="7">
        <v>1.3679999999999999E-2</v>
      </c>
      <c r="AF36" s="7">
        <v>8.8999999999999996E-2</v>
      </c>
      <c r="AG36" s="7">
        <v>0.17799999999999999</v>
      </c>
      <c r="AH36" s="7">
        <v>0.26500000000000001</v>
      </c>
      <c r="AI36" s="7">
        <v>0.28092</v>
      </c>
      <c r="AJ36" s="7">
        <v>0.32779000000000003</v>
      </c>
      <c r="AK36" s="7">
        <v>0.32779000000000003</v>
      </c>
      <c r="AL36" s="7">
        <v>0.32779000000000003</v>
      </c>
      <c r="AM36" s="7">
        <v>0.32779000000000003</v>
      </c>
      <c r="AN36" s="7">
        <v>0.32784999999999997</v>
      </c>
      <c r="AO36" s="7">
        <v>0.32779000000000003</v>
      </c>
      <c r="AP36" s="7">
        <v>0.23471</v>
      </c>
      <c r="AQ36" s="7">
        <v>0.18826999999999999</v>
      </c>
      <c r="AR36" s="7">
        <v>0.27054</v>
      </c>
      <c r="AS36" s="7">
        <v>1.3679999999999999E-2</v>
      </c>
      <c r="AT36" s="7">
        <v>8.8999999999999996E-2</v>
      </c>
      <c r="AU36" s="7">
        <v>0.17799999999999999</v>
      </c>
      <c r="AV36" s="7">
        <v>0.26500000000000001</v>
      </c>
      <c r="AW36" s="7">
        <v>0.28092</v>
      </c>
      <c r="AX36" s="7">
        <v>0.32779000000000003</v>
      </c>
      <c r="AY36" s="7">
        <v>0.32779000000000003</v>
      </c>
      <c r="AZ36" s="7">
        <v>0.32779000000000003</v>
      </c>
      <c r="BA36" s="7">
        <v>0.32779000000000003</v>
      </c>
      <c r="BB36" s="7">
        <v>0.32779000000000003</v>
      </c>
      <c r="BC36" s="7">
        <v>0.32779000000000003</v>
      </c>
      <c r="BD36" s="7">
        <v>0.23480000000000001</v>
      </c>
      <c r="BE36" s="7">
        <v>0.18853</v>
      </c>
      <c r="BF36" s="7">
        <v>0.27068999999999999</v>
      </c>
      <c r="BG36" s="7">
        <v>1.3679999999999999E-2</v>
      </c>
      <c r="BH36" s="7">
        <v>8.9149999999999993E-2</v>
      </c>
      <c r="BI36" s="7">
        <v>0.17910999999999999</v>
      </c>
      <c r="BJ36" s="7">
        <v>0.26665</v>
      </c>
      <c r="BK36" s="7">
        <v>0.28105999999999998</v>
      </c>
      <c r="BL36" s="7">
        <v>0.32788</v>
      </c>
      <c r="BM36" s="7">
        <v>0.32786999999999999</v>
      </c>
      <c r="BN36" s="7">
        <v>0.32784000000000002</v>
      </c>
      <c r="BO36" s="7">
        <v>0.32779000000000003</v>
      </c>
      <c r="BP36" s="7">
        <v>0.32795000000000002</v>
      </c>
      <c r="BQ36" s="7">
        <v>0.32779000000000003</v>
      </c>
      <c r="BR36" s="7">
        <v>0.23593</v>
      </c>
      <c r="BS36" s="7">
        <v>0.18959000000000001</v>
      </c>
      <c r="BT36" s="7">
        <v>0.27155000000000001</v>
      </c>
      <c r="BU36" s="7">
        <v>1.3679999999999999E-2</v>
      </c>
      <c r="BV36" s="7">
        <v>9.171E-2</v>
      </c>
      <c r="BW36" s="7">
        <v>0.19739999999999999</v>
      </c>
      <c r="BX36" s="7">
        <v>0.29368</v>
      </c>
      <c r="BY36" s="7">
        <v>0.28354000000000001</v>
      </c>
      <c r="BZ36" s="7">
        <v>0.32941999999999999</v>
      </c>
      <c r="CA36" s="7">
        <v>0.32895000000000002</v>
      </c>
      <c r="CB36" s="7">
        <v>0.32846999999999998</v>
      </c>
      <c r="CC36" s="7">
        <v>0.32815</v>
      </c>
      <c r="CD36" s="7">
        <v>0.33096999999999999</v>
      </c>
      <c r="CE36" s="7">
        <v>0.32783000000000001</v>
      </c>
      <c r="CF36" s="7">
        <v>0.25291999999999998</v>
      </c>
      <c r="CG36" s="7">
        <v>0.20233999999999999</v>
      </c>
      <c r="CH36" s="7">
        <v>0.28249000000000002</v>
      </c>
      <c r="CI36" s="7">
        <v>1.3679999999999999E-2</v>
      </c>
      <c r="CJ36" s="7">
        <v>0.14985000000000001</v>
      </c>
      <c r="CK36" s="7">
        <v>0.27503</v>
      </c>
      <c r="CL36" s="7">
        <v>0.33888000000000001</v>
      </c>
      <c r="CM36" s="7">
        <v>0.31677</v>
      </c>
      <c r="CN36" s="7">
        <v>0.34887000000000001</v>
      </c>
      <c r="CO36" s="7">
        <v>0.34273999999999999</v>
      </c>
      <c r="CP36" s="7">
        <v>0.33656999999999998</v>
      </c>
      <c r="CQ36" s="7">
        <v>0.33254</v>
      </c>
      <c r="CR36" s="7">
        <v>0.33283000000000001</v>
      </c>
      <c r="CS36" s="7">
        <v>0.33245999999999998</v>
      </c>
      <c r="CT36" s="7">
        <v>0.30769999999999997</v>
      </c>
      <c r="CU36" s="7">
        <v>0.25852999999999998</v>
      </c>
      <c r="CV36" s="7">
        <v>0.32107000000000002</v>
      </c>
      <c r="CW36" s="7">
        <v>1.3679999999999999E-2</v>
      </c>
      <c r="CX36" s="7">
        <v>0.20662</v>
      </c>
      <c r="CY36" s="7">
        <v>0.35165000000000002</v>
      </c>
      <c r="CZ36" s="7">
        <v>0.38816000000000001</v>
      </c>
      <c r="DA36" s="7">
        <v>0.34816999999999998</v>
      </c>
      <c r="DB36" s="7">
        <v>0.36828</v>
      </c>
      <c r="DC36" s="7">
        <v>0.35549999999999998</v>
      </c>
      <c r="DD36" s="7">
        <v>0.34469</v>
      </c>
      <c r="DE36" s="7">
        <v>0.33706999999999998</v>
      </c>
      <c r="DF36" s="7">
        <v>0.33733000000000002</v>
      </c>
      <c r="DG36" s="7">
        <v>0.33255000000000001</v>
      </c>
      <c r="DH36" s="7">
        <v>0.36282999999999999</v>
      </c>
      <c r="DI36" s="7">
        <v>0.31452999999999998</v>
      </c>
      <c r="DJ36" s="7">
        <v>0.35957</v>
      </c>
      <c r="DK36" s="7">
        <v>1.3679999999999999E-2</v>
      </c>
      <c r="DL36" s="7">
        <v>0.22999</v>
      </c>
      <c r="DM36" s="7">
        <v>0.39732000000000001</v>
      </c>
      <c r="DN36" s="7">
        <v>0.42967</v>
      </c>
      <c r="DO36" s="7">
        <v>0.37647000000000003</v>
      </c>
      <c r="DP36" s="7">
        <v>0.38539000000000001</v>
      </c>
      <c r="DQ36" s="7">
        <v>0.36618000000000001</v>
      </c>
      <c r="DR36" s="7">
        <v>0.35177000000000003</v>
      </c>
      <c r="DS36" s="7">
        <v>0.34136</v>
      </c>
      <c r="DT36" s="7">
        <v>0.34036</v>
      </c>
      <c r="DU36" s="7">
        <v>0.33374999999999999</v>
      </c>
      <c r="DV36" s="7">
        <v>0.40229999999999999</v>
      </c>
      <c r="DW36" s="7">
        <v>0.34943000000000002</v>
      </c>
      <c r="DX36" s="7">
        <v>0.38774999999999998</v>
      </c>
      <c r="DY36" s="7">
        <v>1.3679999999999999E-2</v>
      </c>
      <c r="DZ36" s="7">
        <v>0.23058000000000001</v>
      </c>
      <c r="EA36" s="7">
        <v>0.42291000000000001</v>
      </c>
      <c r="EB36" s="7">
        <v>0.45817000000000002</v>
      </c>
      <c r="EC36" s="7">
        <v>0.40187</v>
      </c>
      <c r="ED36" s="7">
        <v>0.40055000000000002</v>
      </c>
      <c r="EE36" s="7">
        <v>0.37645000000000001</v>
      </c>
      <c r="EF36" s="7">
        <v>0.35753000000000001</v>
      </c>
      <c r="EG36" s="7">
        <v>0.34510000000000002</v>
      </c>
      <c r="EH36" s="7">
        <v>0.34125</v>
      </c>
      <c r="EI36" s="7">
        <v>0.33540999999999999</v>
      </c>
      <c r="EJ36" s="7">
        <v>0.42879</v>
      </c>
      <c r="EK36" s="7">
        <v>0.36842999999999998</v>
      </c>
      <c r="EL36" s="7">
        <v>0.40749000000000002</v>
      </c>
      <c r="EM36" s="7">
        <v>1.3679999999999999E-2</v>
      </c>
      <c r="EN36" s="7">
        <v>0.33383000000000002</v>
      </c>
      <c r="EO36" s="7">
        <v>0.50190000000000001</v>
      </c>
      <c r="EP36" s="7">
        <v>0.50773000000000001</v>
      </c>
      <c r="EQ36" s="7">
        <v>0.43980999999999998</v>
      </c>
      <c r="ER36" s="7">
        <v>0.42553999999999997</v>
      </c>
      <c r="ES36" s="7">
        <v>0.39295000000000002</v>
      </c>
      <c r="ET36" s="7">
        <v>0.36738999999999999</v>
      </c>
      <c r="EU36" s="7">
        <v>0.35115000000000002</v>
      </c>
      <c r="EV36" s="7">
        <v>0.34429999999999999</v>
      </c>
      <c r="EW36" s="7">
        <v>0.33687</v>
      </c>
      <c r="EX36" s="7">
        <v>0.48643999999999998</v>
      </c>
      <c r="EY36" s="7">
        <v>0.44030999999999998</v>
      </c>
      <c r="EZ36" s="7">
        <v>0.44829000000000002</v>
      </c>
      <c r="FA36" s="7">
        <v>1.3679999999999999E-2</v>
      </c>
      <c r="FB36" s="7">
        <v>0.43522</v>
      </c>
      <c r="FC36" s="7">
        <v>0.63500999999999996</v>
      </c>
      <c r="FD36" s="7">
        <v>0.61163999999999996</v>
      </c>
      <c r="FE36" s="7">
        <v>0.50131999999999999</v>
      </c>
      <c r="FF36" s="7">
        <v>0.46203</v>
      </c>
      <c r="FG36" s="7">
        <v>0.4143</v>
      </c>
      <c r="FH36" s="7">
        <v>0.38080000000000003</v>
      </c>
      <c r="FI36" s="7">
        <v>0.35997000000000001</v>
      </c>
      <c r="FJ36" s="7">
        <v>0.34717999999999999</v>
      </c>
      <c r="FK36" s="7">
        <v>0.33873999999999999</v>
      </c>
      <c r="FL36" s="7">
        <v>0.58948999999999996</v>
      </c>
      <c r="FM36" s="7">
        <v>0.54318999999999995</v>
      </c>
      <c r="FN36" s="7">
        <v>0.51841999999999999</v>
      </c>
      <c r="FO36" s="7">
        <v>1.3679999999999999E-2</v>
      </c>
      <c r="FP36" s="7">
        <v>0.48726000000000003</v>
      </c>
      <c r="FQ36" s="7">
        <v>0.68384999999999996</v>
      </c>
      <c r="FR36" s="7">
        <v>0.67342999999999997</v>
      </c>
      <c r="FS36" s="7">
        <v>0.55093000000000003</v>
      </c>
      <c r="FT36" s="7">
        <v>0.49573</v>
      </c>
      <c r="FU36" s="7">
        <v>0.43629000000000001</v>
      </c>
      <c r="FV36" s="7">
        <v>0.39557999999999999</v>
      </c>
      <c r="FW36" s="7">
        <v>0.37051000000000001</v>
      </c>
      <c r="FX36" s="7">
        <v>0.35154999999999997</v>
      </c>
      <c r="FY36" s="7">
        <v>0.34087000000000001</v>
      </c>
      <c r="FZ36" s="7">
        <v>0.64265000000000005</v>
      </c>
      <c r="GA36" s="7">
        <v>0.59631000000000001</v>
      </c>
      <c r="GB36" s="7">
        <v>0.55837000000000003</v>
      </c>
      <c r="GC36" s="7">
        <v>1.3679999999999999E-2</v>
      </c>
      <c r="GD36" s="7">
        <v>0.41175</v>
      </c>
      <c r="GE36" s="7">
        <v>0.71294000000000002</v>
      </c>
      <c r="GF36" s="7">
        <v>0.72668999999999995</v>
      </c>
      <c r="GG36" s="7">
        <v>0.60258</v>
      </c>
      <c r="GH36" s="7">
        <v>0.52920999999999996</v>
      </c>
      <c r="GI36" s="7">
        <v>0.45826</v>
      </c>
      <c r="GJ36" s="7">
        <v>0.41097</v>
      </c>
      <c r="GK36" s="7">
        <v>0.37995000000000001</v>
      </c>
      <c r="GL36" s="7">
        <v>0.35765999999999998</v>
      </c>
      <c r="GM36" s="7">
        <v>0.34355999999999998</v>
      </c>
      <c r="GN36" s="7">
        <v>0.68603000000000003</v>
      </c>
      <c r="GO36" s="7">
        <v>0.60470000000000002</v>
      </c>
      <c r="GP36" s="7">
        <v>0.59226000000000001</v>
      </c>
      <c r="GQ36" s="7">
        <v>1.3679999999999999E-2</v>
      </c>
      <c r="GR36" s="7">
        <v>0.34304000000000001</v>
      </c>
      <c r="GS36" s="7">
        <v>0.82726</v>
      </c>
      <c r="GT36" s="7">
        <v>0.88309000000000004</v>
      </c>
      <c r="GU36" s="7">
        <v>0.72572999999999999</v>
      </c>
      <c r="GV36" s="7">
        <v>0.61421000000000003</v>
      </c>
      <c r="GW36" s="7">
        <v>0.52956000000000003</v>
      </c>
      <c r="GX36" s="7">
        <v>0.45992</v>
      </c>
      <c r="GY36" s="7">
        <v>0.41337000000000002</v>
      </c>
      <c r="GZ36" s="7">
        <v>0.36878</v>
      </c>
      <c r="HA36" s="7">
        <v>0.34710999999999997</v>
      </c>
      <c r="HB36" s="7">
        <v>0.81677</v>
      </c>
      <c r="HC36" s="7">
        <v>0.67706999999999995</v>
      </c>
      <c r="HD36" s="7">
        <v>0.69457000000000002</v>
      </c>
      <c r="HE36" s="7">
        <v>1.3679999999999999E-2</v>
      </c>
      <c r="HF36" s="7">
        <v>0.28910000000000002</v>
      </c>
      <c r="HG36" s="7">
        <v>0.88124000000000002</v>
      </c>
      <c r="HH36" s="7">
        <v>1.0004299999999999</v>
      </c>
      <c r="HI36" s="7">
        <v>0.81191999999999998</v>
      </c>
      <c r="HJ36" s="7">
        <v>0.68023</v>
      </c>
      <c r="HK36" s="7">
        <v>0.56635999999999997</v>
      </c>
      <c r="HL36" s="7">
        <v>0.48880000000000001</v>
      </c>
      <c r="HM36" s="7">
        <v>0.43285000000000001</v>
      </c>
      <c r="HN36" s="7">
        <v>0.38321</v>
      </c>
      <c r="HO36" s="7">
        <v>0.35258</v>
      </c>
      <c r="HP36" s="7">
        <v>0.90107999999999999</v>
      </c>
      <c r="HQ36" s="7">
        <v>0.72157000000000004</v>
      </c>
      <c r="HR36" s="7">
        <v>0.75985000000000003</v>
      </c>
      <c r="HS36" s="7">
        <v>1.3679999999999999E-2</v>
      </c>
      <c r="HT36" s="7">
        <v>0.24676000000000001</v>
      </c>
      <c r="HU36" s="7">
        <v>0.77464</v>
      </c>
      <c r="HV36" s="7">
        <v>0.99389000000000005</v>
      </c>
      <c r="HW36" s="7">
        <v>0.89432</v>
      </c>
      <c r="HX36" s="7">
        <v>0.76571</v>
      </c>
      <c r="HY36" s="7">
        <v>0.64000999999999997</v>
      </c>
      <c r="HZ36" s="7">
        <v>0.55347999999999997</v>
      </c>
      <c r="IA36" s="7">
        <v>0.49047000000000002</v>
      </c>
      <c r="IB36" s="7">
        <v>0.39550999999999997</v>
      </c>
      <c r="IC36" s="7">
        <v>0.36030000000000001</v>
      </c>
      <c r="ID36" s="7">
        <v>0.88270000000000004</v>
      </c>
      <c r="IE36" s="7">
        <v>0.69718000000000002</v>
      </c>
      <c r="IF36" s="7">
        <v>0.77868999999999999</v>
      </c>
      <c r="IG36" s="7">
        <v>1.3679999999999999E-2</v>
      </c>
      <c r="IH36" s="7">
        <v>0.21335000000000001</v>
      </c>
      <c r="II36" s="7">
        <v>0.80342000000000002</v>
      </c>
      <c r="IJ36" s="7">
        <v>0.94567000000000001</v>
      </c>
      <c r="IK36" s="7">
        <v>0.9244</v>
      </c>
      <c r="IL36" s="7">
        <v>0.80579000000000001</v>
      </c>
      <c r="IM36" s="7">
        <v>0.66930000000000001</v>
      </c>
      <c r="IN36" s="7">
        <v>0.57406000000000001</v>
      </c>
      <c r="IO36" s="7">
        <v>0.50573000000000001</v>
      </c>
      <c r="IP36" s="7">
        <v>0.41899999999999998</v>
      </c>
      <c r="IQ36" s="7">
        <v>0.36917</v>
      </c>
      <c r="IR36" s="7">
        <v>0.88629999999999998</v>
      </c>
      <c r="IS36" s="7">
        <v>0.69089999999999996</v>
      </c>
      <c r="IT36" s="7">
        <v>0.79179999999999995</v>
      </c>
      <c r="IU36" s="7">
        <v>1.3679999999999999E-2</v>
      </c>
      <c r="IV36" s="7">
        <v>0.18704000000000001</v>
      </c>
      <c r="IW36" s="7">
        <v>0.80332999999999999</v>
      </c>
      <c r="IX36" s="7">
        <v>0.96013999999999999</v>
      </c>
      <c r="IY36" s="7">
        <v>0.94021999999999994</v>
      </c>
      <c r="IZ36" s="7">
        <v>0.84340999999999999</v>
      </c>
      <c r="JA36" s="7">
        <v>0.70099999999999996</v>
      </c>
      <c r="JB36" s="7">
        <v>0.59663999999999995</v>
      </c>
      <c r="JC36" s="7">
        <v>0.52222999999999997</v>
      </c>
      <c r="JD36" s="7">
        <v>0.44039</v>
      </c>
      <c r="JE36" s="7">
        <v>0.38170999999999999</v>
      </c>
      <c r="JF36" s="7">
        <v>0.89590999999999998</v>
      </c>
      <c r="JG36" s="7">
        <v>0.69096000000000002</v>
      </c>
      <c r="JH36" s="7">
        <v>0.80869000000000002</v>
      </c>
      <c r="JI36" s="7">
        <v>1.3679999999999999E-2</v>
      </c>
      <c r="JJ36" s="7">
        <v>0.16632</v>
      </c>
      <c r="JK36" s="7">
        <v>0.80323999999999995</v>
      </c>
      <c r="JL36" s="7">
        <v>0.94484000000000001</v>
      </c>
      <c r="JM36" s="7">
        <v>0.94811999999999996</v>
      </c>
      <c r="JN36" s="7">
        <v>0.87594000000000005</v>
      </c>
      <c r="JO36" s="7">
        <v>0.73394000000000004</v>
      </c>
      <c r="JP36" s="7">
        <v>0.62129999999999996</v>
      </c>
      <c r="JQ36" s="7">
        <v>0.54013999999999995</v>
      </c>
      <c r="JR36" s="7">
        <v>0.46050999999999997</v>
      </c>
      <c r="JS36" s="7">
        <v>0.39645000000000002</v>
      </c>
      <c r="JT36" s="7">
        <v>0.89327000000000001</v>
      </c>
      <c r="JU36" s="7">
        <v>0.68393000000000004</v>
      </c>
      <c r="JV36" s="7">
        <v>0.81850000000000001</v>
      </c>
    </row>
    <row r="37" spans="1:282">
      <c r="A37" s="109" t="s">
        <v>178</v>
      </c>
      <c r="B37" s="109" t="s">
        <v>235</v>
      </c>
      <c r="C37" s="7">
        <v>6.4099999999999999E-3</v>
      </c>
      <c r="D37" s="7">
        <v>1.0999999999999999E-2</v>
      </c>
      <c r="E37" s="7">
        <v>2.1999999999999999E-2</v>
      </c>
      <c r="F37" s="7">
        <v>2.7E-2</v>
      </c>
      <c r="G37" s="7">
        <v>5.8819999999999997E-2</v>
      </c>
      <c r="H37" s="7">
        <v>8.0780000000000005E-2</v>
      </c>
      <c r="I37" s="7">
        <v>8.0780000000000005E-2</v>
      </c>
      <c r="J37" s="7">
        <v>8.0780000000000005E-2</v>
      </c>
      <c r="K37" s="7">
        <v>8.0780000000000005E-2</v>
      </c>
      <c r="L37" s="7">
        <v>8.0829999999999999E-2</v>
      </c>
      <c r="M37" s="7">
        <v>8.0780000000000005E-2</v>
      </c>
      <c r="N37" s="7">
        <v>3.3590000000000002E-2</v>
      </c>
      <c r="O37" s="7">
        <v>2.6349999999999998E-2</v>
      </c>
      <c r="P37" s="7">
        <v>5.1709999999999999E-2</v>
      </c>
      <c r="Q37" s="7">
        <v>6.4099999999999999E-3</v>
      </c>
      <c r="R37" s="7">
        <v>1.0999999999999999E-2</v>
      </c>
      <c r="S37" s="7">
        <v>2.1999999999999999E-2</v>
      </c>
      <c r="T37" s="7">
        <v>2.7E-2</v>
      </c>
      <c r="U37" s="7">
        <v>5.8819999999999997E-2</v>
      </c>
      <c r="V37" s="7">
        <v>8.0780000000000005E-2</v>
      </c>
      <c r="W37" s="7">
        <v>8.0780000000000005E-2</v>
      </c>
      <c r="X37" s="7">
        <v>8.0780000000000005E-2</v>
      </c>
      <c r="Y37" s="7">
        <v>8.0780000000000005E-2</v>
      </c>
      <c r="Z37" s="7">
        <v>8.0810000000000007E-2</v>
      </c>
      <c r="AA37" s="7">
        <v>8.0780000000000005E-2</v>
      </c>
      <c r="AB37" s="7">
        <v>3.3610000000000001E-2</v>
      </c>
      <c r="AC37" s="7">
        <v>2.6380000000000001E-2</v>
      </c>
      <c r="AD37" s="7">
        <v>5.1740000000000001E-2</v>
      </c>
      <c r="AE37" s="7">
        <v>6.4099999999999999E-3</v>
      </c>
      <c r="AF37" s="7">
        <v>1.0999999999999999E-2</v>
      </c>
      <c r="AG37" s="7">
        <v>2.1999999999999999E-2</v>
      </c>
      <c r="AH37" s="7">
        <v>2.7E-2</v>
      </c>
      <c r="AI37" s="7">
        <v>5.8819999999999997E-2</v>
      </c>
      <c r="AJ37" s="7">
        <v>8.0780000000000005E-2</v>
      </c>
      <c r="AK37" s="7">
        <v>8.0780000000000005E-2</v>
      </c>
      <c r="AL37" s="7">
        <v>8.0780000000000005E-2</v>
      </c>
      <c r="AM37" s="7">
        <v>8.0780000000000005E-2</v>
      </c>
      <c r="AN37" s="7">
        <v>8.0799999999999997E-2</v>
      </c>
      <c r="AO37" s="7">
        <v>8.0780000000000005E-2</v>
      </c>
      <c r="AP37" s="7">
        <v>3.363E-2</v>
      </c>
      <c r="AQ37" s="7">
        <v>2.6419999999999999E-2</v>
      </c>
      <c r="AR37" s="7">
        <v>5.178E-2</v>
      </c>
      <c r="AS37" s="7">
        <v>6.4099999999999999E-3</v>
      </c>
      <c r="AT37" s="7">
        <v>1.0999999999999999E-2</v>
      </c>
      <c r="AU37" s="7">
        <v>2.1999999999999999E-2</v>
      </c>
      <c r="AV37" s="7">
        <v>2.7E-2</v>
      </c>
      <c r="AW37" s="7">
        <v>5.8819999999999997E-2</v>
      </c>
      <c r="AX37" s="7">
        <v>8.0780000000000005E-2</v>
      </c>
      <c r="AY37" s="7">
        <v>8.0780000000000005E-2</v>
      </c>
      <c r="AZ37" s="7">
        <v>8.0780000000000005E-2</v>
      </c>
      <c r="BA37" s="7">
        <v>8.0780000000000005E-2</v>
      </c>
      <c r="BB37" s="7">
        <v>8.0780000000000005E-2</v>
      </c>
      <c r="BC37" s="7">
        <v>8.0780000000000005E-2</v>
      </c>
      <c r="BD37" s="7">
        <v>3.3660000000000002E-2</v>
      </c>
      <c r="BE37" s="7">
        <v>2.647E-2</v>
      </c>
      <c r="BF37" s="7">
        <v>5.185E-2</v>
      </c>
      <c r="BG37" s="7">
        <v>6.4099999999999999E-3</v>
      </c>
      <c r="BH37" s="7">
        <v>1.103E-2</v>
      </c>
      <c r="BI37" s="7">
        <v>2.2179999999999998E-2</v>
      </c>
      <c r="BJ37" s="7">
        <v>2.726E-2</v>
      </c>
      <c r="BK37" s="7">
        <v>5.8819999999999997E-2</v>
      </c>
      <c r="BL37" s="7">
        <v>8.0780000000000005E-2</v>
      </c>
      <c r="BM37" s="7">
        <v>8.0780000000000005E-2</v>
      </c>
      <c r="BN37" s="7">
        <v>8.0780000000000005E-2</v>
      </c>
      <c r="BO37" s="7">
        <v>8.0780000000000005E-2</v>
      </c>
      <c r="BP37" s="7">
        <v>8.0780000000000005E-2</v>
      </c>
      <c r="BQ37" s="7">
        <v>8.0780000000000005E-2</v>
      </c>
      <c r="BR37" s="7">
        <v>3.3849999999999998E-2</v>
      </c>
      <c r="BS37" s="7">
        <v>2.665E-2</v>
      </c>
      <c r="BT37" s="7">
        <v>5.203E-2</v>
      </c>
      <c r="BU37" s="7">
        <v>6.4099999999999999E-3</v>
      </c>
      <c r="BV37" s="7">
        <v>1.1440000000000001E-2</v>
      </c>
      <c r="BW37" s="7">
        <v>2.513E-2</v>
      </c>
      <c r="BX37" s="7">
        <v>3.1609999999999999E-2</v>
      </c>
      <c r="BY37" s="7">
        <v>5.9229999999999998E-2</v>
      </c>
      <c r="BZ37" s="7">
        <v>8.1030000000000005E-2</v>
      </c>
      <c r="CA37" s="7">
        <v>8.0939999999999998E-2</v>
      </c>
      <c r="CB37" s="7">
        <v>8.0879999999999994E-2</v>
      </c>
      <c r="CC37" s="7">
        <v>8.0780000000000005E-2</v>
      </c>
      <c r="CD37" s="7">
        <v>8.1290000000000001E-2</v>
      </c>
      <c r="CE37" s="7">
        <v>8.0780000000000005E-2</v>
      </c>
      <c r="CF37" s="7">
        <v>3.6609999999999997E-2</v>
      </c>
      <c r="CG37" s="7">
        <v>2.8709999999999999E-2</v>
      </c>
      <c r="CH37" s="7">
        <v>5.3859999999999998E-2</v>
      </c>
      <c r="CI37" s="7">
        <v>6.4099999999999999E-3</v>
      </c>
      <c r="CJ37" s="7">
        <v>2.0830000000000001E-2</v>
      </c>
      <c r="CK37" s="7">
        <v>3.7650000000000003E-2</v>
      </c>
      <c r="CL37" s="7">
        <v>3.8890000000000001E-2</v>
      </c>
      <c r="CM37" s="7">
        <v>6.4600000000000005E-2</v>
      </c>
      <c r="CN37" s="7">
        <v>8.4159999999999999E-2</v>
      </c>
      <c r="CO37" s="7">
        <v>8.3129999999999996E-2</v>
      </c>
      <c r="CP37" s="7">
        <v>8.2140000000000005E-2</v>
      </c>
      <c r="CQ37" s="7">
        <v>8.1549999999999997E-2</v>
      </c>
      <c r="CR37" s="7">
        <v>8.1659999999999996E-2</v>
      </c>
      <c r="CS37" s="7">
        <v>8.1549999999999997E-2</v>
      </c>
      <c r="CT37" s="7">
        <v>4.546E-2</v>
      </c>
      <c r="CU37" s="7">
        <v>3.7789999999999997E-2</v>
      </c>
      <c r="CV37" s="7">
        <v>6.0159999999999998E-2</v>
      </c>
      <c r="CW37" s="7">
        <v>6.4099999999999999E-3</v>
      </c>
      <c r="CX37" s="7">
        <v>0.03</v>
      </c>
      <c r="CY37" s="7">
        <v>0.05</v>
      </c>
      <c r="CZ37" s="7">
        <v>4.6850000000000003E-2</v>
      </c>
      <c r="DA37" s="7">
        <v>6.9639999999999994E-2</v>
      </c>
      <c r="DB37" s="7">
        <v>8.7290000000000006E-2</v>
      </c>
      <c r="DC37" s="7">
        <v>8.516E-2</v>
      </c>
      <c r="DD37" s="7">
        <v>8.3479999999999999E-2</v>
      </c>
      <c r="DE37" s="7">
        <v>8.2290000000000002E-2</v>
      </c>
      <c r="DF37" s="7">
        <v>8.2409999999999997E-2</v>
      </c>
      <c r="DG37" s="7">
        <v>8.158E-2</v>
      </c>
      <c r="DH37" s="7">
        <v>5.4370000000000002E-2</v>
      </c>
      <c r="DI37" s="7">
        <v>4.6829999999999997E-2</v>
      </c>
      <c r="DJ37" s="7">
        <v>6.6460000000000005E-2</v>
      </c>
      <c r="DK37" s="7">
        <v>6.4099999999999999E-3</v>
      </c>
      <c r="DL37" s="7">
        <v>7.4810000000000001E-2</v>
      </c>
      <c r="DM37" s="7">
        <v>0.10797</v>
      </c>
      <c r="DN37" s="7">
        <v>7.9680000000000001E-2</v>
      </c>
      <c r="DO37" s="7">
        <v>8.7529999999999997E-2</v>
      </c>
      <c r="DP37" s="7">
        <v>9.9419999999999994E-2</v>
      </c>
      <c r="DQ37" s="7">
        <v>9.3520000000000006E-2</v>
      </c>
      <c r="DR37" s="7">
        <v>8.8450000000000001E-2</v>
      </c>
      <c r="DS37" s="7">
        <v>8.5099999999999995E-2</v>
      </c>
      <c r="DT37" s="7">
        <v>8.5540000000000005E-2</v>
      </c>
      <c r="DU37" s="7">
        <v>8.1790000000000002E-2</v>
      </c>
      <c r="DV37" s="7">
        <v>9.289E-2</v>
      </c>
      <c r="DW37" s="7">
        <v>8.7340000000000001E-2</v>
      </c>
      <c r="DX37" s="7">
        <v>9.2960000000000001E-2</v>
      </c>
      <c r="DY37" s="7">
        <v>6.4099999999999999E-3</v>
      </c>
      <c r="DZ37" s="7">
        <v>0.124</v>
      </c>
      <c r="EA37" s="7">
        <v>0.15470999999999999</v>
      </c>
      <c r="EB37" s="7">
        <v>0.10979</v>
      </c>
      <c r="EC37" s="7">
        <v>0.10113</v>
      </c>
      <c r="ED37" s="7">
        <v>0.10697</v>
      </c>
      <c r="EE37" s="7">
        <v>9.776E-2</v>
      </c>
      <c r="EF37" s="7">
        <v>9.0609999999999996E-2</v>
      </c>
      <c r="EG37" s="7">
        <v>8.6360000000000006E-2</v>
      </c>
      <c r="EH37" s="7">
        <v>8.7150000000000005E-2</v>
      </c>
      <c r="EI37" s="7">
        <v>8.2729999999999998E-2</v>
      </c>
      <c r="EJ37" s="7">
        <v>0.12479999999999999</v>
      </c>
      <c r="EK37" s="7">
        <v>0.12456</v>
      </c>
      <c r="EL37" s="7">
        <v>0.1139</v>
      </c>
      <c r="EM37" s="7">
        <v>6.4099999999999999E-3</v>
      </c>
      <c r="EN37" s="7">
        <v>0.15132000000000001</v>
      </c>
      <c r="EO37" s="7">
        <v>0.18642</v>
      </c>
      <c r="EP37" s="7">
        <v>0.14068</v>
      </c>
      <c r="EQ37" s="7">
        <v>0.11799999999999999</v>
      </c>
      <c r="ER37" s="7">
        <v>0.11737</v>
      </c>
      <c r="ES37" s="7">
        <v>0.1037</v>
      </c>
      <c r="ET37" s="7">
        <v>9.3710000000000002E-2</v>
      </c>
      <c r="EU37" s="7">
        <v>8.8139999999999996E-2</v>
      </c>
      <c r="EV37" s="7">
        <v>8.8599999999999998E-2</v>
      </c>
      <c r="EW37" s="7">
        <v>8.3839999999999998E-2</v>
      </c>
      <c r="EX37" s="7">
        <v>0.15198</v>
      </c>
      <c r="EY37" s="7">
        <v>0.15178</v>
      </c>
      <c r="EZ37" s="7">
        <v>0.13253000000000001</v>
      </c>
      <c r="FA37" s="7">
        <v>6.4099999999999999E-3</v>
      </c>
      <c r="FB37" s="7">
        <v>0.20727999999999999</v>
      </c>
      <c r="FC37" s="7">
        <v>0.34756999999999999</v>
      </c>
      <c r="FD37" s="7">
        <v>0.30134</v>
      </c>
      <c r="FE37" s="7">
        <v>0.22087999999999999</v>
      </c>
      <c r="FF37" s="7">
        <v>0.16965</v>
      </c>
      <c r="FG37" s="7">
        <v>0.13691</v>
      </c>
      <c r="FH37" s="7">
        <v>0.10692</v>
      </c>
      <c r="FI37" s="7">
        <v>9.6079999999999999E-2</v>
      </c>
      <c r="FJ37" s="7">
        <v>9.4119999999999995E-2</v>
      </c>
      <c r="FK37" s="7">
        <v>8.5040000000000004E-2</v>
      </c>
      <c r="FL37" s="7">
        <v>0.2964</v>
      </c>
      <c r="FM37" s="7">
        <v>0.26965</v>
      </c>
      <c r="FN37" s="7">
        <v>0.23083999999999999</v>
      </c>
      <c r="FO37" s="7">
        <v>6.4099999999999999E-3</v>
      </c>
      <c r="FP37" s="7">
        <v>0.24292</v>
      </c>
      <c r="FQ37" s="7">
        <v>0.47516000000000003</v>
      </c>
      <c r="FR37" s="7">
        <v>0.45622000000000001</v>
      </c>
      <c r="FS37" s="7">
        <v>0.36853000000000002</v>
      </c>
      <c r="FT37" s="7">
        <v>0.25616</v>
      </c>
      <c r="FU37" s="7">
        <v>0.18124000000000001</v>
      </c>
      <c r="FV37" s="7">
        <v>0.12937000000000001</v>
      </c>
      <c r="FW37" s="7">
        <v>0.10922</v>
      </c>
      <c r="FX37" s="7">
        <v>9.9729999999999999E-2</v>
      </c>
      <c r="FY37" s="7">
        <v>8.7330000000000005E-2</v>
      </c>
      <c r="FZ37" s="7">
        <v>0.43857000000000002</v>
      </c>
      <c r="GA37" s="7">
        <v>0.38022</v>
      </c>
      <c r="GB37" s="7">
        <v>0.33417999999999998</v>
      </c>
      <c r="GC37" s="7">
        <v>6.4099999999999999E-3</v>
      </c>
      <c r="GD37" s="7">
        <v>0.20918999999999999</v>
      </c>
      <c r="GE37" s="7">
        <v>0.48804999999999998</v>
      </c>
      <c r="GF37" s="7">
        <v>0.51149999999999995</v>
      </c>
      <c r="GG37" s="7">
        <v>0.43247000000000002</v>
      </c>
      <c r="GH37" s="7">
        <v>0.31286999999999998</v>
      </c>
      <c r="GI37" s="7">
        <v>0.217</v>
      </c>
      <c r="GJ37" s="7">
        <v>0.15085000000000001</v>
      </c>
      <c r="GK37" s="7">
        <v>0.11924999999999999</v>
      </c>
      <c r="GL37" s="7">
        <v>0.10496</v>
      </c>
      <c r="GM37" s="7">
        <v>9.0459999999999999E-2</v>
      </c>
      <c r="GN37" s="7">
        <v>0.48002</v>
      </c>
      <c r="GO37" s="7">
        <v>0.39972000000000002</v>
      </c>
      <c r="GP37" s="7">
        <v>0.37214000000000003</v>
      </c>
      <c r="GQ37" s="7">
        <v>6.4099999999999999E-3</v>
      </c>
      <c r="GR37" s="7">
        <v>0.16685</v>
      </c>
      <c r="GS37" s="7">
        <v>0.70033999999999996</v>
      </c>
      <c r="GT37" s="7">
        <v>0.78439000000000003</v>
      </c>
      <c r="GU37" s="7">
        <v>0.61001000000000005</v>
      </c>
      <c r="GV37" s="7">
        <v>0.47214</v>
      </c>
      <c r="GW37" s="7">
        <v>0.31391999999999998</v>
      </c>
      <c r="GX37" s="7">
        <v>0.22245999999999999</v>
      </c>
      <c r="GY37" s="7">
        <v>0.14576</v>
      </c>
      <c r="GZ37" s="7">
        <v>0.11797000000000001</v>
      </c>
      <c r="HA37" s="7">
        <v>9.4119999999999995E-2</v>
      </c>
      <c r="HB37" s="7">
        <v>0.70250000000000001</v>
      </c>
      <c r="HC37" s="7">
        <v>0.54454000000000002</v>
      </c>
      <c r="HD37" s="7">
        <v>0.54276999999999997</v>
      </c>
      <c r="HE37" s="7">
        <v>6.4099999999999999E-3</v>
      </c>
      <c r="HF37" s="7">
        <v>0.13364000000000001</v>
      </c>
      <c r="HG37" s="7">
        <v>0.78549999999999998</v>
      </c>
      <c r="HH37" s="7">
        <v>0.96967000000000003</v>
      </c>
      <c r="HI37" s="7">
        <v>0.75439000000000001</v>
      </c>
      <c r="HJ37" s="7">
        <v>0.57362999999999997</v>
      </c>
      <c r="HK37" s="7">
        <v>0.38129000000000002</v>
      </c>
      <c r="HL37" s="7">
        <v>0.26343</v>
      </c>
      <c r="HM37" s="7">
        <v>0.17186999999999999</v>
      </c>
      <c r="HN37" s="7">
        <v>0.13020000000000001</v>
      </c>
      <c r="HO37" s="7">
        <v>0.10014000000000001</v>
      </c>
      <c r="HP37" s="7">
        <v>0.83809999999999996</v>
      </c>
      <c r="HQ37" s="7">
        <v>0.63146000000000002</v>
      </c>
      <c r="HR37" s="7">
        <v>0.64749999999999996</v>
      </c>
      <c r="HS37" s="7">
        <v>6.4099999999999999E-3</v>
      </c>
      <c r="HT37" s="7">
        <v>0.1076</v>
      </c>
      <c r="HU37" s="7">
        <v>0.64734000000000003</v>
      </c>
      <c r="HV37" s="7">
        <v>0.93332000000000004</v>
      </c>
      <c r="HW37" s="7">
        <v>0.81577999999999995</v>
      </c>
      <c r="HX37" s="7">
        <v>0.62733000000000005</v>
      </c>
      <c r="HY37" s="7">
        <v>0.43395</v>
      </c>
      <c r="HZ37" s="7">
        <v>0.29905999999999999</v>
      </c>
      <c r="IA37" s="7">
        <v>0.20130000000000001</v>
      </c>
      <c r="IB37" s="7">
        <v>0.14052000000000001</v>
      </c>
      <c r="IC37" s="7">
        <v>0.10772</v>
      </c>
      <c r="ID37" s="7">
        <v>0.79186999999999996</v>
      </c>
      <c r="IE37" s="7">
        <v>0.59225000000000005</v>
      </c>
      <c r="IF37" s="7">
        <v>0.63805000000000001</v>
      </c>
      <c r="IG37" s="7">
        <v>6.4099999999999999E-3</v>
      </c>
      <c r="IH37" s="7">
        <v>8.7069999999999995E-2</v>
      </c>
      <c r="II37" s="7">
        <v>0.80042000000000002</v>
      </c>
      <c r="IJ37" s="7">
        <v>0.87158000000000002</v>
      </c>
      <c r="IK37" s="7">
        <v>0.84913000000000005</v>
      </c>
      <c r="IL37" s="7">
        <v>0.67537000000000003</v>
      </c>
      <c r="IM37" s="7">
        <v>0.47905999999999999</v>
      </c>
      <c r="IN37" s="7">
        <v>0.33117000000000002</v>
      </c>
      <c r="IO37" s="7">
        <v>0.22500999999999999</v>
      </c>
      <c r="IP37" s="7">
        <v>0.15554000000000001</v>
      </c>
      <c r="IQ37" s="7">
        <v>0.11598</v>
      </c>
      <c r="IR37" s="7">
        <v>0.83843000000000001</v>
      </c>
      <c r="IS37" s="7">
        <v>0.62026000000000003</v>
      </c>
      <c r="IT37" s="7">
        <v>0.67989999999999995</v>
      </c>
      <c r="IU37" s="7">
        <v>6.4099999999999999E-3</v>
      </c>
      <c r="IV37" s="7">
        <v>7.0919999999999997E-2</v>
      </c>
      <c r="IW37" s="7">
        <v>0.80040999999999995</v>
      </c>
      <c r="IX37" s="7">
        <v>0.85701000000000005</v>
      </c>
      <c r="IY37" s="7">
        <v>0.86114000000000002</v>
      </c>
      <c r="IZ37" s="7">
        <v>0.71987000000000001</v>
      </c>
      <c r="JA37" s="7">
        <v>0.52466999999999997</v>
      </c>
      <c r="JB37" s="7">
        <v>0.36625999999999997</v>
      </c>
      <c r="JC37" s="7">
        <v>0.25069000000000002</v>
      </c>
      <c r="JD37" s="7">
        <v>0.17268</v>
      </c>
      <c r="JE37" s="7">
        <v>0.12592999999999999</v>
      </c>
      <c r="JF37" s="7">
        <v>0.83714999999999995</v>
      </c>
      <c r="JG37" s="7">
        <v>0.61560999999999999</v>
      </c>
      <c r="JH37" s="7">
        <v>0.69440999999999997</v>
      </c>
      <c r="JI37" s="7">
        <v>6.4099999999999999E-3</v>
      </c>
      <c r="JJ37" s="7">
        <v>5.8209999999999998E-2</v>
      </c>
      <c r="JK37" s="7">
        <v>0.8004</v>
      </c>
      <c r="JL37" s="7">
        <v>0.84565999999999997</v>
      </c>
      <c r="JM37" s="7">
        <v>0.86721000000000004</v>
      </c>
      <c r="JN37" s="7">
        <v>0.75680999999999998</v>
      </c>
      <c r="JO37" s="7">
        <v>0.56984000000000001</v>
      </c>
      <c r="JP37" s="7">
        <v>0.40372000000000002</v>
      </c>
      <c r="JQ37" s="7">
        <v>0.27855000000000002</v>
      </c>
      <c r="JR37" s="7">
        <v>0.19187000000000001</v>
      </c>
      <c r="JS37" s="7">
        <v>0.13766999999999999</v>
      </c>
      <c r="JT37" s="7">
        <v>0.83521999999999996</v>
      </c>
      <c r="JU37" s="7">
        <v>0.61146</v>
      </c>
      <c r="JV37" s="7">
        <v>0.70809999999999995</v>
      </c>
    </row>
    <row r="38" spans="1:282">
      <c r="A38" s="109" t="s">
        <v>179</v>
      </c>
      <c r="B38" s="109" t="s">
        <v>236</v>
      </c>
      <c r="C38" s="7">
        <v>1.8890000000000001E-2</v>
      </c>
      <c r="D38" s="7">
        <v>0.22301000000000001</v>
      </c>
      <c r="E38" s="7">
        <v>0.44602999999999998</v>
      </c>
      <c r="F38" s="7">
        <v>0.44602999999999998</v>
      </c>
      <c r="G38" s="7">
        <v>0.44602999999999998</v>
      </c>
      <c r="H38" s="7">
        <v>0.44602999999999998</v>
      </c>
      <c r="I38" s="7">
        <v>0.44602999999999998</v>
      </c>
      <c r="J38" s="7">
        <v>0.44602999999999998</v>
      </c>
      <c r="K38" s="7">
        <v>0.44602999999999998</v>
      </c>
      <c r="L38" s="7">
        <v>0.44627</v>
      </c>
      <c r="M38" s="7">
        <v>0.44602999999999998</v>
      </c>
      <c r="N38" s="7">
        <v>0.44602999999999998</v>
      </c>
      <c r="O38" s="7">
        <v>0.3745</v>
      </c>
      <c r="P38" s="7">
        <v>0.44602999999999998</v>
      </c>
      <c r="Q38" s="7">
        <v>1.8890000000000001E-2</v>
      </c>
      <c r="R38" s="7">
        <v>0.22301000000000001</v>
      </c>
      <c r="S38" s="7">
        <v>0.44602999999999998</v>
      </c>
      <c r="T38" s="7">
        <v>0.44602999999999998</v>
      </c>
      <c r="U38" s="7">
        <v>0.44602999999999998</v>
      </c>
      <c r="V38" s="7">
        <v>0.44602999999999998</v>
      </c>
      <c r="W38" s="7">
        <v>0.44602999999999998</v>
      </c>
      <c r="X38" s="7">
        <v>0.44602999999999998</v>
      </c>
      <c r="Y38" s="7">
        <v>0.44602999999999998</v>
      </c>
      <c r="Z38" s="7">
        <v>0.44619999999999999</v>
      </c>
      <c r="AA38" s="7">
        <v>0.44602999999999998</v>
      </c>
      <c r="AB38" s="7">
        <v>0.44602999999999998</v>
      </c>
      <c r="AC38" s="7">
        <v>0.37469999999999998</v>
      </c>
      <c r="AD38" s="7">
        <v>0.44602999999999998</v>
      </c>
      <c r="AE38" s="7">
        <v>1.8890000000000001E-2</v>
      </c>
      <c r="AF38" s="7">
        <v>0.22301000000000001</v>
      </c>
      <c r="AG38" s="7">
        <v>0.44602999999999998</v>
      </c>
      <c r="AH38" s="7">
        <v>0.44602999999999998</v>
      </c>
      <c r="AI38" s="7">
        <v>0.44602999999999998</v>
      </c>
      <c r="AJ38" s="7">
        <v>0.44602999999999998</v>
      </c>
      <c r="AK38" s="7">
        <v>0.44602999999999998</v>
      </c>
      <c r="AL38" s="7">
        <v>0.44602999999999998</v>
      </c>
      <c r="AM38" s="7">
        <v>0.44602999999999998</v>
      </c>
      <c r="AN38" s="7">
        <v>0.44611000000000001</v>
      </c>
      <c r="AO38" s="7">
        <v>0.44602999999999998</v>
      </c>
      <c r="AP38" s="7">
        <v>0.44602999999999998</v>
      </c>
      <c r="AQ38" s="7">
        <v>0.37494</v>
      </c>
      <c r="AR38" s="7">
        <v>0.44602999999999998</v>
      </c>
      <c r="AS38" s="7">
        <v>1.8890000000000001E-2</v>
      </c>
      <c r="AT38" s="7">
        <v>0.22301000000000001</v>
      </c>
      <c r="AU38" s="7">
        <v>0.44602999999999998</v>
      </c>
      <c r="AV38" s="7">
        <v>0.44602999999999998</v>
      </c>
      <c r="AW38" s="7">
        <v>0.44602999999999998</v>
      </c>
      <c r="AX38" s="7">
        <v>0.44602999999999998</v>
      </c>
      <c r="AY38" s="7">
        <v>0.44602999999999998</v>
      </c>
      <c r="AZ38" s="7">
        <v>0.44602999999999998</v>
      </c>
      <c r="BA38" s="7">
        <v>0.44602999999999998</v>
      </c>
      <c r="BB38" s="7">
        <v>0.44602999999999998</v>
      </c>
      <c r="BC38" s="7">
        <v>0.44602999999999998</v>
      </c>
      <c r="BD38" s="7">
        <v>0.44602999999999998</v>
      </c>
      <c r="BE38" s="7">
        <v>0.37524000000000002</v>
      </c>
      <c r="BF38" s="7">
        <v>0.44602999999999998</v>
      </c>
      <c r="BG38" s="7">
        <v>1.8890000000000001E-2</v>
      </c>
      <c r="BH38" s="7">
        <v>0.22301000000000001</v>
      </c>
      <c r="BI38" s="7">
        <v>0.44602999999999998</v>
      </c>
      <c r="BJ38" s="7">
        <v>0.44602999999999998</v>
      </c>
      <c r="BK38" s="7">
        <v>0.44602999999999998</v>
      </c>
      <c r="BL38" s="7">
        <v>0.44602999999999998</v>
      </c>
      <c r="BM38" s="7">
        <v>0.44602999999999998</v>
      </c>
      <c r="BN38" s="7">
        <v>0.44602999999999998</v>
      </c>
      <c r="BO38" s="7">
        <v>0.44602999999999998</v>
      </c>
      <c r="BP38" s="7">
        <v>0.44602999999999998</v>
      </c>
      <c r="BQ38" s="7">
        <v>0.44602999999999998</v>
      </c>
      <c r="BR38" s="7">
        <v>0.44602999999999998</v>
      </c>
      <c r="BS38" s="7">
        <v>0.37562000000000001</v>
      </c>
      <c r="BT38" s="7">
        <v>0.44602999999999998</v>
      </c>
      <c r="BU38" s="7">
        <v>1.8890000000000001E-2</v>
      </c>
      <c r="BV38" s="7">
        <v>0.22301000000000001</v>
      </c>
      <c r="BW38" s="7">
        <v>0.44602999999999998</v>
      </c>
      <c r="BX38" s="7">
        <v>0.44602999999999998</v>
      </c>
      <c r="BY38" s="7">
        <v>0.44602999999999998</v>
      </c>
      <c r="BZ38" s="7">
        <v>0.44602999999999998</v>
      </c>
      <c r="CA38" s="7">
        <v>0.44602999999999998</v>
      </c>
      <c r="CB38" s="7">
        <v>0.44602999999999998</v>
      </c>
      <c r="CC38" s="7">
        <v>0.44602999999999998</v>
      </c>
      <c r="CD38" s="7">
        <v>0.44602999999999998</v>
      </c>
      <c r="CE38" s="7">
        <v>0.44602999999999998</v>
      </c>
      <c r="CF38" s="7">
        <v>0.44602999999999998</v>
      </c>
      <c r="CG38" s="7">
        <v>0.37606000000000001</v>
      </c>
      <c r="CH38" s="7">
        <v>0.44602999999999998</v>
      </c>
      <c r="CI38" s="7">
        <v>1.8890000000000001E-2</v>
      </c>
      <c r="CJ38" s="7">
        <v>0.22301000000000001</v>
      </c>
      <c r="CK38" s="7">
        <v>0.44602999999999998</v>
      </c>
      <c r="CL38" s="7">
        <v>0.44602999999999998</v>
      </c>
      <c r="CM38" s="7">
        <v>0.44602999999999998</v>
      </c>
      <c r="CN38" s="7">
        <v>0.44602999999999998</v>
      </c>
      <c r="CO38" s="7">
        <v>0.44602999999999998</v>
      </c>
      <c r="CP38" s="7">
        <v>0.44602999999999998</v>
      </c>
      <c r="CQ38" s="7">
        <v>0.44602999999999998</v>
      </c>
      <c r="CR38" s="7">
        <v>0.44602999999999998</v>
      </c>
      <c r="CS38" s="7">
        <v>0.44602999999999998</v>
      </c>
      <c r="CT38" s="7">
        <v>0.44602999999999998</v>
      </c>
      <c r="CU38" s="7">
        <v>0.37655</v>
      </c>
      <c r="CV38" s="7">
        <v>0.44602999999999998</v>
      </c>
      <c r="CW38" s="7">
        <v>1.8890000000000001E-2</v>
      </c>
      <c r="CX38" s="7">
        <v>0.22301000000000001</v>
      </c>
      <c r="CY38" s="7">
        <v>0.44602999999999998</v>
      </c>
      <c r="CZ38" s="7">
        <v>0.44602999999999998</v>
      </c>
      <c r="DA38" s="7">
        <v>0.44602999999999998</v>
      </c>
      <c r="DB38" s="7">
        <v>0.44602999999999998</v>
      </c>
      <c r="DC38" s="7">
        <v>0.44602999999999998</v>
      </c>
      <c r="DD38" s="7">
        <v>0.44602999999999998</v>
      </c>
      <c r="DE38" s="7">
        <v>0.44602999999999998</v>
      </c>
      <c r="DF38" s="7">
        <v>0.44602999999999998</v>
      </c>
      <c r="DG38" s="7">
        <v>0.44602999999999998</v>
      </c>
      <c r="DH38" s="7">
        <v>0.44602999999999998</v>
      </c>
      <c r="DI38" s="7">
        <v>0.37707000000000002</v>
      </c>
      <c r="DJ38" s="7">
        <v>0.44602999999999998</v>
      </c>
      <c r="DK38" s="7">
        <v>1.8890000000000001E-2</v>
      </c>
      <c r="DL38" s="7">
        <v>0.38638</v>
      </c>
      <c r="DM38" s="7">
        <v>0.64732999999999996</v>
      </c>
      <c r="DN38" s="7">
        <v>0.55000000000000004</v>
      </c>
      <c r="DO38" s="7">
        <v>0.49913999999999997</v>
      </c>
      <c r="DP38" s="7">
        <v>0.48338999999999999</v>
      </c>
      <c r="DQ38" s="7">
        <v>0.47244999999999998</v>
      </c>
      <c r="DR38" s="7">
        <v>0.46144000000000002</v>
      </c>
      <c r="DS38" s="7">
        <v>0.45427000000000001</v>
      </c>
      <c r="DT38" s="7">
        <v>0.45687</v>
      </c>
      <c r="DU38" s="7">
        <v>0.44602999999999998</v>
      </c>
      <c r="DV38" s="7">
        <v>0.57384000000000002</v>
      </c>
      <c r="DW38" s="7">
        <v>0.51632</v>
      </c>
      <c r="DX38" s="7">
        <v>0.53300999999999998</v>
      </c>
      <c r="DY38" s="7">
        <v>1.8890000000000001E-2</v>
      </c>
      <c r="DZ38" s="7">
        <v>0.48875999999999997</v>
      </c>
      <c r="EA38" s="7">
        <v>0.76812000000000002</v>
      </c>
      <c r="EB38" s="7">
        <v>0.62405999999999995</v>
      </c>
      <c r="EC38" s="7">
        <v>0.54745999999999995</v>
      </c>
      <c r="ED38" s="7">
        <v>0.51680000000000004</v>
      </c>
      <c r="EE38" s="7">
        <v>0.49164999999999998</v>
      </c>
      <c r="EF38" s="7">
        <v>0.47005000000000002</v>
      </c>
      <c r="EG38" s="7">
        <v>0.45944000000000002</v>
      </c>
      <c r="EH38" s="7">
        <v>0.45622000000000001</v>
      </c>
      <c r="EI38" s="7">
        <v>0.44874999999999998</v>
      </c>
      <c r="EJ38" s="7">
        <v>0.65859000000000001</v>
      </c>
      <c r="EK38" s="7">
        <v>0.60687999999999998</v>
      </c>
      <c r="EL38" s="7">
        <v>0.59140000000000004</v>
      </c>
      <c r="EM38" s="7">
        <v>1.8890000000000001E-2</v>
      </c>
      <c r="EN38" s="7">
        <v>0.47738000000000003</v>
      </c>
      <c r="EO38" s="7">
        <v>0.80423</v>
      </c>
      <c r="EP38" s="7">
        <v>0.67447999999999997</v>
      </c>
      <c r="EQ38" s="7">
        <v>0.57672000000000001</v>
      </c>
      <c r="ER38" s="7">
        <v>0.53083000000000002</v>
      </c>
      <c r="ES38" s="7">
        <v>0.50148999999999999</v>
      </c>
      <c r="ET38" s="7">
        <v>0.47660000000000002</v>
      </c>
      <c r="EU38" s="7">
        <v>0.46256000000000003</v>
      </c>
      <c r="EV38" s="7">
        <v>0.45791999999999999</v>
      </c>
      <c r="EW38" s="7">
        <v>0.45062999999999998</v>
      </c>
      <c r="EX38" s="7">
        <v>0.69715000000000005</v>
      </c>
      <c r="EY38" s="7">
        <v>0.63073000000000001</v>
      </c>
      <c r="EZ38" s="7">
        <v>0.61770999999999998</v>
      </c>
      <c r="FA38" s="7">
        <v>1.8890000000000001E-2</v>
      </c>
      <c r="FB38" s="7">
        <v>0.50163999999999997</v>
      </c>
      <c r="FC38" s="7">
        <v>0.82167000000000001</v>
      </c>
      <c r="FD38" s="7">
        <v>0.72040999999999999</v>
      </c>
      <c r="FE38" s="7">
        <v>0.60918000000000005</v>
      </c>
      <c r="FF38" s="7">
        <v>0.54759000000000002</v>
      </c>
      <c r="FG38" s="7">
        <v>0.51105999999999996</v>
      </c>
      <c r="FH38" s="7">
        <v>0.48326000000000002</v>
      </c>
      <c r="FI38" s="7">
        <v>0.46650999999999998</v>
      </c>
      <c r="FJ38" s="7">
        <v>0.45950000000000002</v>
      </c>
      <c r="FK38" s="7">
        <v>0.45246999999999998</v>
      </c>
      <c r="FL38" s="7">
        <v>0.72792999999999997</v>
      </c>
      <c r="FM38" s="7">
        <v>0.66002000000000005</v>
      </c>
      <c r="FN38" s="7">
        <v>0.63956999999999997</v>
      </c>
      <c r="FO38" s="7">
        <v>1.8890000000000001E-2</v>
      </c>
      <c r="FP38" s="7">
        <v>0.59655000000000002</v>
      </c>
      <c r="FQ38" s="7">
        <v>0.85775000000000001</v>
      </c>
      <c r="FR38" s="7">
        <v>0.75680999999999998</v>
      </c>
      <c r="FS38" s="7">
        <v>0.64102999999999999</v>
      </c>
      <c r="FT38" s="7">
        <v>0.56652000000000002</v>
      </c>
      <c r="FU38" s="7">
        <v>0.52393999999999996</v>
      </c>
      <c r="FV38" s="7">
        <v>0.4919</v>
      </c>
      <c r="FW38" s="7">
        <v>0.4728</v>
      </c>
      <c r="FX38" s="7">
        <v>0.46185999999999999</v>
      </c>
      <c r="FY38" s="7">
        <v>0.45423999999999998</v>
      </c>
      <c r="FZ38" s="7">
        <v>0.76253000000000004</v>
      </c>
      <c r="GA38" s="7">
        <v>0.71303000000000005</v>
      </c>
      <c r="GB38" s="7">
        <v>0.66451000000000005</v>
      </c>
      <c r="GC38" s="7">
        <v>1.8890000000000001E-2</v>
      </c>
      <c r="GD38" s="7">
        <v>0.53139000000000003</v>
      </c>
      <c r="GE38" s="7">
        <v>0.86763999999999997</v>
      </c>
      <c r="GF38" s="7">
        <v>0.78585000000000005</v>
      </c>
      <c r="GG38" s="7">
        <v>0.67023999999999995</v>
      </c>
      <c r="GH38" s="7">
        <v>0.58582999999999996</v>
      </c>
      <c r="GI38" s="7">
        <v>0.53520000000000001</v>
      </c>
      <c r="GJ38" s="7">
        <v>0.50148000000000004</v>
      </c>
      <c r="GK38" s="7">
        <v>0.47838000000000003</v>
      </c>
      <c r="GL38" s="7">
        <v>0.46478000000000003</v>
      </c>
      <c r="GM38" s="7">
        <v>0.45616000000000001</v>
      </c>
      <c r="GN38" s="7">
        <v>0.78395000000000004</v>
      </c>
      <c r="GO38" s="7">
        <v>0.70906000000000002</v>
      </c>
      <c r="GP38" s="7">
        <v>0.68140999999999996</v>
      </c>
      <c r="GQ38" s="7">
        <v>1.8890000000000001E-2</v>
      </c>
      <c r="GR38" s="7">
        <v>0.46554000000000001</v>
      </c>
      <c r="GS38" s="7">
        <v>0.84301000000000004</v>
      </c>
      <c r="GT38" s="7">
        <v>0.80393000000000003</v>
      </c>
      <c r="GU38" s="7">
        <v>0.69642000000000004</v>
      </c>
      <c r="GV38" s="7">
        <v>0.60535000000000005</v>
      </c>
      <c r="GW38" s="7">
        <v>0.54713000000000001</v>
      </c>
      <c r="GX38" s="7">
        <v>0.50956999999999997</v>
      </c>
      <c r="GY38" s="7">
        <v>0.48402000000000001</v>
      </c>
      <c r="GZ38" s="7">
        <v>0.46816000000000002</v>
      </c>
      <c r="HA38" s="7">
        <v>0.45833000000000002</v>
      </c>
      <c r="HB38" s="7">
        <v>0.78785000000000005</v>
      </c>
      <c r="HC38" s="7">
        <v>0.69279999999999997</v>
      </c>
      <c r="HD38" s="7">
        <v>0.68796000000000002</v>
      </c>
      <c r="HE38" s="7">
        <v>1.8890000000000001E-2</v>
      </c>
      <c r="HF38" s="7">
        <v>0.41387000000000002</v>
      </c>
      <c r="HG38" s="7">
        <v>0.80952000000000002</v>
      </c>
      <c r="HH38" s="7">
        <v>0.8125</v>
      </c>
      <c r="HI38" s="7">
        <v>0.72065000000000001</v>
      </c>
      <c r="HJ38" s="7">
        <v>0.62631999999999999</v>
      </c>
      <c r="HK38" s="7">
        <v>0.56079999999999997</v>
      </c>
      <c r="HL38" s="7">
        <v>0.51856000000000002</v>
      </c>
      <c r="HM38" s="7">
        <v>0.49025000000000002</v>
      </c>
      <c r="HN38" s="7">
        <v>0.47209000000000001</v>
      </c>
      <c r="HO38" s="7">
        <v>0.46081</v>
      </c>
      <c r="HP38" s="7">
        <v>0.78486</v>
      </c>
      <c r="HQ38" s="7">
        <v>0.67603999999999997</v>
      </c>
      <c r="HR38" s="7">
        <v>0.69106000000000001</v>
      </c>
      <c r="HS38" s="7">
        <v>1.8890000000000001E-2</v>
      </c>
      <c r="HT38" s="7">
        <v>0.37336000000000003</v>
      </c>
      <c r="HU38" s="7">
        <v>0.7722</v>
      </c>
      <c r="HV38" s="7">
        <v>0.81179999999999997</v>
      </c>
      <c r="HW38" s="7">
        <v>0.74126999999999998</v>
      </c>
      <c r="HX38" s="7">
        <v>0.64795999999999998</v>
      </c>
      <c r="HY38" s="7">
        <v>0.57613999999999999</v>
      </c>
      <c r="HZ38" s="7">
        <v>0.52864999999999995</v>
      </c>
      <c r="IA38" s="7">
        <v>0.49713000000000002</v>
      </c>
      <c r="IB38" s="7">
        <v>0.47659000000000001</v>
      </c>
      <c r="IC38" s="7">
        <v>0.46365000000000001</v>
      </c>
      <c r="ID38" s="7">
        <v>0.77646000000000004</v>
      </c>
      <c r="IE38" s="7">
        <v>0.65886</v>
      </c>
      <c r="IF38" s="7">
        <v>0.69157000000000002</v>
      </c>
      <c r="IG38" s="7">
        <v>1.8890000000000001E-2</v>
      </c>
      <c r="IH38" s="7">
        <v>0.34142</v>
      </c>
      <c r="II38" s="7">
        <v>0.80857999999999997</v>
      </c>
      <c r="IJ38" s="7">
        <v>0.81071000000000004</v>
      </c>
      <c r="IK38" s="7">
        <v>0.81322000000000005</v>
      </c>
      <c r="IL38" s="7">
        <v>0.66927000000000003</v>
      </c>
      <c r="IM38" s="7">
        <v>0.59289000000000003</v>
      </c>
      <c r="IN38" s="7">
        <v>0.53995000000000004</v>
      </c>
      <c r="IO38" s="7">
        <v>0.50477000000000005</v>
      </c>
      <c r="IP38" s="7">
        <v>0.48165999999999998</v>
      </c>
      <c r="IQ38" s="7">
        <v>0.46690999999999999</v>
      </c>
      <c r="IR38" s="7">
        <v>0.81064999999999998</v>
      </c>
      <c r="IS38" s="7">
        <v>0.6744</v>
      </c>
      <c r="IT38" s="7">
        <v>0.71687999999999996</v>
      </c>
      <c r="IU38" s="7">
        <v>1.8890000000000001E-2</v>
      </c>
      <c r="IV38" s="7">
        <v>0.31629000000000002</v>
      </c>
      <c r="IW38" s="7">
        <v>0.80833999999999995</v>
      </c>
      <c r="IX38" s="7">
        <v>0.81030999999999997</v>
      </c>
      <c r="IY38" s="7">
        <v>0.81272999999999995</v>
      </c>
      <c r="IZ38" s="7">
        <v>0.70203000000000004</v>
      </c>
      <c r="JA38" s="7">
        <v>0.61063999999999996</v>
      </c>
      <c r="JB38" s="7">
        <v>0.55250999999999995</v>
      </c>
      <c r="JC38" s="7">
        <v>0.51327</v>
      </c>
      <c r="JD38" s="7">
        <v>0.48735000000000001</v>
      </c>
      <c r="JE38" s="7">
        <v>0.47060999999999997</v>
      </c>
      <c r="JF38" s="7">
        <v>0.81028</v>
      </c>
      <c r="JG38" s="7">
        <v>0.66746000000000005</v>
      </c>
      <c r="JH38" s="7">
        <v>0.72431000000000001</v>
      </c>
      <c r="JI38" s="7">
        <v>1.8890000000000001E-2</v>
      </c>
      <c r="JJ38" s="7">
        <v>0.29651</v>
      </c>
      <c r="JK38" s="7">
        <v>0.80813000000000001</v>
      </c>
      <c r="JL38" s="7">
        <v>0.80994999999999995</v>
      </c>
      <c r="JM38" s="7">
        <v>0.81225000000000003</v>
      </c>
      <c r="JN38" s="7">
        <v>0.72711000000000003</v>
      </c>
      <c r="JO38" s="7">
        <v>0.63180000000000003</v>
      </c>
      <c r="JP38" s="7">
        <v>0.56625999999999999</v>
      </c>
      <c r="JQ38" s="7">
        <v>0.52273000000000003</v>
      </c>
      <c r="JR38" s="7">
        <v>0.49371999999999999</v>
      </c>
      <c r="JS38" s="7">
        <v>0.47481000000000001</v>
      </c>
      <c r="JT38" s="7">
        <v>0.80994999999999995</v>
      </c>
      <c r="JU38" s="7">
        <v>0.66210000000000002</v>
      </c>
      <c r="JV38" s="7">
        <v>0.73136999999999996</v>
      </c>
    </row>
    <row r="39" spans="1:282">
      <c r="A39" s="109" t="s">
        <v>180</v>
      </c>
      <c r="B39" s="109" t="s">
        <v>237</v>
      </c>
      <c r="C39" s="7">
        <v>2.9499999999999999E-3</v>
      </c>
      <c r="D39" s="7">
        <v>3.6679999999999997E-2</v>
      </c>
      <c r="E39" s="7">
        <v>5.561E-2</v>
      </c>
      <c r="F39" s="7">
        <v>5.561E-2</v>
      </c>
      <c r="G39" s="7">
        <v>5.561E-2</v>
      </c>
      <c r="H39" s="7">
        <v>5.561E-2</v>
      </c>
      <c r="I39" s="7">
        <v>5.561E-2</v>
      </c>
      <c r="J39" s="7">
        <v>5.561E-2</v>
      </c>
      <c r="K39" s="7">
        <v>5.561E-2</v>
      </c>
      <c r="L39" s="7">
        <v>5.5640000000000002E-2</v>
      </c>
      <c r="M39" s="7">
        <v>5.561E-2</v>
      </c>
      <c r="N39" s="7">
        <v>5.561E-2</v>
      </c>
      <c r="O39" s="7">
        <v>4.9540000000000001E-2</v>
      </c>
      <c r="P39" s="7">
        <v>5.561E-2</v>
      </c>
      <c r="Q39" s="7">
        <v>2.9499999999999999E-3</v>
      </c>
      <c r="R39" s="7">
        <v>3.6679999999999997E-2</v>
      </c>
      <c r="S39" s="7">
        <v>5.561E-2</v>
      </c>
      <c r="T39" s="7">
        <v>5.561E-2</v>
      </c>
      <c r="U39" s="7">
        <v>5.561E-2</v>
      </c>
      <c r="V39" s="7">
        <v>5.561E-2</v>
      </c>
      <c r="W39" s="7">
        <v>5.561E-2</v>
      </c>
      <c r="X39" s="7">
        <v>5.561E-2</v>
      </c>
      <c r="Y39" s="7">
        <v>5.561E-2</v>
      </c>
      <c r="Z39" s="7">
        <v>5.5629999999999999E-2</v>
      </c>
      <c r="AA39" s="7">
        <v>5.561E-2</v>
      </c>
      <c r="AB39" s="7">
        <v>5.561E-2</v>
      </c>
      <c r="AC39" s="7">
        <v>4.9549999999999997E-2</v>
      </c>
      <c r="AD39" s="7">
        <v>5.561E-2</v>
      </c>
      <c r="AE39" s="7">
        <v>2.9499999999999999E-3</v>
      </c>
      <c r="AF39" s="7">
        <v>3.6679999999999997E-2</v>
      </c>
      <c r="AG39" s="7">
        <v>5.561E-2</v>
      </c>
      <c r="AH39" s="7">
        <v>5.561E-2</v>
      </c>
      <c r="AI39" s="7">
        <v>5.561E-2</v>
      </c>
      <c r="AJ39" s="7">
        <v>5.561E-2</v>
      </c>
      <c r="AK39" s="7">
        <v>5.561E-2</v>
      </c>
      <c r="AL39" s="7">
        <v>5.561E-2</v>
      </c>
      <c r="AM39" s="7">
        <v>5.561E-2</v>
      </c>
      <c r="AN39" s="7">
        <v>5.5620000000000003E-2</v>
      </c>
      <c r="AO39" s="7">
        <v>5.561E-2</v>
      </c>
      <c r="AP39" s="7">
        <v>5.561E-2</v>
      </c>
      <c r="AQ39" s="7">
        <v>4.9570000000000003E-2</v>
      </c>
      <c r="AR39" s="7">
        <v>5.561E-2</v>
      </c>
      <c r="AS39" s="7">
        <v>2.9499999999999999E-3</v>
      </c>
      <c r="AT39" s="7">
        <v>3.6679999999999997E-2</v>
      </c>
      <c r="AU39" s="7">
        <v>5.561E-2</v>
      </c>
      <c r="AV39" s="7">
        <v>5.561E-2</v>
      </c>
      <c r="AW39" s="7">
        <v>5.561E-2</v>
      </c>
      <c r="AX39" s="7">
        <v>5.561E-2</v>
      </c>
      <c r="AY39" s="7">
        <v>5.561E-2</v>
      </c>
      <c r="AZ39" s="7">
        <v>5.561E-2</v>
      </c>
      <c r="BA39" s="7">
        <v>5.561E-2</v>
      </c>
      <c r="BB39" s="7">
        <v>5.561E-2</v>
      </c>
      <c r="BC39" s="7">
        <v>5.561E-2</v>
      </c>
      <c r="BD39" s="7">
        <v>5.561E-2</v>
      </c>
      <c r="BE39" s="7">
        <v>4.9599999999999998E-2</v>
      </c>
      <c r="BF39" s="7">
        <v>5.561E-2</v>
      </c>
      <c r="BG39" s="7">
        <v>2.9499999999999999E-3</v>
      </c>
      <c r="BH39" s="7">
        <v>3.6679999999999997E-2</v>
      </c>
      <c r="BI39" s="7">
        <v>5.5910000000000001E-2</v>
      </c>
      <c r="BJ39" s="7">
        <v>5.5960000000000003E-2</v>
      </c>
      <c r="BK39" s="7">
        <v>5.561E-2</v>
      </c>
      <c r="BL39" s="7">
        <v>5.561E-2</v>
      </c>
      <c r="BM39" s="7">
        <v>5.561E-2</v>
      </c>
      <c r="BN39" s="7">
        <v>5.561E-2</v>
      </c>
      <c r="BO39" s="7">
        <v>5.561E-2</v>
      </c>
      <c r="BP39" s="7">
        <v>5.561E-2</v>
      </c>
      <c r="BQ39" s="7">
        <v>5.561E-2</v>
      </c>
      <c r="BR39" s="7">
        <v>5.5840000000000001E-2</v>
      </c>
      <c r="BS39" s="7">
        <v>4.9790000000000001E-2</v>
      </c>
      <c r="BT39" s="7">
        <v>5.5750000000000001E-2</v>
      </c>
      <c r="BU39" s="7">
        <v>2.9499999999999999E-3</v>
      </c>
      <c r="BV39" s="7">
        <v>3.73E-2</v>
      </c>
      <c r="BW39" s="7">
        <v>6.0600000000000001E-2</v>
      </c>
      <c r="BX39" s="7">
        <v>6.2810000000000005E-2</v>
      </c>
      <c r="BY39" s="7">
        <v>5.6309999999999999E-2</v>
      </c>
      <c r="BZ39" s="7">
        <v>5.6120000000000003E-2</v>
      </c>
      <c r="CA39" s="7">
        <v>5.5930000000000001E-2</v>
      </c>
      <c r="CB39" s="7">
        <v>5.561E-2</v>
      </c>
      <c r="CC39" s="7">
        <v>5.561E-2</v>
      </c>
      <c r="CD39" s="7">
        <v>5.6320000000000002E-2</v>
      </c>
      <c r="CE39" s="7">
        <v>5.561E-2</v>
      </c>
      <c r="CF39" s="7">
        <v>6.0159999999999998E-2</v>
      </c>
      <c r="CG39" s="7">
        <v>5.2990000000000002E-2</v>
      </c>
      <c r="CH39" s="7">
        <v>5.849E-2</v>
      </c>
      <c r="CI39" s="7">
        <v>2.9499999999999999E-3</v>
      </c>
      <c r="CJ39" s="7">
        <v>5.2069999999999998E-2</v>
      </c>
      <c r="CK39" s="7">
        <v>8.0250000000000002E-2</v>
      </c>
      <c r="CL39" s="7">
        <v>7.4410000000000004E-2</v>
      </c>
      <c r="CM39" s="7">
        <v>6.4649999999999999E-2</v>
      </c>
      <c r="CN39" s="7">
        <v>6.1109999999999998E-2</v>
      </c>
      <c r="CO39" s="7">
        <v>5.9400000000000001E-2</v>
      </c>
      <c r="CP39" s="7">
        <v>5.7680000000000002E-2</v>
      </c>
      <c r="CQ39" s="7">
        <v>5.6640000000000003E-2</v>
      </c>
      <c r="CR39" s="7">
        <v>5.6820000000000002E-2</v>
      </c>
      <c r="CS39" s="7">
        <v>5.6669999999999998E-2</v>
      </c>
      <c r="CT39" s="7">
        <v>7.4020000000000002E-2</v>
      </c>
      <c r="CU39" s="7">
        <v>6.7180000000000004E-2</v>
      </c>
      <c r="CV39" s="7">
        <v>6.8210000000000007E-2</v>
      </c>
      <c r="CW39" s="7">
        <v>2.9499999999999999E-3</v>
      </c>
      <c r="CX39" s="7">
        <v>6.6479999999999997E-2</v>
      </c>
      <c r="CY39" s="7">
        <v>9.9739999999999995E-2</v>
      </c>
      <c r="CZ39" s="7">
        <v>8.6980000000000002E-2</v>
      </c>
      <c r="DA39" s="7">
        <v>7.2720000000000007E-2</v>
      </c>
      <c r="DB39" s="7">
        <v>6.5979999999999997E-2</v>
      </c>
      <c r="DC39" s="7">
        <v>6.2789999999999999E-2</v>
      </c>
      <c r="DD39" s="7">
        <v>5.9619999999999999E-2</v>
      </c>
      <c r="DE39" s="7">
        <v>5.7889999999999997E-2</v>
      </c>
      <c r="DF39" s="7">
        <v>5.808E-2</v>
      </c>
      <c r="DG39" s="7">
        <v>5.6710000000000003E-2</v>
      </c>
      <c r="DH39" s="7">
        <v>8.8039999999999993E-2</v>
      </c>
      <c r="DI39" s="7">
        <v>8.1379999999999994E-2</v>
      </c>
      <c r="DJ39" s="7">
        <v>7.7950000000000005E-2</v>
      </c>
      <c r="DK39" s="7">
        <v>2.9499999999999999E-3</v>
      </c>
      <c r="DL39" s="7">
        <v>8.3059999999999995E-2</v>
      </c>
      <c r="DM39" s="7">
        <v>0.12447999999999999</v>
      </c>
      <c r="DN39" s="7">
        <v>0.1042</v>
      </c>
      <c r="DO39" s="7">
        <v>8.3309999999999995E-2</v>
      </c>
      <c r="DP39" s="7">
        <v>7.2830000000000006E-2</v>
      </c>
      <c r="DQ39" s="7">
        <v>6.7269999999999996E-2</v>
      </c>
      <c r="DR39" s="7">
        <v>6.2579999999999997E-2</v>
      </c>
      <c r="DS39" s="7">
        <v>5.9270000000000003E-2</v>
      </c>
      <c r="DT39" s="7">
        <v>5.9279999999999999E-2</v>
      </c>
      <c r="DU39" s="7">
        <v>5.7049999999999997E-2</v>
      </c>
      <c r="DV39" s="7">
        <v>0.10631</v>
      </c>
      <c r="DW39" s="7">
        <v>9.9180000000000004E-2</v>
      </c>
      <c r="DX39" s="7">
        <v>9.0670000000000001E-2</v>
      </c>
      <c r="DY39" s="7">
        <v>2.9499999999999999E-3</v>
      </c>
      <c r="DZ39" s="7">
        <v>8.3500000000000005E-2</v>
      </c>
      <c r="EA39" s="7">
        <v>0.13791</v>
      </c>
      <c r="EB39" s="7">
        <v>0.11799999999999999</v>
      </c>
      <c r="EC39" s="7">
        <v>9.3359999999999999E-2</v>
      </c>
      <c r="ED39" s="7">
        <v>7.9250000000000001E-2</v>
      </c>
      <c r="EE39" s="7">
        <v>7.1069999999999994E-2</v>
      </c>
      <c r="EF39" s="7">
        <v>6.4769999999999994E-2</v>
      </c>
      <c r="EG39" s="7">
        <v>6.0539999999999997E-2</v>
      </c>
      <c r="EH39" s="7">
        <v>5.987E-2</v>
      </c>
      <c r="EI39" s="7">
        <v>5.7610000000000001E-2</v>
      </c>
      <c r="EJ39" s="7">
        <v>0.11885999999999999</v>
      </c>
      <c r="EK39" s="7">
        <v>0.10809000000000001</v>
      </c>
      <c r="EL39" s="7">
        <v>9.9659999999999999E-2</v>
      </c>
      <c r="EM39" s="7">
        <v>2.9499999999999999E-3</v>
      </c>
      <c r="EN39" s="7">
        <v>9.4070000000000001E-2</v>
      </c>
      <c r="EO39" s="7">
        <v>0.14960999999999999</v>
      </c>
      <c r="EP39" s="7">
        <v>0.13625999999999999</v>
      </c>
      <c r="EQ39" s="7">
        <v>0.1081</v>
      </c>
      <c r="ER39" s="7">
        <v>8.7010000000000004E-2</v>
      </c>
      <c r="ES39" s="7">
        <v>7.5389999999999999E-2</v>
      </c>
      <c r="ET39" s="7">
        <v>6.7299999999999999E-2</v>
      </c>
      <c r="EU39" s="7">
        <v>6.2010000000000003E-2</v>
      </c>
      <c r="EV39" s="7">
        <v>6.0609999999999997E-2</v>
      </c>
      <c r="EW39" s="7">
        <v>5.8180000000000003E-2</v>
      </c>
      <c r="EX39" s="7">
        <v>0.13350999999999999</v>
      </c>
      <c r="EY39" s="7">
        <v>0.12159</v>
      </c>
      <c r="EZ39" s="7">
        <v>0.11013000000000001</v>
      </c>
      <c r="FA39" s="7">
        <v>2.9499999999999999E-3</v>
      </c>
      <c r="FB39" s="7">
        <v>8.6269999999999999E-2</v>
      </c>
      <c r="FC39" s="7">
        <v>0.15892000000000001</v>
      </c>
      <c r="FD39" s="7">
        <v>0.16703999999999999</v>
      </c>
      <c r="FE39" s="7">
        <v>0.13175000000000001</v>
      </c>
      <c r="FF39" s="7">
        <v>0.10031</v>
      </c>
      <c r="FG39" s="7">
        <v>8.9050000000000004E-2</v>
      </c>
      <c r="FH39" s="7">
        <v>7.2139999999999996E-2</v>
      </c>
      <c r="FI39" s="7">
        <v>6.497E-2</v>
      </c>
      <c r="FJ39" s="7">
        <v>6.1499999999999999E-2</v>
      </c>
      <c r="FK39" s="7">
        <v>5.8790000000000002E-2</v>
      </c>
      <c r="FL39" s="7">
        <v>0.15397</v>
      </c>
      <c r="FM39" s="7">
        <v>0.13364999999999999</v>
      </c>
      <c r="FN39" s="7">
        <v>0.12608</v>
      </c>
      <c r="FO39" s="7">
        <v>2.9499999999999999E-3</v>
      </c>
      <c r="FP39" s="7">
        <v>7.825E-2</v>
      </c>
      <c r="FQ39" s="7">
        <v>0.15082000000000001</v>
      </c>
      <c r="FR39" s="7">
        <v>0.16811999999999999</v>
      </c>
      <c r="FS39" s="7">
        <v>0.1416</v>
      </c>
      <c r="FT39" s="7">
        <v>0.10842</v>
      </c>
      <c r="FU39" s="7">
        <v>9.2689999999999995E-2</v>
      </c>
      <c r="FV39" s="7">
        <v>7.6530000000000001E-2</v>
      </c>
      <c r="FW39" s="7">
        <v>6.6729999999999998E-2</v>
      </c>
      <c r="FX39" s="7">
        <v>6.2370000000000002E-2</v>
      </c>
      <c r="FY39" s="7">
        <v>5.9470000000000002E-2</v>
      </c>
      <c r="FZ39" s="7">
        <v>0.15398000000000001</v>
      </c>
      <c r="GA39" s="7">
        <v>0.13139999999999999</v>
      </c>
      <c r="GB39" s="7">
        <v>0.12787999999999999</v>
      </c>
      <c r="GC39" s="7">
        <v>2.9499999999999999E-3</v>
      </c>
      <c r="GD39" s="7">
        <v>7.0269999999999999E-2</v>
      </c>
      <c r="GE39" s="7">
        <v>0.14019999999999999</v>
      </c>
      <c r="GF39" s="7">
        <v>0.16594999999999999</v>
      </c>
      <c r="GG39" s="7">
        <v>0.14842</v>
      </c>
      <c r="GH39" s="7">
        <v>0.11658</v>
      </c>
      <c r="GI39" s="7">
        <v>9.7689999999999999E-2</v>
      </c>
      <c r="GJ39" s="7">
        <v>8.1100000000000005E-2</v>
      </c>
      <c r="GK39" s="7">
        <v>6.9180000000000005E-2</v>
      </c>
      <c r="GL39" s="7">
        <v>6.3490000000000005E-2</v>
      </c>
      <c r="GM39" s="7">
        <v>6.0199999999999997E-2</v>
      </c>
      <c r="GN39" s="7">
        <v>0.15115000000000001</v>
      </c>
      <c r="GO39" s="7">
        <v>0.12717000000000001</v>
      </c>
      <c r="GP39" s="7">
        <v>0.12826000000000001</v>
      </c>
      <c r="GQ39" s="7">
        <v>2.9499999999999999E-3</v>
      </c>
      <c r="GR39" s="7">
        <v>6.4229999999999995E-2</v>
      </c>
      <c r="GS39" s="7">
        <v>0.13191</v>
      </c>
      <c r="GT39" s="7">
        <v>0.16188</v>
      </c>
      <c r="GU39" s="7">
        <v>0.15315000000000001</v>
      </c>
      <c r="GV39" s="7">
        <v>0.12438</v>
      </c>
      <c r="GW39" s="7">
        <v>0.10277</v>
      </c>
      <c r="GX39" s="7">
        <v>8.5510000000000003E-2</v>
      </c>
      <c r="GY39" s="7">
        <v>7.2289999999999993E-2</v>
      </c>
      <c r="GZ39" s="7">
        <v>6.497E-2</v>
      </c>
      <c r="HA39" s="7">
        <v>6.1030000000000001E-2</v>
      </c>
      <c r="HB39" s="7">
        <v>0.14802999999999999</v>
      </c>
      <c r="HC39" s="7">
        <v>0.12332</v>
      </c>
      <c r="HD39" s="7">
        <v>0.1285</v>
      </c>
      <c r="HE39" s="7">
        <v>2.9499999999999999E-3</v>
      </c>
      <c r="HF39" s="7">
        <v>5.8939999999999999E-2</v>
      </c>
      <c r="HG39" s="7">
        <v>0.12454999999999999</v>
      </c>
      <c r="HH39" s="7">
        <v>0.15834000000000001</v>
      </c>
      <c r="HI39" s="7">
        <v>0.15645000000000001</v>
      </c>
      <c r="HJ39" s="7">
        <v>0.13170999999999999</v>
      </c>
      <c r="HK39" s="7">
        <v>0.10827000000000001</v>
      </c>
      <c r="HL39" s="7">
        <v>8.9910000000000004E-2</v>
      </c>
      <c r="HM39" s="7">
        <v>7.5509999999999994E-2</v>
      </c>
      <c r="HN39" s="7">
        <v>6.6790000000000002E-2</v>
      </c>
      <c r="HO39" s="7">
        <v>6.2019999999999999E-2</v>
      </c>
      <c r="HP39" s="7">
        <v>0.14505999999999999</v>
      </c>
      <c r="HQ39" s="7">
        <v>0.1198</v>
      </c>
      <c r="HR39" s="7">
        <v>0.12887000000000001</v>
      </c>
      <c r="HS39" s="7">
        <v>2.9499999999999999E-3</v>
      </c>
      <c r="HT39" s="7">
        <v>5.4670000000000003E-2</v>
      </c>
      <c r="HU39" s="7">
        <v>0.11446000000000001</v>
      </c>
      <c r="HV39" s="7">
        <v>0.15089</v>
      </c>
      <c r="HW39" s="7">
        <v>0.15686</v>
      </c>
      <c r="HX39" s="7">
        <v>0.13738</v>
      </c>
      <c r="HY39" s="7">
        <v>0.11375</v>
      </c>
      <c r="HZ39" s="7">
        <v>9.4289999999999999E-2</v>
      </c>
      <c r="IA39" s="7">
        <v>7.9009999999999997E-2</v>
      </c>
      <c r="IB39" s="7">
        <v>6.8949999999999997E-2</v>
      </c>
      <c r="IC39" s="7">
        <v>6.3219999999999998E-2</v>
      </c>
      <c r="ID39" s="7">
        <v>0.13894999999999999</v>
      </c>
      <c r="IE39" s="7">
        <v>0.11436</v>
      </c>
      <c r="IF39" s="7">
        <v>0.12726999999999999</v>
      </c>
      <c r="IG39" s="7">
        <v>2.9499999999999999E-3</v>
      </c>
      <c r="IH39" s="7">
        <v>5.1200000000000002E-2</v>
      </c>
      <c r="II39" s="7">
        <v>0.80106999999999995</v>
      </c>
      <c r="IJ39" s="7">
        <v>0.80134000000000005</v>
      </c>
      <c r="IK39" s="7">
        <v>0.80164999999999997</v>
      </c>
      <c r="IL39" s="7">
        <v>0.14182</v>
      </c>
      <c r="IM39" s="7">
        <v>0.11926</v>
      </c>
      <c r="IN39" s="7">
        <v>9.8919999999999994E-2</v>
      </c>
      <c r="IO39" s="7">
        <v>8.2720000000000002E-2</v>
      </c>
      <c r="IP39" s="7">
        <v>7.1440000000000003E-2</v>
      </c>
      <c r="IQ39" s="7">
        <v>6.4659999999999995E-2</v>
      </c>
      <c r="IR39" s="7">
        <v>0.80132999999999999</v>
      </c>
      <c r="IS39" s="7">
        <v>0.58352000000000004</v>
      </c>
      <c r="IT39" s="7">
        <v>0.50836999999999999</v>
      </c>
      <c r="IU39" s="7">
        <v>2.9499999999999999E-3</v>
      </c>
      <c r="IV39" s="7">
        <v>4.8399999999999999E-2</v>
      </c>
      <c r="IW39" s="7">
        <v>0.80103999999999997</v>
      </c>
      <c r="IX39" s="7">
        <v>0.80128999999999995</v>
      </c>
      <c r="IY39" s="7">
        <v>0.80159000000000002</v>
      </c>
      <c r="IZ39" s="7">
        <v>0.29213</v>
      </c>
      <c r="JA39" s="7">
        <v>0.1245</v>
      </c>
      <c r="JB39" s="7">
        <v>0.10375</v>
      </c>
      <c r="JC39" s="7">
        <v>8.6639999999999995E-2</v>
      </c>
      <c r="JD39" s="7">
        <v>7.4219999999999994E-2</v>
      </c>
      <c r="JE39" s="7">
        <v>6.6369999999999998E-2</v>
      </c>
      <c r="JF39" s="7">
        <v>0.80127999999999999</v>
      </c>
      <c r="JG39" s="7">
        <v>0.58360999999999996</v>
      </c>
      <c r="JH39" s="7">
        <v>0.52844000000000002</v>
      </c>
      <c r="JI39" s="7">
        <v>2.9499999999999999E-3</v>
      </c>
      <c r="JJ39" s="7">
        <v>4.614E-2</v>
      </c>
      <c r="JK39" s="7">
        <v>0.80101</v>
      </c>
      <c r="JL39" s="7">
        <v>0.80123999999999995</v>
      </c>
      <c r="JM39" s="7">
        <v>0.80152999999999996</v>
      </c>
      <c r="JN39" s="7">
        <v>0.40766999999999998</v>
      </c>
      <c r="JO39" s="7">
        <v>0.16338</v>
      </c>
      <c r="JP39" s="7">
        <v>0.10865</v>
      </c>
      <c r="JQ39" s="7">
        <v>9.0759999999999993E-2</v>
      </c>
      <c r="JR39" s="7">
        <v>7.7270000000000005E-2</v>
      </c>
      <c r="JS39" s="7">
        <v>6.8339999999999998E-2</v>
      </c>
      <c r="JT39" s="7">
        <v>0.80123999999999995</v>
      </c>
      <c r="JU39" s="7">
        <v>0.58379000000000003</v>
      </c>
      <c r="JV39" s="7">
        <v>0.54776000000000002</v>
      </c>
    </row>
    <row r="40" spans="1:282">
      <c r="A40" s="109" t="s">
        <v>181</v>
      </c>
      <c r="B40" s="109" t="s">
        <v>238</v>
      </c>
      <c r="C40" s="7">
        <v>5.6100000000000004E-3</v>
      </c>
      <c r="D40" s="7">
        <v>6.9790000000000005E-2</v>
      </c>
      <c r="E40" s="7">
        <v>0.10581</v>
      </c>
      <c r="F40" s="7">
        <v>0.10581</v>
      </c>
      <c r="G40" s="7">
        <v>0.10581</v>
      </c>
      <c r="H40" s="7">
        <v>0.10581</v>
      </c>
      <c r="I40" s="7">
        <v>0.10581</v>
      </c>
      <c r="J40" s="7">
        <v>0.10581</v>
      </c>
      <c r="K40" s="7">
        <v>0.10581</v>
      </c>
      <c r="L40" s="7">
        <v>0.10587000000000001</v>
      </c>
      <c r="M40" s="7">
        <v>0.10581</v>
      </c>
      <c r="N40" s="7">
        <v>0.10581</v>
      </c>
      <c r="O40" s="7">
        <v>9.4259999999999997E-2</v>
      </c>
      <c r="P40" s="7">
        <v>0.10581</v>
      </c>
      <c r="Q40" s="7">
        <v>5.6100000000000004E-3</v>
      </c>
      <c r="R40" s="7">
        <v>6.9790000000000005E-2</v>
      </c>
      <c r="S40" s="7">
        <v>0.10581</v>
      </c>
      <c r="T40" s="7">
        <v>0.10581</v>
      </c>
      <c r="U40" s="7">
        <v>0.10581</v>
      </c>
      <c r="V40" s="7">
        <v>0.10581</v>
      </c>
      <c r="W40" s="7">
        <v>0.10581</v>
      </c>
      <c r="X40" s="7">
        <v>0.10581</v>
      </c>
      <c r="Y40" s="7">
        <v>0.10581</v>
      </c>
      <c r="Z40" s="7">
        <v>0.10585</v>
      </c>
      <c r="AA40" s="7">
        <v>0.10581</v>
      </c>
      <c r="AB40" s="7">
        <v>0.10581</v>
      </c>
      <c r="AC40" s="7">
        <v>9.4289999999999999E-2</v>
      </c>
      <c r="AD40" s="7">
        <v>0.10581</v>
      </c>
      <c r="AE40" s="7">
        <v>5.6100000000000004E-3</v>
      </c>
      <c r="AF40" s="7">
        <v>6.9790000000000005E-2</v>
      </c>
      <c r="AG40" s="7">
        <v>0.10581</v>
      </c>
      <c r="AH40" s="7">
        <v>0.10581</v>
      </c>
      <c r="AI40" s="7">
        <v>0.10581</v>
      </c>
      <c r="AJ40" s="7">
        <v>0.10581</v>
      </c>
      <c r="AK40" s="7">
        <v>0.10581</v>
      </c>
      <c r="AL40" s="7">
        <v>0.10581</v>
      </c>
      <c r="AM40" s="7">
        <v>0.10581</v>
      </c>
      <c r="AN40" s="7">
        <v>0.10582999999999999</v>
      </c>
      <c r="AO40" s="7">
        <v>0.10581</v>
      </c>
      <c r="AP40" s="7">
        <v>0.10581</v>
      </c>
      <c r="AQ40" s="7">
        <v>9.4329999999999997E-2</v>
      </c>
      <c r="AR40" s="7">
        <v>0.10581</v>
      </c>
      <c r="AS40" s="7">
        <v>5.6100000000000004E-3</v>
      </c>
      <c r="AT40" s="7">
        <v>6.9790000000000005E-2</v>
      </c>
      <c r="AU40" s="7">
        <v>0.10581</v>
      </c>
      <c r="AV40" s="7">
        <v>0.10581</v>
      </c>
      <c r="AW40" s="7">
        <v>0.10581</v>
      </c>
      <c r="AX40" s="7">
        <v>0.10581</v>
      </c>
      <c r="AY40" s="7">
        <v>0.10581</v>
      </c>
      <c r="AZ40" s="7">
        <v>0.10581</v>
      </c>
      <c r="BA40" s="7">
        <v>0.10581</v>
      </c>
      <c r="BB40" s="7">
        <v>0.10581</v>
      </c>
      <c r="BC40" s="7">
        <v>0.10581</v>
      </c>
      <c r="BD40" s="7">
        <v>0.10581</v>
      </c>
      <c r="BE40" s="7">
        <v>9.4380000000000006E-2</v>
      </c>
      <c r="BF40" s="7">
        <v>0.10581</v>
      </c>
      <c r="BG40" s="7">
        <v>5.6100000000000004E-3</v>
      </c>
      <c r="BH40" s="7">
        <v>6.9790000000000005E-2</v>
      </c>
      <c r="BI40" s="7">
        <v>0.1061</v>
      </c>
      <c r="BJ40" s="7">
        <v>0.10632999999999999</v>
      </c>
      <c r="BK40" s="7">
        <v>0.10581</v>
      </c>
      <c r="BL40" s="7">
        <v>0.10581</v>
      </c>
      <c r="BM40" s="7">
        <v>0.10581</v>
      </c>
      <c r="BN40" s="7">
        <v>0.10581</v>
      </c>
      <c r="BO40" s="7">
        <v>0.10581</v>
      </c>
      <c r="BP40" s="7">
        <v>0.10581</v>
      </c>
      <c r="BQ40" s="7">
        <v>0.10581</v>
      </c>
      <c r="BR40" s="7">
        <v>0.1061</v>
      </c>
      <c r="BS40" s="7">
        <v>9.4640000000000002E-2</v>
      </c>
      <c r="BT40" s="7">
        <v>0.10599</v>
      </c>
      <c r="BU40" s="7">
        <v>5.6100000000000004E-3</v>
      </c>
      <c r="BV40" s="7">
        <v>7.0529999999999995E-2</v>
      </c>
      <c r="BW40" s="7">
        <v>0.11158</v>
      </c>
      <c r="BX40" s="7">
        <v>0.11456</v>
      </c>
      <c r="BY40" s="7">
        <v>0.10655000000000001</v>
      </c>
      <c r="BZ40" s="7">
        <v>0.10632</v>
      </c>
      <c r="CA40" s="7">
        <v>0.10613</v>
      </c>
      <c r="CB40" s="7">
        <v>0.10581</v>
      </c>
      <c r="CC40" s="7">
        <v>0.10581</v>
      </c>
      <c r="CD40" s="7">
        <v>0.10650999999999999</v>
      </c>
      <c r="CE40" s="7">
        <v>0.10581</v>
      </c>
      <c r="CF40" s="7">
        <v>0.11119</v>
      </c>
      <c r="CG40" s="7">
        <v>9.844E-2</v>
      </c>
      <c r="CH40" s="7">
        <v>0.10920000000000001</v>
      </c>
      <c r="CI40" s="7">
        <v>5.6100000000000004E-3</v>
      </c>
      <c r="CJ40" s="7">
        <v>8.8289999999999993E-2</v>
      </c>
      <c r="CK40" s="7">
        <v>0.13519</v>
      </c>
      <c r="CL40" s="7">
        <v>0.12826000000000001</v>
      </c>
      <c r="CM40" s="7">
        <v>0.11670999999999999</v>
      </c>
      <c r="CN40" s="7">
        <v>0.11221</v>
      </c>
      <c r="CO40" s="7">
        <v>0.11046</v>
      </c>
      <c r="CP40" s="7">
        <v>0.10824</v>
      </c>
      <c r="CQ40" s="7">
        <v>0.10734</v>
      </c>
      <c r="CR40" s="7">
        <v>0.107</v>
      </c>
      <c r="CS40" s="7">
        <v>0.10686</v>
      </c>
      <c r="CT40" s="7">
        <v>0.12781000000000001</v>
      </c>
      <c r="CU40" s="7">
        <v>0.11550000000000001</v>
      </c>
      <c r="CV40" s="7">
        <v>0.12087000000000001</v>
      </c>
      <c r="CW40" s="7">
        <v>5.6100000000000004E-3</v>
      </c>
      <c r="CX40" s="7">
        <v>0.1056</v>
      </c>
      <c r="CY40" s="7">
        <v>0.15856999999999999</v>
      </c>
      <c r="CZ40" s="7">
        <v>0.14327999999999999</v>
      </c>
      <c r="DA40" s="7">
        <v>0.12625</v>
      </c>
      <c r="DB40" s="7">
        <v>0.11819</v>
      </c>
      <c r="DC40" s="7">
        <v>0.1144</v>
      </c>
      <c r="DD40" s="7">
        <v>0.11065999999999999</v>
      </c>
      <c r="DE40" s="7">
        <v>0.10854</v>
      </c>
      <c r="DF40" s="7">
        <v>0.10836999999999999</v>
      </c>
      <c r="DG40" s="7">
        <v>0.1069</v>
      </c>
      <c r="DH40" s="7">
        <v>0.14457</v>
      </c>
      <c r="DI40" s="7">
        <v>0.13252</v>
      </c>
      <c r="DJ40" s="7">
        <v>0.13250999999999999</v>
      </c>
      <c r="DK40" s="7">
        <v>5.6100000000000004E-3</v>
      </c>
      <c r="DL40" s="7">
        <v>0.12545999999999999</v>
      </c>
      <c r="DM40" s="7">
        <v>0.18820000000000001</v>
      </c>
      <c r="DN40" s="7">
        <v>0.16392999999999999</v>
      </c>
      <c r="DO40" s="7">
        <v>0.13902999999999999</v>
      </c>
      <c r="DP40" s="7">
        <v>0.12617</v>
      </c>
      <c r="DQ40" s="7">
        <v>0.11982</v>
      </c>
      <c r="DR40" s="7">
        <v>0.11409</v>
      </c>
      <c r="DS40" s="7">
        <v>0.11046</v>
      </c>
      <c r="DT40" s="7">
        <v>0.11026</v>
      </c>
      <c r="DU40" s="7">
        <v>0.10727</v>
      </c>
      <c r="DV40" s="7">
        <v>0.16647999999999999</v>
      </c>
      <c r="DW40" s="7">
        <v>0.15389</v>
      </c>
      <c r="DX40" s="7">
        <v>0.14774999999999999</v>
      </c>
      <c r="DY40" s="7">
        <v>5.6100000000000004E-3</v>
      </c>
      <c r="DZ40" s="7">
        <v>0.14025000000000001</v>
      </c>
      <c r="EA40" s="7">
        <v>0.21523999999999999</v>
      </c>
      <c r="EB40" s="7">
        <v>0.18742</v>
      </c>
      <c r="EC40" s="7">
        <v>0.15418999999999999</v>
      </c>
      <c r="ED40" s="7">
        <v>0.13678000000000001</v>
      </c>
      <c r="EE40" s="7">
        <v>0.12809999999999999</v>
      </c>
      <c r="EF40" s="7">
        <v>0.11788999999999999</v>
      </c>
      <c r="EG40" s="7">
        <v>0.11269999999999999</v>
      </c>
      <c r="EH40" s="7">
        <v>0.11207</v>
      </c>
      <c r="EI40" s="7">
        <v>0.10802</v>
      </c>
      <c r="EJ40" s="7">
        <v>0.18895000000000001</v>
      </c>
      <c r="EK40" s="7">
        <v>0.17412</v>
      </c>
      <c r="EL40" s="7">
        <v>0.16395000000000001</v>
      </c>
      <c r="EM40" s="7">
        <v>5.6100000000000004E-3</v>
      </c>
      <c r="EN40" s="7">
        <v>0.19531999999999999</v>
      </c>
      <c r="EO40" s="7">
        <v>0.27006999999999998</v>
      </c>
      <c r="EP40" s="7">
        <v>0.21837999999999999</v>
      </c>
      <c r="EQ40" s="7">
        <v>0.17798</v>
      </c>
      <c r="ER40" s="7">
        <v>0.14942</v>
      </c>
      <c r="ES40" s="7">
        <v>0.16888</v>
      </c>
      <c r="ET40" s="7">
        <v>0.13455</v>
      </c>
      <c r="EU40" s="7">
        <v>0.12209</v>
      </c>
      <c r="EV40" s="7">
        <v>0.1201</v>
      </c>
      <c r="EW40" s="7">
        <v>0.10904</v>
      </c>
      <c r="EX40" s="7">
        <v>0.22700000000000001</v>
      </c>
      <c r="EY40" s="7">
        <v>0.21743000000000001</v>
      </c>
      <c r="EZ40" s="7">
        <v>0.19481999999999999</v>
      </c>
      <c r="FA40" s="7">
        <v>5.6100000000000004E-3</v>
      </c>
      <c r="FB40" s="7">
        <v>0.26018999999999998</v>
      </c>
      <c r="FC40" s="7">
        <v>0.43542999999999998</v>
      </c>
      <c r="FD40" s="7">
        <v>0.38149</v>
      </c>
      <c r="FE40" s="7">
        <v>0.27493000000000001</v>
      </c>
      <c r="FF40" s="7">
        <v>0.19835</v>
      </c>
      <c r="FG40" s="7">
        <v>0.20638999999999999</v>
      </c>
      <c r="FH40" s="7">
        <v>0.15959999999999999</v>
      </c>
      <c r="FI40" s="7">
        <v>0.13577</v>
      </c>
      <c r="FJ40" s="7">
        <v>0.13188</v>
      </c>
      <c r="FK40" s="7">
        <v>0.11183</v>
      </c>
      <c r="FL40" s="7">
        <v>0.37214999999999998</v>
      </c>
      <c r="FM40" s="7">
        <v>0.33855000000000002</v>
      </c>
      <c r="FN40" s="7">
        <v>0.29491000000000001</v>
      </c>
      <c r="FO40" s="7">
        <v>5.6100000000000004E-3</v>
      </c>
      <c r="FP40" s="7">
        <v>0.23014999999999999</v>
      </c>
      <c r="FQ40" s="7">
        <v>0.41095999999999999</v>
      </c>
      <c r="FR40" s="7">
        <v>0.39610000000000001</v>
      </c>
      <c r="FS40" s="7">
        <v>0.30087000000000003</v>
      </c>
      <c r="FT40" s="7">
        <v>0.21676999999999999</v>
      </c>
      <c r="FU40" s="7">
        <v>0.20541000000000001</v>
      </c>
      <c r="FV40" s="7">
        <v>0.17088999999999999</v>
      </c>
      <c r="FW40" s="7">
        <v>0.14162</v>
      </c>
      <c r="FX40" s="7">
        <v>0.13284000000000001</v>
      </c>
      <c r="FY40" s="7">
        <v>0.11688999999999999</v>
      </c>
      <c r="FZ40" s="7">
        <v>0.37475999999999998</v>
      </c>
      <c r="GA40" s="7">
        <v>0.33162999999999998</v>
      </c>
      <c r="GB40" s="7">
        <v>0.29962</v>
      </c>
      <c r="GC40" s="7">
        <v>5.6100000000000004E-3</v>
      </c>
      <c r="GD40" s="7">
        <v>0.20261999999999999</v>
      </c>
      <c r="GE40" s="7">
        <v>0.38385999999999998</v>
      </c>
      <c r="GF40" s="7">
        <v>0.40193000000000001</v>
      </c>
      <c r="GG40" s="7">
        <v>0.32401000000000002</v>
      </c>
      <c r="GH40" s="7">
        <v>0.23671</v>
      </c>
      <c r="GI40" s="7">
        <v>0.20852000000000001</v>
      </c>
      <c r="GJ40" s="7">
        <v>0.1792</v>
      </c>
      <c r="GK40" s="7">
        <v>0.14879000000000001</v>
      </c>
      <c r="GL40" s="7">
        <v>0.13502</v>
      </c>
      <c r="GM40" s="7">
        <v>0.12091</v>
      </c>
      <c r="GN40" s="7">
        <v>0.37280999999999997</v>
      </c>
      <c r="GO40" s="7">
        <v>0.32235000000000003</v>
      </c>
      <c r="GP40" s="7">
        <v>0.30218</v>
      </c>
      <c r="GQ40" s="7">
        <v>5.6100000000000004E-3</v>
      </c>
      <c r="GR40" s="7">
        <v>0.17929999999999999</v>
      </c>
      <c r="GS40" s="7">
        <v>0.35264000000000001</v>
      </c>
      <c r="GT40" s="7">
        <v>0.39861000000000002</v>
      </c>
      <c r="GU40" s="7">
        <v>0.34200000000000003</v>
      </c>
      <c r="GV40" s="7">
        <v>0.25707999999999998</v>
      </c>
      <c r="GW40" s="7">
        <v>0.21514</v>
      </c>
      <c r="GX40" s="7">
        <v>0.18623000000000001</v>
      </c>
      <c r="GY40" s="7">
        <v>0.15620999999999999</v>
      </c>
      <c r="GZ40" s="7">
        <v>0.13843</v>
      </c>
      <c r="HA40" s="7">
        <v>0.12447</v>
      </c>
      <c r="HB40" s="7">
        <v>0.36495</v>
      </c>
      <c r="HC40" s="7">
        <v>0.31019999999999998</v>
      </c>
      <c r="HD40" s="7">
        <v>0.30169000000000001</v>
      </c>
      <c r="HE40" s="7">
        <v>5.6100000000000004E-3</v>
      </c>
      <c r="HF40" s="7">
        <v>0.15977</v>
      </c>
      <c r="HG40" s="7">
        <v>0.32647999999999999</v>
      </c>
      <c r="HH40" s="7">
        <v>0.39257999999999998</v>
      </c>
      <c r="HI40" s="7">
        <v>0.35652</v>
      </c>
      <c r="HJ40" s="7">
        <v>0.27768999999999999</v>
      </c>
      <c r="HK40" s="7">
        <v>0.22531999999999999</v>
      </c>
      <c r="HL40" s="7">
        <v>0.19349</v>
      </c>
      <c r="HM40" s="7">
        <v>0.16356999999999999</v>
      </c>
      <c r="HN40" s="7">
        <v>0.14285</v>
      </c>
      <c r="HO40" s="7">
        <v>0.12798999999999999</v>
      </c>
      <c r="HP40" s="7">
        <v>0.35726000000000002</v>
      </c>
      <c r="HQ40" s="7">
        <v>0.29932999999999998</v>
      </c>
      <c r="HR40" s="7">
        <v>0.30187000000000003</v>
      </c>
      <c r="HS40" s="7">
        <v>5.6100000000000004E-3</v>
      </c>
      <c r="HT40" s="7">
        <v>0.14359</v>
      </c>
      <c r="HU40" s="7">
        <v>0.29823</v>
      </c>
      <c r="HV40" s="7">
        <v>0.378</v>
      </c>
      <c r="HW40" s="7">
        <v>0.36459999999999998</v>
      </c>
      <c r="HX40" s="7">
        <v>0.29576999999999998</v>
      </c>
      <c r="HY40" s="7">
        <v>0.23757</v>
      </c>
      <c r="HZ40" s="7">
        <v>0.20108000000000001</v>
      </c>
      <c r="IA40" s="7">
        <v>0.17083999999999999</v>
      </c>
      <c r="IB40" s="7">
        <v>0.14798</v>
      </c>
      <c r="IC40" s="7">
        <v>0.13173000000000001</v>
      </c>
      <c r="ID40" s="7">
        <v>0.34416999999999998</v>
      </c>
      <c r="IE40" s="7">
        <v>0.28565000000000002</v>
      </c>
      <c r="IF40" s="7">
        <v>0.29897000000000001</v>
      </c>
      <c r="IG40" s="7">
        <v>5.6100000000000004E-3</v>
      </c>
      <c r="IH40" s="7">
        <v>0.13020999999999999</v>
      </c>
      <c r="II40" s="7">
        <v>0.80203000000000002</v>
      </c>
      <c r="IJ40" s="7">
        <v>0.80254000000000003</v>
      </c>
      <c r="IK40" s="7">
        <v>0.80313999999999997</v>
      </c>
      <c r="IL40" s="7">
        <v>0.31147999999999998</v>
      </c>
      <c r="IM40" s="7">
        <v>0.25113999999999997</v>
      </c>
      <c r="IN40" s="7">
        <v>0.20976</v>
      </c>
      <c r="IO40" s="7">
        <v>0.17816000000000001</v>
      </c>
      <c r="IP40" s="7">
        <v>0.15362000000000001</v>
      </c>
      <c r="IQ40" s="7">
        <v>0.13582</v>
      </c>
      <c r="IR40" s="7">
        <v>0.80252999999999997</v>
      </c>
      <c r="IS40" s="7">
        <v>0.60731000000000002</v>
      </c>
      <c r="IT40" s="7">
        <v>0.56608999999999998</v>
      </c>
      <c r="IU40" s="7">
        <v>5.6100000000000004E-3</v>
      </c>
      <c r="IV40" s="7">
        <v>0.1192</v>
      </c>
      <c r="IW40" s="7">
        <v>0.80198000000000003</v>
      </c>
      <c r="IX40" s="7">
        <v>0.80245</v>
      </c>
      <c r="IY40" s="7">
        <v>0.80301999999999996</v>
      </c>
      <c r="IZ40" s="7">
        <v>0.42346</v>
      </c>
      <c r="JA40" s="7">
        <v>0.26515</v>
      </c>
      <c r="JB40" s="7">
        <v>0.21956999999999999</v>
      </c>
      <c r="JC40" s="7">
        <v>0.18579000000000001</v>
      </c>
      <c r="JD40" s="7">
        <v>0.15966</v>
      </c>
      <c r="JE40" s="7">
        <v>0.14029</v>
      </c>
      <c r="JF40" s="7">
        <v>0.80244000000000004</v>
      </c>
      <c r="JG40" s="7">
        <v>0.60489999999999999</v>
      </c>
      <c r="JH40" s="7">
        <v>0.58292999999999995</v>
      </c>
      <c r="JI40" s="7">
        <v>5.6100000000000004E-3</v>
      </c>
      <c r="JJ40" s="7">
        <v>0.11014</v>
      </c>
      <c r="JK40" s="7">
        <v>0.80193000000000003</v>
      </c>
      <c r="JL40" s="7">
        <v>0.80235999999999996</v>
      </c>
      <c r="JM40" s="7">
        <v>0.80291000000000001</v>
      </c>
      <c r="JN40" s="7">
        <v>0.50951999999999997</v>
      </c>
      <c r="JO40" s="7">
        <v>0.30185000000000001</v>
      </c>
      <c r="JP40" s="7">
        <v>0.23033999999999999</v>
      </c>
      <c r="JQ40" s="7">
        <v>0.19392999999999999</v>
      </c>
      <c r="JR40" s="7">
        <v>0.16608000000000001</v>
      </c>
      <c r="JS40" s="7">
        <v>0.14513999999999999</v>
      </c>
      <c r="JT40" s="7">
        <v>0.80235999999999996</v>
      </c>
      <c r="JU40" s="7">
        <v>0.60302</v>
      </c>
      <c r="JV40" s="7">
        <v>0.59907999999999995</v>
      </c>
    </row>
    <row r="41" spans="1:282">
      <c r="A41" s="109" t="s">
        <v>182</v>
      </c>
      <c r="B41" s="109" t="s">
        <v>239</v>
      </c>
      <c r="C41" s="7">
        <v>5.4999999999999997E-3</v>
      </c>
      <c r="D41" s="7">
        <v>6.837E-2</v>
      </c>
      <c r="E41" s="7">
        <v>0.10365000000000001</v>
      </c>
      <c r="F41" s="7">
        <v>0.10365000000000001</v>
      </c>
      <c r="G41" s="7">
        <v>0.10365000000000001</v>
      </c>
      <c r="H41" s="7">
        <v>0.10365000000000001</v>
      </c>
      <c r="I41" s="7">
        <v>0.10365000000000001</v>
      </c>
      <c r="J41" s="7">
        <v>0.10365000000000001</v>
      </c>
      <c r="K41" s="7">
        <v>0.10365000000000001</v>
      </c>
      <c r="L41" s="7">
        <v>0.1037</v>
      </c>
      <c r="M41" s="7">
        <v>0.10365000000000001</v>
      </c>
      <c r="N41" s="7">
        <v>0.10365000000000001</v>
      </c>
      <c r="O41" s="7">
        <v>9.2329999999999995E-2</v>
      </c>
      <c r="P41" s="7">
        <v>0.10365000000000001</v>
      </c>
      <c r="Q41" s="7">
        <v>5.4999999999999997E-3</v>
      </c>
      <c r="R41" s="7">
        <v>6.837E-2</v>
      </c>
      <c r="S41" s="7">
        <v>0.10365000000000001</v>
      </c>
      <c r="T41" s="7">
        <v>0.10365000000000001</v>
      </c>
      <c r="U41" s="7">
        <v>0.10365000000000001</v>
      </c>
      <c r="V41" s="7">
        <v>0.10365000000000001</v>
      </c>
      <c r="W41" s="7">
        <v>0.10365000000000001</v>
      </c>
      <c r="X41" s="7">
        <v>0.10365000000000001</v>
      </c>
      <c r="Y41" s="7">
        <v>0.10365000000000001</v>
      </c>
      <c r="Z41" s="7">
        <v>0.10369</v>
      </c>
      <c r="AA41" s="7">
        <v>0.10365000000000001</v>
      </c>
      <c r="AB41" s="7">
        <v>0.10365000000000001</v>
      </c>
      <c r="AC41" s="7">
        <v>9.2359999999999998E-2</v>
      </c>
      <c r="AD41" s="7">
        <v>0.10365000000000001</v>
      </c>
      <c r="AE41" s="7">
        <v>5.4999999999999997E-3</v>
      </c>
      <c r="AF41" s="7">
        <v>6.837E-2</v>
      </c>
      <c r="AG41" s="7">
        <v>0.10365000000000001</v>
      </c>
      <c r="AH41" s="7">
        <v>0.10365000000000001</v>
      </c>
      <c r="AI41" s="7">
        <v>0.10365000000000001</v>
      </c>
      <c r="AJ41" s="7">
        <v>0.10365000000000001</v>
      </c>
      <c r="AK41" s="7">
        <v>0.10365000000000001</v>
      </c>
      <c r="AL41" s="7">
        <v>0.10365000000000001</v>
      </c>
      <c r="AM41" s="7">
        <v>0.10365000000000001</v>
      </c>
      <c r="AN41" s="7">
        <v>0.10367</v>
      </c>
      <c r="AO41" s="7">
        <v>0.10365000000000001</v>
      </c>
      <c r="AP41" s="7">
        <v>0.10365000000000001</v>
      </c>
      <c r="AQ41" s="7">
        <v>9.2399999999999996E-2</v>
      </c>
      <c r="AR41" s="7">
        <v>0.10365000000000001</v>
      </c>
      <c r="AS41" s="7">
        <v>5.4999999999999997E-3</v>
      </c>
      <c r="AT41" s="7">
        <v>6.837E-2</v>
      </c>
      <c r="AU41" s="7">
        <v>0.10365000000000001</v>
      </c>
      <c r="AV41" s="7">
        <v>0.10365000000000001</v>
      </c>
      <c r="AW41" s="7">
        <v>0.10365000000000001</v>
      </c>
      <c r="AX41" s="7">
        <v>0.10365000000000001</v>
      </c>
      <c r="AY41" s="7">
        <v>0.10365000000000001</v>
      </c>
      <c r="AZ41" s="7">
        <v>0.10365000000000001</v>
      </c>
      <c r="BA41" s="7">
        <v>0.10365000000000001</v>
      </c>
      <c r="BB41" s="7">
        <v>0.10365000000000001</v>
      </c>
      <c r="BC41" s="7">
        <v>0.10365000000000001</v>
      </c>
      <c r="BD41" s="7">
        <v>0.10365000000000001</v>
      </c>
      <c r="BE41" s="7">
        <v>9.2450000000000004E-2</v>
      </c>
      <c r="BF41" s="7">
        <v>0.10365000000000001</v>
      </c>
      <c r="BG41" s="7">
        <v>5.4999999999999997E-3</v>
      </c>
      <c r="BH41" s="7">
        <v>6.8430000000000005E-2</v>
      </c>
      <c r="BI41" s="7">
        <v>0.10407</v>
      </c>
      <c r="BJ41" s="7">
        <v>0.10432</v>
      </c>
      <c r="BK41" s="7">
        <v>0.10365000000000001</v>
      </c>
      <c r="BL41" s="7">
        <v>0.10365000000000001</v>
      </c>
      <c r="BM41" s="7">
        <v>0.10365000000000001</v>
      </c>
      <c r="BN41" s="7">
        <v>0.10365000000000001</v>
      </c>
      <c r="BO41" s="7">
        <v>0.10365000000000001</v>
      </c>
      <c r="BP41" s="7">
        <v>0.10365000000000001</v>
      </c>
      <c r="BQ41" s="7">
        <v>0.10365000000000001</v>
      </c>
      <c r="BR41" s="7">
        <v>0.10403999999999999</v>
      </c>
      <c r="BS41" s="7">
        <v>9.2789999999999997E-2</v>
      </c>
      <c r="BT41" s="7">
        <v>0.10389</v>
      </c>
      <c r="BU41" s="7">
        <v>5.4999999999999997E-3</v>
      </c>
      <c r="BV41" s="7">
        <v>6.9360000000000005E-2</v>
      </c>
      <c r="BW41" s="7">
        <v>0.11094</v>
      </c>
      <c r="BX41" s="7">
        <v>0.11447</v>
      </c>
      <c r="BY41" s="7">
        <v>0.10459</v>
      </c>
      <c r="BZ41" s="7">
        <v>0.10425</v>
      </c>
      <c r="CA41" s="7">
        <v>0.10410999999999999</v>
      </c>
      <c r="CB41" s="7">
        <v>0.10384</v>
      </c>
      <c r="CC41" s="7">
        <v>0.10365000000000001</v>
      </c>
      <c r="CD41" s="7">
        <v>0.10465000000000001</v>
      </c>
      <c r="CE41" s="7">
        <v>0.10365000000000001</v>
      </c>
      <c r="CF41" s="7">
        <v>0.11038000000000001</v>
      </c>
      <c r="CG41" s="7">
        <v>9.7509999999999999E-2</v>
      </c>
      <c r="CH41" s="7">
        <v>0.1079</v>
      </c>
      <c r="CI41" s="7">
        <v>5.4999999999999997E-3</v>
      </c>
      <c r="CJ41" s="7">
        <v>9.1179999999999997E-2</v>
      </c>
      <c r="CK41" s="7">
        <v>0.14008000000000001</v>
      </c>
      <c r="CL41" s="7">
        <v>0.13145000000000001</v>
      </c>
      <c r="CM41" s="7">
        <v>0.11712</v>
      </c>
      <c r="CN41" s="7">
        <v>0.11157</v>
      </c>
      <c r="CO41" s="7">
        <v>0.10928</v>
      </c>
      <c r="CP41" s="7">
        <v>0.10691000000000001</v>
      </c>
      <c r="CQ41" s="7">
        <v>0.10541</v>
      </c>
      <c r="CR41" s="7">
        <v>0.10536</v>
      </c>
      <c r="CS41" s="7">
        <v>0.10516</v>
      </c>
      <c r="CT41" s="7">
        <v>0.13091</v>
      </c>
      <c r="CU41" s="7">
        <v>0.11853</v>
      </c>
      <c r="CV41" s="7">
        <v>0.12230000000000001</v>
      </c>
      <c r="CW41" s="7">
        <v>5.4999999999999997E-3</v>
      </c>
      <c r="CX41" s="7">
        <v>0.11253000000000001</v>
      </c>
      <c r="CY41" s="7">
        <v>0.16888</v>
      </c>
      <c r="CZ41" s="7">
        <v>0.14995</v>
      </c>
      <c r="DA41" s="7">
        <v>0.12895000000000001</v>
      </c>
      <c r="DB41" s="7">
        <v>0.11883000000000001</v>
      </c>
      <c r="DC41" s="7">
        <v>0.11405</v>
      </c>
      <c r="DD41" s="7">
        <v>0.11001</v>
      </c>
      <c r="DE41" s="7">
        <v>0.10718999999999999</v>
      </c>
      <c r="DF41" s="7">
        <v>0.10722</v>
      </c>
      <c r="DG41" s="7">
        <v>0.10521</v>
      </c>
      <c r="DH41" s="7">
        <v>0.15157000000000001</v>
      </c>
      <c r="DI41" s="7">
        <v>0.13950000000000001</v>
      </c>
      <c r="DJ41" s="7">
        <v>0.13666</v>
      </c>
      <c r="DK41" s="7">
        <v>5.4999999999999997E-3</v>
      </c>
      <c r="DL41" s="7">
        <v>0.13700999999999999</v>
      </c>
      <c r="DM41" s="7">
        <v>0.2054</v>
      </c>
      <c r="DN41" s="7">
        <v>0.17549999999999999</v>
      </c>
      <c r="DO41" s="7">
        <v>0.14466000000000001</v>
      </c>
      <c r="DP41" s="7">
        <v>0.12887999999999999</v>
      </c>
      <c r="DQ41" s="7">
        <v>0.1206</v>
      </c>
      <c r="DR41" s="7">
        <v>0.11409999999999999</v>
      </c>
      <c r="DS41" s="7">
        <v>0.10968</v>
      </c>
      <c r="DT41" s="7">
        <v>0.10928</v>
      </c>
      <c r="DU41" s="7">
        <v>0.10571</v>
      </c>
      <c r="DV41" s="7">
        <v>0.17860000000000001</v>
      </c>
      <c r="DW41" s="7">
        <v>0.16583999999999999</v>
      </c>
      <c r="DX41" s="7">
        <v>0.15547</v>
      </c>
      <c r="DY41" s="7">
        <v>5.4999999999999997E-3</v>
      </c>
      <c r="DZ41" s="7">
        <v>0.13109999999999999</v>
      </c>
      <c r="EA41" s="7">
        <v>0.2029</v>
      </c>
      <c r="EB41" s="7">
        <v>0.18526000000000001</v>
      </c>
      <c r="EC41" s="7">
        <v>0.15348999999999999</v>
      </c>
      <c r="ED41" s="7">
        <v>0.13383999999999999</v>
      </c>
      <c r="EE41" s="7">
        <v>0.12361999999999999</v>
      </c>
      <c r="EF41" s="7">
        <v>0.11584</v>
      </c>
      <c r="EG41" s="7">
        <v>0.11098</v>
      </c>
      <c r="EH41" s="7">
        <v>0.10965999999999999</v>
      </c>
      <c r="EI41" s="7">
        <v>0.10661</v>
      </c>
      <c r="EJ41" s="7">
        <v>0.18323999999999999</v>
      </c>
      <c r="EK41" s="7">
        <v>0.16736999999999999</v>
      </c>
      <c r="EL41" s="7">
        <v>0.15933</v>
      </c>
      <c r="EM41" s="7">
        <v>5.4999999999999997E-3</v>
      </c>
      <c r="EN41" s="7">
        <v>0.15565999999999999</v>
      </c>
      <c r="EO41" s="7">
        <v>0.21873000000000001</v>
      </c>
      <c r="EP41" s="7">
        <v>0.19989000000000001</v>
      </c>
      <c r="EQ41" s="7">
        <v>0.1678</v>
      </c>
      <c r="ER41" s="7">
        <v>0.14194999999999999</v>
      </c>
      <c r="ES41" s="7">
        <v>0.14462</v>
      </c>
      <c r="ET41" s="7">
        <v>0.12421</v>
      </c>
      <c r="EU41" s="7">
        <v>0.11627</v>
      </c>
      <c r="EV41" s="7">
        <v>0.11511</v>
      </c>
      <c r="EW41" s="7">
        <v>0.10736999999999999</v>
      </c>
      <c r="EX41" s="7">
        <v>0.19816</v>
      </c>
      <c r="EY41" s="7">
        <v>0.18532000000000001</v>
      </c>
      <c r="EZ41" s="7">
        <v>0.17258000000000001</v>
      </c>
      <c r="FA41" s="7">
        <v>5.4999999999999997E-3</v>
      </c>
      <c r="FB41" s="7">
        <v>0.14021</v>
      </c>
      <c r="FC41" s="7">
        <v>0.22070000000000001</v>
      </c>
      <c r="FD41" s="7">
        <v>0.21737000000000001</v>
      </c>
      <c r="FE41" s="7">
        <v>0.18351999999999999</v>
      </c>
      <c r="FF41" s="7">
        <v>0.15204000000000001</v>
      </c>
      <c r="FG41" s="7">
        <v>0.15593000000000001</v>
      </c>
      <c r="FH41" s="7">
        <v>0.13233</v>
      </c>
      <c r="FI41" s="7">
        <v>0.11999</v>
      </c>
      <c r="FJ41" s="7">
        <v>0.11591</v>
      </c>
      <c r="FK41" s="7">
        <v>0.10932</v>
      </c>
      <c r="FL41" s="7">
        <v>0.20910000000000001</v>
      </c>
      <c r="FM41" s="7">
        <v>0.18842999999999999</v>
      </c>
      <c r="FN41" s="7">
        <v>0.18249000000000001</v>
      </c>
      <c r="FO41" s="7">
        <v>5.4999999999999997E-3</v>
      </c>
      <c r="FP41" s="7">
        <v>0.12609999999999999</v>
      </c>
      <c r="FQ41" s="7">
        <v>0.21190000000000001</v>
      </c>
      <c r="FR41" s="7">
        <v>0.21895000000000001</v>
      </c>
      <c r="FS41" s="7">
        <v>0.19178999999999999</v>
      </c>
      <c r="FT41" s="7">
        <v>0.15956000000000001</v>
      </c>
      <c r="FU41" s="7">
        <v>0.15522</v>
      </c>
      <c r="FV41" s="7">
        <v>0.13803000000000001</v>
      </c>
      <c r="FW41" s="7">
        <v>0.12300999999999999</v>
      </c>
      <c r="FX41" s="7">
        <v>0.11692</v>
      </c>
      <c r="FY41" s="7">
        <v>0.11098</v>
      </c>
      <c r="FZ41" s="7">
        <v>0.20855000000000001</v>
      </c>
      <c r="GA41" s="7">
        <v>0.18396000000000001</v>
      </c>
      <c r="GB41" s="7">
        <v>0.18360000000000001</v>
      </c>
      <c r="GC41" s="7">
        <v>5.4999999999999997E-3</v>
      </c>
      <c r="GD41" s="7">
        <v>0.11415</v>
      </c>
      <c r="GE41" s="7">
        <v>0.20089000000000001</v>
      </c>
      <c r="GF41" s="7">
        <v>0.21743999999999999</v>
      </c>
      <c r="GG41" s="7">
        <v>0.19799</v>
      </c>
      <c r="GH41" s="7">
        <v>0.16705</v>
      </c>
      <c r="GI41" s="7">
        <v>0.15623000000000001</v>
      </c>
      <c r="GJ41" s="7">
        <v>0.14216000000000001</v>
      </c>
      <c r="GK41" s="7">
        <v>0.12669</v>
      </c>
      <c r="GL41" s="7">
        <v>0.11844</v>
      </c>
      <c r="GM41" s="7">
        <v>0.11248</v>
      </c>
      <c r="GN41" s="7">
        <v>0.2056</v>
      </c>
      <c r="GO41" s="7">
        <v>0.17848</v>
      </c>
      <c r="GP41" s="7">
        <v>0.18342</v>
      </c>
      <c r="GQ41" s="7">
        <v>5.4999999999999997E-3</v>
      </c>
      <c r="GR41" s="7">
        <v>0.10468</v>
      </c>
      <c r="GS41" s="7">
        <v>0.18981999999999999</v>
      </c>
      <c r="GT41" s="7">
        <v>0.21387</v>
      </c>
      <c r="GU41" s="7">
        <v>0.20244000000000001</v>
      </c>
      <c r="GV41" s="7">
        <v>0.17423</v>
      </c>
      <c r="GW41" s="7">
        <v>0.15876999999999999</v>
      </c>
      <c r="GX41" s="7">
        <v>0.14554</v>
      </c>
      <c r="GY41" s="7">
        <v>0.13047</v>
      </c>
      <c r="GZ41" s="7">
        <v>0.12049</v>
      </c>
      <c r="HA41" s="7">
        <v>0.11398</v>
      </c>
      <c r="HB41" s="7">
        <v>0.20149</v>
      </c>
      <c r="HC41" s="7">
        <v>0.17294000000000001</v>
      </c>
      <c r="HD41" s="7">
        <v>0.18267</v>
      </c>
      <c r="HE41" s="7">
        <v>5.4999999999999997E-3</v>
      </c>
      <c r="HF41" s="7">
        <v>9.7189999999999999E-2</v>
      </c>
      <c r="HG41" s="7">
        <v>0.45979999999999999</v>
      </c>
      <c r="HH41" s="7">
        <v>0.4632</v>
      </c>
      <c r="HI41" s="7">
        <v>0.31485999999999997</v>
      </c>
      <c r="HJ41" s="7">
        <v>0.24646999999999999</v>
      </c>
      <c r="HK41" s="7">
        <v>0.19470999999999999</v>
      </c>
      <c r="HL41" s="7">
        <v>0.17044000000000001</v>
      </c>
      <c r="HM41" s="7">
        <v>0.14460000000000001</v>
      </c>
      <c r="HN41" s="7">
        <v>0.12937000000000001</v>
      </c>
      <c r="HO41" s="7">
        <v>0.11562</v>
      </c>
      <c r="HP41" s="7">
        <v>0.41908000000000001</v>
      </c>
      <c r="HQ41" s="7">
        <v>0.32466</v>
      </c>
      <c r="HR41" s="7">
        <v>0.32634000000000002</v>
      </c>
      <c r="HS41" s="7">
        <v>5.4999999999999997E-3</v>
      </c>
      <c r="HT41" s="7">
        <v>9.1270000000000004E-2</v>
      </c>
      <c r="HU41" s="7">
        <v>0.40803</v>
      </c>
      <c r="HV41" s="7">
        <v>0.63671</v>
      </c>
      <c r="HW41" s="7">
        <v>0.66930999999999996</v>
      </c>
      <c r="HX41" s="7">
        <v>0.65378999999999998</v>
      </c>
      <c r="HY41" s="7">
        <v>0.62021000000000004</v>
      </c>
      <c r="HZ41" s="7">
        <v>0.58233000000000001</v>
      </c>
      <c r="IA41" s="7">
        <v>0.53822000000000003</v>
      </c>
      <c r="IB41" s="7">
        <v>0.13314000000000001</v>
      </c>
      <c r="IC41" s="7">
        <v>0.11909</v>
      </c>
      <c r="ID41" s="7">
        <v>0.56035000000000001</v>
      </c>
      <c r="IE41" s="7">
        <v>0.42351</v>
      </c>
      <c r="IF41" s="7">
        <v>0.58094000000000001</v>
      </c>
      <c r="IG41" s="7">
        <v>5.4999999999999997E-3</v>
      </c>
      <c r="IH41" s="7">
        <v>8.6550000000000002E-2</v>
      </c>
      <c r="II41" s="7">
        <v>0.80198999999999998</v>
      </c>
      <c r="IJ41" s="7">
        <v>0.80249000000000004</v>
      </c>
      <c r="IK41" s="7">
        <v>0.80306999999999995</v>
      </c>
      <c r="IL41" s="7">
        <v>0.65725999999999996</v>
      </c>
      <c r="IM41" s="7">
        <v>0.62788999999999995</v>
      </c>
      <c r="IN41" s="7">
        <v>0.59125000000000005</v>
      </c>
      <c r="IO41" s="7">
        <v>0.54879999999999995</v>
      </c>
      <c r="IP41" s="7">
        <v>0.23344999999999999</v>
      </c>
      <c r="IQ41" s="7">
        <v>0.12263</v>
      </c>
      <c r="IR41" s="7">
        <v>0.80247000000000002</v>
      </c>
      <c r="IS41" s="7">
        <v>0.59458999999999995</v>
      </c>
      <c r="IT41" s="7">
        <v>0.72270000000000001</v>
      </c>
      <c r="IU41" s="7">
        <v>5.4999999999999997E-3</v>
      </c>
      <c r="IV41" s="7">
        <v>8.2809999999999995E-2</v>
      </c>
      <c r="IW41" s="7">
        <v>0.80193999999999999</v>
      </c>
      <c r="IX41" s="7">
        <v>0.8024</v>
      </c>
      <c r="IY41" s="7">
        <v>0.80296000000000001</v>
      </c>
      <c r="IZ41" s="7">
        <v>0.69038999999999995</v>
      </c>
      <c r="JA41" s="7">
        <v>0.63456999999999997</v>
      </c>
      <c r="JB41" s="7">
        <v>0.59984999999999999</v>
      </c>
      <c r="JC41" s="7">
        <v>0.55894999999999995</v>
      </c>
      <c r="JD41" s="7">
        <v>0.31131999999999999</v>
      </c>
      <c r="JE41" s="7">
        <v>0.15054999999999999</v>
      </c>
      <c r="JF41" s="7">
        <v>0.80239000000000005</v>
      </c>
      <c r="JG41" s="7">
        <v>0.59433999999999998</v>
      </c>
      <c r="JH41" s="7">
        <v>0.72894999999999999</v>
      </c>
      <c r="JI41" s="7">
        <v>5.4999999999999997E-3</v>
      </c>
      <c r="JJ41" s="7">
        <v>7.9839999999999994E-2</v>
      </c>
      <c r="JK41" s="7">
        <v>0.80188999999999999</v>
      </c>
      <c r="JL41" s="7">
        <v>0.80230999999999997</v>
      </c>
      <c r="JM41" s="7">
        <v>0.80284999999999995</v>
      </c>
      <c r="JN41" s="7">
        <v>0.71584999999999999</v>
      </c>
      <c r="JO41" s="7">
        <v>0.64736000000000005</v>
      </c>
      <c r="JP41" s="7">
        <v>0.60795999999999994</v>
      </c>
      <c r="JQ41" s="7">
        <v>0.56869000000000003</v>
      </c>
      <c r="JR41" s="7">
        <v>0.37228</v>
      </c>
      <c r="JS41" s="7">
        <v>0.19098999999999999</v>
      </c>
      <c r="JT41" s="7">
        <v>0.80230999999999997</v>
      </c>
      <c r="JU41" s="7">
        <v>0.59426000000000001</v>
      </c>
      <c r="JV41" s="7">
        <v>0.73484000000000005</v>
      </c>
    </row>
    <row r="42" spans="1:282">
      <c r="A42" s="109" t="s">
        <v>183</v>
      </c>
      <c r="B42" s="109" t="s">
        <v>240</v>
      </c>
      <c r="C42" s="7">
        <v>1.9019999999999999E-2</v>
      </c>
      <c r="D42" s="7">
        <v>3.6999999999999998E-2</v>
      </c>
      <c r="E42" s="7">
        <v>7.3999999999999996E-2</v>
      </c>
      <c r="F42" s="7">
        <v>0.22700000000000001</v>
      </c>
      <c r="G42" s="7">
        <v>0.2346</v>
      </c>
      <c r="H42" s="7">
        <v>0.2346</v>
      </c>
      <c r="I42" s="7">
        <v>0.2346</v>
      </c>
      <c r="J42" s="7">
        <v>0.2346</v>
      </c>
      <c r="K42" s="7">
        <v>0.2346</v>
      </c>
      <c r="L42" s="7">
        <v>0.23472999999999999</v>
      </c>
      <c r="M42" s="7">
        <v>0.2346</v>
      </c>
      <c r="N42" s="7">
        <v>0.16799</v>
      </c>
      <c r="O42" s="7">
        <v>0.12597</v>
      </c>
      <c r="P42" s="7">
        <v>0.19356999999999999</v>
      </c>
      <c r="Q42" s="7">
        <v>1.9019999999999999E-2</v>
      </c>
      <c r="R42" s="7">
        <v>3.6999999999999998E-2</v>
      </c>
      <c r="S42" s="7">
        <v>7.3999999999999996E-2</v>
      </c>
      <c r="T42" s="7">
        <v>0.22700000000000001</v>
      </c>
      <c r="U42" s="7">
        <v>0.2346</v>
      </c>
      <c r="V42" s="7">
        <v>0.2346</v>
      </c>
      <c r="W42" s="7">
        <v>0.2346</v>
      </c>
      <c r="X42" s="7">
        <v>0.2346</v>
      </c>
      <c r="Y42" s="7">
        <v>0.2346</v>
      </c>
      <c r="Z42" s="7">
        <v>0.23469000000000001</v>
      </c>
      <c r="AA42" s="7">
        <v>0.2346</v>
      </c>
      <c r="AB42" s="7">
        <v>0.16808999999999999</v>
      </c>
      <c r="AC42" s="7">
        <v>0.12615999999999999</v>
      </c>
      <c r="AD42" s="7">
        <v>0.19364999999999999</v>
      </c>
      <c r="AE42" s="7">
        <v>1.9019999999999999E-2</v>
      </c>
      <c r="AF42" s="7">
        <v>3.6999999999999998E-2</v>
      </c>
      <c r="AG42" s="7">
        <v>7.3999999999999996E-2</v>
      </c>
      <c r="AH42" s="7">
        <v>0.22700000000000001</v>
      </c>
      <c r="AI42" s="7">
        <v>0.2346</v>
      </c>
      <c r="AJ42" s="7">
        <v>0.2346</v>
      </c>
      <c r="AK42" s="7">
        <v>0.2346</v>
      </c>
      <c r="AL42" s="7">
        <v>0.2346</v>
      </c>
      <c r="AM42" s="7">
        <v>0.2346</v>
      </c>
      <c r="AN42" s="7">
        <v>0.23463999999999999</v>
      </c>
      <c r="AO42" s="7">
        <v>0.2346</v>
      </c>
      <c r="AP42" s="7">
        <v>0.16821</v>
      </c>
      <c r="AQ42" s="7">
        <v>0.12639</v>
      </c>
      <c r="AR42" s="7">
        <v>0.19375999999999999</v>
      </c>
      <c r="AS42" s="7">
        <v>1.9019999999999999E-2</v>
      </c>
      <c r="AT42" s="7">
        <v>3.6999999999999998E-2</v>
      </c>
      <c r="AU42" s="7">
        <v>7.3999999999999996E-2</v>
      </c>
      <c r="AV42" s="7">
        <v>0.22700000000000001</v>
      </c>
      <c r="AW42" s="7">
        <v>0.2346</v>
      </c>
      <c r="AX42" s="7">
        <v>0.2346</v>
      </c>
      <c r="AY42" s="7">
        <v>0.2346</v>
      </c>
      <c r="AZ42" s="7">
        <v>0.2346</v>
      </c>
      <c r="BA42" s="7">
        <v>0.2346</v>
      </c>
      <c r="BB42" s="7">
        <v>0.2346</v>
      </c>
      <c r="BC42" s="7">
        <v>0.2346</v>
      </c>
      <c r="BD42" s="7">
        <v>0.16835</v>
      </c>
      <c r="BE42" s="7">
        <v>0.12665999999999999</v>
      </c>
      <c r="BF42" s="7">
        <v>0.19392000000000001</v>
      </c>
      <c r="BG42" s="7">
        <v>1.9019999999999999E-2</v>
      </c>
      <c r="BH42" s="7">
        <v>3.7130000000000003E-2</v>
      </c>
      <c r="BI42" s="7">
        <v>7.4950000000000003E-2</v>
      </c>
      <c r="BJ42" s="7">
        <v>0.22841</v>
      </c>
      <c r="BK42" s="7">
        <v>0.23472999999999999</v>
      </c>
      <c r="BL42" s="7">
        <v>0.23465</v>
      </c>
      <c r="BM42" s="7">
        <v>0.23466999999999999</v>
      </c>
      <c r="BN42" s="7">
        <v>0.2346</v>
      </c>
      <c r="BO42" s="7">
        <v>0.2346</v>
      </c>
      <c r="BP42" s="7">
        <v>0.23474999999999999</v>
      </c>
      <c r="BQ42" s="7">
        <v>0.2346</v>
      </c>
      <c r="BR42" s="7">
        <v>0.1694</v>
      </c>
      <c r="BS42" s="7">
        <v>0.12764</v>
      </c>
      <c r="BT42" s="7">
        <v>0.19467999999999999</v>
      </c>
      <c r="BU42" s="7">
        <v>1.9019999999999999E-2</v>
      </c>
      <c r="BV42" s="7">
        <v>3.9309999999999998E-2</v>
      </c>
      <c r="BW42" s="7">
        <v>9.0480000000000005E-2</v>
      </c>
      <c r="BX42" s="7">
        <v>0.25136999999999998</v>
      </c>
      <c r="BY42" s="7">
        <v>0.23685</v>
      </c>
      <c r="BZ42" s="7">
        <v>0.23594999999999999</v>
      </c>
      <c r="CA42" s="7">
        <v>0.23557</v>
      </c>
      <c r="CB42" s="7">
        <v>0.23519000000000001</v>
      </c>
      <c r="CC42" s="7">
        <v>0.23491999999999999</v>
      </c>
      <c r="CD42" s="7">
        <v>0.23738999999999999</v>
      </c>
      <c r="CE42" s="7">
        <v>0.23463999999999999</v>
      </c>
      <c r="CF42" s="7">
        <v>0.18392</v>
      </c>
      <c r="CG42" s="7">
        <v>0.13855999999999999</v>
      </c>
      <c r="CH42" s="7">
        <v>0.20401</v>
      </c>
      <c r="CI42" s="7">
        <v>1.9019999999999999E-2</v>
      </c>
      <c r="CJ42" s="7">
        <v>8.8690000000000005E-2</v>
      </c>
      <c r="CK42" s="7">
        <v>0.15642</v>
      </c>
      <c r="CL42" s="7">
        <v>0.28976000000000002</v>
      </c>
      <c r="CM42" s="7">
        <v>0.26506999999999997</v>
      </c>
      <c r="CN42" s="7">
        <v>0.25248999999999999</v>
      </c>
      <c r="CO42" s="7">
        <v>0.24728</v>
      </c>
      <c r="CP42" s="7">
        <v>0.24209</v>
      </c>
      <c r="CQ42" s="7">
        <v>0.23860000000000001</v>
      </c>
      <c r="CR42" s="7">
        <v>0.23894000000000001</v>
      </c>
      <c r="CS42" s="7">
        <v>0.23869000000000001</v>
      </c>
      <c r="CT42" s="7">
        <v>0.23055999999999999</v>
      </c>
      <c r="CU42" s="7">
        <v>0.18636</v>
      </c>
      <c r="CV42" s="7">
        <v>0.23682</v>
      </c>
      <c r="CW42" s="7">
        <v>1.9019999999999999E-2</v>
      </c>
      <c r="CX42" s="7">
        <v>0.13689999999999999</v>
      </c>
      <c r="CY42" s="7">
        <v>0.22148000000000001</v>
      </c>
      <c r="CZ42" s="7">
        <v>0.33160000000000001</v>
      </c>
      <c r="DA42" s="7">
        <v>0.29174</v>
      </c>
      <c r="DB42" s="7">
        <v>0.26898</v>
      </c>
      <c r="DC42" s="7">
        <v>0.25813999999999998</v>
      </c>
      <c r="DD42" s="7">
        <v>0.24897</v>
      </c>
      <c r="DE42" s="7">
        <v>0.24242</v>
      </c>
      <c r="DF42" s="7">
        <v>0.24274000000000001</v>
      </c>
      <c r="DG42" s="7">
        <v>0.23874999999999999</v>
      </c>
      <c r="DH42" s="7">
        <v>0.27749000000000001</v>
      </c>
      <c r="DI42" s="7">
        <v>0.23402000000000001</v>
      </c>
      <c r="DJ42" s="7">
        <v>0.26955000000000001</v>
      </c>
      <c r="DK42" s="7">
        <v>1.9019999999999999E-2</v>
      </c>
      <c r="DL42" s="7">
        <v>0.17827999999999999</v>
      </c>
      <c r="DM42" s="7">
        <v>0.28682000000000002</v>
      </c>
      <c r="DN42" s="7">
        <v>0.38055</v>
      </c>
      <c r="DO42" s="7">
        <v>0.32275999999999999</v>
      </c>
      <c r="DP42" s="7">
        <v>0.28844999999999998</v>
      </c>
      <c r="DQ42" s="7">
        <v>0.2707</v>
      </c>
      <c r="DR42" s="7">
        <v>0.25701000000000002</v>
      </c>
      <c r="DS42" s="7">
        <v>0.24715000000000001</v>
      </c>
      <c r="DT42" s="7">
        <v>0.24676000000000001</v>
      </c>
      <c r="DU42" s="7">
        <v>0.23974999999999999</v>
      </c>
      <c r="DV42" s="7">
        <v>0.32799</v>
      </c>
      <c r="DW42" s="7">
        <v>0.28205000000000002</v>
      </c>
      <c r="DX42" s="7">
        <v>0.30498999999999998</v>
      </c>
      <c r="DY42" s="7">
        <v>1.9019999999999999E-2</v>
      </c>
      <c r="DZ42" s="7">
        <v>0.26221</v>
      </c>
      <c r="EA42" s="7">
        <v>0.32307999999999998</v>
      </c>
      <c r="EB42" s="7">
        <v>0.40348000000000001</v>
      </c>
      <c r="EC42" s="7">
        <v>0.34203</v>
      </c>
      <c r="ED42" s="7">
        <v>0.30031999999999998</v>
      </c>
      <c r="EE42" s="7">
        <v>0.27711999999999998</v>
      </c>
      <c r="EF42" s="7">
        <v>0.26102999999999998</v>
      </c>
      <c r="EG42" s="7">
        <v>0.24995000000000001</v>
      </c>
      <c r="EH42" s="7">
        <v>0.24768999999999999</v>
      </c>
      <c r="EI42" s="7">
        <v>0.24151</v>
      </c>
      <c r="EJ42" s="7">
        <v>0.35515000000000002</v>
      </c>
      <c r="EK42" s="7">
        <v>0.32684999999999997</v>
      </c>
      <c r="EL42" s="7">
        <v>0.32400000000000001</v>
      </c>
      <c r="EM42" s="7">
        <v>1.9019999999999999E-2</v>
      </c>
      <c r="EN42" s="7">
        <v>0.35414000000000001</v>
      </c>
      <c r="EO42" s="7">
        <v>0.36606</v>
      </c>
      <c r="EP42" s="7">
        <v>0.42853000000000002</v>
      </c>
      <c r="EQ42" s="7">
        <v>0.36181000000000002</v>
      </c>
      <c r="ER42" s="7">
        <v>0.31274999999999997</v>
      </c>
      <c r="ES42" s="7">
        <v>0.28411999999999998</v>
      </c>
      <c r="ET42" s="7">
        <v>0.26533000000000001</v>
      </c>
      <c r="EU42" s="7">
        <v>0.25267000000000001</v>
      </c>
      <c r="EV42" s="7">
        <v>0.24881</v>
      </c>
      <c r="EW42" s="7">
        <v>0.24306</v>
      </c>
      <c r="EX42" s="7">
        <v>0.38569999999999999</v>
      </c>
      <c r="EY42" s="7">
        <v>0.37615999999999999</v>
      </c>
      <c r="EZ42" s="7">
        <v>0.34504000000000001</v>
      </c>
      <c r="FA42" s="7">
        <v>1.9019999999999999E-2</v>
      </c>
      <c r="FB42" s="7">
        <v>0.43706</v>
      </c>
      <c r="FC42" s="7">
        <v>0.45528000000000002</v>
      </c>
      <c r="FD42" s="7">
        <v>0.48137000000000002</v>
      </c>
      <c r="FE42" s="7">
        <v>0.39652999999999999</v>
      </c>
      <c r="FF42" s="7">
        <v>0.33376</v>
      </c>
      <c r="FG42" s="7">
        <v>0.29731999999999997</v>
      </c>
      <c r="FH42" s="7">
        <v>0.27261000000000002</v>
      </c>
      <c r="FI42" s="7">
        <v>0.25742999999999999</v>
      </c>
      <c r="FJ42" s="7">
        <v>0.25129000000000001</v>
      </c>
      <c r="FK42" s="7">
        <v>0.24451000000000001</v>
      </c>
      <c r="FL42" s="7">
        <v>0.44740999999999997</v>
      </c>
      <c r="FM42" s="7">
        <v>0.44429999999999997</v>
      </c>
      <c r="FN42" s="7">
        <v>0.38671</v>
      </c>
      <c r="FO42" s="7">
        <v>1.9019999999999999E-2</v>
      </c>
      <c r="FP42" s="7">
        <v>0.53690000000000004</v>
      </c>
      <c r="FQ42" s="7">
        <v>0.53774999999999995</v>
      </c>
      <c r="FR42" s="7">
        <v>0.54371999999999998</v>
      </c>
      <c r="FS42" s="7">
        <v>0.43436999999999998</v>
      </c>
      <c r="FT42" s="7">
        <v>0.35926999999999998</v>
      </c>
      <c r="FU42" s="7">
        <v>0.31258999999999998</v>
      </c>
      <c r="FV42" s="7">
        <v>0.28365000000000001</v>
      </c>
      <c r="FW42" s="7">
        <v>0.26329000000000002</v>
      </c>
      <c r="FX42" s="7">
        <v>0.25436999999999999</v>
      </c>
      <c r="FY42" s="7">
        <v>0.24621999999999999</v>
      </c>
      <c r="FZ42" s="7">
        <v>0.51039999999999996</v>
      </c>
      <c r="GA42" s="7">
        <v>0.51829999999999998</v>
      </c>
      <c r="GB42" s="7">
        <v>0.43003000000000002</v>
      </c>
      <c r="GC42" s="7">
        <v>1.9019999999999999E-2</v>
      </c>
      <c r="GD42" s="7">
        <v>0.47561999999999999</v>
      </c>
      <c r="GE42" s="7">
        <v>0.58781000000000005</v>
      </c>
      <c r="GF42" s="7">
        <v>0.58679000000000003</v>
      </c>
      <c r="GG42" s="7">
        <v>0.46544000000000002</v>
      </c>
      <c r="GH42" s="7">
        <v>0.38009999999999999</v>
      </c>
      <c r="GI42" s="7">
        <v>0.32665</v>
      </c>
      <c r="GJ42" s="7">
        <v>0.29189999999999999</v>
      </c>
      <c r="GK42" s="7">
        <v>0.26955000000000001</v>
      </c>
      <c r="GL42" s="7">
        <v>0.25707999999999998</v>
      </c>
      <c r="GM42" s="7">
        <v>0.24826999999999999</v>
      </c>
      <c r="GN42" s="7">
        <v>0.55252999999999997</v>
      </c>
      <c r="GO42" s="7">
        <v>0.52973000000000003</v>
      </c>
      <c r="GP42" s="7">
        <v>0.45971000000000001</v>
      </c>
      <c r="GQ42" s="7">
        <v>1.9019999999999999E-2</v>
      </c>
      <c r="GR42" s="7">
        <v>0.38213000000000003</v>
      </c>
      <c r="GS42" s="7">
        <v>0.57150000000000001</v>
      </c>
      <c r="GT42" s="7">
        <v>0.62087999999999999</v>
      </c>
      <c r="GU42" s="7">
        <v>0.49464000000000002</v>
      </c>
      <c r="GV42" s="7">
        <v>0.39983000000000002</v>
      </c>
      <c r="GW42" s="7">
        <v>0.33923999999999999</v>
      </c>
      <c r="GX42" s="7">
        <v>0.30025000000000002</v>
      </c>
      <c r="GY42" s="7">
        <v>0.27500999999999998</v>
      </c>
      <c r="GZ42" s="7">
        <v>0.26018000000000002</v>
      </c>
      <c r="HA42" s="7">
        <v>0.25048999999999999</v>
      </c>
      <c r="HB42" s="7">
        <v>0.56594</v>
      </c>
      <c r="HC42" s="7">
        <v>0.51173999999999997</v>
      </c>
      <c r="HD42" s="7">
        <v>0.47200999999999999</v>
      </c>
      <c r="HE42" s="7">
        <v>1.9019999999999999E-2</v>
      </c>
      <c r="HF42" s="7">
        <v>0.30868000000000001</v>
      </c>
      <c r="HG42" s="7">
        <v>0.53846000000000005</v>
      </c>
      <c r="HH42" s="7">
        <v>0.64371</v>
      </c>
      <c r="HI42" s="7">
        <v>0.52481999999999995</v>
      </c>
      <c r="HJ42" s="7">
        <v>0.42165999999999998</v>
      </c>
      <c r="HK42" s="7">
        <v>0.35347000000000001</v>
      </c>
      <c r="HL42" s="7">
        <v>0.30958000000000002</v>
      </c>
      <c r="HM42" s="7">
        <v>0.28116000000000002</v>
      </c>
      <c r="HN42" s="7">
        <v>0.26384999999999997</v>
      </c>
      <c r="HO42" s="7">
        <v>0.25292999999999999</v>
      </c>
      <c r="HP42" s="7">
        <v>0.56971000000000005</v>
      </c>
      <c r="HQ42" s="7">
        <v>0.49314999999999998</v>
      </c>
      <c r="HR42" s="7">
        <v>0.47928999999999999</v>
      </c>
      <c r="HS42" s="7">
        <v>1.9019999999999999E-2</v>
      </c>
      <c r="HT42" s="7">
        <v>0.25107000000000002</v>
      </c>
      <c r="HU42" s="7">
        <v>0.49676999999999999</v>
      </c>
      <c r="HV42" s="7">
        <v>0.65415000000000001</v>
      </c>
      <c r="HW42" s="7">
        <v>0.55322000000000005</v>
      </c>
      <c r="HX42" s="7">
        <v>0.44533</v>
      </c>
      <c r="HY42" s="7">
        <v>0.36942999999999998</v>
      </c>
      <c r="HZ42" s="7">
        <v>0.32006000000000001</v>
      </c>
      <c r="IA42" s="7">
        <v>0.28806999999999999</v>
      </c>
      <c r="IB42" s="7">
        <v>0.26813999999999999</v>
      </c>
      <c r="IC42" s="7">
        <v>0.25568000000000002</v>
      </c>
      <c r="ID42" s="7">
        <v>0.56579000000000002</v>
      </c>
      <c r="IE42" s="7">
        <v>0.47398000000000001</v>
      </c>
      <c r="IF42" s="7">
        <v>0.48280000000000001</v>
      </c>
      <c r="IG42" s="7">
        <v>1.9019999999999999E-2</v>
      </c>
      <c r="IH42" s="7">
        <v>0.20565</v>
      </c>
      <c r="II42" s="7">
        <v>0.80142000000000002</v>
      </c>
      <c r="IJ42" s="7">
        <v>0.80545</v>
      </c>
      <c r="IK42" s="7">
        <v>0.80694999999999995</v>
      </c>
      <c r="IL42" s="7">
        <v>0.46997</v>
      </c>
      <c r="IM42" s="7">
        <v>0.38713999999999998</v>
      </c>
      <c r="IN42" s="7">
        <v>0.33180999999999999</v>
      </c>
      <c r="IO42" s="7">
        <v>0.29582000000000003</v>
      </c>
      <c r="IP42" s="7">
        <v>0.27306000000000002</v>
      </c>
      <c r="IQ42" s="7">
        <v>0.25880999999999998</v>
      </c>
      <c r="IR42" s="7">
        <v>0.80437999999999998</v>
      </c>
      <c r="IS42" s="7">
        <v>0.63053000000000003</v>
      </c>
      <c r="IT42" s="7">
        <v>0.62580999999999998</v>
      </c>
      <c r="IU42" s="7">
        <v>1.9019999999999999E-2</v>
      </c>
      <c r="IV42" s="7">
        <v>0.16988</v>
      </c>
      <c r="IW42" s="7">
        <v>0.80137999999999998</v>
      </c>
      <c r="IX42" s="7">
        <v>0.83794000000000002</v>
      </c>
      <c r="IY42" s="7">
        <v>0.80825000000000002</v>
      </c>
      <c r="IZ42" s="7">
        <v>0.54671000000000003</v>
      </c>
      <c r="JA42" s="7">
        <v>0.40638999999999997</v>
      </c>
      <c r="JB42" s="7">
        <v>0.34494000000000002</v>
      </c>
      <c r="JC42" s="7">
        <v>0.30452000000000001</v>
      </c>
      <c r="JD42" s="7">
        <v>0.27866000000000002</v>
      </c>
      <c r="JE42" s="7">
        <v>0.26239000000000001</v>
      </c>
      <c r="JF42" s="7">
        <v>0.81562000000000001</v>
      </c>
      <c r="JG42" s="7">
        <v>0.62892000000000003</v>
      </c>
      <c r="JH42" s="7">
        <v>0.64556999999999998</v>
      </c>
      <c r="JI42" s="7">
        <v>1.9019999999999999E-2</v>
      </c>
      <c r="JJ42" s="7">
        <v>0.14174</v>
      </c>
      <c r="JK42" s="7">
        <v>0.80135000000000001</v>
      </c>
      <c r="JL42" s="7">
        <v>0.86323000000000005</v>
      </c>
      <c r="JM42" s="7">
        <v>0.81647000000000003</v>
      </c>
      <c r="JN42" s="7">
        <v>0.60599999999999998</v>
      </c>
      <c r="JO42" s="7">
        <v>0.43891000000000002</v>
      </c>
      <c r="JP42" s="7">
        <v>0.35947000000000001</v>
      </c>
      <c r="JQ42" s="7">
        <v>0.31425999999999998</v>
      </c>
      <c r="JR42" s="7">
        <v>0.28502</v>
      </c>
      <c r="JS42" s="7">
        <v>0.26646999999999998</v>
      </c>
      <c r="JT42" s="7">
        <v>0.82650000000000001</v>
      </c>
      <c r="JU42" s="7">
        <v>0.62931000000000004</v>
      </c>
      <c r="JV42" s="7">
        <v>0.66451000000000005</v>
      </c>
    </row>
  </sheetData>
  <mergeCells count="17">
    <mergeCell ref="BG2:BT2"/>
    <mergeCell ref="AS2:BF2"/>
    <mergeCell ref="C2:P2"/>
    <mergeCell ref="Q2:AD2"/>
    <mergeCell ref="AE2:AR2"/>
    <mergeCell ref="HE2:HR2"/>
    <mergeCell ref="HS2:IF2"/>
    <mergeCell ref="EM2:EZ2"/>
    <mergeCell ref="FA2:FN2"/>
    <mergeCell ref="FO2:GB2"/>
    <mergeCell ref="GC2:GP2"/>
    <mergeCell ref="GQ2:HD2"/>
    <mergeCell ref="BU2:CH2"/>
    <mergeCell ref="CI2:CV2"/>
    <mergeCell ref="CW2:DJ2"/>
    <mergeCell ref="DK2:DX2"/>
    <mergeCell ref="DY2:EL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3:GO43"/>
  <sheetViews>
    <sheetView workbookViewId="0">
      <selection activeCell="M30" sqref="M30"/>
    </sheetView>
  </sheetViews>
  <sheetFormatPr defaultColWidth="9.140625" defaultRowHeight="15"/>
  <cols>
    <col min="1" max="2" width="20.7109375" style="3" customWidth="1"/>
    <col min="3" max="16384" width="9.140625" style="3"/>
  </cols>
  <sheetData>
    <row r="3" spans="1:197">
      <c r="C3" s="3" t="s">
        <v>241</v>
      </c>
      <c r="D3" s="3" t="s">
        <v>242</v>
      </c>
      <c r="E3" s="3" t="s">
        <v>243</v>
      </c>
      <c r="F3" s="3" t="s">
        <v>244</v>
      </c>
      <c r="G3" s="3" t="s">
        <v>245</v>
      </c>
      <c r="H3" s="3" t="s">
        <v>246</v>
      </c>
      <c r="I3" s="3" t="s">
        <v>247</v>
      </c>
      <c r="J3" s="3" t="s">
        <v>248</v>
      </c>
      <c r="K3" s="3" t="s">
        <v>249</v>
      </c>
      <c r="L3" s="3" t="s">
        <v>250</v>
      </c>
      <c r="M3" s="3" t="s">
        <v>251</v>
      </c>
      <c r="N3" s="3" t="s">
        <v>252</v>
      </c>
      <c r="O3" s="3" t="s">
        <v>253</v>
      </c>
      <c r="P3" s="3" t="s">
        <v>254</v>
      </c>
      <c r="Q3" s="3" t="s">
        <v>137</v>
      </c>
      <c r="R3" s="3" t="s">
        <v>241</v>
      </c>
      <c r="S3" s="3" t="s">
        <v>242</v>
      </c>
      <c r="T3" s="3" t="s">
        <v>243</v>
      </c>
      <c r="U3" s="3" t="s">
        <v>244</v>
      </c>
      <c r="V3" s="3" t="s">
        <v>245</v>
      </c>
      <c r="W3" s="3" t="s">
        <v>246</v>
      </c>
      <c r="X3" s="3" t="s">
        <v>247</v>
      </c>
      <c r="Y3" s="3" t="s">
        <v>248</v>
      </c>
      <c r="Z3" s="3" t="s">
        <v>249</v>
      </c>
      <c r="AA3" s="3" t="s">
        <v>250</v>
      </c>
      <c r="AB3" s="3" t="s">
        <v>251</v>
      </c>
      <c r="AC3" s="3" t="s">
        <v>252</v>
      </c>
      <c r="AD3" s="3" t="s">
        <v>253</v>
      </c>
      <c r="AE3" s="3" t="s">
        <v>254</v>
      </c>
      <c r="AF3" s="3" t="s">
        <v>137</v>
      </c>
      <c r="AG3" s="3" t="s">
        <v>241</v>
      </c>
      <c r="AH3" s="3" t="s">
        <v>242</v>
      </c>
      <c r="AI3" s="3" t="s">
        <v>243</v>
      </c>
      <c r="AJ3" s="3" t="s">
        <v>244</v>
      </c>
      <c r="AK3" s="3" t="s">
        <v>245</v>
      </c>
      <c r="AL3" s="3" t="s">
        <v>246</v>
      </c>
      <c r="AM3" s="3" t="s">
        <v>247</v>
      </c>
      <c r="AN3" s="3" t="s">
        <v>248</v>
      </c>
      <c r="AO3" s="3" t="s">
        <v>249</v>
      </c>
      <c r="AP3" s="3" t="s">
        <v>250</v>
      </c>
      <c r="AQ3" s="3" t="s">
        <v>251</v>
      </c>
      <c r="AR3" s="3" t="s">
        <v>252</v>
      </c>
      <c r="AS3" s="3" t="s">
        <v>253</v>
      </c>
      <c r="AT3" s="3" t="s">
        <v>254</v>
      </c>
      <c r="AU3" s="3" t="s">
        <v>137</v>
      </c>
      <c r="AV3" s="3" t="s">
        <v>241</v>
      </c>
      <c r="AW3" s="3" t="s">
        <v>242</v>
      </c>
      <c r="AX3" s="3" t="s">
        <v>243</v>
      </c>
      <c r="AY3" s="3" t="s">
        <v>244</v>
      </c>
      <c r="AZ3" s="3" t="s">
        <v>245</v>
      </c>
      <c r="BA3" s="3" t="s">
        <v>246</v>
      </c>
      <c r="BB3" s="3" t="s">
        <v>247</v>
      </c>
      <c r="BC3" s="3" t="s">
        <v>248</v>
      </c>
      <c r="BD3" s="3" t="s">
        <v>249</v>
      </c>
      <c r="BE3" s="3" t="s">
        <v>250</v>
      </c>
      <c r="BF3" s="3" t="s">
        <v>251</v>
      </c>
      <c r="BG3" s="3" t="s">
        <v>252</v>
      </c>
      <c r="BH3" s="3" t="s">
        <v>253</v>
      </c>
      <c r="BI3" s="3" t="s">
        <v>254</v>
      </c>
      <c r="BJ3" s="3" t="s">
        <v>137</v>
      </c>
      <c r="BK3" s="3" t="s">
        <v>241</v>
      </c>
      <c r="BL3" s="3" t="s">
        <v>242</v>
      </c>
      <c r="BM3" s="3" t="s">
        <v>243</v>
      </c>
      <c r="BN3" s="3" t="s">
        <v>244</v>
      </c>
      <c r="BO3" s="3" t="s">
        <v>245</v>
      </c>
      <c r="BP3" s="3" t="s">
        <v>246</v>
      </c>
      <c r="BQ3" s="3" t="s">
        <v>247</v>
      </c>
      <c r="BR3" s="3" t="s">
        <v>248</v>
      </c>
      <c r="BS3" s="3" t="s">
        <v>249</v>
      </c>
      <c r="BT3" s="3" t="s">
        <v>250</v>
      </c>
      <c r="BU3" s="3" t="s">
        <v>251</v>
      </c>
      <c r="BV3" s="3" t="s">
        <v>252</v>
      </c>
      <c r="BW3" s="3" t="s">
        <v>253</v>
      </c>
      <c r="BX3" s="3" t="s">
        <v>254</v>
      </c>
      <c r="BY3" s="3" t="s">
        <v>137</v>
      </c>
      <c r="BZ3" s="3" t="s">
        <v>241</v>
      </c>
      <c r="CA3" s="3" t="s">
        <v>242</v>
      </c>
      <c r="CB3" s="3" t="s">
        <v>243</v>
      </c>
      <c r="CC3" s="3" t="s">
        <v>244</v>
      </c>
      <c r="CD3" s="3" t="s">
        <v>245</v>
      </c>
      <c r="CE3" s="3" t="s">
        <v>246</v>
      </c>
      <c r="CF3" s="3" t="s">
        <v>247</v>
      </c>
      <c r="CG3" s="3" t="s">
        <v>248</v>
      </c>
      <c r="CH3" s="3" t="s">
        <v>249</v>
      </c>
      <c r="CI3" s="3" t="s">
        <v>250</v>
      </c>
      <c r="CJ3" s="3" t="s">
        <v>251</v>
      </c>
      <c r="CK3" s="3" t="s">
        <v>252</v>
      </c>
      <c r="CL3" s="3" t="s">
        <v>253</v>
      </c>
      <c r="CM3" s="3" t="s">
        <v>254</v>
      </c>
      <c r="CN3" s="3" t="s">
        <v>137</v>
      </c>
      <c r="CO3" s="3" t="s">
        <v>241</v>
      </c>
      <c r="CP3" s="3" t="s">
        <v>242</v>
      </c>
      <c r="CQ3" s="3" t="s">
        <v>243</v>
      </c>
      <c r="CR3" s="3" t="s">
        <v>244</v>
      </c>
      <c r="CS3" s="3" t="s">
        <v>245</v>
      </c>
      <c r="CT3" s="3" t="s">
        <v>246</v>
      </c>
      <c r="CU3" s="3" t="s">
        <v>247</v>
      </c>
      <c r="CV3" s="3" t="s">
        <v>248</v>
      </c>
      <c r="CW3" s="3" t="s">
        <v>249</v>
      </c>
      <c r="CX3" s="3" t="s">
        <v>250</v>
      </c>
      <c r="CY3" s="3" t="s">
        <v>251</v>
      </c>
      <c r="CZ3" s="3" t="s">
        <v>252</v>
      </c>
      <c r="DA3" s="3" t="s">
        <v>253</v>
      </c>
      <c r="DB3" s="3" t="s">
        <v>254</v>
      </c>
      <c r="DC3" s="3" t="s">
        <v>137</v>
      </c>
      <c r="DD3" s="3" t="s">
        <v>241</v>
      </c>
      <c r="DE3" s="3" t="s">
        <v>242</v>
      </c>
      <c r="DF3" s="3" t="s">
        <v>243</v>
      </c>
      <c r="DG3" s="3" t="s">
        <v>244</v>
      </c>
      <c r="DH3" s="3" t="s">
        <v>245</v>
      </c>
      <c r="DI3" s="3" t="s">
        <v>246</v>
      </c>
      <c r="DJ3" s="3" t="s">
        <v>247</v>
      </c>
      <c r="DK3" s="3" t="s">
        <v>248</v>
      </c>
      <c r="DL3" s="3" t="s">
        <v>249</v>
      </c>
      <c r="DM3" s="3" t="s">
        <v>250</v>
      </c>
      <c r="DN3" s="3" t="s">
        <v>251</v>
      </c>
      <c r="DO3" s="3" t="s">
        <v>252</v>
      </c>
      <c r="DP3" s="3" t="s">
        <v>253</v>
      </c>
      <c r="DQ3" s="3" t="s">
        <v>254</v>
      </c>
      <c r="DR3" s="3" t="s">
        <v>137</v>
      </c>
      <c r="DS3" s="3" t="s">
        <v>241</v>
      </c>
      <c r="DT3" s="3" t="s">
        <v>242</v>
      </c>
      <c r="DU3" s="3" t="s">
        <v>243</v>
      </c>
      <c r="DV3" s="3" t="s">
        <v>244</v>
      </c>
      <c r="DW3" s="3" t="s">
        <v>245</v>
      </c>
      <c r="DX3" s="3" t="s">
        <v>246</v>
      </c>
      <c r="DY3" s="3" t="s">
        <v>247</v>
      </c>
      <c r="DZ3" s="3" t="s">
        <v>248</v>
      </c>
      <c r="EA3" s="3" t="s">
        <v>249</v>
      </c>
      <c r="EB3" s="3" t="s">
        <v>250</v>
      </c>
      <c r="EC3" s="3" t="s">
        <v>251</v>
      </c>
      <c r="ED3" s="3" t="s">
        <v>252</v>
      </c>
      <c r="EE3" s="3" t="s">
        <v>253</v>
      </c>
      <c r="EF3" s="3" t="s">
        <v>254</v>
      </c>
      <c r="EG3" s="3" t="s">
        <v>137</v>
      </c>
      <c r="EH3" s="3" t="s">
        <v>241</v>
      </c>
      <c r="EI3" s="3" t="s">
        <v>242</v>
      </c>
      <c r="EJ3" s="3" t="s">
        <v>243</v>
      </c>
      <c r="EK3" s="3" t="s">
        <v>244</v>
      </c>
      <c r="EL3" s="3" t="s">
        <v>245</v>
      </c>
      <c r="EM3" s="3" t="s">
        <v>246</v>
      </c>
      <c r="EN3" s="3" t="s">
        <v>247</v>
      </c>
      <c r="EO3" s="3" t="s">
        <v>248</v>
      </c>
      <c r="EP3" s="3" t="s">
        <v>249</v>
      </c>
      <c r="EQ3" s="3" t="s">
        <v>250</v>
      </c>
      <c r="ER3" s="3" t="s">
        <v>251</v>
      </c>
      <c r="ES3" s="3" t="s">
        <v>252</v>
      </c>
      <c r="ET3" s="3" t="s">
        <v>253</v>
      </c>
      <c r="EU3" s="3" t="s">
        <v>254</v>
      </c>
      <c r="EV3" s="3" t="s">
        <v>137</v>
      </c>
      <c r="EW3" s="3" t="s">
        <v>241</v>
      </c>
      <c r="EX3" s="3" t="s">
        <v>242</v>
      </c>
      <c r="EY3" s="3" t="s">
        <v>243</v>
      </c>
      <c r="EZ3" s="3" t="s">
        <v>244</v>
      </c>
      <c r="FA3" s="3" t="s">
        <v>245</v>
      </c>
      <c r="FB3" s="3" t="s">
        <v>246</v>
      </c>
      <c r="FC3" s="3" t="s">
        <v>247</v>
      </c>
      <c r="FD3" s="3" t="s">
        <v>248</v>
      </c>
      <c r="FE3" s="3" t="s">
        <v>249</v>
      </c>
      <c r="FF3" s="3" t="s">
        <v>250</v>
      </c>
      <c r="FG3" s="3" t="s">
        <v>251</v>
      </c>
      <c r="FH3" s="3" t="s">
        <v>252</v>
      </c>
      <c r="FI3" s="3" t="s">
        <v>253</v>
      </c>
      <c r="FJ3" s="3" t="s">
        <v>254</v>
      </c>
      <c r="FK3" s="3" t="s">
        <v>137</v>
      </c>
      <c r="FL3" s="3" t="s">
        <v>241</v>
      </c>
      <c r="FM3" s="3" t="s">
        <v>242</v>
      </c>
      <c r="FN3" s="3" t="s">
        <v>243</v>
      </c>
      <c r="FO3" s="3" t="s">
        <v>244</v>
      </c>
      <c r="FP3" s="3" t="s">
        <v>245</v>
      </c>
      <c r="FQ3" s="3" t="s">
        <v>246</v>
      </c>
      <c r="FR3" s="3" t="s">
        <v>247</v>
      </c>
      <c r="FS3" s="3" t="s">
        <v>248</v>
      </c>
      <c r="FT3" s="3" t="s">
        <v>249</v>
      </c>
      <c r="FU3" s="3" t="s">
        <v>250</v>
      </c>
      <c r="FV3" s="3" t="s">
        <v>251</v>
      </c>
      <c r="FW3" s="3" t="s">
        <v>252</v>
      </c>
      <c r="FX3" s="3" t="s">
        <v>253</v>
      </c>
      <c r="FY3" s="3" t="s">
        <v>254</v>
      </c>
      <c r="FZ3" s="3" t="s">
        <v>137</v>
      </c>
      <c r="GA3" s="3" t="s">
        <v>241</v>
      </c>
      <c r="GB3" s="3" t="s">
        <v>242</v>
      </c>
      <c r="GC3" s="3" t="s">
        <v>243</v>
      </c>
      <c r="GD3" s="3" t="s">
        <v>244</v>
      </c>
      <c r="GE3" s="3" t="s">
        <v>245</v>
      </c>
      <c r="GF3" s="3" t="s">
        <v>246</v>
      </c>
      <c r="GG3" s="3" t="s">
        <v>247</v>
      </c>
      <c r="GH3" s="3" t="s">
        <v>248</v>
      </c>
      <c r="GI3" s="3" t="s">
        <v>249</v>
      </c>
      <c r="GJ3" s="3" t="s">
        <v>250</v>
      </c>
      <c r="GK3" s="3" t="s">
        <v>251</v>
      </c>
      <c r="GL3" s="3" t="s">
        <v>252</v>
      </c>
      <c r="GM3" s="3" t="s">
        <v>253</v>
      </c>
      <c r="GN3" s="3" t="s">
        <v>254</v>
      </c>
      <c r="GO3" s="3" t="s">
        <v>137</v>
      </c>
    </row>
    <row r="4" spans="1:197">
      <c r="A4" s="112" t="s">
        <v>98</v>
      </c>
      <c r="B4" s="112" t="s">
        <v>96</v>
      </c>
      <c r="C4" s="3" t="s">
        <v>114</v>
      </c>
      <c r="R4" s="3" t="s">
        <v>116</v>
      </c>
      <c r="AG4" s="3" t="s">
        <v>117</v>
      </c>
      <c r="AV4" s="3" t="s">
        <v>118</v>
      </c>
      <c r="BK4" s="3" t="s">
        <v>119</v>
      </c>
      <c r="BZ4" s="3" t="s">
        <v>120</v>
      </c>
      <c r="CO4" s="3" t="s">
        <v>121</v>
      </c>
      <c r="DD4" s="3" t="s">
        <v>122</v>
      </c>
      <c r="DS4" s="3" t="s">
        <v>123</v>
      </c>
      <c r="EH4" s="3" t="s">
        <v>124</v>
      </c>
      <c r="EW4" s="3" t="s">
        <v>125</v>
      </c>
      <c r="FL4" s="3" t="s">
        <v>204</v>
      </c>
      <c r="GA4" s="3" t="s">
        <v>255</v>
      </c>
    </row>
    <row r="5" spans="1:197">
      <c r="A5" s="3" t="s">
        <v>95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1E-4</v>
      </c>
      <c r="P5" s="3">
        <v>2.0000000000000002E-5</v>
      </c>
      <c r="Q5" s="3">
        <v>0</v>
      </c>
      <c r="R5" s="3">
        <v>0</v>
      </c>
      <c r="S5" s="3">
        <v>0</v>
      </c>
      <c r="T5" s="3">
        <v>6.9999999999999994E-5</v>
      </c>
      <c r="U5" s="3">
        <v>1.2800000000000001E-3</v>
      </c>
      <c r="V5" s="3">
        <v>3.048E-2</v>
      </c>
      <c r="W5" s="3">
        <v>3.5639999999999998E-2</v>
      </c>
      <c r="X5" s="3">
        <v>4.2110000000000002E-2</v>
      </c>
      <c r="Y5" s="3">
        <v>5.5969999999999999E-2</v>
      </c>
      <c r="Z5" s="3">
        <v>8.1860000000000002E-2</v>
      </c>
      <c r="AA5" s="3">
        <v>6.4979999999999996E-2</v>
      </c>
      <c r="AB5" s="3">
        <v>5.0529999999999999E-2</v>
      </c>
      <c r="AC5" s="3">
        <v>1.359E-2</v>
      </c>
      <c r="AD5" s="3">
        <v>9.2000000000000003E-4</v>
      </c>
      <c r="AE5" s="3">
        <v>4.0000000000000002E-4</v>
      </c>
      <c r="AF5" s="3">
        <v>0</v>
      </c>
      <c r="AG5" s="3">
        <v>0</v>
      </c>
      <c r="AH5" s="3">
        <v>0</v>
      </c>
      <c r="AI5" s="3">
        <v>6.0999999999999997E-4</v>
      </c>
      <c r="AJ5" s="3">
        <v>1.013E-2</v>
      </c>
      <c r="AK5" s="3">
        <v>4.7289999999999999E-2</v>
      </c>
      <c r="AL5" s="3">
        <v>4.9880000000000001E-2</v>
      </c>
      <c r="AM5" s="3">
        <v>5.951E-2</v>
      </c>
      <c r="AN5" s="3">
        <v>4.5749999999999999E-2</v>
      </c>
      <c r="AO5" s="3">
        <v>6.5320000000000003E-2</v>
      </c>
      <c r="AP5" s="3">
        <v>9.3100000000000002E-2</v>
      </c>
      <c r="AQ5" s="3">
        <v>6.547E-2</v>
      </c>
      <c r="AR5" s="3">
        <v>4.199E-2</v>
      </c>
      <c r="AS5" s="3">
        <v>7.8289999999999998E-2</v>
      </c>
      <c r="AT5" s="3">
        <v>9.5070000000000002E-2</v>
      </c>
      <c r="AU5" s="3">
        <v>3.48E-3</v>
      </c>
      <c r="AV5" s="3">
        <v>0</v>
      </c>
      <c r="AW5" s="3">
        <v>0</v>
      </c>
      <c r="AX5" s="3">
        <v>9.3000000000000005E-4</v>
      </c>
      <c r="AY5" s="3">
        <v>1.5310000000000001E-2</v>
      </c>
      <c r="AZ5" s="3">
        <v>2.869E-2</v>
      </c>
      <c r="BA5" s="3">
        <v>2.6450000000000001E-2</v>
      </c>
      <c r="BB5" s="3">
        <v>3.092E-2</v>
      </c>
      <c r="BC5" s="3">
        <v>1.7729999999999999E-2</v>
      </c>
      <c r="BD5" s="3">
        <v>3.3599999999999998E-2</v>
      </c>
      <c r="BE5" s="3">
        <v>7.8280000000000002E-2</v>
      </c>
      <c r="BF5" s="3">
        <v>5.3429999999999998E-2</v>
      </c>
      <c r="BG5" s="3">
        <v>3.2719999999999999E-2</v>
      </c>
      <c r="BH5" s="3">
        <v>9.9110000000000004E-2</v>
      </c>
      <c r="BI5" s="3">
        <v>9.2090000000000005E-2</v>
      </c>
      <c r="BJ5" s="3">
        <v>3.7289999999999997E-2</v>
      </c>
      <c r="BK5" s="3">
        <v>0</v>
      </c>
      <c r="BL5" s="3">
        <v>0</v>
      </c>
      <c r="BM5" s="3">
        <v>6.9999999999999994E-5</v>
      </c>
      <c r="BN5" s="3">
        <v>1.23E-3</v>
      </c>
      <c r="BO5" s="3">
        <v>1.6729999999999998E-2</v>
      </c>
      <c r="BP5" s="3">
        <v>1.3650000000000001E-2</v>
      </c>
      <c r="BQ5" s="3">
        <v>1.5709999999999998E-2</v>
      </c>
      <c r="BR5" s="3">
        <v>1.259E-2</v>
      </c>
      <c r="BS5" s="3">
        <v>2.409E-2</v>
      </c>
      <c r="BT5" s="3">
        <v>4.4990000000000002E-2</v>
      </c>
      <c r="BU5" s="3">
        <v>3.1789999999999999E-2</v>
      </c>
      <c r="BV5" s="3">
        <v>1.6369999999999999E-2</v>
      </c>
      <c r="BW5" s="3">
        <v>4.2520000000000002E-2</v>
      </c>
      <c r="BX5" s="3">
        <v>3.508E-2</v>
      </c>
      <c r="BY5" s="3">
        <v>6.0630000000000003E-2</v>
      </c>
      <c r="BZ5" s="3">
        <v>0</v>
      </c>
      <c r="CA5" s="3">
        <v>0</v>
      </c>
      <c r="CB5" s="3">
        <v>4.0000000000000003E-5</v>
      </c>
      <c r="CC5" s="3">
        <v>8.8999999999999995E-4</v>
      </c>
      <c r="CD5" s="3">
        <v>1.1769999999999999E-2</v>
      </c>
      <c r="CE5" s="3">
        <v>9.6399999999999993E-3</v>
      </c>
      <c r="CF5" s="3">
        <v>1.103E-2</v>
      </c>
      <c r="CG5" s="3">
        <v>9.5899999999999996E-3</v>
      </c>
      <c r="CH5" s="3">
        <v>1.277E-2</v>
      </c>
      <c r="CI5" s="3">
        <v>2.0230000000000001E-2</v>
      </c>
      <c r="CJ5" s="3">
        <v>1.2970000000000001E-2</v>
      </c>
      <c r="CK5" s="3">
        <v>6.7499999999999999E-3</v>
      </c>
      <c r="CL5" s="3">
        <v>2.1749999999999999E-2</v>
      </c>
      <c r="CM5" s="3">
        <v>1.8870000000000001E-2</v>
      </c>
      <c r="CN5" s="3">
        <v>6.4649999999999999E-2</v>
      </c>
      <c r="CO5" s="3">
        <v>0</v>
      </c>
      <c r="CP5" s="3">
        <v>0</v>
      </c>
      <c r="CQ5" s="3">
        <v>3.0000000000000001E-5</v>
      </c>
      <c r="CR5" s="3">
        <v>6.3000000000000003E-4</v>
      </c>
      <c r="CS5" s="3">
        <v>8.7299999999999999E-3</v>
      </c>
      <c r="CT5" s="3">
        <v>6.9300000000000004E-3</v>
      </c>
      <c r="CU5" s="3">
        <v>7.7999999999999996E-3</v>
      </c>
      <c r="CV5" s="3">
        <v>5.8100000000000001E-3</v>
      </c>
      <c r="CW5" s="3">
        <v>1.272E-2</v>
      </c>
      <c r="CX5" s="3">
        <v>1.506E-2</v>
      </c>
      <c r="CY5" s="3">
        <v>7.0600000000000003E-3</v>
      </c>
      <c r="CZ5" s="3">
        <v>4.3699999999999998E-3</v>
      </c>
      <c r="DA5" s="3">
        <v>1.2200000000000001E-2</v>
      </c>
      <c r="DB5" s="3">
        <v>8.8900000000000003E-3</v>
      </c>
      <c r="DC5" s="3">
        <v>6.1870000000000001E-2</v>
      </c>
      <c r="DD5" s="3">
        <v>0</v>
      </c>
      <c r="DE5" s="3">
        <v>0</v>
      </c>
      <c r="DF5" s="3">
        <v>2.0000000000000002E-5</v>
      </c>
      <c r="DG5" s="3">
        <v>3.6999999999999999E-4</v>
      </c>
      <c r="DH5" s="3">
        <v>4.8700000000000002E-3</v>
      </c>
      <c r="DI5" s="3">
        <v>4.0000000000000001E-3</v>
      </c>
      <c r="DJ5" s="3">
        <v>4.5399999999999998E-3</v>
      </c>
      <c r="DK5" s="3">
        <v>2.0600000000000002E-3</v>
      </c>
      <c r="DL5" s="3">
        <v>4.6699999999999997E-3</v>
      </c>
      <c r="DM5" s="3">
        <v>5.6800000000000002E-3</v>
      </c>
      <c r="DN5" s="3">
        <v>3.31E-3</v>
      </c>
      <c r="DO5" s="3">
        <v>2.2499999999999998E-3</v>
      </c>
      <c r="DP5" s="3">
        <v>7.8700000000000003E-3</v>
      </c>
      <c r="DQ5" s="3">
        <v>5.6100000000000004E-3</v>
      </c>
      <c r="DR5" s="3">
        <v>5.7590000000000002E-2</v>
      </c>
      <c r="DS5" s="3">
        <v>0</v>
      </c>
      <c r="DT5" s="3">
        <v>0</v>
      </c>
      <c r="DU5" s="3">
        <v>0</v>
      </c>
      <c r="DV5" s="3">
        <v>1.9000000000000001E-4</v>
      </c>
      <c r="DW5" s="3">
        <v>2.5899999999999999E-3</v>
      </c>
      <c r="DX5" s="3">
        <v>2.15E-3</v>
      </c>
      <c r="DY5" s="3">
        <v>2.4199999999999998E-3</v>
      </c>
      <c r="DZ5" s="3">
        <v>1.2199999999999999E-3</v>
      </c>
      <c r="EA5" s="3">
        <v>2.7299999999999998E-3</v>
      </c>
      <c r="EB5" s="3">
        <v>3.47E-3</v>
      </c>
      <c r="EC5" s="3">
        <v>1.8600000000000001E-3</v>
      </c>
      <c r="ED5" s="3">
        <v>1.4599999999999999E-3</v>
      </c>
      <c r="EE5" s="3">
        <v>4.0800000000000003E-3</v>
      </c>
      <c r="EF5" s="3">
        <v>2.8400000000000001E-3</v>
      </c>
      <c r="EG5" s="3">
        <v>5.3809999999999997E-2</v>
      </c>
      <c r="EH5" s="3">
        <v>0</v>
      </c>
      <c r="EI5" s="3">
        <v>0</v>
      </c>
      <c r="EJ5" s="3">
        <v>9.0000000000000006E-5</v>
      </c>
      <c r="EK5" s="3">
        <v>1.8500000000000001E-3</v>
      </c>
      <c r="EL5" s="3">
        <v>1.6000000000000001E-3</v>
      </c>
      <c r="EM5" s="3">
        <v>2.8300000000000001E-3</v>
      </c>
      <c r="EN5" s="3">
        <v>3.1900000000000001E-3</v>
      </c>
      <c r="EO5" s="3">
        <v>1.47E-3</v>
      </c>
      <c r="EP5" s="3">
        <v>2.7000000000000001E-3</v>
      </c>
      <c r="EQ5" s="3">
        <v>2.9399999999999999E-3</v>
      </c>
      <c r="ER5" s="3">
        <v>8.8999999999999995E-4</v>
      </c>
      <c r="ES5" s="3">
        <v>7.2999999999999996E-4</v>
      </c>
      <c r="ET5" s="3">
        <v>1.2899999999999999E-3</v>
      </c>
      <c r="EU5" s="3">
        <v>1.5200000000000001E-3</v>
      </c>
      <c r="EV5" s="3">
        <v>0</v>
      </c>
      <c r="EW5" s="3">
        <v>0</v>
      </c>
      <c r="EX5" s="3">
        <v>0</v>
      </c>
      <c r="EY5" s="3">
        <v>0</v>
      </c>
      <c r="EZ5" s="3">
        <v>0</v>
      </c>
      <c r="FA5" s="3">
        <v>2.32E-3</v>
      </c>
      <c r="FB5" s="3">
        <v>0</v>
      </c>
      <c r="FC5" s="3">
        <v>0</v>
      </c>
      <c r="FD5" s="3">
        <v>0</v>
      </c>
      <c r="FE5" s="3">
        <v>0</v>
      </c>
      <c r="FF5" s="3">
        <v>0</v>
      </c>
      <c r="FG5" s="3">
        <v>0</v>
      </c>
      <c r="FH5" s="3">
        <v>0</v>
      </c>
      <c r="FI5" s="3">
        <v>0</v>
      </c>
      <c r="FJ5" s="3">
        <v>0</v>
      </c>
      <c r="FK5" s="3">
        <v>0</v>
      </c>
      <c r="FL5" s="3">
        <v>0</v>
      </c>
      <c r="FM5" s="3">
        <v>0</v>
      </c>
      <c r="FN5" s="3">
        <v>5.6999999999999998E-4</v>
      </c>
      <c r="FO5" s="3">
        <v>9.4699999999999993E-3</v>
      </c>
      <c r="FP5" s="3">
        <v>3.295E-2</v>
      </c>
      <c r="FQ5" s="3">
        <v>3.2219999999999999E-2</v>
      </c>
      <c r="FR5" s="3">
        <v>3.7810000000000003E-2</v>
      </c>
      <c r="FS5" s="3">
        <v>2.699E-2</v>
      </c>
      <c r="FT5" s="3">
        <v>4.2889999999999998E-2</v>
      </c>
      <c r="FU5" s="3">
        <v>7.4099999999999999E-2</v>
      </c>
      <c r="FV5" s="3">
        <v>5.1389999999999998E-2</v>
      </c>
      <c r="FW5" s="3">
        <v>3.124E-2</v>
      </c>
      <c r="FX5" s="3">
        <v>7.4270000000000003E-2</v>
      </c>
      <c r="FY5" s="3">
        <v>7.6090000000000005E-2</v>
      </c>
      <c r="FZ5" s="3">
        <v>3.0839999999999999E-2</v>
      </c>
      <c r="GA5" s="3">
        <v>0</v>
      </c>
      <c r="GB5" s="3">
        <v>0</v>
      </c>
      <c r="GC5" s="3">
        <v>3.0000000000000001E-5</v>
      </c>
      <c r="GD5" s="3">
        <v>6.8000000000000005E-4</v>
      </c>
      <c r="GE5" s="3">
        <v>6.8900000000000003E-3</v>
      </c>
      <c r="GF5" s="3">
        <v>5.5900000000000004E-3</v>
      </c>
      <c r="GG5" s="3">
        <v>6.3299999999999997E-3</v>
      </c>
      <c r="GH5" s="3">
        <v>4.6699999999999997E-3</v>
      </c>
      <c r="GI5" s="3">
        <v>7.8899999999999994E-3</v>
      </c>
      <c r="GJ5" s="3">
        <v>1.0710000000000001E-2</v>
      </c>
      <c r="GK5" s="3">
        <v>6.0000000000000001E-3</v>
      </c>
      <c r="GL5" s="3">
        <v>3.4399999999999999E-3</v>
      </c>
      <c r="GM5" s="3">
        <v>1.047E-2</v>
      </c>
      <c r="GN5" s="3">
        <v>8.2900000000000005E-3</v>
      </c>
      <c r="GO5" s="3">
        <v>4.7890000000000002E-2</v>
      </c>
    </row>
    <row r="6" spans="1:197">
      <c r="A6" s="3" t="s">
        <v>146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1.2999999999999999E-4</v>
      </c>
      <c r="P6" s="3">
        <v>0</v>
      </c>
      <c r="Q6" s="3">
        <v>0</v>
      </c>
      <c r="R6" s="3">
        <v>0</v>
      </c>
      <c r="S6" s="3">
        <v>0</v>
      </c>
      <c r="T6" s="3">
        <v>3.0000000000000001E-5</v>
      </c>
      <c r="U6" s="3">
        <v>6.3000000000000003E-4</v>
      </c>
      <c r="V6" s="3">
        <v>1.8249999999999999E-2</v>
      </c>
      <c r="W6" s="3">
        <v>1.9230000000000001E-2</v>
      </c>
      <c r="X6" s="3">
        <v>1.839E-2</v>
      </c>
      <c r="Y6" s="3">
        <v>3.8039999999999997E-2</v>
      </c>
      <c r="Z6" s="3">
        <v>5.7320000000000003E-2</v>
      </c>
      <c r="AA6" s="3">
        <v>4.0210000000000003E-2</v>
      </c>
      <c r="AB6" s="3">
        <v>7.5700000000000003E-3</v>
      </c>
      <c r="AC6" s="3">
        <v>1.5900000000000001E-3</v>
      </c>
      <c r="AD6" s="3">
        <v>1.09E-3</v>
      </c>
      <c r="AE6" s="3">
        <v>4.6000000000000001E-4</v>
      </c>
      <c r="AF6" s="3">
        <v>0</v>
      </c>
      <c r="AG6" s="3">
        <v>0</v>
      </c>
      <c r="AH6" s="3">
        <v>0</v>
      </c>
      <c r="AI6" s="3">
        <v>2.9E-4</v>
      </c>
      <c r="AJ6" s="3">
        <v>4.6499999999999996E-3</v>
      </c>
      <c r="AK6" s="3">
        <v>2.315E-2</v>
      </c>
      <c r="AL6" s="3">
        <v>2.342E-2</v>
      </c>
      <c r="AM6" s="3">
        <v>2.384E-2</v>
      </c>
      <c r="AN6" s="3">
        <v>1.8270000000000002E-2</v>
      </c>
      <c r="AO6" s="3">
        <v>2.7629999999999998E-2</v>
      </c>
      <c r="AP6" s="3">
        <v>3.9300000000000002E-2</v>
      </c>
      <c r="AQ6" s="3">
        <v>6.2199999999999998E-3</v>
      </c>
      <c r="AR6" s="3">
        <v>9.7999999999999997E-4</v>
      </c>
      <c r="AS6" s="3">
        <v>8.7299999999999999E-3</v>
      </c>
      <c r="AT6" s="3">
        <v>1.18E-2</v>
      </c>
      <c r="AU6" s="3">
        <v>0</v>
      </c>
      <c r="AV6" s="3">
        <v>0</v>
      </c>
      <c r="AW6" s="3">
        <v>0</v>
      </c>
      <c r="AX6" s="3">
        <v>4.0999999999999999E-4</v>
      </c>
      <c r="AY6" s="3">
        <v>6.8300000000000001E-3</v>
      </c>
      <c r="AZ6" s="3">
        <v>1.2789999999999999E-2</v>
      </c>
      <c r="BA6" s="3">
        <v>1.175E-2</v>
      </c>
      <c r="BB6" s="3">
        <v>1.2239999999999999E-2</v>
      </c>
      <c r="BC6" s="3">
        <v>6.7400000000000003E-3</v>
      </c>
      <c r="BD6" s="3">
        <v>1.1270000000000001E-2</v>
      </c>
      <c r="BE6" s="3">
        <v>3.2070000000000001E-2</v>
      </c>
      <c r="BF6" s="3">
        <v>3.1099999999999999E-3</v>
      </c>
      <c r="BG6" s="3">
        <v>8.5999999999999998E-4</v>
      </c>
      <c r="BH6" s="3">
        <v>3.4399999999999999E-3</v>
      </c>
      <c r="BI6" s="3">
        <v>1.004E-2</v>
      </c>
      <c r="BJ6" s="3">
        <v>0</v>
      </c>
      <c r="BK6" s="3">
        <v>0</v>
      </c>
      <c r="BL6" s="3">
        <v>0</v>
      </c>
      <c r="BM6" s="3">
        <v>2.0000000000000002E-5</v>
      </c>
      <c r="BN6" s="3">
        <v>5.4000000000000001E-4</v>
      </c>
      <c r="BO6" s="3">
        <v>7.1700000000000002E-3</v>
      </c>
      <c r="BP6" s="3">
        <v>5.94E-3</v>
      </c>
      <c r="BQ6" s="3">
        <v>6.1900000000000002E-3</v>
      </c>
      <c r="BR6" s="3">
        <v>7.7299999999999999E-3</v>
      </c>
      <c r="BS6" s="3">
        <v>1.2489999999999999E-2</v>
      </c>
      <c r="BT6" s="3">
        <v>1.814E-2</v>
      </c>
      <c r="BU6" s="3">
        <v>1.9E-3</v>
      </c>
      <c r="BV6" s="3">
        <v>4.4000000000000002E-4</v>
      </c>
      <c r="BW6" s="3">
        <v>1.5E-3</v>
      </c>
      <c r="BX6" s="3">
        <v>4.2500000000000003E-3</v>
      </c>
      <c r="BY6" s="3">
        <v>0</v>
      </c>
      <c r="BZ6" s="3">
        <v>0</v>
      </c>
      <c r="CA6" s="3">
        <v>0</v>
      </c>
      <c r="CB6" s="3">
        <v>3.0000000000000001E-5</v>
      </c>
      <c r="CC6" s="3">
        <v>3.8000000000000002E-4</v>
      </c>
      <c r="CD6" s="3">
        <v>5.13E-3</v>
      </c>
      <c r="CE6" s="3">
        <v>4.1999999999999997E-3</v>
      </c>
      <c r="CF6" s="3">
        <v>4.2900000000000004E-3</v>
      </c>
      <c r="CG6" s="3">
        <v>6.0600000000000003E-3</v>
      </c>
      <c r="CH6" s="3">
        <v>7.4099999999999999E-3</v>
      </c>
      <c r="CI6" s="3">
        <v>8.8999999999999999E-3</v>
      </c>
      <c r="CJ6" s="3">
        <v>1.0300000000000001E-3</v>
      </c>
      <c r="CK6" s="3">
        <v>2.1000000000000001E-4</v>
      </c>
      <c r="CL6" s="3">
        <v>8.4999999999999995E-4</v>
      </c>
      <c r="CM6" s="3">
        <v>2.4499999999999999E-3</v>
      </c>
      <c r="CN6" s="3">
        <v>0</v>
      </c>
      <c r="CO6" s="3">
        <v>0</v>
      </c>
      <c r="CP6" s="3">
        <v>0</v>
      </c>
      <c r="CQ6" s="3">
        <v>0</v>
      </c>
      <c r="CR6" s="3">
        <v>2.7E-4</v>
      </c>
      <c r="CS6" s="3">
        <v>3.6700000000000001E-3</v>
      </c>
      <c r="CT6" s="3">
        <v>3.0000000000000001E-3</v>
      </c>
      <c r="CU6" s="3">
        <v>3.0000000000000001E-3</v>
      </c>
      <c r="CV6" s="3">
        <v>3.6099999999999999E-3</v>
      </c>
      <c r="CW6" s="3">
        <v>8.2900000000000005E-3</v>
      </c>
      <c r="CX6" s="3">
        <v>6.96E-3</v>
      </c>
      <c r="CY6" s="3">
        <v>9.6000000000000002E-4</v>
      </c>
      <c r="CZ6" s="3">
        <v>1.8000000000000001E-4</v>
      </c>
      <c r="DA6" s="3">
        <v>7.1000000000000002E-4</v>
      </c>
      <c r="DB6" s="3">
        <v>1.09E-3</v>
      </c>
      <c r="DC6" s="3">
        <v>0</v>
      </c>
      <c r="DD6" s="3">
        <v>0</v>
      </c>
      <c r="DE6" s="3">
        <v>0</v>
      </c>
      <c r="DF6" s="3">
        <v>0</v>
      </c>
      <c r="DG6" s="3">
        <v>1.9000000000000001E-4</v>
      </c>
      <c r="DH6" s="3">
        <v>2.2699999999999999E-3</v>
      </c>
      <c r="DI6" s="3">
        <v>1.7899999999999999E-3</v>
      </c>
      <c r="DJ6" s="3">
        <v>1.8E-3</v>
      </c>
      <c r="DK6" s="3">
        <v>1.2800000000000001E-3</v>
      </c>
      <c r="DL6" s="3">
        <v>2.9399999999999999E-3</v>
      </c>
      <c r="DM6" s="3">
        <v>2.7699999999999999E-3</v>
      </c>
      <c r="DN6" s="3">
        <v>4.2000000000000002E-4</v>
      </c>
      <c r="DO6" s="3">
        <v>5.0000000000000002E-5</v>
      </c>
      <c r="DP6" s="3">
        <v>4.4999999999999999E-4</v>
      </c>
      <c r="DQ6" s="3">
        <v>6.9999999999999999E-4</v>
      </c>
      <c r="DR6" s="3">
        <v>0</v>
      </c>
      <c r="DS6" s="3">
        <v>0</v>
      </c>
      <c r="DT6" s="3">
        <v>0</v>
      </c>
      <c r="DU6" s="3">
        <v>0</v>
      </c>
      <c r="DV6" s="3">
        <v>6.0000000000000002E-5</v>
      </c>
      <c r="DW6" s="3">
        <v>1.1000000000000001E-3</v>
      </c>
      <c r="DX6" s="3">
        <v>9.3999999999999997E-4</v>
      </c>
      <c r="DY6" s="3">
        <v>9.1E-4</v>
      </c>
      <c r="DZ6" s="3">
        <v>8.1999999999999998E-4</v>
      </c>
      <c r="EA6" s="3">
        <v>1.7600000000000001E-3</v>
      </c>
      <c r="EB6" s="3">
        <v>1.6800000000000001E-3</v>
      </c>
      <c r="EC6" s="3">
        <v>2.2000000000000001E-4</v>
      </c>
      <c r="ED6" s="3">
        <v>2.0000000000000002E-5</v>
      </c>
      <c r="EE6" s="3">
        <v>2.3000000000000001E-4</v>
      </c>
      <c r="EF6" s="3">
        <v>3.3E-4</v>
      </c>
      <c r="EG6" s="3">
        <v>0</v>
      </c>
      <c r="EH6" s="3">
        <v>0</v>
      </c>
      <c r="EI6" s="3">
        <v>0</v>
      </c>
      <c r="EJ6" s="3">
        <v>0</v>
      </c>
      <c r="EK6" s="3">
        <v>7.9000000000000001E-4</v>
      </c>
      <c r="EL6" s="3">
        <v>6.8999999999999997E-4</v>
      </c>
      <c r="EM6" s="3">
        <v>1.2800000000000001E-3</v>
      </c>
      <c r="EN6" s="3">
        <v>1.2999999999999999E-3</v>
      </c>
      <c r="EO6" s="3">
        <v>9.3999999999999997E-4</v>
      </c>
      <c r="EP6" s="3">
        <v>2.0300000000000001E-3</v>
      </c>
      <c r="EQ6" s="3">
        <v>1.7899999999999999E-3</v>
      </c>
      <c r="ER6" s="3">
        <v>1.2E-4</v>
      </c>
      <c r="ES6" s="3">
        <v>1.0000000000000001E-5</v>
      </c>
      <c r="ET6" s="3">
        <v>6.9999999999999994E-5</v>
      </c>
      <c r="EU6" s="3">
        <v>1.2E-4</v>
      </c>
      <c r="EV6" s="3">
        <v>0</v>
      </c>
      <c r="EW6" s="3">
        <v>0</v>
      </c>
      <c r="EX6" s="3">
        <v>0</v>
      </c>
      <c r="EY6" s="3">
        <v>0</v>
      </c>
      <c r="EZ6" s="3">
        <v>0</v>
      </c>
      <c r="FA6" s="3">
        <v>9.8999999999999999E-4</v>
      </c>
      <c r="FB6" s="3">
        <v>0</v>
      </c>
      <c r="FC6" s="3">
        <v>0</v>
      </c>
      <c r="FD6" s="3">
        <v>0</v>
      </c>
      <c r="FE6" s="3">
        <v>0</v>
      </c>
      <c r="FF6" s="3">
        <v>0</v>
      </c>
      <c r="FG6" s="3">
        <v>0</v>
      </c>
      <c r="FH6" s="3">
        <v>0</v>
      </c>
      <c r="FI6" s="3">
        <v>0</v>
      </c>
      <c r="FJ6" s="3">
        <v>0</v>
      </c>
      <c r="FK6" s="3">
        <v>0</v>
      </c>
      <c r="FL6" s="3">
        <v>0</v>
      </c>
      <c r="FM6" s="3">
        <v>0</v>
      </c>
      <c r="FN6" s="3">
        <v>2.5999999999999998E-4</v>
      </c>
      <c r="FO6" s="3">
        <v>4.3E-3</v>
      </c>
      <c r="FP6" s="3">
        <v>1.5509999999999999E-2</v>
      </c>
      <c r="FQ6" s="3">
        <v>1.486E-2</v>
      </c>
      <c r="FR6" s="3">
        <v>1.52E-2</v>
      </c>
      <c r="FS6" s="3">
        <v>1.157E-2</v>
      </c>
      <c r="FT6" s="3">
        <v>1.806E-2</v>
      </c>
      <c r="FU6" s="3">
        <v>3.116E-2</v>
      </c>
      <c r="FV6" s="3">
        <v>3.96E-3</v>
      </c>
      <c r="FW6" s="3">
        <v>7.9000000000000001E-4</v>
      </c>
      <c r="FX6" s="3">
        <v>4.9100000000000003E-3</v>
      </c>
      <c r="FY6" s="3">
        <v>9.11E-3</v>
      </c>
      <c r="FZ6" s="3">
        <v>0</v>
      </c>
      <c r="GA6" s="3">
        <v>0</v>
      </c>
      <c r="GB6" s="3">
        <v>0</v>
      </c>
      <c r="GC6" s="3">
        <v>1.0000000000000001E-5</v>
      </c>
      <c r="GD6" s="3">
        <v>2.9999999999999997E-4</v>
      </c>
      <c r="GE6" s="3">
        <v>3.0100000000000001E-3</v>
      </c>
      <c r="GF6" s="3">
        <v>2.47E-3</v>
      </c>
      <c r="GG6" s="3">
        <v>2.49E-3</v>
      </c>
      <c r="GH6" s="3">
        <v>2.98E-3</v>
      </c>
      <c r="GI6" s="3">
        <v>4.9500000000000004E-3</v>
      </c>
      <c r="GJ6" s="3">
        <v>4.9899999999999996E-3</v>
      </c>
      <c r="GK6" s="3">
        <v>6.2E-4</v>
      </c>
      <c r="GL6" s="3">
        <v>1.1E-4</v>
      </c>
      <c r="GM6" s="3">
        <v>5.1000000000000004E-4</v>
      </c>
      <c r="GN6" s="3">
        <v>1.09E-3</v>
      </c>
      <c r="GO6" s="3">
        <v>0</v>
      </c>
    </row>
    <row r="7" spans="1:197">
      <c r="A7" s="3" t="s">
        <v>147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5.0000000000000002E-5</v>
      </c>
      <c r="U7" s="3">
        <v>7.9000000000000001E-4</v>
      </c>
      <c r="V7" s="3">
        <v>1.9210000000000001E-2</v>
      </c>
      <c r="W7" s="3">
        <v>2.188E-2</v>
      </c>
      <c r="X7" s="3">
        <v>2.5069999999999999E-2</v>
      </c>
      <c r="Y7" s="3">
        <v>3.3869999999999997E-2</v>
      </c>
      <c r="Z7" s="3">
        <v>4.045E-2</v>
      </c>
      <c r="AA7" s="3">
        <v>2.443E-2</v>
      </c>
      <c r="AB7" s="3">
        <v>1.358E-2</v>
      </c>
      <c r="AC7" s="3">
        <v>2.9499999999999999E-3</v>
      </c>
      <c r="AD7" s="3">
        <v>1.4999999999999999E-4</v>
      </c>
      <c r="AE7" s="3">
        <v>3.0000000000000001E-5</v>
      </c>
      <c r="AF7" s="3">
        <v>0</v>
      </c>
      <c r="AG7" s="3">
        <v>0</v>
      </c>
      <c r="AH7" s="3">
        <v>0</v>
      </c>
      <c r="AI7" s="3">
        <v>3.6000000000000002E-4</v>
      </c>
      <c r="AJ7" s="3">
        <v>5.8799999999999998E-3</v>
      </c>
      <c r="AK7" s="3">
        <v>2.6970000000000001E-2</v>
      </c>
      <c r="AL7" s="3">
        <v>2.8160000000000001E-2</v>
      </c>
      <c r="AM7" s="3">
        <v>3.2480000000000002E-2</v>
      </c>
      <c r="AN7" s="3">
        <v>1.8429999999999998E-2</v>
      </c>
      <c r="AO7" s="3">
        <v>4.999E-2</v>
      </c>
      <c r="AP7" s="3">
        <v>7.9189999999999997E-2</v>
      </c>
      <c r="AQ7" s="3">
        <v>8.3549999999999999E-2</v>
      </c>
      <c r="AR7" s="3">
        <v>5.135E-2</v>
      </c>
      <c r="AS7" s="3">
        <v>0.11577999999999999</v>
      </c>
      <c r="AT7" s="3">
        <v>0.11111</v>
      </c>
      <c r="AU7" s="3">
        <v>6.4799999999999996E-3</v>
      </c>
      <c r="AV7" s="3">
        <v>0</v>
      </c>
      <c r="AW7" s="3">
        <v>0</v>
      </c>
      <c r="AX7" s="3">
        <v>5.2999999999999998E-4</v>
      </c>
      <c r="AY7" s="3">
        <v>8.6800000000000002E-3</v>
      </c>
      <c r="AZ7" s="3">
        <v>1.5559999999999999E-2</v>
      </c>
      <c r="BA7" s="3">
        <v>1.451E-2</v>
      </c>
      <c r="BB7" s="3">
        <v>1.6549999999999999E-2</v>
      </c>
      <c r="BC7" s="3">
        <v>1.2489999999999999E-2</v>
      </c>
      <c r="BD7" s="3">
        <v>4.8520000000000001E-2</v>
      </c>
      <c r="BE7" s="3">
        <v>9.7710000000000005E-2</v>
      </c>
      <c r="BF7" s="3">
        <v>0.10209</v>
      </c>
      <c r="BG7" s="3">
        <v>6.3420000000000004E-2</v>
      </c>
      <c r="BH7" s="3">
        <v>0.19633</v>
      </c>
      <c r="BI7" s="3">
        <v>0.13514999999999999</v>
      </c>
      <c r="BJ7" s="3">
        <v>7.7640000000000001E-2</v>
      </c>
      <c r="BK7" s="3">
        <v>0</v>
      </c>
      <c r="BL7" s="3">
        <v>0</v>
      </c>
      <c r="BM7" s="3">
        <v>4.0000000000000003E-5</v>
      </c>
      <c r="BN7" s="3">
        <v>6.8000000000000005E-4</v>
      </c>
      <c r="BO7" s="3">
        <v>8.9099999999999995E-3</v>
      </c>
      <c r="BP7" s="3">
        <v>7.4000000000000003E-3</v>
      </c>
      <c r="BQ7" s="3">
        <v>8.3499999999999998E-3</v>
      </c>
      <c r="BR7" s="3">
        <v>6.9499999999999996E-3</v>
      </c>
      <c r="BS7" s="3">
        <v>3.5400000000000001E-2</v>
      </c>
      <c r="BT7" s="3">
        <v>6.1400000000000003E-2</v>
      </c>
      <c r="BU7" s="3">
        <v>5.9150000000000001E-2</v>
      </c>
      <c r="BV7" s="3">
        <v>2.8369999999999999E-2</v>
      </c>
      <c r="BW7" s="3">
        <v>6.8959999999999994E-2</v>
      </c>
      <c r="BX7" s="3">
        <v>4.6260000000000003E-2</v>
      </c>
      <c r="BY7" s="3">
        <v>0.11985999999999999</v>
      </c>
      <c r="BZ7" s="3">
        <v>0</v>
      </c>
      <c r="CA7" s="3">
        <v>0</v>
      </c>
      <c r="CB7" s="3">
        <v>2.0000000000000002E-5</v>
      </c>
      <c r="CC7" s="3">
        <v>4.8999999999999998E-4</v>
      </c>
      <c r="CD7" s="3">
        <v>6.2700000000000004E-3</v>
      </c>
      <c r="CE7" s="3">
        <v>5.1900000000000002E-3</v>
      </c>
      <c r="CF7" s="3">
        <v>5.8399999999999997E-3</v>
      </c>
      <c r="CG7" s="3">
        <v>4.7800000000000004E-3</v>
      </c>
      <c r="CH7" s="3">
        <v>1.5440000000000001E-2</v>
      </c>
      <c r="CI7" s="3">
        <v>2.358E-2</v>
      </c>
      <c r="CJ7" s="3">
        <v>1.7979999999999999E-2</v>
      </c>
      <c r="CK7" s="3">
        <v>8.6E-3</v>
      </c>
      <c r="CL7" s="3">
        <v>2.581E-2</v>
      </c>
      <c r="CM7" s="3">
        <v>2.257E-2</v>
      </c>
      <c r="CN7" s="3">
        <v>0.12059</v>
      </c>
      <c r="CO7" s="3">
        <v>0</v>
      </c>
      <c r="CP7" s="3">
        <v>0</v>
      </c>
      <c r="CQ7" s="3">
        <v>1.0000000000000001E-5</v>
      </c>
      <c r="CR7" s="3">
        <v>3.5E-4</v>
      </c>
      <c r="CS7" s="3">
        <v>4.5399999999999998E-3</v>
      </c>
      <c r="CT7" s="3">
        <v>3.7100000000000002E-3</v>
      </c>
      <c r="CU7" s="3">
        <v>4.1399999999999996E-3</v>
      </c>
      <c r="CV7" s="3">
        <v>2.7699999999999999E-3</v>
      </c>
      <c r="CW7" s="3">
        <v>1.06E-2</v>
      </c>
      <c r="CX7" s="3">
        <v>1.174E-2</v>
      </c>
      <c r="CY7" s="3">
        <v>7.8700000000000003E-3</v>
      </c>
      <c r="CZ7" s="3">
        <v>3.8600000000000001E-3</v>
      </c>
      <c r="DA7" s="3">
        <v>6.9899999999999997E-3</v>
      </c>
      <c r="DB7" s="3">
        <v>9.3500000000000007E-3</v>
      </c>
      <c r="DC7" s="3">
        <v>0.11224000000000001</v>
      </c>
      <c r="DD7" s="3">
        <v>0</v>
      </c>
      <c r="DE7" s="3">
        <v>0</v>
      </c>
      <c r="DF7" s="3">
        <v>1.0000000000000001E-5</v>
      </c>
      <c r="DG7" s="3">
        <v>2.1000000000000001E-4</v>
      </c>
      <c r="DH7" s="3">
        <v>2.65E-3</v>
      </c>
      <c r="DI7" s="3">
        <v>2.1700000000000001E-3</v>
      </c>
      <c r="DJ7" s="3">
        <v>2.4099999999999998E-3</v>
      </c>
      <c r="DK7" s="3">
        <v>9.7999999999999997E-4</v>
      </c>
      <c r="DL7" s="3">
        <v>3.81E-3</v>
      </c>
      <c r="DM7" s="3">
        <v>3.6700000000000001E-3</v>
      </c>
      <c r="DN7" s="3">
        <v>3.0500000000000002E-3</v>
      </c>
      <c r="DO7" s="3">
        <v>1.39E-3</v>
      </c>
      <c r="DP7" s="3">
        <v>3.3300000000000001E-3</v>
      </c>
      <c r="DQ7" s="3">
        <v>5.8599999999999998E-3</v>
      </c>
      <c r="DR7" s="3">
        <v>0.10378</v>
      </c>
      <c r="DS7" s="3">
        <v>0</v>
      </c>
      <c r="DT7" s="3">
        <v>0</v>
      </c>
      <c r="DU7" s="3">
        <v>0</v>
      </c>
      <c r="DV7" s="3">
        <v>1E-4</v>
      </c>
      <c r="DW7" s="3">
        <v>1.39E-3</v>
      </c>
      <c r="DX7" s="3">
        <v>1.16E-3</v>
      </c>
      <c r="DY7" s="3">
        <v>1.2800000000000001E-3</v>
      </c>
      <c r="DZ7" s="3">
        <v>5.6999999999999998E-4</v>
      </c>
      <c r="EA7" s="3">
        <v>2.2799999999999999E-3</v>
      </c>
      <c r="EB7" s="3">
        <v>2.1199999999999999E-3</v>
      </c>
      <c r="EC7" s="3">
        <v>8.8999999999999995E-4</v>
      </c>
      <c r="ED7" s="3">
        <v>7.6000000000000004E-4</v>
      </c>
      <c r="EE7" s="3">
        <v>1.2099999999999999E-3</v>
      </c>
      <c r="EF7" s="3">
        <v>2.6800000000000001E-3</v>
      </c>
      <c r="EG7" s="3">
        <v>9.6100000000000005E-2</v>
      </c>
      <c r="EH7" s="3">
        <v>0</v>
      </c>
      <c r="EI7" s="3">
        <v>0</v>
      </c>
      <c r="EJ7" s="3">
        <v>5.0000000000000002E-5</v>
      </c>
      <c r="EK7" s="3">
        <v>1E-3</v>
      </c>
      <c r="EL7" s="3">
        <v>8.5999999999999998E-4</v>
      </c>
      <c r="EM7" s="3">
        <v>1.5200000000000001E-3</v>
      </c>
      <c r="EN7" s="3">
        <v>1.6800000000000001E-3</v>
      </c>
      <c r="EO7" s="3">
        <v>8.4999999999999995E-4</v>
      </c>
      <c r="EP7" s="3">
        <v>1.6199999999999999E-3</v>
      </c>
      <c r="EQ7" s="3">
        <v>1.33E-3</v>
      </c>
      <c r="ER7" s="3">
        <v>6.3000000000000003E-4</v>
      </c>
      <c r="ES7" s="3">
        <v>4.4999999999999999E-4</v>
      </c>
      <c r="ET7" s="3">
        <v>7.1000000000000002E-4</v>
      </c>
      <c r="EU7" s="3">
        <v>1.64E-3</v>
      </c>
      <c r="EV7" s="3">
        <v>0</v>
      </c>
      <c r="EW7" s="3">
        <v>0</v>
      </c>
      <c r="EX7" s="3">
        <v>0</v>
      </c>
      <c r="EY7" s="3">
        <v>0</v>
      </c>
      <c r="EZ7" s="3">
        <v>0</v>
      </c>
      <c r="FA7" s="3">
        <v>1.2600000000000001E-3</v>
      </c>
      <c r="FB7" s="3">
        <v>0</v>
      </c>
      <c r="FC7" s="3">
        <v>0</v>
      </c>
      <c r="FD7" s="3">
        <v>0</v>
      </c>
      <c r="FE7" s="3">
        <v>0</v>
      </c>
      <c r="FF7" s="3">
        <v>0</v>
      </c>
      <c r="FG7" s="3">
        <v>0</v>
      </c>
      <c r="FH7" s="3">
        <v>0</v>
      </c>
      <c r="FI7" s="3">
        <v>0</v>
      </c>
      <c r="FJ7" s="3">
        <v>0</v>
      </c>
      <c r="FK7" s="3">
        <v>0</v>
      </c>
      <c r="FL7" s="3">
        <v>0</v>
      </c>
      <c r="FM7" s="3">
        <v>0</v>
      </c>
      <c r="FN7" s="3">
        <v>3.2000000000000003E-4</v>
      </c>
      <c r="FO7" s="3">
        <v>5.2900000000000004E-3</v>
      </c>
      <c r="FP7" s="3">
        <v>1.7899999999999999E-2</v>
      </c>
      <c r="FQ7" s="3">
        <v>1.753E-2</v>
      </c>
      <c r="FR7" s="3">
        <v>0.02</v>
      </c>
      <c r="FS7" s="3">
        <v>1.2919999999999999E-2</v>
      </c>
      <c r="FT7" s="3">
        <v>4.444E-2</v>
      </c>
      <c r="FU7" s="3">
        <v>7.8549999999999995E-2</v>
      </c>
      <c r="FV7" s="3">
        <v>8.0570000000000003E-2</v>
      </c>
      <c r="FW7" s="3">
        <v>4.7219999999999998E-2</v>
      </c>
      <c r="FX7" s="3">
        <v>0.12411999999999999</v>
      </c>
      <c r="FY7" s="3">
        <v>9.5920000000000005E-2</v>
      </c>
      <c r="FZ7" s="3">
        <v>5.8680000000000003E-2</v>
      </c>
      <c r="GA7" s="3">
        <v>0</v>
      </c>
      <c r="GB7" s="3">
        <v>0</v>
      </c>
      <c r="GC7" s="3">
        <v>1.0000000000000001E-5</v>
      </c>
      <c r="GD7" s="3">
        <v>3.6999999999999999E-4</v>
      </c>
      <c r="GE7" s="3">
        <v>3.64E-3</v>
      </c>
      <c r="GF7" s="3">
        <v>3.0000000000000001E-3</v>
      </c>
      <c r="GG7" s="3">
        <v>3.3500000000000001E-3</v>
      </c>
      <c r="GH7" s="3">
        <v>2.3E-3</v>
      </c>
      <c r="GI7" s="3">
        <v>7.8300000000000002E-3</v>
      </c>
      <c r="GJ7" s="3">
        <v>1.0189999999999999E-2</v>
      </c>
      <c r="GK7" s="3">
        <v>7.3200000000000001E-3</v>
      </c>
      <c r="GL7" s="3">
        <v>3.5200000000000001E-3</v>
      </c>
      <c r="GM7" s="3">
        <v>8.9999999999999993E-3</v>
      </c>
      <c r="GN7" s="3">
        <v>9.2800000000000001E-3</v>
      </c>
      <c r="GO7" s="3">
        <v>8.7099999999999997E-2</v>
      </c>
    </row>
    <row r="8" spans="1:197">
      <c r="A8" s="3" t="s">
        <v>148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6.9999999999999994E-5</v>
      </c>
      <c r="P8" s="3">
        <v>0</v>
      </c>
      <c r="Q8" s="3">
        <v>0</v>
      </c>
      <c r="R8" s="3">
        <v>0</v>
      </c>
      <c r="S8" s="3">
        <v>0</v>
      </c>
      <c r="T8" s="3">
        <v>2.0000000000000002E-5</v>
      </c>
      <c r="U8" s="3">
        <v>4.6999999999999999E-4</v>
      </c>
      <c r="V8" s="3">
        <v>1.3010000000000001E-2</v>
      </c>
      <c r="W8" s="3">
        <v>1.4149999999999999E-2</v>
      </c>
      <c r="X8" s="3">
        <v>1.8030000000000001E-2</v>
      </c>
      <c r="Y8" s="3">
        <v>1.694E-2</v>
      </c>
      <c r="Z8" s="3">
        <v>3.1579999999999997E-2</v>
      </c>
      <c r="AA8" s="3">
        <v>1.9859999999999999E-2</v>
      </c>
      <c r="AB8" s="3">
        <v>4.4900000000000001E-3</v>
      </c>
      <c r="AC8" s="3">
        <v>5.1000000000000004E-4</v>
      </c>
      <c r="AD8" s="3">
        <v>2.0000000000000001E-4</v>
      </c>
      <c r="AE8" s="3">
        <v>1.2E-4</v>
      </c>
      <c r="AF8" s="3">
        <v>0</v>
      </c>
      <c r="AG8" s="3">
        <v>0</v>
      </c>
      <c r="AH8" s="3">
        <v>0</v>
      </c>
      <c r="AI8" s="3">
        <v>2.1000000000000001E-4</v>
      </c>
      <c r="AJ8" s="3">
        <v>3.46E-3</v>
      </c>
      <c r="AK8" s="3">
        <v>1.7270000000000001E-2</v>
      </c>
      <c r="AL8" s="3">
        <v>1.7729999999999999E-2</v>
      </c>
      <c r="AM8" s="3">
        <v>2.2720000000000001E-2</v>
      </c>
      <c r="AN8" s="3">
        <v>1.8180000000000002E-2</v>
      </c>
      <c r="AO8" s="3">
        <v>3.8019999999999998E-2</v>
      </c>
      <c r="AP8" s="3">
        <v>2.571E-2</v>
      </c>
      <c r="AQ8" s="3">
        <v>7.8499999999999993E-3</v>
      </c>
      <c r="AR8" s="3">
        <v>1.1199999999999999E-3</v>
      </c>
      <c r="AS8" s="3">
        <v>4.8700000000000002E-3</v>
      </c>
      <c r="AT8" s="3">
        <v>1.244E-2</v>
      </c>
      <c r="AU8" s="3">
        <v>0</v>
      </c>
      <c r="AV8" s="3">
        <v>0</v>
      </c>
      <c r="AW8" s="3">
        <v>0</v>
      </c>
      <c r="AX8" s="3">
        <v>3.1E-4</v>
      </c>
      <c r="AY8" s="3">
        <v>5.11E-3</v>
      </c>
      <c r="AZ8" s="3">
        <v>1.1010000000000001E-2</v>
      </c>
      <c r="BA8" s="3">
        <v>9.7699999999999992E-3</v>
      </c>
      <c r="BB8" s="3">
        <v>1.2160000000000001E-2</v>
      </c>
      <c r="BC8" s="3">
        <v>9.5200000000000007E-3</v>
      </c>
      <c r="BD8" s="3">
        <v>1.7930000000000001E-2</v>
      </c>
      <c r="BE8" s="3">
        <v>2.1049999999999999E-2</v>
      </c>
      <c r="BF8" s="3">
        <v>8.8199999999999997E-3</v>
      </c>
      <c r="BG8" s="3">
        <v>1.8500000000000001E-3</v>
      </c>
      <c r="BH8" s="3">
        <v>7.5399999999999998E-3</v>
      </c>
      <c r="BI8" s="3">
        <v>9.41E-3</v>
      </c>
      <c r="BJ8" s="3">
        <v>0</v>
      </c>
      <c r="BK8" s="3">
        <v>0</v>
      </c>
      <c r="BL8" s="3">
        <v>0</v>
      </c>
      <c r="BM8" s="3">
        <v>3.0000000000000001E-5</v>
      </c>
      <c r="BN8" s="3">
        <v>3.8999999999999999E-4</v>
      </c>
      <c r="BO8" s="3">
        <v>6.0899999999999999E-3</v>
      </c>
      <c r="BP8" s="3">
        <v>5.0200000000000002E-3</v>
      </c>
      <c r="BQ8" s="3">
        <v>6.1999999999999998E-3</v>
      </c>
      <c r="BR8" s="3">
        <v>1.6559999999999998E-2</v>
      </c>
      <c r="BS8" s="3">
        <v>2.0080000000000001E-2</v>
      </c>
      <c r="BT8" s="3">
        <v>1.2330000000000001E-2</v>
      </c>
      <c r="BU8" s="3">
        <v>5.4900000000000001E-3</v>
      </c>
      <c r="BV8" s="3">
        <v>9.3999999999999997E-4</v>
      </c>
      <c r="BW8" s="3">
        <v>3.5799999999999998E-3</v>
      </c>
      <c r="BX8" s="3">
        <v>3.9899999999999996E-3</v>
      </c>
      <c r="BY8" s="3">
        <v>0</v>
      </c>
      <c r="BZ8" s="3">
        <v>0</v>
      </c>
      <c r="CA8" s="3">
        <v>0</v>
      </c>
      <c r="CB8" s="3">
        <v>0</v>
      </c>
      <c r="CC8" s="3">
        <v>2.9E-4</v>
      </c>
      <c r="CD8" s="3">
        <v>4.2900000000000004E-3</v>
      </c>
      <c r="CE8" s="3">
        <v>3.5000000000000001E-3</v>
      </c>
      <c r="CF8" s="3">
        <v>4.3400000000000001E-3</v>
      </c>
      <c r="CG8" s="3">
        <v>1.2999999999999999E-2</v>
      </c>
      <c r="CH8" s="3">
        <v>1.1639999999999999E-2</v>
      </c>
      <c r="CI8" s="3">
        <v>5.8500000000000002E-3</v>
      </c>
      <c r="CJ8" s="3">
        <v>2.5999999999999999E-3</v>
      </c>
      <c r="CK8" s="3">
        <v>4.2000000000000002E-4</v>
      </c>
      <c r="CL8" s="3">
        <v>1.8799999999999999E-3</v>
      </c>
      <c r="CM8" s="3">
        <v>2.3400000000000001E-3</v>
      </c>
      <c r="CN8" s="3">
        <v>0</v>
      </c>
      <c r="CO8" s="3">
        <v>0</v>
      </c>
      <c r="CP8" s="3">
        <v>0</v>
      </c>
      <c r="CQ8" s="3">
        <v>0</v>
      </c>
      <c r="CR8" s="3">
        <v>1.9000000000000001E-4</v>
      </c>
      <c r="CS8" s="3">
        <v>3.2000000000000002E-3</v>
      </c>
      <c r="CT8" s="3">
        <v>2.5100000000000001E-3</v>
      </c>
      <c r="CU8" s="3">
        <v>3.0599999999999998E-3</v>
      </c>
      <c r="CV8" s="3">
        <v>8.1300000000000001E-3</v>
      </c>
      <c r="CW8" s="3">
        <v>2.0029999999999999E-2</v>
      </c>
      <c r="CX8" s="3">
        <v>1.1089999999999999E-2</v>
      </c>
      <c r="CY8" s="3">
        <v>2.4499999999999999E-3</v>
      </c>
      <c r="CZ8" s="3">
        <v>5.2999999999999998E-4</v>
      </c>
      <c r="DA8" s="3">
        <v>1.6800000000000001E-3</v>
      </c>
      <c r="DB8" s="3">
        <v>2.49E-3</v>
      </c>
      <c r="DC8" s="3">
        <v>0</v>
      </c>
      <c r="DD8" s="3">
        <v>0</v>
      </c>
      <c r="DE8" s="3">
        <v>0</v>
      </c>
      <c r="DF8" s="3">
        <v>0</v>
      </c>
      <c r="DG8" s="3">
        <v>8.0000000000000007E-5</v>
      </c>
      <c r="DH8" s="3">
        <v>1.99E-3</v>
      </c>
      <c r="DI8" s="3">
        <v>1.5299999999999999E-3</v>
      </c>
      <c r="DJ8" s="3">
        <v>1.8600000000000001E-3</v>
      </c>
      <c r="DK8" s="3">
        <v>2.9199999999999999E-3</v>
      </c>
      <c r="DL8" s="3">
        <v>7.1399999999999996E-3</v>
      </c>
      <c r="DM8" s="3">
        <v>4.13E-3</v>
      </c>
      <c r="DN8" s="3">
        <v>1.23E-3</v>
      </c>
      <c r="DO8" s="3">
        <v>2.2000000000000001E-4</v>
      </c>
      <c r="DP8" s="3">
        <v>1.1100000000000001E-3</v>
      </c>
      <c r="DQ8" s="3">
        <v>1.5399999999999999E-3</v>
      </c>
      <c r="DR8" s="3">
        <v>0</v>
      </c>
      <c r="DS8" s="3">
        <v>0</v>
      </c>
      <c r="DT8" s="3">
        <v>0</v>
      </c>
      <c r="DU8" s="3">
        <v>0</v>
      </c>
      <c r="DV8" s="3">
        <v>6.9999999999999994E-5</v>
      </c>
      <c r="DW8" s="3">
        <v>8.1999999999999998E-4</v>
      </c>
      <c r="DX8" s="3">
        <v>7.2000000000000005E-4</v>
      </c>
      <c r="DY8" s="3">
        <v>8.4999999999999995E-4</v>
      </c>
      <c r="DZ8" s="3">
        <v>1.74E-3</v>
      </c>
      <c r="EA8" s="3">
        <v>4.3499999999999997E-3</v>
      </c>
      <c r="EB8" s="3">
        <v>2.4299999999999999E-3</v>
      </c>
      <c r="EC8" s="3">
        <v>5.5999999999999995E-4</v>
      </c>
      <c r="ED8" s="3">
        <v>9.0000000000000006E-5</v>
      </c>
      <c r="EE8" s="3">
        <v>5.6999999999999998E-4</v>
      </c>
      <c r="EF8" s="3">
        <v>8.0000000000000004E-4</v>
      </c>
      <c r="EG8" s="3">
        <v>0</v>
      </c>
      <c r="EH8" s="3">
        <v>0</v>
      </c>
      <c r="EI8" s="3">
        <v>0</v>
      </c>
      <c r="EJ8" s="3">
        <v>0</v>
      </c>
      <c r="EK8" s="3">
        <v>5.5999999999999995E-4</v>
      </c>
      <c r="EL8" s="3">
        <v>7.2000000000000005E-4</v>
      </c>
      <c r="EM8" s="3">
        <v>1.0300000000000001E-3</v>
      </c>
      <c r="EN8" s="3">
        <v>1.1999999999999999E-3</v>
      </c>
      <c r="EO8" s="3">
        <v>2.14E-3</v>
      </c>
      <c r="EP8" s="3">
        <v>4.2900000000000004E-3</v>
      </c>
      <c r="EQ8" s="3">
        <v>2.4399999999999999E-3</v>
      </c>
      <c r="ER8" s="3">
        <v>3.8000000000000002E-4</v>
      </c>
      <c r="ES8" s="3">
        <v>6.0000000000000002E-5</v>
      </c>
      <c r="ET8" s="3">
        <v>2.0000000000000001E-4</v>
      </c>
      <c r="EU8" s="3">
        <v>2.9E-4</v>
      </c>
      <c r="EV8" s="3">
        <v>0</v>
      </c>
      <c r="EW8" s="3">
        <v>0</v>
      </c>
      <c r="EX8" s="3">
        <v>0</v>
      </c>
      <c r="EY8" s="3">
        <v>0</v>
      </c>
      <c r="EZ8" s="3">
        <v>0</v>
      </c>
      <c r="FA8" s="3">
        <v>6.9999999999999999E-4</v>
      </c>
      <c r="FB8" s="3">
        <v>0</v>
      </c>
      <c r="FC8" s="3">
        <v>0</v>
      </c>
      <c r="FD8" s="3">
        <v>0</v>
      </c>
      <c r="FE8" s="3">
        <v>0</v>
      </c>
      <c r="FF8" s="3">
        <v>0</v>
      </c>
      <c r="FG8" s="3">
        <v>0</v>
      </c>
      <c r="FH8" s="3">
        <v>0</v>
      </c>
      <c r="FI8" s="3">
        <v>0</v>
      </c>
      <c r="FJ8" s="3">
        <v>0</v>
      </c>
      <c r="FK8" s="3">
        <v>0</v>
      </c>
      <c r="FL8" s="3">
        <v>0</v>
      </c>
      <c r="FM8" s="3">
        <v>0</v>
      </c>
      <c r="FN8" s="3">
        <v>2.0000000000000001E-4</v>
      </c>
      <c r="FO8" s="3">
        <v>3.1800000000000001E-3</v>
      </c>
      <c r="FP8" s="3">
        <v>1.2160000000000001E-2</v>
      </c>
      <c r="FQ8" s="3">
        <v>1.159E-2</v>
      </c>
      <c r="FR8" s="3">
        <v>1.4619999999999999E-2</v>
      </c>
      <c r="FS8" s="3">
        <v>1.487E-2</v>
      </c>
      <c r="FT8" s="3">
        <v>2.6290000000000001E-2</v>
      </c>
      <c r="FU8" s="3">
        <v>2.0369999999999999E-2</v>
      </c>
      <c r="FV8" s="3">
        <v>7.5100000000000002E-3</v>
      </c>
      <c r="FW8" s="3">
        <v>1.32E-3</v>
      </c>
      <c r="FX8" s="3">
        <v>5.3899999999999998E-3</v>
      </c>
      <c r="FY8" s="3">
        <v>9.0299999999999998E-3</v>
      </c>
      <c r="FZ8" s="3">
        <v>0</v>
      </c>
      <c r="GA8" s="3">
        <v>0</v>
      </c>
      <c r="GB8" s="3">
        <v>0</v>
      </c>
      <c r="GC8" s="3">
        <v>0</v>
      </c>
      <c r="GD8" s="3">
        <v>2.1000000000000001E-4</v>
      </c>
      <c r="GE8" s="3">
        <v>2.5300000000000001E-3</v>
      </c>
      <c r="GF8" s="3">
        <v>2.0300000000000001E-3</v>
      </c>
      <c r="GG8" s="3">
        <v>2.49E-3</v>
      </c>
      <c r="GH8" s="3">
        <v>6.4599999999999996E-3</v>
      </c>
      <c r="GI8" s="3">
        <v>1.0059999999999999E-2</v>
      </c>
      <c r="GJ8" s="3">
        <v>5.4200000000000003E-3</v>
      </c>
      <c r="GK8" s="3">
        <v>1.6000000000000001E-3</v>
      </c>
      <c r="GL8" s="3">
        <v>2.9E-4</v>
      </c>
      <c r="GM8" s="3">
        <v>1.1800000000000001E-3</v>
      </c>
      <c r="GN8" s="3">
        <v>1.6000000000000001E-3</v>
      </c>
      <c r="GO8" s="3">
        <v>0</v>
      </c>
    </row>
    <row r="9" spans="1:197">
      <c r="A9" s="3" t="s">
        <v>149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2.7E-4</v>
      </c>
      <c r="P9" s="3">
        <v>6.9999999999999994E-5</v>
      </c>
      <c r="Q9" s="3">
        <v>0</v>
      </c>
      <c r="R9" s="3">
        <v>0</v>
      </c>
      <c r="S9" s="3">
        <v>0</v>
      </c>
      <c r="T9" s="3">
        <v>1.8000000000000001E-4</v>
      </c>
      <c r="U9" s="3">
        <v>3.0599999999999998E-3</v>
      </c>
      <c r="V9" s="3">
        <v>6.9800000000000001E-2</v>
      </c>
      <c r="W9" s="3">
        <v>8.6690000000000003E-2</v>
      </c>
      <c r="X9" s="3">
        <v>9.5729999999999996E-2</v>
      </c>
      <c r="Y9" s="3">
        <v>0.1457</v>
      </c>
      <c r="Z9" s="3">
        <v>0.21375</v>
      </c>
      <c r="AA9" s="3">
        <v>0.13541</v>
      </c>
      <c r="AB9" s="3">
        <v>0.10784000000000001</v>
      </c>
      <c r="AC9" s="3">
        <v>5.7939999999999998E-2</v>
      </c>
      <c r="AD9" s="3">
        <v>4.5399999999999998E-3</v>
      </c>
      <c r="AE9" s="3">
        <v>1.98E-3</v>
      </c>
      <c r="AF9" s="3">
        <v>0</v>
      </c>
      <c r="AG9" s="3">
        <v>0</v>
      </c>
      <c r="AH9" s="3">
        <v>0</v>
      </c>
      <c r="AI9" s="3">
        <v>1.83E-3</v>
      </c>
      <c r="AJ9" s="3">
        <v>3.0339999999999999E-2</v>
      </c>
      <c r="AK9" s="3">
        <v>0.14660000000000001</v>
      </c>
      <c r="AL9" s="3">
        <v>0.16786999999999999</v>
      </c>
      <c r="AM9" s="3">
        <v>0.19742999999999999</v>
      </c>
      <c r="AN9" s="3">
        <v>0.19688</v>
      </c>
      <c r="AO9" s="3">
        <v>0.21601000000000001</v>
      </c>
      <c r="AP9" s="3">
        <v>0.26283000000000001</v>
      </c>
      <c r="AQ9" s="3">
        <v>0.14902000000000001</v>
      </c>
      <c r="AR9" s="3">
        <v>0.16589000000000001</v>
      </c>
      <c r="AS9" s="3">
        <v>9.1800000000000007E-3</v>
      </c>
      <c r="AT9" s="3">
        <v>0.20449000000000001</v>
      </c>
      <c r="AU9" s="3">
        <v>6.8199999999999997E-3</v>
      </c>
      <c r="AV9" s="3">
        <v>0</v>
      </c>
      <c r="AW9" s="3">
        <v>0</v>
      </c>
      <c r="AX9" s="3">
        <v>2.7000000000000001E-3</v>
      </c>
      <c r="AY9" s="3">
        <v>4.4769999999999997E-2</v>
      </c>
      <c r="AZ9" s="3">
        <v>8.9010000000000006E-2</v>
      </c>
      <c r="BA9" s="3">
        <v>8.4500000000000006E-2</v>
      </c>
      <c r="BB9" s="3">
        <v>9.2630000000000004E-2</v>
      </c>
      <c r="BC9" s="3">
        <v>5.1119999999999999E-2</v>
      </c>
      <c r="BD9" s="3">
        <v>5.4969999999999998E-2</v>
      </c>
      <c r="BE9" s="3">
        <v>0.14668999999999999</v>
      </c>
      <c r="BF9" s="3">
        <v>3.5270000000000003E-2</v>
      </c>
      <c r="BG9" s="3">
        <v>5.0689999999999999E-2</v>
      </c>
      <c r="BH9" s="3">
        <v>5.7999999999999996E-3</v>
      </c>
      <c r="BI9" s="3">
        <v>0.12296</v>
      </c>
      <c r="BJ9" s="3">
        <v>6.7510000000000001E-2</v>
      </c>
      <c r="BK9" s="3">
        <v>0</v>
      </c>
      <c r="BL9" s="3">
        <v>0</v>
      </c>
      <c r="BM9" s="3">
        <v>2.2000000000000001E-4</v>
      </c>
      <c r="BN9" s="3">
        <v>3.5400000000000002E-3</v>
      </c>
      <c r="BO9" s="3">
        <v>5.0250000000000003E-2</v>
      </c>
      <c r="BP9" s="3">
        <v>4.1009999999999998E-2</v>
      </c>
      <c r="BQ9" s="3">
        <v>4.2790000000000002E-2</v>
      </c>
      <c r="BR9" s="3">
        <v>2.6710000000000001E-2</v>
      </c>
      <c r="BS9" s="3">
        <v>2.6200000000000001E-2</v>
      </c>
      <c r="BT9" s="3">
        <v>6.4829999999999999E-2</v>
      </c>
      <c r="BU9" s="3">
        <v>1.3809999999999999E-2</v>
      </c>
      <c r="BV9" s="3">
        <v>2.1409999999999998E-2</v>
      </c>
      <c r="BW9" s="3">
        <v>1.8600000000000001E-3</v>
      </c>
      <c r="BX9" s="3">
        <v>3.6080000000000001E-2</v>
      </c>
      <c r="BY9" s="3">
        <v>8.5830000000000004E-2</v>
      </c>
      <c r="BZ9" s="3">
        <v>0</v>
      </c>
      <c r="CA9" s="3">
        <v>0</v>
      </c>
      <c r="CB9" s="3">
        <v>1.4999999999999999E-4</v>
      </c>
      <c r="CC9" s="3">
        <v>2.5000000000000001E-3</v>
      </c>
      <c r="CD9" s="3">
        <v>3.4090000000000002E-2</v>
      </c>
      <c r="CE9" s="3">
        <v>2.7879999999999999E-2</v>
      </c>
      <c r="CF9" s="3">
        <v>2.861E-2</v>
      </c>
      <c r="CG9" s="3">
        <v>2.0080000000000001E-2</v>
      </c>
      <c r="CH9" s="3">
        <v>1.6049999999999998E-2</v>
      </c>
      <c r="CI9" s="3">
        <v>3.024E-2</v>
      </c>
      <c r="CJ9" s="3">
        <v>7.1900000000000002E-3</v>
      </c>
      <c r="CK9" s="3">
        <v>9.7999999999999997E-3</v>
      </c>
      <c r="CL9" s="3">
        <v>8.5999999999999998E-4</v>
      </c>
      <c r="CM9" s="3">
        <v>1.6330000000000001E-2</v>
      </c>
      <c r="CN9" s="3">
        <v>7.7329999999999996E-2</v>
      </c>
      <c r="CO9" s="3">
        <v>0</v>
      </c>
      <c r="CP9" s="3">
        <v>0</v>
      </c>
      <c r="CQ9" s="3">
        <v>1.2E-4</v>
      </c>
      <c r="CR9" s="3">
        <v>1.7700000000000001E-3</v>
      </c>
      <c r="CS9" s="3">
        <v>2.6159999999999999E-2</v>
      </c>
      <c r="CT9" s="3">
        <v>2.009E-2</v>
      </c>
      <c r="CU9" s="3">
        <v>2.0049999999999998E-2</v>
      </c>
      <c r="CV9" s="3">
        <v>1.099E-2</v>
      </c>
      <c r="CW9" s="3">
        <v>1.576E-2</v>
      </c>
      <c r="CX9" s="3">
        <v>2.964E-2</v>
      </c>
      <c r="CY9" s="3">
        <v>4.4099999999999999E-3</v>
      </c>
      <c r="CZ9" s="3">
        <v>8.1200000000000005E-3</v>
      </c>
      <c r="DA9" s="3">
        <v>1.47E-3</v>
      </c>
      <c r="DB9" s="3">
        <v>7.9600000000000001E-3</v>
      </c>
      <c r="DC9" s="3">
        <v>6.8210000000000007E-2</v>
      </c>
      <c r="DD9" s="3">
        <v>0</v>
      </c>
      <c r="DE9" s="3">
        <v>0</v>
      </c>
      <c r="DF9" s="3">
        <v>6.0000000000000002E-5</v>
      </c>
      <c r="DG9" s="3">
        <v>1.0399999999999999E-3</v>
      </c>
      <c r="DH9" s="3">
        <v>1.3350000000000001E-2</v>
      </c>
      <c r="DI9" s="3">
        <v>1.112E-2</v>
      </c>
      <c r="DJ9" s="3">
        <v>1.132E-2</v>
      </c>
      <c r="DK9" s="3">
        <v>3.7299999999999998E-3</v>
      </c>
      <c r="DL9" s="3">
        <v>5.5300000000000002E-3</v>
      </c>
      <c r="DM9" s="3">
        <v>1.1599999999999999E-2</v>
      </c>
      <c r="DN9" s="3">
        <v>2.5300000000000001E-3</v>
      </c>
      <c r="DO9" s="3">
        <v>4.6100000000000004E-3</v>
      </c>
      <c r="DP9" s="3">
        <v>8.8000000000000003E-4</v>
      </c>
      <c r="DQ9" s="3">
        <v>4.3699999999999998E-3</v>
      </c>
      <c r="DR9" s="3">
        <v>6.0220000000000003E-2</v>
      </c>
      <c r="DS9" s="3">
        <v>0</v>
      </c>
      <c r="DT9" s="3">
        <v>0</v>
      </c>
      <c r="DU9" s="3">
        <v>0</v>
      </c>
      <c r="DV9" s="3">
        <v>5.6999999999999998E-4</v>
      </c>
      <c r="DW9" s="3">
        <v>7.1900000000000002E-3</v>
      </c>
      <c r="DX9" s="3">
        <v>5.96E-3</v>
      </c>
      <c r="DY9" s="3">
        <v>5.9800000000000001E-3</v>
      </c>
      <c r="DZ9" s="3">
        <v>2.1700000000000001E-3</v>
      </c>
      <c r="EA9" s="3">
        <v>2.81E-3</v>
      </c>
      <c r="EB9" s="3">
        <v>6.79E-3</v>
      </c>
      <c r="EC9" s="3">
        <v>1.6299999999999999E-3</v>
      </c>
      <c r="ED9" s="3">
        <v>3.62E-3</v>
      </c>
      <c r="EE9" s="3">
        <v>4.6000000000000001E-4</v>
      </c>
      <c r="EF9" s="3">
        <v>2.32E-3</v>
      </c>
      <c r="EG9" s="3">
        <v>5.3740000000000003E-2</v>
      </c>
      <c r="EH9" s="3">
        <v>0</v>
      </c>
      <c r="EI9" s="3">
        <v>0</v>
      </c>
      <c r="EJ9" s="3">
        <v>3.6000000000000002E-4</v>
      </c>
      <c r="EK9" s="3">
        <v>5.1700000000000001E-3</v>
      </c>
      <c r="EL9" s="3">
        <v>4.3299999999999996E-3</v>
      </c>
      <c r="EM9" s="3">
        <v>7.7499999999999999E-3</v>
      </c>
      <c r="EN9" s="3">
        <v>7.79E-3</v>
      </c>
      <c r="EO9" s="3">
        <v>3.0300000000000001E-3</v>
      </c>
      <c r="EP9" s="3">
        <v>3.7299999999999998E-3</v>
      </c>
      <c r="EQ9" s="3">
        <v>7.8600000000000007E-3</v>
      </c>
      <c r="ER9" s="3">
        <v>1.0200000000000001E-3</v>
      </c>
      <c r="ES9" s="3">
        <v>1.83E-3</v>
      </c>
      <c r="ET9" s="3">
        <v>1.6000000000000001E-4</v>
      </c>
      <c r="EU9" s="3">
        <v>1.23E-3</v>
      </c>
      <c r="EV9" s="3">
        <v>0</v>
      </c>
      <c r="EW9" s="3">
        <v>0</v>
      </c>
      <c r="EX9" s="3">
        <v>0</v>
      </c>
      <c r="EY9" s="3">
        <v>0</v>
      </c>
      <c r="EZ9" s="3">
        <v>0</v>
      </c>
      <c r="FA9" s="3">
        <v>6.4900000000000001E-3</v>
      </c>
      <c r="FB9" s="3">
        <v>0</v>
      </c>
      <c r="FC9" s="3">
        <v>0</v>
      </c>
      <c r="FD9" s="3">
        <v>0</v>
      </c>
      <c r="FE9" s="3">
        <v>0</v>
      </c>
      <c r="FF9" s="3">
        <v>0</v>
      </c>
      <c r="FG9" s="3">
        <v>0</v>
      </c>
      <c r="FH9" s="3">
        <v>0</v>
      </c>
      <c r="FI9" s="3">
        <v>0</v>
      </c>
      <c r="FJ9" s="3">
        <v>0</v>
      </c>
      <c r="FK9" s="3">
        <v>0</v>
      </c>
      <c r="FL9" s="3">
        <v>0</v>
      </c>
      <c r="FM9" s="3">
        <v>0</v>
      </c>
      <c r="FN9" s="3">
        <v>1.47E-3</v>
      </c>
      <c r="FO9" s="3">
        <v>2.435E-2</v>
      </c>
      <c r="FP9" s="3">
        <v>8.7980000000000003E-2</v>
      </c>
      <c r="FQ9" s="3">
        <v>8.8700000000000001E-2</v>
      </c>
      <c r="FR9" s="3">
        <v>9.7009999999999999E-2</v>
      </c>
      <c r="FS9" s="3">
        <v>7.6429999999999998E-2</v>
      </c>
      <c r="FT9" s="3">
        <v>7.8520000000000006E-2</v>
      </c>
      <c r="FU9" s="3">
        <v>0.12130000000000001</v>
      </c>
      <c r="FV9" s="3">
        <v>4.4790000000000003E-2</v>
      </c>
      <c r="FW9" s="3">
        <v>5.3920000000000003E-2</v>
      </c>
      <c r="FX9" s="3">
        <v>3.8600000000000001E-3</v>
      </c>
      <c r="FY9" s="3">
        <v>8.7340000000000001E-2</v>
      </c>
      <c r="FZ9" s="3">
        <v>3.8300000000000001E-2</v>
      </c>
      <c r="GA9" s="3">
        <v>0</v>
      </c>
      <c r="GB9" s="3">
        <v>0</v>
      </c>
      <c r="GC9" s="3">
        <v>1.2E-4</v>
      </c>
      <c r="GD9" s="3">
        <v>1.9400000000000001E-3</v>
      </c>
      <c r="GE9" s="3">
        <v>2.0299999999999999E-2</v>
      </c>
      <c r="GF9" s="3">
        <v>1.626E-2</v>
      </c>
      <c r="GG9" s="3">
        <v>1.6400000000000001E-2</v>
      </c>
      <c r="GH9" s="3">
        <v>9.3799999999999994E-3</v>
      </c>
      <c r="GI9" s="3">
        <v>9.7699999999999992E-3</v>
      </c>
      <c r="GJ9" s="3">
        <v>1.8769999999999998E-2</v>
      </c>
      <c r="GK9" s="3">
        <v>3.6700000000000001E-3</v>
      </c>
      <c r="GL9" s="3">
        <v>5.9100000000000003E-3</v>
      </c>
      <c r="GM9" s="3">
        <v>8.0000000000000004E-4</v>
      </c>
      <c r="GN9" s="3">
        <v>6.94E-3</v>
      </c>
      <c r="GO9" s="3">
        <v>5.2789999999999997E-2</v>
      </c>
    </row>
    <row r="10" spans="1:197">
      <c r="A10" s="3" t="s">
        <v>150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1.1E-4</v>
      </c>
      <c r="U10" s="3">
        <v>1.9499999999999999E-3</v>
      </c>
      <c r="V10" s="3">
        <v>4.444E-2</v>
      </c>
      <c r="W10" s="3">
        <v>5.3999999999999999E-2</v>
      </c>
      <c r="X10" s="3">
        <v>7.8759999999999997E-2</v>
      </c>
      <c r="Y10" s="3">
        <v>8.4519999999999998E-2</v>
      </c>
      <c r="Z10" s="3">
        <v>0.14335999999999999</v>
      </c>
      <c r="AA10" s="3">
        <v>0.18432999999999999</v>
      </c>
      <c r="AB10" s="3">
        <v>0.20594000000000001</v>
      </c>
      <c r="AC10" s="3">
        <v>3.3890000000000003E-2</v>
      </c>
      <c r="AD10" s="3">
        <v>9.0000000000000006E-5</v>
      </c>
      <c r="AE10" s="3">
        <v>1.0000000000000001E-5</v>
      </c>
      <c r="AF10" s="3">
        <v>0</v>
      </c>
      <c r="AG10" s="3">
        <v>0</v>
      </c>
      <c r="AH10" s="3">
        <v>0</v>
      </c>
      <c r="AI10" s="3">
        <v>9.3999999999999997E-4</v>
      </c>
      <c r="AJ10" s="3">
        <v>1.5689999999999999E-2</v>
      </c>
      <c r="AK10" s="3">
        <v>6.9949999999999998E-2</v>
      </c>
      <c r="AL10" s="3">
        <v>7.7759999999999996E-2</v>
      </c>
      <c r="AM10" s="3">
        <v>0.11559999999999999</v>
      </c>
      <c r="AN10" s="3">
        <v>8.8709999999999997E-2</v>
      </c>
      <c r="AO10" s="3">
        <v>0.11944</v>
      </c>
      <c r="AP10" s="3">
        <v>0.23285</v>
      </c>
      <c r="AQ10" s="3">
        <v>0.19539999999999999</v>
      </c>
      <c r="AR10" s="3">
        <v>0.12250999999999999</v>
      </c>
      <c r="AS10" s="3">
        <v>0.34039000000000003</v>
      </c>
      <c r="AT10" s="3">
        <v>0.45421</v>
      </c>
      <c r="AU10" s="3">
        <v>1.2630000000000001E-2</v>
      </c>
      <c r="AV10" s="3">
        <v>0</v>
      </c>
      <c r="AW10" s="3">
        <v>0</v>
      </c>
      <c r="AX10" s="3">
        <v>1.41E-3</v>
      </c>
      <c r="AY10" s="3">
        <v>2.3140000000000001E-2</v>
      </c>
      <c r="AZ10" s="3">
        <v>4.122E-2</v>
      </c>
      <c r="BA10" s="3">
        <v>3.9800000000000002E-2</v>
      </c>
      <c r="BB10" s="3">
        <v>5.7279999999999998E-2</v>
      </c>
      <c r="BC10" s="3">
        <v>2.963E-2</v>
      </c>
      <c r="BD10" s="3">
        <v>3.968E-2</v>
      </c>
      <c r="BE10" s="3">
        <v>0.13235</v>
      </c>
      <c r="BF10" s="3">
        <v>9.8930000000000004E-2</v>
      </c>
      <c r="BG10" s="3">
        <v>5.6980000000000003E-2</v>
      </c>
      <c r="BH10" s="3">
        <v>0.26948</v>
      </c>
      <c r="BI10" s="3">
        <v>0.37724000000000002</v>
      </c>
      <c r="BJ10" s="3">
        <v>0.14313999999999999</v>
      </c>
      <c r="BK10" s="3">
        <v>0</v>
      </c>
      <c r="BL10" s="3">
        <v>0</v>
      </c>
      <c r="BM10" s="3">
        <v>1.1E-4</v>
      </c>
      <c r="BN10" s="3">
        <v>1.83E-3</v>
      </c>
      <c r="BO10" s="3">
        <v>2.3230000000000001E-2</v>
      </c>
      <c r="BP10" s="3">
        <v>1.983E-2</v>
      </c>
      <c r="BQ10" s="3">
        <v>2.7959999999999999E-2</v>
      </c>
      <c r="BR10" s="3">
        <v>1.523E-2</v>
      </c>
      <c r="BS10" s="3">
        <v>1.9779999999999999E-2</v>
      </c>
      <c r="BT10" s="3">
        <v>6.5070000000000003E-2</v>
      </c>
      <c r="BU10" s="3">
        <v>5.704E-2</v>
      </c>
      <c r="BV10" s="3">
        <v>2.912E-2</v>
      </c>
      <c r="BW10" s="3">
        <v>0.12564</v>
      </c>
      <c r="BX10" s="3">
        <v>0.11065999999999999</v>
      </c>
      <c r="BY10" s="3">
        <v>0.13111</v>
      </c>
      <c r="BZ10" s="3">
        <v>0</v>
      </c>
      <c r="CA10" s="3">
        <v>0</v>
      </c>
      <c r="CB10" s="3">
        <v>6.0000000000000002E-5</v>
      </c>
      <c r="CC10" s="3">
        <v>1.32E-3</v>
      </c>
      <c r="CD10" s="3">
        <v>1.6490000000000001E-2</v>
      </c>
      <c r="CE10" s="3">
        <v>1.388E-2</v>
      </c>
      <c r="CF10" s="3">
        <v>1.932E-2</v>
      </c>
      <c r="CG10" s="3">
        <v>1.0959999999999999E-2</v>
      </c>
      <c r="CH10" s="3">
        <v>1.222E-2</v>
      </c>
      <c r="CI10" s="3">
        <v>3.1850000000000003E-2</v>
      </c>
      <c r="CJ10" s="3">
        <v>3.075E-2</v>
      </c>
      <c r="CK10" s="3">
        <v>1.4800000000000001E-2</v>
      </c>
      <c r="CL10" s="3">
        <v>7.4569999999999997E-2</v>
      </c>
      <c r="CM10" s="3">
        <v>5.4239999999999997E-2</v>
      </c>
      <c r="CN10" s="3">
        <v>0.11262</v>
      </c>
      <c r="CO10" s="3">
        <v>0</v>
      </c>
      <c r="CP10" s="3">
        <v>0</v>
      </c>
      <c r="CQ10" s="3">
        <v>6.0000000000000002E-5</v>
      </c>
      <c r="CR10" s="3">
        <v>9.3000000000000005E-4</v>
      </c>
      <c r="CS10" s="3">
        <v>1.1769999999999999E-2</v>
      </c>
      <c r="CT10" s="3">
        <v>9.8300000000000002E-3</v>
      </c>
      <c r="CU10" s="3">
        <v>1.3559999999999999E-2</v>
      </c>
      <c r="CV10" s="3">
        <v>7.4000000000000003E-3</v>
      </c>
      <c r="CW10" s="3">
        <v>1.2370000000000001E-2</v>
      </c>
      <c r="CX10" s="3">
        <v>2.1760000000000002E-2</v>
      </c>
      <c r="CY10" s="3">
        <v>1.8079999999999999E-2</v>
      </c>
      <c r="CZ10" s="3">
        <v>1.0529999999999999E-2</v>
      </c>
      <c r="DA10" s="3">
        <v>5.2400000000000002E-2</v>
      </c>
      <c r="DB10" s="3">
        <v>2.4340000000000001E-2</v>
      </c>
      <c r="DC10" s="3">
        <v>9.8150000000000001E-2</v>
      </c>
      <c r="DD10" s="3">
        <v>0</v>
      </c>
      <c r="DE10" s="3">
        <v>0</v>
      </c>
      <c r="DF10" s="3">
        <v>2.0000000000000002E-5</v>
      </c>
      <c r="DG10" s="3">
        <v>5.2999999999999998E-4</v>
      </c>
      <c r="DH10" s="3">
        <v>6.8799999999999998E-3</v>
      </c>
      <c r="DI10" s="3">
        <v>5.7400000000000003E-3</v>
      </c>
      <c r="DJ10" s="3">
        <v>7.8499999999999993E-3</v>
      </c>
      <c r="DK10" s="3">
        <v>2.6800000000000001E-3</v>
      </c>
      <c r="DL10" s="3">
        <v>5.0800000000000003E-3</v>
      </c>
      <c r="DM10" s="3">
        <v>8.8599999999999998E-3</v>
      </c>
      <c r="DN10" s="3">
        <v>9.1199999999999996E-3</v>
      </c>
      <c r="DO10" s="3">
        <v>6.0200000000000002E-3</v>
      </c>
      <c r="DP10" s="3">
        <v>3.5189999999999999E-2</v>
      </c>
      <c r="DQ10" s="3">
        <v>1.521E-2</v>
      </c>
      <c r="DR10" s="3">
        <v>8.6860000000000007E-2</v>
      </c>
      <c r="DS10" s="3">
        <v>0</v>
      </c>
      <c r="DT10" s="3">
        <v>0</v>
      </c>
      <c r="DU10" s="3">
        <v>0</v>
      </c>
      <c r="DV10" s="3">
        <v>2.7E-4</v>
      </c>
      <c r="DW10" s="3">
        <v>3.7399999999999998E-3</v>
      </c>
      <c r="DX10" s="3">
        <v>3.0699999999999998E-3</v>
      </c>
      <c r="DY10" s="3">
        <v>4.2199999999999998E-3</v>
      </c>
      <c r="DZ10" s="3">
        <v>1.4300000000000001E-3</v>
      </c>
      <c r="EA10" s="3">
        <v>2.7899999999999999E-3</v>
      </c>
      <c r="EB10" s="3">
        <v>5.5599999999999998E-3</v>
      </c>
      <c r="EC10" s="3">
        <v>6.3099999999999996E-3</v>
      </c>
      <c r="ED10" s="3">
        <v>3.5200000000000001E-3</v>
      </c>
      <c r="EE10" s="3">
        <v>1.8630000000000001E-2</v>
      </c>
      <c r="EF10" s="3">
        <v>7.7299999999999999E-3</v>
      </c>
      <c r="EG10" s="3">
        <v>7.7310000000000004E-2</v>
      </c>
      <c r="EH10" s="3">
        <v>0</v>
      </c>
      <c r="EI10" s="3">
        <v>0</v>
      </c>
      <c r="EJ10" s="3">
        <v>1.2E-4</v>
      </c>
      <c r="EK10" s="3">
        <v>2.63E-3</v>
      </c>
      <c r="EL10" s="3">
        <v>2.2300000000000002E-3</v>
      </c>
      <c r="EM10" s="3">
        <v>4.0000000000000001E-3</v>
      </c>
      <c r="EN10" s="3">
        <v>5.4599999999999996E-3</v>
      </c>
      <c r="EO10" s="3">
        <v>1.14E-3</v>
      </c>
      <c r="EP10" s="3">
        <v>2.8700000000000002E-3</v>
      </c>
      <c r="EQ10" s="3">
        <v>3.1800000000000001E-3</v>
      </c>
      <c r="ER10" s="3">
        <v>2.3700000000000001E-3</v>
      </c>
      <c r="ES10" s="3">
        <v>1.5900000000000001E-3</v>
      </c>
      <c r="ET10" s="3">
        <v>5.2399999999999999E-3</v>
      </c>
      <c r="EU10" s="3">
        <v>3.8899999999999998E-3</v>
      </c>
      <c r="EV10" s="3">
        <v>0</v>
      </c>
      <c r="EW10" s="3">
        <v>0</v>
      </c>
      <c r="EX10" s="3">
        <v>0</v>
      </c>
      <c r="EY10" s="3">
        <v>0</v>
      </c>
      <c r="EZ10" s="3">
        <v>0</v>
      </c>
      <c r="FA10" s="3">
        <v>3.3E-3</v>
      </c>
      <c r="FB10" s="3">
        <v>0</v>
      </c>
      <c r="FC10" s="3">
        <v>0</v>
      </c>
      <c r="FD10" s="3">
        <v>0</v>
      </c>
      <c r="FE10" s="3">
        <v>0</v>
      </c>
      <c r="FF10" s="3">
        <v>0</v>
      </c>
      <c r="FG10" s="3">
        <v>0</v>
      </c>
      <c r="FH10" s="3">
        <v>0</v>
      </c>
      <c r="FI10" s="3">
        <v>0</v>
      </c>
      <c r="FJ10" s="3">
        <v>0</v>
      </c>
      <c r="FK10" s="3">
        <v>0</v>
      </c>
      <c r="FL10" s="3">
        <v>0</v>
      </c>
      <c r="FM10" s="3">
        <v>0</v>
      </c>
      <c r="FN10" s="3">
        <v>8.0999999999999996E-4</v>
      </c>
      <c r="FO10" s="3">
        <v>1.3339999999999999E-2</v>
      </c>
      <c r="FP10" s="3">
        <v>4.4080000000000001E-2</v>
      </c>
      <c r="FQ10" s="3">
        <v>4.5030000000000001E-2</v>
      </c>
      <c r="FR10" s="3">
        <v>6.4990000000000006E-2</v>
      </c>
      <c r="FS10" s="3">
        <v>4.265E-2</v>
      </c>
      <c r="FT10" s="3">
        <v>5.6230000000000002E-2</v>
      </c>
      <c r="FU10" s="3">
        <v>0.13145000000000001</v>
      </c>
      <c r="FV10" s="3">
        <v>0.10249</v>
      </c>
      <c r="FW10" s="3">
        <v>5.8909999999999997E-2</v>
      </c>
      <c r="FX10" s="3">
        <v>0.20796000000000001</v>
      </c>
      <c r="FY10" s="3">
        <v>0.24865000000000001</v>
      </c>
      <c r="FZ10" s="3">
        <v>7.5029999999999999E-2</v>
      </c>
      <c r="GA10" s="3">
        <v>0</v>
      </c>
      <c r="GB10" s="3">
        <v>0</v>
      </c>
      <c r="GC10" s="3">
        <v>5.0000000000000002E-5</v>
      </c>
      <c r="GD10" s="3">
        <v>9.7999999999999997E-4</v>
      </c>
      <c r="GE10" s="3">
        <v>9.4900000000000002E-3</v>
      </c>
      <c r="GF10" s="3">
        <v>7.92E-3</v>
      </c>
      <c r="GG10" s="3">
        <v>1.0919999999999999E-2</v>
      </c>
      <c r="GH10" s="3">
        <v>5.4400000000000004E-3</v>
      </c>
      <c r="GI10" s="3">
        <v>7.6499999999999997E-3</v>
      </c>
      <c r="GJ10" s="3">
        <v>1.601E-2</v>
      </c>
      <c r="GK10" s="3">
        <v>1.4749999999999999E-2</v>
      </c>
      <c r="GL10" s="3">
        <v>7.7999999999999996E-3</v>
      </c>
      <c r="GM10" s="3">
        <v>3.9329999999999997E-2</v>
      </c>
      <c r="GN10" s="3">
        <v>2.2009999999999998E-2</v>
      </c>
      <c r="GO10" s="3">
        <v>7.3209999999999997E-2</v>
      </c>
    </row>
    <row r="11" spans="1:197">
      <c r="A11" s="3" t="s">
        <v>151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1.2999999999999999E-4</v>
      </c>
      <c r="P11" s="3">
        <v>0</v>
      </c>
      <c r="Q11" s="3">
        <v>0</v>
      </c>
      <c r="R11" s="3">
        <v>0</v>
      </c>
      <c r="S11" s="3">
        <v>0</v>
      </c>
      <c r="T11" s="3">
        <v>3.0000000000000001E-5</v>
      </c>
      <c r="U11" s="3">
        <v>6.3000000000000003E-4</v>
      </c>
      <c r="V11" s="3">
        <v>1.8380000000000001E-2</v>
      </c>
      <c r="W11" s="3">
        <v>1.9369999999999998E-2</v>
      </c>
      <c r="X11" s="3">
        <v>1.8530000000000001E-2</v>
      </c>
      <c r="Y11" s="3">
        <v>3.832E-2</v>
      </c>
      <c r="Z11" s="3">
        <v>5.7759999999999999E-2</v>
      </c>
      <c r="AA11" s="3">
        <v>4.0529999999999997E-2</v>
      </c>
      <c r="AB11" s="3">
        <v>7.6299999999999996E-3</v>
      </c>
      <c r="AC11" s="3">
        <v>1.6000000000000001E-3</v>
      </c>
      <c r="AD11" s="3">
        <v>1.1000000000000001E-3</v>
      </c>
      <c r="AE11" s="3">
        <v>4.6999999999999999E-4</v>
      </c>
      <c r="AF11" s="3">
        <v>0</v>
      </c>
      <c r="AG11" s="3">
        <v>0</v>
      </c>
      <c r="AH11" s="3">
        <v>0</v>
      </c>
      <c r="AI11" s="3">
        <v>2.9E-4</v>
      </c>
      <c r="AJ11" s="3">
        <v>4.7000000000000002E-3</v>
      </c>
      <c r="AK11" s="3">
        <v>2.341E-2</v>
      </c>
      <c r="AL11" s="3">
        <v>2.3689999999999999E-2</v>
      </c>
      <c r="AM11" s="3">
        <v>2.4129999999999999E-2</v>
      </c>
      <c r="AN11" s="3">
        <v>1.8489999999999999E-2</v>
      </c>
      <c r="AO11" s="3">
        <v>2.7969999999999998E-2</v>
      </c>
      <c r="AP11" s="3">
        <v>3.9800000000000002E-2</v>
      </c>
      <c r="AQ11" s="3">
        <v>6.3E-3</v>
      </c>
      <c r="AR11" s="3">
        <v>9.8999999999999999E-4</v>
      </c>
      <c r="AS11" s="3">
        <v>8.8400000000000006E-3</v>
      </c>
      <c r="AT11" s="3">
        <v>1.1950000000000001E-2</v>
      </c>
      <c r="AU11" s="3">
        <v>0</v>
      </c>
      <c r="AV11" s="3">
        <v>0</v>
      </c>
      <c r="AW11" s="3">
        <v>0</v>
      </c>
      <c r="AX11" s="3">
        <v>4.2000000000000002E-4</v>
      </c>
      <c r="AY11" s="3">
        <v>6.9100000000000003E-3</v>
      </c>
      <c r="AZ11" s="3">
        <v>1.294E-2</v>
      </c>
      <c r="BA11" s="3">
        <v>1.189E-2</v>
      </c>
      <c r="BB11" s="3">
        <v>1.238E-2</v>
      </c>
      <c r="BC11" s="3">
        <v>6.8199999999999997E-3</v>
      </c>
      <c r="BD11" s="3">
        <v>1.141E-2</v>
      </c>
      <c r="BE11" s="3">
        <v>3.2469999999999999E-2</v>
      </c>
      <c r="BF11" s="3">
        <v>3.15E-3</v>
      </c>
      <c r="BG11" s="3">
        <v>8.7000000000000001E-4</v>
      </c>
      <c r="BH11" s="3">
        <v>3.49E-3</v>
      </c>
      <c r="BI11" s="3">
        <v>1.017E-2</v>
      </c>
      <c r="BJ11" s="3">
        <v>0</v>
      </c>
      <c r="BK11" s="3">
        <v>0</v>
      </c>
      <c r="BL11" s="3">
        <v>0</v>
      </c>
      <c r="BM11" s="3">
        <v>2.0000000000000002E-5</v>
      </c>
      <c r="BN11" s="3">
        <v>5.5000000000000003E-4</v>
      </c>
      <c r="BO11" s="3">
        <v>7.26E-3</v>
      </c>
      <c r="BP11" s="3">
        <v>6.0099999999999997E-3</v>
      </c>
      <c r="BQ11" s="3">
        <v>6.2700000000000004E-3</v>
      </c>
      <c r="BR11" s="3">
        <v>7.8200000000000006E-3</v>
      </c>
      <c r="BS11" s="3">
        <v>1.2630000000000001E-2</v>
      </c>
      <c r="BT11" s="3">
        <v>1.8360000000000001E-2</v>
      </c>
      <c r="BU11" s="3">
        <v>1.92E-3</v>
      </c>
      <c r="BV11" s="3">
        <v>4.4999999999999999E-4</v>
      </c>
      <c r="BW11" s="3">
        <v>1.5200000000000001E-3</v>
      </c>
      <c r="BX11" s="3">
        <v>4.3E-3</v>
      </c>
      <c r="BY11" s="3">
        <v>0</v>
      </c>
      <c r="BZ11" s="3">
        <v>0</v>
      </c>
      <c r="CA11" s="3">
        <v>0</v>
      </c>
      <c r="CB11" s="3">
        <v>3.0000000000000001E-5</v>
      </c>
      <c r="CC11" s="3">
        <v>3.8999999999999999E-4</v>
      </c>
      <c r="CD11" s="3">
        <v>5.1900000000000002E-3</v>
      </c>
      <c r="CE11" s="3">
        <v>4.2500000000000003E-3</v>
      </c>
      <c r="CF11" s="3">
        <v>4.3400000000000001E-3</v>
      </c>
      <c r="CG11" s="3">
        <v>6.13E-3</v>
      </c>
      <c r="CH11" s="3">
        <v>7.4900000000000001E-3</v>
      </c>
      <c r="CI11" s="3">
        <v>9.0100000000000006E-3</v>
      </c>
      <c r="CJ11" s="3">
        <v>1.0399999999999999E-3</v>
      </c>
      <c r="CK11" s="3">
        <v>2.1000000000000001E-4</v>
      </c>
      <c r="CL11" s="3">
        <v>8.5999999999999998E-4</v>
      </c>
      <c r="CM11" s="3">
        <v>2.48E-3</v>
      </c>
      <c r="CN11" s="3">
        <v>0</v>
      </c>
      <c r="CO11" s="3">
        <v>0</v>
      </c>
      <c r="CP11" s="3">
        <v>0</v>
      </c>
      <c r="CQ11" s="3">
        <v>0</v>
      </c>
      <c r="CR11" s="3">
        <v>2.7E-4</v>
      </c>
      <c r="CS11" s="3">
        <v>3.7100000000000002E-3</v>
      </c>
      <c r="CT11" s="3">
        <v>3.0300000000000001E-3</v>
      </c>
      <c r="CU11" s="3">
        <v>3.0300000000000001E-3</v>
      </c>
      <c r="CV11" s="3">
        <v>3.65E-3</v>
      </c>
      <c r="CW11" s="3">
        <v>8.3899999999999999E-3</v>
      </c>
      <c r="CX11" s="3">
        <v>7.0400000000000003E-3</v>
      </c>
      <c r="CY11" s="3">
        <v>9.7999999999999997E-4</v>
      </c>
      <c r="CZ11" s="3">
        <v>1.9000000000000001E-4</v>
      </c>
      <c r="DA11" s="3">
        <v>7.2000000000000005E-4</v>
      </c>
      <c r="DB11" s="3">
        <v>1.1000000000000001E-3</v>
      </c>
      <c r="DC11" s="3">
        <v>0</v>
      </c>
      <c r="DD11" s="3">
        <v>0</v>
      </c>
      <c r="DE11" s="3">
        <v>0</v>
      </c>
      <c r="DF11" s="3">
        <v>0</v>
      </c>
      <c r="DG11" s="3">
        <v>1.9000000000000001E-4</v>
      </c>
      <c r="DH11" s="3">
        <v>2.2899999999999999E-3</v>
      </c>
      <c r="DI11" s="3">
        <v>1.81E-3</v>
      </c>
      <c r="DJ11" s="3">
        <v>1.82E-3</v>
      </c>
      <c r="DK11" s="3">
        <v>1.2899999999999999E-3</v>
      </c>
      <c r="DL11" s="3">
        <v>2.97E-3</v>
      </c>
      <c r="DM11" s="3">
        <v>2.8E-3</v>
      </c>
      <c r="DN11" s="3">
        <v>4.2000000000000002E-4</v>
      </c>
      <c r="DO11" s="3">
        <v>5.0000000000000002E-5</v>
      </c>
      <c r="DP11" s="3">
        <v>4.4999999999999999E-4</v>
      </c>
      <c r="DQ11" s="3">
        <v>7.1000000000000002E-4</v>
      </c>
      <c r="DR11" s="3">
        <v>0</v>
      </c>
      <c r="DS11" s="3">
        <v>0</v>
      </c>
      <c r="DT11" s="3">
        <v>0</v>
      </c>
      <c r="DU11" s="3">
        <v>0</v>
      </c>
      <c r="DV11" s="3">
        <v>6.0000000000000002E-5</v>
      </c>
      <c r="DW11" s="3">
        <v>1.1100000000000001E-3</v>
      </c>
      <c r="DX11" s="3">
        <v>9.6000000000000002E-4</v>
      </c>
      <c r="DY11" s="3">
        <v>9.2000000000000003E-4</v>
      </c>
      <c r="DZ11" s="3">
        <v>8.1999999999999998E-4</v>
      </c>
      <c r="EA11" s="3">
        <v>1.7799999999999999E-3</v>
      </c>
      <c r="EB11" s="3">
        <v>1.6999999999999999E-3</v>
      </c>
      <c r="EC11" s="3">
        <v>2.3000000000000001E-4</v>
      </c>
      <c r="ED11" s="3">
        <v>2.0000000000000002E-5</v>
      </c>
      <c r="EE11" s="3">
        <v>2.4000000000000001E-4</v>
      </c>
      <c r="EF11" s="3">
        <v>3.3E-4</v>
      </c>
      <c r="EG11" s="3">
        <v>0</v>
      </c>
      <c r="EH11" s="3">
        <v>0</v>
      </c>
      <c r="EI11" s="3">
        <v>0</v>
      </c>
      <c r="EJ11" s="3">
        <v>0</v>
      </c>
      <c r="EK11" s="3">
        <v>8.0000000000000004E-4</v>
      </c>
      <c r="EL11" s="3">
        <v>6.8999999999999997E-4</v>
      </c>
      <c r="EM11" s="3">
        <v>1.2899999999999999E-3</v>
      </c>
      <c r="EN11" s="3">
        <v>1.31E-3</v>
      </c>
      <c r="EO11" s="3">
        <v>9.5E-4</v>
      </c>
      <c r="EP11" s="3">
        <v>2.0500000000000002E-3</v>
      </c>
      <c r="EQ11" s="3">
        <v>1.81E-3</v>
      </c>
      <c r="ER11" s="3">
        <v>1.2E-4</v>
      </c>
      <c r="ES11" s="3">
        <v>1.0000000000000001E-5</v>
      </c>
      <c r="ET11" s="3">
        <v>6.9999999999999994E-5</v>
      </c>
      <c r="EU11" s="3">
        <v>1.2E-4</v>
      </c>
      <c r="EV11" s="3">
        <v>0</v>
      </c>
      <c r="EW11" s="3">
        <v>0</v>
      </c>
      <c r="EX11" s="3">
        <v>0</v>
      </c>
      <c r="EY11" s="3">
        <v>0</v>
      </c>
      <c r="EZ11" s="3">
        <v>0</v>
      </c>
      <c r="FA11" s="3">
        <v>1E-3</v>
      </c>
      <c r="FB11" s="3">
        <v>0</v>
      </c>
      <c r="FC11" s="3">
        <v>0</v>
      </c>
      <c r="FD11" s="3">
        <v>0</v>
      </c>
      <c r="FE11" s="3">
        <v>0</v>
      </c>
      <c r="FF11" s="3">
        <v>0</v>
      </c>
      <c r="FG11" s="3">
        <v>0</v>
      </c>
      <c r="FH11" s="3">
        <v>0</v>
      </c>
      <c r="FI11" s="3">
        <v>0</v>
      </c>
      <c r="FJ11" s="3">
        <v>0</v>
      </c>
      <c r="FK11" s="3">
        <v>0</v>
      </c>
      <c r="FL11" s="3">
        <v>0</v>
      </c>
      <c r="FM11" s="3">
        <v>0</v>
      </c>
      <c r="FN11" s="3">
        <v>2.5999999999999998E-4</v>
      </c>
      <c r="FO11" s="3">
        <v>4.3E-3</v>
      </c>
      <c r="FP11" s="3">
        <v>1.5509999999999999E-2</v>
      </c>
      <c r="FQ11" s="3">
        <v>1.486E-2</v>
      </c>
      <c r="FR11" s="3">
        <v>1.52E-2</v>
      </c>
      <c r="FS11" s="3">
        <v>1.157E-2</v>
      </c>
      <c r="FT11" s="3">
        <v>1.806E-2</v>
      </c>
      <c r="FU11" s="3">
        <v>3.116E-2</v>
      </c>
      <c r="FV11" s="3">
        <v>3.96E-3</v>
      </c>
      <c r="FW11" s="3">
        <v>7.9000000000000001E-4</v>
      </c>
      <c r="FX11" s="3">
        <v>4.9100000000000003E-3</v>
      </c>
      <c r="FY11" s="3">
        <v>9.11E-3</v>
      </c>
      <c r="FZ11" s="3">
        <v>0</v>
      </c>
      <c r="GA11" s="3">
        <v>0</v>
      </c>
      <c r="GB11" s="3">
        <v>0</v>
      </c>
      <c r="GC11" s="3">
        <v>1.0000000000000001E-5</v>
      </c>
      <c r="GD11" s="3">
        <v>2.9999999999999997E-4</v>
      </c>
      <c r="GE11" s="3">
        <v>3.0100000000000001E-3</v>
      </c>
      <c r="GF11" s="3">
        <v>2.47E-3</v>
      </c>
      <c r="GG11" s="3">
        <v>2.49E-3</v>
      </c>
      <c r="GH11" s="3">
        <v>2.98E-3</v>
      </c>
      <c r="GI11" s="3">
        <v>4.9500000000000004E-3</v>
      </c>
      <c r="GJ11" s="3">
        <v>4.9899999999999996E-3</v>
      </c>
      <c r="GK11" s="3">
        <v>6.2E-4</v>
      </c>
      <c r="GL11" s="3">
        <v>1.1E-4</v>
      </c>
      <c r="GM11" s="3">
        <v>5.1000000000000004E-4</v>
      </c>
      <c r="GN11" s="3">
        <v>1.09E-3</v>
      </c>
      <c r="GO11" s="3">
        <v>0</v>
      </c>
    </row>
    <row r="12" spans="1:197">
      <c r="A12" s="3" t="s">
        <v>152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2.0000000000000002E-5</v>
      </c>
      <c r="U12" s="3">
        <v>2.5000000000000001E-4</v>
      </c>
      <c r="V12" s="3">
        <v>5.5700000000000003E-3</v>
      </c>
      <c r="W12" s="3">
        <v>6.5100000000000002E-3</v>
      </c>
      <c r="X12" s="3">
        <v>8.9800000000000001E-3</v>
      </c>
      <c r="Y12" s="3">
        <v>1.7239999999999998E-2</v>
      </c>
      <c r="Z12" s="3">
        <v>1.321E-2</v>
      </c>
      <c r="AA12" s="3">
        <v>6.7999999999999996E-3</v>
      </c>
      <c r="AB12" s="3">
        <v>7.6999999999999996E-4</v>
      </c>
      <c r="AC12" s="3">
        <v>1.8000000000000001E-4</v>
      </c>
      <c r="AD12" s="3">
        <v>3.8999999999999999E-4</v>
      </c>
      <c r="AE12" s="3">
        <v>0</v>
      </c>
      <c r="AF12" s="3">
        <v>0</v>
      </c>
      <c r="AG12" s="3">
        <v>0</v>
      </c>
      <c r="AH12" s="3">
        <v>0</v>
      </c>
      <c r="AI12" s="3">
        <v>1.1E-4</v>
      </c>
      <c r="AJ12" s="3">
        <v>1.8E-3</v>
      </c>
      <c r="AK12" s="3">
        <v>7.8700000000000003E-3</v>
      </c>
      <c r="AL12" s="3">
        <v>8.26E-3</v>
      </c>
      <c r="AM12" s="3">
        <v>1.184E-2</v>
      </c>
      <c r="AN12" s="3">
        <v>1.153E-2</v>
      </c>
      <c r="AO12" s="3">
        <v>2.0799999999999998E-3</v>
      </c>
      <c r="AP12" s="3">
        <v>2.358E-2</v>
      </c>
      <c r="AQ12" s="3">
        <v>6.8000000000000005E-4</v>
      </c>
      <c r="AR12" s="3">
        <v>2.7E-4</v>
      </c>
      <c r="AS12" s="3">
        <v>1.753E-2</v>
      </c>
      <c r="AT12" s="3">
        <v>1.324E-2</v>
      </c>
      <c r="AU12" s="3">
        <v>0</v>
      </c>
      <c r="AV12" s="3">
        <v>0</v>
      </c>
      <c r="AW12" s="3">
        <v>0</v>
      </c>
      <c r="AX12" s="3">
        <v>1.6000000000000001E-4</v>
      </c>
      <c r="AY12" s="3">
        <v>2.65E-3</v>
      </c>
      <c r="AZ12" s="3">
        <v>4.62E-3</v>
      </c>
      <c r="BA12" s="3">
        <v>4.3099999999999996E-3</v>
      </c>
      <c r="BB12" s="3">
        <v>6.4200000000000004E-3</v>
      </c>
      <c r="BC12" s="3">
        <v>4.3699999999999998E-3</v>
      </c>
      <c r="BD12" s="3">
        <v>9.1400000000000006E-3</v>
      </c>
      <c r="BE12" s="3">
        <v>1.422E-2</v>
      </c>
      <c r="BF12" s="3">
        <v>5.9000000000000003E-4</v>
      </c>
      <c r="BG12" s="3">
        <v>1.4999999999999999E-4</v>
      </c>
      <c r="BH12" s="3">
        <v>2.7399999999999998E-3</v>
      </c>
      <c r="BI12" s="3">
        <v>1.269E-2</v>
      </c>
      <c r="BJ12" s="3">
        <v>0</v>
      </c>
      <c r="BK12" s="3">
        <v>0</v>
      </c>
      <c r="BL12" s="3">
        <v>0</v>
      </c>
      <c r="BM12" s="3">
        <v>0</v>
      </c>
      <c r="BN12" s="3">
        <v>1.9000000000000001E-4</v>
      </c>
      <c r="BO12" s="3">
        <v>2.6700000000000001E-3</v>
      </c>
      <c r="BP12" s="3">
        <v>2.2200000000000002E-3</v>
      </c>
      <c r="BQ12" s="3">
        <v>3.4299999999999999E-3</v>
      </c>
      <c r="BR12" s="3">
        <v>6.7799999999999996E-3</v>
      </c>
      <c r="BS12" s="3">
        <v>1.848E-2</v>
      </c>
      <c r="BT12" s="3">
        <v>8.8299999999999993E-3</v>
      </c>
      <c r="BU12" s="3">
        <v>3.8000000000000002E-4</v>
      </c>
      <c r="BV12" s="3">
        <v>6.9999999999999994E-5</v>
      </c>
      <c r="BW12" s="3">
        <v>1.1999999999999999E-3</v>
      </c>
      <c r="BX12" s="3">
        <v>5.4799999999999996E-3</v>
      </c>
      <c r="BY12" s="3">
        <v>0</v>
      </c>
      <c r="BZ12" s="3">
        <v>0</v>
      </c>
      <c r="CA12" s="3">
        <v>0</v>
      </c>
      <c r="CB12" s="3">
        <v>0</v>
      </c>
      <c r="CC12" s="3">
        <v>1.3999999999999999E-4</v>
      </c>
      <c r="CD12" s="3">
        <v>1.8799999999999999E-3</v>
      </c>
      <c r="CE12" s="3">
        <v>1.5399999999999999E-3</v>
      </c>
      <c r="CF12" s="3">
        <v>2.2100000000000002E-3</v>
      </c>
      <c r="CG12" s="3">
        <v>5.2900000000000004E-3</v>
      </c>
      <c r="CH12" s="3">
        <v>1.108E-2</v>
      </c>
      <c r="CI12" s="3">
        <v>4.1000000000000003E-3</v>
      </c>
      <c r="CJ12" s="3">
        <v>1.9000000000000001E-4</v>
      </c>
      <c r="CK12" s="3">
        <v>4.0000000000000003E-5</v>
      </c>
      <c r="CL12" s="3">
        <v>7.1000000000000002E-4</v>
      </c>
      <c r="CM12" s="3">
        <v>3.2799999999999999E-3</v>
      </c>
      <c r="CN12" s="3">
        <v>0</v>
      </c>
      <c r="CO12" s="3">
        <v>0</v>
      </c>
      <c r="CP12" s="3">
        <v>0</v>
      </c>
      <c r="CQ12" s="3">
        <v>0</v>
      </c>
      <c r="CR12" s="3">
        <v>1.2E-4</v>
      </c>
      <c r="CS12" s="3">
        <v>1.33E-3</v>
      </c>
      <c r="CT12" s="3">
        <v>1.1100000000000001E-3</v>
      </c>
      <c r="CU12" s="3">
        <v>1.4400000000000001E-3</v>
      </c>
      <c r="CV12" s="3">
        <v>2.9199999999999999E-3</v>
      </c>
      <c r="CW12" s="3">
        <v>8.1899999999999994E-3</v>
      </c>
      <c r="CX12" s="3">
        <v>1.0499999999999999E-3</v>
      </c>
      <c r="CY12" s="3">
        <v>2.3000000000000001E-4</v>
      </c>
      <c r="CZ12" s="3">
        <v>9.0000000000000006E-5</v>
      </c>
      <c r="DA12" s="3">
        <v>1E-4</v>
      </c>
      <c r="DB12" s="3">
        <v>1.65E-3</v>
      </c>
      <c r="DC12" s="3">
        <v>0</v>
      </c>
      <c r="DD12" s="3">
        <v>0</v>
      </c>
      <c r="DE12" s="3">
        <v>0</v>
      </c>
      <c r="DF12" s="3">
        <v>0</v>
      </c>
      <c r="DG12" s="3">
        <v>8.0000000000000007E-5</v>
      </c>
      <c r="DH12" s="3">
        <v>8.1999999999999998E-4</v>
      </c>
      <c r="DI12" s="3">
        <v>6.4000000000000005E-4</v>
      </c>
      <c r="DJ12" s="3">
        <v>8.1999999999999998E-4</v>
      </c>
      <c r="DK12" s="3">
        <v>1.0499999999999999E-3</v>
      </c>
      <c r="DL12" s="3">
        <v>2.8800000000000002E-3</v>
      </c>
      <c r="DM12" s="3">
        <v>2.9999999999999997E-4</v>
      </c>
      <c r="DN12" s="3">
        <v>6.0000000000000002E-5</v>
      </c>
      <c r="DO12" s="3">
        <v>6.0000000000000002E-5</v>
      </c>
      <c r="DP12" s="3">
        <v>6.0000000000000002E-5</v>
      </c>
      <c r="DQ12" s="3">
        <v>1.1000000000000001E-3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3.8999999999999999E-4</v>
      </c>
      <c r="DX12" s="3">
        <v>3.6999999999999999E-4</v>
      </c>
      <c r="DY12" s="3">
        <v>4.4000000000000002E-4</v>
      </c>
      <c r="DZ12" s="3">
        <v>5.9000000000000003E-4</v>
      </c>
      <c r="EA12" s="3">
        <v>1.7099999999999999E-3</v>
      </c>
      <c r="EB12" s="3">
        <v>1.6000000000000001E-4</v>
      </c>
      <c r="EC12" s="3">
        <v>0</v>
      </c>
      <c r="ED12" s="3">
        <v>0</v>
      </c>
      <c r="EE12" s="3">
        <v>3.0000000000000001E-5</v>
      </c>
      <c r="EF12" s="3">
        <v>5.6999999999999998E-4</v>
      </c>
      <c r="EG12" s="3">
        <v>0</v>
      </c>
      <c r="EH12" s="3">
        <v>0</v>
      </c>
      <c r="EI12" s="3">
        <v>0</v>
      </c>
      <c r="EJ12" s="3">
        <v>0</v>
      </c>
      <c r="EK12" s="3">
        <v>2.5999999999999998E-4</v>
      </c>
      <c r="EL12" s="3">
        <v>2.5000000000000001E-4</v>
      </c>
      <c r="EM12" s="3">
        <v>4.8999999999999998E-4</v>
      </c>
      <c r="EN12" s="3">
        <v>8.1999999999999998E-4</v>
      </c>
      <c r="EO12" s="3">
        <v>6.7000000000000002E-4</v>
      </c>
      <c r="EP12" s="3">
        <v>1.9300000000000001E-3</v>
      </c>
      <c r="EQ12" s="3">
        <v>1E-4</v>
      </c>
      <c r="ER12" s="3">
        <v>0</v>
      </c>
      <c r="ES12" s="3">
        <v>0</v>
      </c>
      <c r="ET12" s="3">
        <v>1.0000000000000001E-5</v>
      </c>
      <c r="EU12" s="3">
        <v>1.7000000000000001E-4</v>
      </c>
      <c r="EV12" s="3">
        <v>0</v>
      </c>
      <c r="EW12" s="3">
        <v>0</v>
      </c>
      <c r="EX12" s="3">
        <v>0</v>
      </c>
      <c r="EY12" s="3">
        <v>0</v>
      </c>
      <c r="EZ12" s="3">
        <v>0</v>
      </c>
      <c r="FA12" s="3">
        <v>3.3E-4</v>
      </c>
      <c r="FB12" s="3">
        <v>0</v>
      </c>
      <c r="FC12" s="3">
        <v>0</v>
      </c>
      <c r="FD12" s="3">
        <v>0</v>
      </c>
      <c r="FE12" s="3">
        <v>0</v>
      </c>
      <c r="FF12" s="3">
        <v>0</v>
      </c>
      <c r="FG12" s="3">
        <v>0</v>
      </c>
      <c r="FH12" s="3">
        <v>0</v>
      </c>
      <c r="FI12" s="3">
        <v>0</v>
      </c>
      <c r="FJ12" s="3">
        <v>0</v>
      </c>
      <c r="FK12" s="3">
        <v>0</v>
      </c>
      <c r="FL12" s="3">
        <v>0</v>
      </c>
      <c r="FM12" s="3">
        <v>0</v>
      </c>
      <c r="FN12" s="3">
        <v>1E-4</v>
      </c>
      <c r="FO12" s="3">
        <v>1.64E-3</v>
      </c>
      <c r="FP12" s="3">
        <v>5.3699999999999998E-3</v>
      </c>
      <c r="FQ12" s="3">
        <v>5.28E-3</v>
      </c>
      <c r="FR12" s="3">
        <v>7.7000000000000002E-3</v>
      </c>
      <c r="FS12" s="3">
        <v>7.8200000000000006E-3</v>
      </c>
      <c r="FT12" s="3">
        <v>9.0500000000000008E-3</v>
      </c>
      <c r="FU12" s="3">
        <v>1.6330000000000001E-2</v>
      </c>
      <c r="FV12" s="3">
        <v>5.5999999999999995E-4</v>
      </c>
      <c r="FW12" s="3">
        <v>1.7000000000000001E-4</v>
      </c>
      <c r="FX12" s="3">
        <v>7.9299999999999995E-3</v>
      </c>
      <c r="FY12" s="3">
        <v>1.082E-2</v>
      </c>
      <c r="FZ12" s="3">
        <v>0</v>
      </c>
      <c r="GA12" s="3">
        <v>0</v>
      </c>
      <c r="GB12" s="3">
        <v>0</v>
      </c>
      <c r="GC12" s="3">
        <v>0</v>
      </c>
      <c r="GD12" s="3">
        <v>1.1E-4</v>
      </c>
      <c r="GE12" s="3">
        <v>1.08E-3</v>
      </c>
      <c r="GF12" s="3">
        <v>8.9999999999999998E-4</v>
      </c>
      <c r="GG12" s="3">
        <v>1.24E-3</v>
      </c>
      <c r="GH12" s="3">
        <v>2.48E-3</v>
      </c>
      <c r="GI12" s="3">
        <v>5.8799999999999998E-3</v>
      </c>
      <c r="GJ12" s="3">
        <v>1.4599999999999999E-3</v>
      </c>
      <c r="GK12" s="3">
        <v>1.1E-4</v>
      </c>
      <c r="GL12" s="3">
        <v>4.0000000000000003E-5</v>
      </c>
      <c r="GM12" s="3">
        <v>2.3000000000000001E-4</v>
      </c>
      <c r="GN12" s="3">
        <v>1.5399999999999999E-3</v>
      </c>
      <c r="GO12" s="3">
        <v>0</v>
      </c>
    </row>
    <row r="13" spans="1:197">
      <c r="A13" s="3" t="s">
        <v>153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3.8000000000000002E-4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1.7000000000000001E-4</v>
      </c>
      <c r="V13" s="3">
        <v>3.5799999999999998E-3</v>
      </c>
      <c r="W13" s="3">
        <v>4.1799999999999997E-3</v>
      </c>
      <c r="X13" s="3">
        <v>6.0899999999999999E-3</v>
      </c>
      <c r="Y13" s="3">
        <v>7.5399999999999998E-3</v>
      </c>
      <c r="Z13" s="3">
        <v>1.5270000000000001E-2</v>
      </c>
      <c r="AA13" s="3">
        <v>4.15E-3</v>
      </c>
      <c r="AB13" s="3">
        <v>3.8E-3</v>
      </c>
      <c r="AC13" s="3">
        <v>4.0000000000000003E-5</v>
      </c>
      <c r="AD13" s="3">
        <v>8.4000000000000003E-4</v>
      </c>
      <c r="AE13" s="3">
        <v>9.0000000000000006E-5</v>
      </c>
      <c r="AF13" s="3">
        <v>0</v>
      </c>
      <c r="AG13" s="3">
        <v>0</v>
      </c>
      <c r="AH13" s="3">
        <v>0</v>
      </c>
      <c r="AI13" s="3">
        <v>8.0000000000000007E-5</v>
      </c>
      <c r="AJ13" s="3">
        <v>1.16E-3</v>
      </c>
      <c r="AK13" s="3">
        <v>5.1000000000000004E-3</v>
      </c>
      <c r="AL13" s="3">
        <v>5.3299999999999997E-3</v>
      </c>
      <c r="AM13" s="3">
        <v>7.8300000000000002E-3</v>
      </c>
      <c r="AN13" s="3">
        <v>7.5500000000000003E-3</v>
      </c>
      <c r="AO13" s="3">
        <v>8.8699999999999994E-3</v>
      </c>
      <c r="AP13" s="3">
        <v>6.6100000000000004E-3</v>
      </c>
      <c r="AQ13" s="3">
        <v>4.15E-3</v>
      </c>
      <c r="AR13" s="3">
        <v>8.0000000000000007E-5</v>
      </c>
      <c r="AS13" s="3">
        <v>5.3699999999999998E-3</v>
      </c>
      <c r="AT13" s="3">
        <v>1.6930000000000001E-2</v>
      </c>
      <c r="AU13" s="3">
        <v>0</v>
      </c>
      <c r="AV13" s="3">
        <v>0</v>
      </c>
      <c r="AW13" s="3">
        <v>0</v>
      </c>
      <c r="AX13" s="3">
        <v>9.0000000000000006E-5</v>
      </c>
      <c r="AY13" s="3">
        <v>1.7099999999999999E-3</v>
      </c>
      <c r="AZ13" s="3">
        <v>2.98E-3</v>
      </c>
      <c r="BA13" s="3">
        <v>2.7799999999999999E-3</v>
      </c>
      <c r="BB13" s="3">
        <v>4.2100000000000002E-3</v>
      </c>
      <c r="BC13" s="3">
        <v>2.5699999999999998E-3</v>
      </c>
      <c r="BD13" s="3">
        <v>5.1900000000000002E-3</v>
      </c>
      <c r="BE13" s="3">
        <v>1.1990000000000001E-2</v>
      </c>
      <c r="BF13" s="3">
        <v>2.81E-3</v>
      </c>
      <c r="BG13" s="3">
        <v>1.7000000000000001E-4</v>
      </c>
      <c r="BH13" s="3">
        <v>5.1000000000000004E-3</v>
      </c>
      <c r="BI13" s="3">
        <v>1.338E-2</v>
      </c>
      <c r="BJ13" s="3">
        <v>0</v>
      </c>
      <c r="BK13" s="3">
        <v>0</v>
      </c>
      <c r="BL13" s="3">
        <v>0</v>
      </c>
      <c r="BM13" s="3">
        <v>0</v>
      </c>
      <c r="BN13" s="3">
        <v>1.3999999999999999E-4</v>
      </c>
      <c r="BO13" s="3">
        <v>1.73E-3</v>
      </c>
      <c r="BP13" s="3">
        <v>1.4400000000000001E-3</v>
      </c>
      <c r="BQ13" s="3">
        <v>2.0999999999999999E-3</v>
      </c>
      <c r="BR13" s="3">
        <v>6.8300000000000001E-3</v>
      </c>
      <c r="BS13" s="3">
        <v>6.28E-3</v>
      </c>
      <c r="BT13" s="3">
        <v>6.7299999999999999E-3</v>
      </c>
      <c r="BU13" s="3">
        <v>1.6800000000000001E-3</v>
      </c>
      <c r="BV13" s="3">
        <v>8.0000000000000007E-5</v>
      </c>
      <c r="BW13" s="3">
        <v>2.2699999999999999E-3</v>
      </c>
      <c r="BX13" s="3">
        <v>5.8500000000000002E-3</v>
      </c>
      <c r="BY13" s="3">
        <v>0</v>
      </c>
      <c r="BZ13" s="3">
        <v>0</v>
      </c>
      <c r="CA13" s="3">
        <v>0</v>
      </c>
      <c r="CB13" s="3">
        <v>0</v>
      </c>
      <c r="CC13" s="3">
        <v>9.0000000000000006E-5</v>
      </c>
      <c r="CD13" s="3">
        <v>1.1999999999999999E-3</v>
      </c>
      <c r="CE13" s="3">
        <v>9.8999999999999999E-4</v>
      </c>
      <c r="CF13" s="3">
        <v>1.5100000000000001E-3</v>
      </c>
      <c r="CG13" s="3">
        <v>5.3600000000000002E-3</v>
      </c>
      <c r="CH13" s="3">
        <v>4.15E-3</v>
      </c>
      <c r="CI13" s="3">
        <v>3.5500000000000002E-3</v>
      </c>
      <c r="CJ13" s="3">
        <v>1.15E-3</v>
      </c>
      <c r="CK13" s="3">
        <v>6.9999999999999994E-5</v>
      </c>
      <c r="CL13" s="3">
        <v>1.32E-3</v>
      </c>
      <c r="CM13" s="3">
        <v>3.4299999999999999E-3</v>
      </c>
      <c r="CN13" s="3">
        <v>0</v>
      </c>
      <c r="CO13" s="3">
        <v>0</v>
      </c>
      <c r="CP13" s="3">
        <v>0</v>
      </c>
      <c r="CQ13" s="3">
        <v>0</v>
      </c>
      <c r="CR13" s="3">
        <v>6.0000000000000002E-5</v>
      </c>
      <c r="CS13" s="3">
        <v>8.7000000000000001E-4</v>
      </c>
      <c r="CT13" s="3">
        <v>7.2999999999999996E-4</v>
      </c>
      <c r="CU13" s="3">
        <v>1.0499999999999999E-3</v>
      </c>
      <c r="CV13" s="3">
        <v>2.97E-3</v>
      </c>
      <c r="CW13" s="3">
        <v>4.4299999999999999E-3</v>
      </c>
      <c r="CX13" s="3">
        <v>6.2300000000000003E-3</v>
      </c>
      <c r="CY13" s="3">
        <v>8.1999999999999998E-4</v>
      </c>
      <c r="CZ13" s="3">
        <v>8.0000000000000007E-5</v>
      </c>
      <c r="DA13" s="3">
        <v>1.2999999999999999E-3</v>
      </c>
      <c r="DB13" s="3">
        <v>1.42E-3</v>
      </c>
      <c r="DC13" s="3">
        <v>0</v>
      </c>
      <c r="DD13" s="3">
        <v>0</v>
      </c>
      <c r="DE13" s="3">
        <v>0</v>
      </c>
      <c r="DF13" s="3">
        <v>0</v>
      </c>
      <c r="DG13" s="3">
        <v>6.9999999999999994E-5</v>
      </c>
      <c r="DH13" s="3">
        <v>4.8999999999999998E-4</v>
      </c>
      <c r="DI13" s="3">
        <v>4.0000000000000002E-4</v>
      </c>
      <c r="DJ13" s="3">
        <v>6.9999999999999999E-4</v>
      </c>
      <c r="DK13" s="3">
        <v>1.0399999999999999E-3</v>
      </c>
      <c r="DL13" s="3">
        <v>1.64E-3</v>
      </c>
      <c r="DM13" s="3">
        <v>2.5899999999999999E-3</v>
      </c>
      <c r="DN13" s="3">
        <v>3.8000000000000002E-4</v>
      </c>
      <c r="DO13" s="3">
        <v>3.0000000000000001E-5</v>
      </c>
      <c r="DP13" s="3">
        <v>7.9000000000000001E-4</v>
      </c>
      <c r="DQ13" s="3">
        <v>9.2000000000000003E-4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2.7E-4</v>
      </c>
      <c r="DX13" s="3">
        <v>2.5999999999999998E-4</v>
      </c>
      <c r="DY13" s="3">
        <v>2.5000000000000001E-4</v>
      </c>
      <c r="DZ13" s="3">
        <v>6.4000000000000005E-4</v>
      </c>
      <c r="EA13" s="3">
        <v>8.4000000000000003E-4</v>
      </c>
      <c r="EB13" s="3">
        <v>1.67E-3</v>
      </c>
      <c r="EC13" s="3">
        <v>2.1000000000000001E-4</v>
      </c>
      <c r="ED13" s="3">
        <v>2.0000000000000002E-5</v>
      </c>
      <c r="EE13" s="3">
        <v>4.4000000000000002E-4</v>
      </c>
      <c r="EF13" s="3">
        <v>3.8999999999999999E-4</v>
      </c>
      <c r="EG13" s="3">
        <v>0</v>
      </c>
      <c r="EH13" s="3">
        <v>0</v>
      </c>
      <c r="EI13" s="3">
        <v>0</v>
      </c>
      <c r="EJ13" s="3">
        <v>0</v>
      </c>
      <c r="EK13" s="3">
        <v>2.5000000000000001E-4</v>
      </c>
      <c r="EL13" s="3">
        <v>1.2E-4</v>
      </c>
      <c r="EM13" s="3">
        <v>3.4000000000000002E-4</v>
      </c>
      <c r="EN13" s="3">
        <v>4.4000000000000002E-4</v>
      </c>
      <c r="EO13" s="3">
        <v>8.4000000000000003E-4</v>
      </c>
      <c r="EP13" s="3">
        <v>1.1000000000000001E-3</v>
      </c>
      <c r="EQ13" s="3">
        <v>1.83E-3</v>
      </c>
      <c r="ER13" s="3">
        <v>1.8000000000000001E-4</v>
      </c>
      <c r="ES13" s="3">
        <v>1.0000000000000001E-5</v>
      </c>
      <c r="ET13" s="3">
        <v>1.2999999999999999E-4</v>
      </c>
      <c r="EU13" s="3">
        <v>2.0000000000000001E-4</v>
      </c>
      <c r="EV13" s="3">
        <v>0</v>
      </c>
      <c r="EW13" s="3">
        <v>0</v>
      </c>
      <c r="EX13" s="3">
        <v>0</v>
      </c>
      <c r="EY13" s="3">
        <v>0</v>
      </c>
      <c r="EZ13" s="3">
        <v>0</v>
      </c>
      <c r="FA13" s="3">
        <v>3.1E-4</v>
      </c>
      <c r="FB13" s="3">
        <v>0</v>
      </c>
      <c r="FC13" s="3">
        <v>0</v>
      </c>
      <c r="FD13" s="3">
        <v>0</v>
      </c>
      <c r="FE13" s="3">
        <v>0</v>
      </c>
      <c r="FF13" s="3">
        <v>0</v>
      </c>
      <c r="FG13" s="3">
        <v>0</v>
      </c>
      <c r="FH13" s="3">
        <v>0</v>
      </c>
      <c r="FI13" s="3">
        <v>0</v>
      </c>
      <c r="FJ13" s="3">
        <v>0</v>
      </c>
      <c r="FK13" s="3">
        <v>0</v>
      </c>
      <c r="FL13" s="3">
        <v>0</v>
      </c>
      <c r="FM13" s="3">
        <v>0</v>
      </c>
      <c r="FN13" s="3">
        <v>6.0000000000000002E-5</v>
      </c>
      <c r="FO13" s="3">
        <v>1.07E-3</v>
      </c>
      <c r="FP13" s="3">
        <v>3.48E-3</v>
      </c>
      <c r="FQ13" s="3">
        <v>3.4099999999999998E-3</v>
      </c>
      <c r="FR13" s="3">
        <v>5.0400000000000002E-3</v>
      </c>
      <c r="FS13" s="3">
        <v>5.6899999999999997E-3</v>
      </c>
      <c r="FT13" s="3">
        <v>6.9100000000000003E-3</v>
      </c>
      <c r="FU13" s="3">
        <v>8.4499999999999992E-3</v>
      </c>
      <c r="FV13" s="3">
        <v>3.0000000000000001E-3</v>
      </c>
      <c r="FW13" s="3">
        <v>1.1E-4</v>
      </c>
      <c r="FX13" s="3">
        <v>4.3899999999999998E-3</v>
      </c>
      <c r="FY13" s="3">
        <v>1.256E-2</v>
      </c>
      <c r="FZ13" s="3">
        <v>0</v>
      </c>
      <c r="GA13" s="3">
        <v>0</v>
      </c>
      <c r="GB13" s="3">
        <v>0</v>
      </c>
      <c r="GC13" s="3">
        <v>0</v>
      </c>
      <c r="GD13" s="3">
        <v>8.0000000000000007E-5</v>
      </c>
      <c r="GE13" s="3">
        <v>6.8999999999999997E-4</v>
      </c>
      <c r="GF13" s="3">
        <v>5.9000000000000003E-4</v>
      </c>
      <c r="GG13" s="3">
        <v>8.7000000000000001E-4</v>
      </c>
      <c r="GH13" s="3">
        <v>2.5400000000000002E-3</v>
      </c>
      <c r="GI13" s="3">
        <v>2.6800000000000001E-3</v>
      </c>
      <c r="GJ13" s="3">
        <v>3.2699999999999999E-3</v>
      </c>
      <c r="GK13" s="3">
        <v>6.2E-4</v>
      </c>
      <c r="GL13" s="3">
        <v>5.0000000000000002E-5</v>
      </c>
      <c r="GM13" s="3">
        <v>8.7000000000000001E-4</v>
      </c>
      <c r="GN13" s="3">
        <v>1.49E-3</v>
      </c>
      <c r="GO13" s="3">
        <v>0</v>
      </c>
    </row>
    <row r="14" spans="1:197">
      <c r="A14" s="3" t="s">
        <v>154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1.1E-4</v>
      </c>
      <c r="U14" s="3">
        <v>2.0799999999999998E-3</v>
      </c>
      <c r="V14" s="3">
        <v>4.6559999999999997E-2</v>
      </c>
      <c r="W14" s="3">
        <v>5.6739999999999999E-2</v>
      </c>
      <c r="X14" s="3">
        <v>0.10553999999999999</v>
      </c>
      <c r="Y14" s="3">
        <v>6.5939999999999999E-2</v>
      </c>
      <c r="Z14" s="3">
        <v>0.29146</v>
      </c>
      <c r="AA14" s="3">
        <v>0.33899000000000001</v>
      </c>
      <c r="AB14" s="3">
        <v>8.1899999999999994E-3</v>
      </c>
      <c r="AC14" s="3">
        <v>1.5570000000000001E-2</v>
      </c>
      <c r="AD14" s="3">
        <v>3.4000000000000002E-4</v>
      </c>
      <c r="AE14" s="3">
        <v>4.1399999999999996E-3</v>
      </c>
      <c r="AF14" s="3">
        <v>0</v>
      </c>
      <c r="AG14" s="3">
        <v>0</v>
      </c>
      <c r="AH14" s="3">
        <v>0</v>
      </c>
      <c r="AI14" s="3">
        <v>1.0499999999999999E-3</v>
      </c>
      <c r="AJ14" s="3">
        <v>1.694E-2</v>
      </c>
      <c r="AK14" s="3">
        <v>7.5539999999999996E-2</v>
      </c>
      <c r="AL14" s="3">
        <v>8.4400000000000003E-2</v>
      </c>
      <c r="AM14" s="3">
        <v>0.16077</v>
      </c>
      <c r="AN14" s="3">
        <v>3.056E-2</v>
      </c>
      <c r="AO14" s="3">
        <v>0.14718999999999999</v>
      </c>
      <c r="AP14" s="3">
        <v>0.18869</v>
      </c>
      <c r="AQ14" s="3">
        <v>5.9300000000000004E-3</v>
      </c>
      <c r="AR14" s="3">
        <v>9.3900000000000008E-3</v>
      </c>
      <c r="AS14" s="3">
        <v>7.1000000000000002E-4</v>
      </c>
      <c r="AT14" s="3">
        <v>1.78E-2</v>
      </c>
      <c r="AU14" s="3">
        <v>0</v>
      </c>
      <c r="AV14" s="3">
        <v>0</v>
      </c>
      <c r="AW14" s="3">
        <v>0</v>
      </c>
      <c r="AX14" s="3">
        <v>1.5299999999999999E-3</v>
      </c>
      <c r="AY14" s="3">
        <v>2.4920000000000001E-2</v>
      </c>
      <c r="AZ14" s="3">
        <v>4.4540000000000003E-2</v>
      </c>
      <c r="BA14" s="3">
        <v>4.3090000000000003E-2</v>
      </c>
      <c r="BB14" s="3">
        <v>7.9380000000000006E-2</v>
      </c>
      <c r="BC14" s="3">
        <v>9.6699999999999998E-3</v>
      </c>
      <c r="BD14" s="3">
        <v>1.9140000000000001E-2</v>
      </c>
      <c r="BE14" s="3">
        <v>0.10036</v>
      </c>
      <c r="BF14" s="3">
        <v>2.5600000000000002E-3</v>
      </c>
      <c r="BG14" s="3">
        <v>4.1700000000000001E-3</v>
      </c>
      <c r="BH14" s="3">
        <v>2.31E-3</v>
      </c>
      <c r="BI14" s="3">
        <v>1.255E-2</v>
      </c>
      <c r="BJ14" s="3">
        <v>0</v>
      </c>
      <c r="BK14" s="3">
        <v>0</v>
      </c>
      <c r="BL14" s="3">
        <v>0</v>
      </c>
      <c r="BM14" s="3">
        <v>1.1E-4</v>
      </c>
      <c r="BN14" s="3">
        <v>2.0100000000000001E-3</v>
      </c>
      <c r="BO14" s="3">
        <v>2.5069999999999999E-2</v>
      </c>
      <c r="BP14" s="3">
        <v>2.145E-2</v>
      </c>
      <c r="BQ14" s="3">
        <v>3.8550000000000001E-2</v>
      </c>
      <c r="BR14" s="3">
        <v>6.3499999999999997E-3</v>
      </c>
      <c r="BS14" s="3">
        <v>1.2200000000000001E-2</v>
      </c>
      <c r="BT14" s="3">
        <v>5.1290000000000002E-2</v>
      </c>
      <c r="BU14" s="3">
        <v>1.3799999999999999E-3</v>
      </c>
      <c r="BV14" s="3">
        <v>1.83E-3</v>
      </c>
      <c r="BW14" s="3">
        <v>8.3000000000000001E-4</v>
      </c>
      <c r="BX14" s="3">
        <v>4.4200000000000003E-3</v>
      </c>
      <c r="BY14" s="3">
        <v>0</v>
      </c>
      <c r="BZ14" s="3">
        <v>0</v>
      </c>
      <c r="CA14" s="3">
        <v>0</v>
      </c>
      <c r="CB14" s="3">
        <v>1.3999999999999999E-4</v>
      </c>
      <c r="CC14" s="3">
        <v>1.4400000000000001E-3</v>
      </c>
      <c r="CD14" s="3">
        <v>1.7829999999999999E-2</v>
      </c>
      <c r="CE14" s="3">
        <v>1.4970000000000001E-2</v>
      </c>
      <c r="CF14" s="3">
        <v>2.6519999999999998E-2</v>
      </c>
      <c r="CG14" s="3">
        <v>4.81E-3</v>
      </c>
      <c r="CH14" s="3">
        <v>6.2300000000000003E-3</v>
      </c>
      <c r="CI14" s="3">
        <v>2.3980000000000001E-2</v>
      </c>
      <c r="CJ14" s="3">
        <v>5.8E-4</v>
      </c>
      <c r="CK14" s="3">
        <v>7.9000000000000001E-4</v>
      </c>
      <c r="CL14" s="3">
        <v>4.2999999999999999E-4</v>
      </c>
      <c r="CM14" s="3">
        <v>2.2699999999999999E-3</v>
      </c>
      <c r="CN14" s="3">
        <v>0</v>
      </c>
      <c r="CO14" s="3">
        <v>0</v>
      </c>
      <c r="CP14" s="3">
        <v>0</v>
      </c>
      <c r="CQ14" s="3">
        <v>0</v>
      </c>
      <c r="CR14" s="3">
        <v>1E-3</v>
      </c>
      <c r="CS14" s="3">
        <v>1.26E-2</v>
      </c>
      <c r="CT14" s="3">
        <v>1.0529999999999999E-2</v>
      </c>
      <c r="CU14" s="3">
        <v>1.864E-2</v>
      </c>
      <c r="CV14" s="3">
        <v>2.65E-3</v>
      </c>
      <c r="CW14" s="3">
        <v>2.393E-2</v>
      </c>
      <c r="CX14" s="3">
        <v>2.5229999999999999E-2</v>
      </c>
      <c r="CY14" s="3">
        <v>6.9999999999999999E-4</v>
      </c>
      <c r="CZ14" s="3">
        <v>4.6999999999999999E-4</v>
      </c>
      <c r="DA14" s="3">
        <v>2.9E-4</v>
      </c>
      <c r="DB14" s="3">
        <v>7.1000000000000002E-4</v>
      </c>
      <c r="DC14" s="3">
        <v>0</v>
      </c>
      <c r="DD14" s="3">
        <v>0</v>
      </c>
      <c r="DE14" s="3">
        <v>0</v>
      </c>
      <c r="DF14" s="3">
        <v>0</v>
      </c>
      <c r="DG14" s="3">
        <v>6.4000000000000005E-4</v>
      </c>
      <c r="DH14" s="3">
        <v>7.3699999999999998E-3</v>
      </c>
      <c r="DI14" s="3">
        <v>6.1199999999999996E-3</v>
      </c>
      <c r="DJ14" s="3">
        <v>1.086E-2</v>
      </c>
      <c r="DK14" s="3">
        <v>9.2000000000000003E-4</v>
      </c>
      <c r="DL14" s="3">
        <v>8.1799999999999998E-3</v>
      </c>
      <c r="DM14" s="3">
        <v>1.035E-2</v>
      </c>
      <c r="DN14" s="3">
        <v>3.4000000000000002E-4</v>
      </c>
      <c r="DO14" s="3">
        <v>5.0000000000000002E-5</v>
      </c>
      <c r="DP14" s="3">
        <v>1.9000000000000001E-4</v>
      </c>
      <c r="DQ14" s="3">
        <v>3.5E-4</v>
      </c>
      <c r="DR14" s="3">
        <v>0</v>
      </c>
      <c r="DS14" s="3">
        <v>0</v>
      </c>
      <c r="DT14" s="3">
        <v>0</v>
      </c>
      <c r="DU14" s="3">
        <v>0</v>
      </c>
      <c r="DV14" s="3">
        <v>2.7999999999999998E-4</v>
      </c>
      <c r="DW14" s="3">
        <v>4.0099999999999997E-3</v>
      </c>
      <c r="DX14" s="3">
        <v>3.3400000000000001E-3</v>
      </c>
      <c r="DY14" s="3">
        <v>5.6699999999999997E-3</v>
      </c>
      <c r="DZ14" s="3">
        <v>7.1000000000000002E-4</v>
      </c>
      <c r="EA14" s="3">
        <v>5.2399999999999999E-3</v>
      </c>
      <c r="EB14" s="3">
        <v>6.1500000000000001E-3</v>
      </c>
      <c r="EC14" s="3">
        <v>0</v>
      </c>
      <c r="ED14" s="3">
        <v>3.0000000000000001E-5</v>
      </c>
      <c r="EE14" s="3">
        <v>9.0000000000000006E-5</v>
      </c>
      <c r="EF14" s="3">
        <v>2.1000000000000001E-4</v>
      </c>
      <c r="EG14" s="3">
        <v>0</v>
      </c>
      <c r="EH14" s="3">
        <v>0</v>
      </c>
      <c r="EI14" s="3">
        <v>0</v>
      </c>
      <c r="EJ14" s="3">
        <v>0</v>
      </c>
      <c r="EK14" s="3">
        <v>2.9099999999999998E-3</v>
      </c>
      <c r="EL14" s="3">
        <v>2.4599999999999999E-3</v>
      </c>
      <c r="EM14" s="3">
        <v>4.3899999999999998E-3</v>
      </c>
      <c r="EN14" s="3">
        <v>7.4799999999999997E-3</v>
      </c>
      <c r="EO14" s="3">
        <v>6.3000000000000003E-4</v>
      </c>
      <c r="EP14" s="3">
        <v>6.0000000000000001E-3</v>
      </c>
      <c r="EQ14" s="3">
        <v>6.9199999999999999E-3</v>
      </c>
      <c r="ER14" s="3">
        <v>0</v>
      </c>
      <c r="ES14" s="3">
        <v>2.0000000000000002E-5</v>
      </c>
      <c r="ET14" s="3">
        <v>4.0000000000000003E-5</v>
      </c>
      <c r="EU14" s="3">
        <v>1.0000000000000001E-5</v>
      </c>
      <c r="EV14" s="3">
        <v>0</v>
      </c>
      <c r="EW14" s="3">
        <v>0</v>
      </c>
      <c r="EX14" s="3">
        <v>0</v>
      </c>
      <c r="EY14" s="3">
        <v>0</v>
      </c>
      <c r="EZ14" s="3">
        <v>0</v>
      </c>
      <c r="FA14" s="3">
        <v>3.6600000000000001E-3</v>
      </c>
      <c r="FB14" s="3">
        <v>0</v>
      </c>
      <c r="FC14" s="3">
        <v>0</v>
      </c>
      <c r="FD14" s="3">
        <v>0</v>
      </c>
      <c r="FE14" s="3">
        <v>0</v>
      </c>
      <c r="FF14" s="3">
        <v>0</v>
      </c>
      <c r="FG14" s="3">
        <v>0</v>
      </c>
      <c r="FH14" s="3">
        <v>0</v>
      </c>
      <c r="FI14" s="3">
        <v>0</v>
      </c>
      <c r="FJ14" s="3">
        <v>0</v>
      </c>
      <c r="FK14" s="3">
        <v>0</v>
      </c>
      <c r="FL14" s="3">
        <v>0</v>
      </c>
      <c r="FM14" s="3">
        <v>0</v>
      </c>
      <c r="FN14" s="3">
        <v>9.6000000000000002E-4</v>
      </c>
      <c r="FO14" s="3">
        <v>1.5509999999999999E-2</v>
      </c>
      <c r="FP14" s="3">
        <v>5.135E-2</v>
      </c>
      <c r="FQ14" s="3">
        <v>5.28E-2</v>
      </c>
      <c r="FR14" s="3">
        <v>9.7839999999999996E-2</v>
      </c>
      <c r="FS14" s="3">
        <v>1.602E-2</v>
      </c>
      <c r="FT14" s="3">
        <v>6.2740000000000004E-2</v>
      </c>
      <c r="FU14" s="3">
        <v>0.11404</v>
      </c>
      <c r="FV14" s="3">
        <v>3.1800000000000001E-3</v>
      </c>
      <c r="FW14" s="3">
        <v>4.9399999999999999E-3</v>
      </c>
      <c r="FX14" s="3">
        <v>1.2899999999999999E-3</v>
      </c>
      <c r="FY14" s="3">
        <v>1.1560000000000001E-2</v>
      </c>
      <c r="FZ14" s="3">
        <v>0</v>
      </c>
      <c r="GA14" s="3">
        <v>0</v>
      </c>
      <c r="GB14" s="3">
        <v>0</v>
      </c>
      <c r="GC14" s="3">
        <v>4.0000000000000003E-5</v>
      </c>
      <c r="GD14" s="3">
        <v>1.08E-3</v>
      </c>
      <c r="GE14" s="3">
        <v>1.027E-2</v>
      </c>
      <c r="GF14" s="3">
        <v>8.5699999999999995E-3</v>
      </c>
      <c r="GG14" s="3">
        <v>1.5049999999999999E-2</v>
      </c>
      <c r="GH14" s="3">
        <v>2.2399999999999998E-3</v>
      </c>
      <c r="GI14" s="3">
        <v>9.8700000000000003E-3</v>
      </c>
      <c r="GJ14" s="3">
        <v>1.5480000000000001E-2</v>
      </c>
      <c r="GK14" s="3">
        <v>3.6999999999999999E-4</v>
      </c>
      <c r="GL14" s="3">
        <v>3.2000000000000003E-4</v>
      </c>
      <c r="GM14" s="3">
        <v>2.2000000000000001E-4</v>
      </c>
      <c r="GN14" s="3">
        <v>8.1999999999999998E-4</v>
      </c>
      <c r="GO14" s="3">
        <v>0</v>
      </c>
    </row>
    <row r="15" spans="1:197">
      <c r="A15" s="3" t="s">
        <v>155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1.1E-4</v>
      </c>
      <c r="V15" s="3">
        <v>2.1099999999999999E-3</v>
      </c>
      <c r="W15" s="3">
        <v>2.49E-3</v>
      </c>
      <c r="X15" s="3">
        <v>3.2000000000000002E-3</v>
      </c>
      <c r="Y15" s="3">
        <v>0</v>
      </c>
      <c r="Z15" s="3">
        <v>2.15E-3</v>
      </c>
      <c r="AA15" s="3">
        <v>6.7000000000000002E-4</v>
      </c>
      <c r="AB15" s="3">
        <v>9.0000000000000006E-5</v>
      </c>
      <c r="AC15" s="3">
        <v>0</v>
      </c>
      <c r="AD15" s="3">
        <v>1.3999999999999999E-4</v>
      </c>
      <c r="AE15" s="3">
        <v>4.0000000000000003E-5</v>
      </c>
      <c r="AF15" s="3">
        <v>0</v>
      </c>
      <c r="AG15" s="3">
        <v>0</v>
      </c>
      <c r="AH15" s="3">
        <v>0</v>
      </c>
      <c r="AI15" s="3">
        <v>6.9999999999999994E-5</v>
      </c>
      <c r="AJ15" s="3">
        <v>6.9999999999999999E-4</v>
      </c>
      <c r="AK15" s="3">
        <v>2.97E-3</v>
      </c>
      <c r="AL15" s="3">
        <v>3.14E-3</v>
      </c>
      <c r="AM15" s="3">
        <v>4.0600000000000002E-3</v>
      </c>
      <c r="AN15" s="3">
        <v>9.3799999999999994E-3</v>
      </c>
      <c r="AO15" s="3">
        <v>4.5900000000000003E-3</v>
      </c>
      <c r="AP15" s="3">
        <v>1.1299999999999999E-2</v>
      </c>
      <c r="AQ15" s="3">
        <v>3.6600000000000001E-3</v>
      </c>
      <c r="AR15" s="3">
        <v>1.07E-3</v>
      </c>
      <c r="AS15" s="3">
        <v>1.67E-3</v>
      </c>
      <c r="AT15" s="3">
        <v>2.2899999999999999E-3</v>
      </c>
      <c r="AU15" s="3">
        <v>0</v>
      </c>
      <c r="AV15" s="3">
        <v>0</v>
      </c>
      <c r="AW15" s="3">
        <v>0</v>
      </c>
      <c r="AX15" s="3">
        <v>8.0000000000000007E-5</v>
      </c>
      <c r="AY15" s="3">
        <v>9.8999999999999999E-4</v>
      </c>
      <c r="AZ15" s="3">
        <v>1.7700000000000001E-3</v>
      </c>
      <c r="BA15" s="3">
        <v>1.64E-3</v>
      </c>
      <c r="BB15" s="3">
        <v>2.0799999999999998E-3</v>
      </c>
      <c r="BC15" s="3">
        <v>3.0300000000000001E-3</v>
      </c>
      <c r="BD15" s="3">
        <v>4.9699999999999996E-3</v>
      </c>
      <c r="BE15" s="3">
        <v>9.0799999999999995E-3</v>
      </c>
      <c r="BF15" s="3">
        <v>2.5699999999999998E-3</v>
      </c>
      <c r="BG15" s="3">
        <v>2.0999999999999999E-3</v>
      </c>
      <c r="BH15" s="3">
        <v>2.6700000000000001E-3</v>
      </c>
      <c r="BI15" s="3">
        <v>2.15E-3</v>
      </c>
      <c r="BJ15" s="3">
        <v>0</v>
      </c>
      <c r="BK15" s="3">
        <v>0</v>
      </c>
      <c r="BL15" s="3">
        <v>0</v>
      </c>
      <c r="BM15" s="3">
        <v>0</v>
      </c>
      <c r="BN15" s="3">
        <v>9.0000000000000006E-5</v>
      </c>
      <c r="BO15" s="3">
        <v>9.7999999999999997E-4</v>
      </c>
      <c r="BP15" s="3">
        <v>8.5999999999999998E-4</v>
      </c>
      <c r="BQ15" s="3">
        <v>1.08E-3</v>
      </c>
      <c r="BR15" s="3">
        <v>9.7300000000000008E-3</v>
      </c>
      <c r="BS15" s="3">
        <v>6.0400000000000002E-3</v>
      </c>
      <c r="BT15" s="3">
        <v>5.4900000000000001E-3</v>
      </c>
      <c r="BU15" s="3">
        <v>1.6999999999999999E-3</v>
      </c>
      <c r="BV15" s="3">
        <v>1.1100000000000001E-3</v>
      </c>
      <c r="BW15" s="3">
        <v>1.24E-3</v>
      </c>
      <c r="BX15" s="3">
        <v>9.7999999999999997E-4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6.6E-4</v>
      </c>
      <c r="CE15" s="3">
        <v>6.4000000000000005E-4</v>
      </c>
      <c r="CF15" s="3">
        <v>7.2000000000000005E-4</v>
      </c>
      <c r="CG15" s="3">
        <v>7.7799999999999996E-3</v>
      </c>
      <c r="CH15" s="3">
        <v>3.5300000000000002E-3</v>
      </c>
      <c r="CI15" s="3">
        <v>2.6800000000000001E-3</v>
      </c>
      <c r="CJ15" s="3">
        <v>8.0000000000000004E-4</v>
      </c>
      <c r="CK15" s="3">
        <v>5.4000000000000001E-4</v>
      </c>
      <c r="CL15" s="3">
        <v>7.2000000000000005E-4</v>
      </c>
      <c r="CM15" s="3">
        <v>5.4000000000000001E-4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5.5999999999999995E-4</v>
      </c>
      <c r="CT15" s="3">
        <v>4.0000000000000002E-4</v>
      </c>
      <c r="CU15" s="3">
        <v>5.1000000000000004E-4</v>
      </c>
      <c r="CV15" s="3">
        <v>4.3200000000000001E-3</v>
      </c>
      <c r="CW15" s="3">
        <v>1.9E-3</v>
      </c>
      <c r="CX15" s="3">
        <v>1.14E-3</v>
      </c>
      <c r="CY15" s="3">
        <v>7.6999999999999996E-4</v>
      </c>
      <c r="CZ15" s="3">
        <v>2.7E-4</v>
      </c>
      <c r="DA15" s="3">
        <v>1.42E-3</v>
      </c>
      <c r="DB15" s="3">
        <v>3.1E-4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3.6000000000000002E-4</v>
      </c>
      <c r="DI15" s="3">
        <v>1.7000000000000001E-4</v>
      </c>
      <c r="DJ15" s="3">
        <v>3.3E-4</v>
      </c>
      <c r="DK15" s="3">
        <v>1.57E-3</v>
      </c>
      <c r="DL15" s="3">
        <v>7.5000000000000002E-4</v>
      </c>
      <c r="DM15" s="3">
        <v>2.9E-4</v>
      </c>
      <c r="DN15" s="3">
        <v>2.7999999999999998E-4</v>
      </c>
      <c r="DO15" s="3">
        <v>4.0000000000000003E-5</v>
      </c>
      <c r="DP15" s="3">
        <v>9.7000000000000005E-4</v>
      </c>
      <c r="DQ15" s="3">
        <v>1.9000000000000001E-4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2.3000000000000001E-4</v>
      </c>
      <c r="DX15" s="3">
        <v>2.2000000000000001E-4</v>
      </c>
      <c r="DY15" s="3">
        <v>2.1000000000000001E-4</v>
      </c>
      <c r="DZ15" s="3">
        <v>1.0200000000000001E-3</v>
      </c>
      <c r="EA15" s="3">
        <v>3.8999999999999999E-4</v>
      </c>
      <c r="EB15" s="3">
        <v>1.9000000000000001E-4</v>
      </c>
      <c r="EC15" s="3">
        <v>3.6000000000000002E-4</v>
      </c>
      <c r="ED15" s="3">
        <v>2.0000000000000002E-5</v>
      </c>
      <c r="EE15" s="3">
        <v>4.6000000000000001E-4</v>
      </c>
      <c r="EF15" s="3">
        <v>4.0000000000000003E-5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2.9E-4</v>
      </c>
      <c r="EN15" s="3">
        <v>2.7999999999999998E-4</v>
      </c>
      <c r="EO15" s="3">
        <v>1.08E-3</v>
      </c>
      <c r="EP15" s="3">
        <v>2.5999999999999998E-4</v>
      </c>
      <c r="EQ15" s="3">
        <v>0</v>
      </c>
      <c r="ER15" s="3">
        <v>0</v>
      </c>
      <c r="ES15" s="3">
        <v>2.0000000000000002E-5</v>
      </c>
      <c r="ET15" s="3">
        <v>1.4999999999999999E-4</v>
      </c>
      <c r="EU15" s="3">
        <v>1.0000000000000001E-5</v>
      </c>
      <c r="EV15" s="3">
        <v>0</v>
      </c>
      <c r="EW15" s="3">
        <v>0</v>
      </c>
      <c r="EX15" s="3">
        <v>0</v>
      </c>
      <c r="EY15" s="3">
        <v>0</v>
      </c>
      <c r="EZ15" s="3">
        <v>0</v>
      </c>
      <c r="FA15" s="3">
        <v>0</v>
      </c>
      <c r="FB15" s="3">
        <v>0</v>
      </c>
      <c r="FC15" s="3">
        <v>0</v>
      </c>
      <c r="FD15" s="3">
        <v>0</v>
      </c>
      <c r="FE15" s="3">
        <v>0</v>
      </c>
      <c r="FF15" s="3">
        <v>0</v>
      </c>
      <c r="FG15" s="3">
        <v>0</v>
      </c>
      <c r="FH15" s="3">
        <v>0</v>
      </c>
      <c r="FI15" s="3">
        <v>0</v>
      </c>
      <c r="FJ15" s="3">
        <v>0</v>
      </c>
      <c r="FK15" s="3">
        <v>0</v>
      </c>
      <c r="FL15" s="3">
        <v>0</v>
      </c>
      <c r="FM15" s="3">
        <v>0</v>
      </c>
      <c r="FN15" s="3">
        <v>5.0000000000000002E-5</v>
      </c>
      <c r="FO15" s="3">
        <v>6.3000000000000003E-4</v>
      </c>
      <c r="FP15" s="3">
        <v>2.0300000000000001E-3</v>
      </c>
      <c r="FQ15" s="3">
        <v>2.0200000000000001E-3</v>
      </c>
      <c r="FR15" s="3">
        <v>2.5799999999999998E-3</v>
      </c>
      <c r="FS15" s="3">
        <v>7.3600000000000002E-3</v>
      </c>
      <c r="FT15" s="3">
        <v>5.1200000000000004E-3</v>
      </c>
      <c r="FU15" s="3">
        <v>8.9300000000000004E-3</v>
      </c>
      <c r="FV15" s="3">
        <v>2.7399999999999998E-3</v>
      </c>
      <c r="FW15" s="3">
        <v>1.4300000000000001E-3</v>
      </c>
      <c r="FX15" s="3">
        <v>1.8799999999999999E-3</v>
      </c>
      <c r="FY15" s="3">
        <v>1.8699999999999999E-3</v>
      </c>
      <c r="FZ15" s="3">
        <v>0</v>
      </c>
      <c r="GA15" s="3">
        <v>0</v>
      </c>
      <c r="GB15" s="3">
        <v>0</v>
      </c>
      <c r="GC15" s="3">
        <v>0</v>
      </c>
      <c r="GD15" s="3">
        <v>0</v>
      </c>
      <c r="GE15" s="3">
        <v>4.0999999999999999E-4</v>
      </c>
      <c r="GF15" s="3">
        <v>3.6000000000000002E-4</v>
      </c>
      <c r="GG15" s="3">
        <v>4.2999999999999999E-4</v>
      </c>
      <c r="GH15" s="3">
        <v>3.6900000000000001E-3</v>
      </c>
      <c r="GI15" s="3">
        <v>1.6299999999999999E-3</v>
      </c>
      <c r="GJ15" s="3">
        <v>1.08E-3</v>
      </c>
      <c r="GK15" s="3">
        <v>4.8999999999999998E-4</v>
      </c>
      <c r="GL15" s="3">
        <v>2.2000000000000001E-4</v>
      </c>
      <c r="GM15" s="3">
        <v>7.6999999999999996E-4</v>
      </c>
      <c r="GN15" s="3">
        <v>2.5999999999999998E-4</v>
      </c>
      <c r="GO15" s="3">
        <v>0</v>
      </c>
    </row>
    <row r="16" spans="1:197">
      <c r="A16" s="3" t="s">
        <v>156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1.1E-4</v>
      </c>
      <c r="P16" s="3">
        <v>0</v>
      </c>
      <c r="Q16" s="3">
        <v>0</v>
      </c>
      <c r="R16" s="3">
        <v>0</v>
      </c>
      <c r="S16" s="3">
        <v>0</v>
      </c>
      <c r="T16" s="3">
        <v>9.0000000000000006E-5</v>
      </c>
      <c r="U16" s="3">
        <v>1.6100000000000001E-3</v>
      </c>
      <c r="V16" s="3">
        <v>6.5049999999999997E-2</v>
      </c>
      <c r="W16" s="3">
        <v>6.404E-2</v>
      </c>
      <c r="X16" s="3">
        <v>1.123E-2</v>
      </c>
      <c r="Y16" s="3">
        <v>0.16711999999999999</v>
      </c>
      <c r="Z16" s="3">
        <v>0.14096</v>
      </c>
      <c r="AA16" s="3">
        <v>7.0870000000000002E-2</v>
      </c>
      <c r="AB16" s="3">
        <v>4.4119999999999999E-2</v>
      </c>
      <c r="AC16" s="3">
        <v>2.3E-3</v>
      </c>
      <c r="AD16" s="3">
        <v>5.0000000000000001E-3</v>
      </c>
      <c r="AE16" s="3">
        <v>2.5999999999999998E-4</v>
      </c>
      <c r="AF16" s="3">
        <v>0</v>
      </c>
      <c r="AG16" s="3">
        <v>0</v>
      </c>
      <c r="AH16" s="3">
        <v>0</v>
      </c>
      <c r="AI16" s="3">
        <v>7.6999999999999996E-4</v>
      </c>
      <c r="AJ16" s="3">
        <v>1.3220000000000001E-2</v>
      </c>
      <c r="AK16" s="3">
        <v>7.85E-2</v>
      </c>
      <c r="AL16" s="3">
        <v>7.886E-2</v>
      </c>
      <c r="AM16" s="3">
        <v>1.2869999999999999E-2</v>
      </c>
      <c r="AN16" s="3">
        <v>6.7210000000000006E-2</v>
      </c>
      <c r="AO16" s="3">
        <v>9.1350000000000001E-2</v>
      </c>
      <c r="AP16" s="3">
        <v>0.12332</v>
      </c>
      <c r="AQ16" s="3">
        <v>3.6670000000000001E-2</v>
      </c>
      <c r="AR16" s="3">
        <v>1.3799999999999999E-3</v>
      </c>
      <c r="AS16" s="3">
        <v>7.7000000000000002E-3</v>
      </c>
      <c r="AT16" s="3">
        <v>3.4000000000000002E-4</v>
      </c>
      <c r="AU16" s="3">
        <v>0</v>
      </c>
      <c r="AV16" s="3">
        <v>0</v>
      </c>
      <c r="AW16" s="3">
        <v>0</v>
      </c>
      <c r="AX16" s="3">
        <v>1.14E-3</v>
      </c>
      <c r="AY16" s="3">
        <v>1.942E-2</v>
      </c>
      <c r="AZ16" s="3">
        <v>4.0439999999999997E-2</v>
      </c>
      <c r="BA16" s="3">
        <v>3.7019999999999997E-2</v>
      </c>
      <c r="BB16" s="3">
        <v>5.5199999999999997E-3</v>
      </c>
      <c r="BC16" s="3">
        <v>2.555E-2</v>
      </c>
      <c r="BD16" s="3">
        <v>3.4889999999999997E-2</v>
      </c>
      <c r="BE16" s="3">
        <v>0.11262999999999999</v>
      </c>
      <c r="BF16" s="3">
        <v>1.299E-2</v>
      </c>
      <c r="BG16" s="3">
        <v>1.4E-3</v>
      </c>
      <c r="BH16" s="3">
        <v>2.2799999999999999E-3</v>
      </c>
      <c r="BI16" s="3">
        <v>4.0000000000000002E-4</v>
      </c>
      <c r="BJ16" s="3">
        <v>0</v>
      </c>
      <c r="BK16" s="3">
        <v>0</v>
      </c>
      <c r="BL16" s="3">
        <v>0</v>
      </c>
      <c r="BM16" s="3">
        <v>9.0000000000000006E-5</v>
      </c>
      <c r="BN16" s="3">
        <v>1.5100000000000001E-3</v>
      </c>
      <c r="BO16" s="3">
        <v>2.1749999999999999E-2</v>
      </c>
      <c r="BP16" s="3">
        <v>1.7989999999999999E-2</v>
      </c>
      <c r="BQ16" s="3">
        <v>2.5300000000000001E-3</v>
      </c>
      <c r="BR16" s="3">
        <v>1.191E-2</v>
      </c>
      <c r="BS16" s="3">
        <v>2.1659999999999999E-2</v>
      </c>
      <c r="BT16" s="3">
        <v>5.9229999999999998E-2</v>
      </c>
      <c r="BU16" s="3">
        <v>7.2199999999999999E-3</v>
      </c>
      <c r="BV16" s="3">
        <v>6.9999999999999999E-4</v>
      </c>
      <c r="BW16" s="3">
        <v>9.7999999999999997E-4</v>
      </c>
      <c r="BX16" s="3">
        <v>1.6000000000000001E-4</v>
      </c>
      <c r="BY16" s="3">
        <v>0</v>
      </c>
      <c r="BZ16" s="3">
        <v>0</v>
      </c>
      <c r="CA16" s="3">
        <v>0</v>
      </c>
      <c r="CB16" s="3">
        <v>1.1E-4</v>
      </c>
      <c r="CC16" s="3">
        <v>1.14E-3</v>
      </c>
      <c r="CD16" s="3">
        <v>1.5789999999999998E-2</v>
      </c>
      <c r="CE16" s="3">
        <v>1.278E-2</v>
      </c>
      <c r="CF16" s="3">
        <v>1.81E-3</v>
      </c>
      <c r="CG16" s="3">
        <v>9.3200000000000002E-3</v>
      </c>
      <c r="CH16" s="3">
        <v>1.217E-2</v>
      </c>
      <c r="CI16" s="3">
        <v>2.826E-2</v>
      </c>
      <c r="CJ16" s="3">
        <v>3.3800000000000002E-3</v>
      </c>
      <c r="CK16" s="3">
        <v>2.4000000000000001E-4</v>
      </c>
      <c r="CL16" s="3">
        <v>4.4999999999999999E-4</v>
      </c>
      <c r="CM16" s="3">
        <v>8.0000000000000007E-5</v>
      </c>
      <c r="CN16" s="3">
        <v>0</v>
      </c>
      <c r="CO16" s="3">
        <v>0</v>
      </c>
      <c r="CP16" s="3">
        <v>0</v>
      </c>
      <c r="CQ16" s="3">
        <v>0</v>
      </c>
      <c r="CR16" s="3">
        <v>7.9000000000000001E-4</v>
      </c>
      <c r="CS16" s="3">
        <v>1.1350000000000001E-2</v>
      </c>
      <c r="CT16" s="3">
        <v>9.1699999999999993E-3</v>
      </c>
      <c r="CU16" s="3">
        <v>1.2999999999999999E-3</v>
      </c>
      <c r="CV16" s="3">
        <v>7.0699999999999999E-3</v>
      </c>
      <c r="CW16" s="3">
        <v>1.227E-2</v>
      </c>
      <c r="CX16" s="3">
        <v>1.413E-2</v>
      </c>
      <c r="CY16" s="3">
        <v>3.48E-3</v>
      </c>
      <c r="CZ16" s="3">
        <v>3.6000000000000002E-4</v>
      </c>
      <c r="DA16" s="3">
        <v>3.4000000000000002E-4</v>
      </c>
      <c r="DB16" s="3">
        <v>1.1E-4</v>
      </c>
      <c r="DC16" s="3">
        <v>0</v>
      </c>
      <c r="DD16" s="3">
        <v>0</v>
      </c>
      <c r="DE16" s="3">
        <v>0</v>
      </c>
      <c r="DF16" s="3">
        <v>0</v>
      </c>
      <c r="DG16" s="3">
        <v>5.1000000000000004E-4</v>
      </c>
      <c r="DH16" s="3">
        <v>7.4400000000000004E-3</v>
      </c>
      <c r="DI16" s="3">
        <v>5.7800000000000004E-3</v>
      </c>
      <c r="DJ16" s="3">
        <v>8.9999999999999998E-4</v>
      </c>
      <c r="DK16" s="3">
        <v>2.4599999999999999E-3</v>
      </c>
      <c r="DL16" s="3">
        <v>4.3099999999999996E-3</v>
      </c>
      <c r="DM16" s="3">
        <v>5.3600000000000002E-3</v>
      </c>
      <c r="DN16" s="3">
        <v>1.56E-3</v>
      </c>
      <c r="DO16" s="3">
        <v>1.1E-4</v>
      </c>
      <c r="DP16" s="3">
        <v>2.1000000000000001E-4</v>
      </c>
      <c r="DQ16" s="3">
        <v>6.0000000000000002E-5</v>
      </c>
      <c r="DR16" s="3">
        <v>0</v>
      </c>
      <c r="DS16" s="3">
        <v>0</v>
      </c>
      <c r="DT16" s="3">
        <v>0</v>
      </c>
      <c r="DU16" s="3">
        <v>0</v>
      </c>
      <c r="DV16" s="3">
        <v>2.2000000000000001E-4</v>
      </c>
      <c r="DW16" s="3">
        <v>3.1700000000000001E-3</v>
      </c>
      <c r="DX16" s="3">
        <v>2.64E-3</v>
      </c>
      <c r="DY16" s="3">
        <v>3.8999999999999999E-4</v>
      </c>
      <c r="DZ16" s="3">
        <v>1.6800000000000001E-3</v>
      </c>
      <c r="EA16" s="3">
        <v>2.6900000000000001E-3</v>
      </c>
      <c r="EB16" s="3">
        <v>3.0899999999999999E-3</v>
      </c>
      <c r="EC16" s="3">
        <v>8.3000000000000001E-4</v>
      </c>
      <c r="ED16" s="3">
        <v>6.0000000000000002E-5</v>
      </c>
      <c r="EE16" s="3">
        <v>1.1E-4</v>
      </c>
      <c r="EF16" s="3">
        <v>4.0000000000000003E-5</v>
      </c>
      <c r="EG16" s="3">
        <v>0</v>
      </c>
      <c r="EH16" s="3">
        <v>0</v>
      </c>
      <c r="EI16" s="3">
        <v>0</v>
      </c>
      <c r="EJ16" s="3">
        <v>0</v>
      </c>
      <c r="EK16" s="3">
        <v>2.3E-3</v>
      </c>
      <c r="EL16" s="3">
        <v>2.2200000000000002E-3</v>
      </c>
      <c r="EM16" s="3">
        <v>3.7399999999999998E-3</v>
      </c>
      <c r="EN16" s="3">
        <v>5.1000000000000004E-4</v>
      </c>
      <c r="EO16" s="3">
        <v>1.97E-3</v>
      </c>
      <c r="EP16" s="3">
        <v>3.0599999999999998E-3</v>
      </c>
      <c r="EQ16" s="3">
        <v>3.16E-3</v>
      </c>
      <c r="ER16" s="3">
        <v>4.2999999999999999E-4</v>
      </c>
      <c r="ES16" s="3">
        <v>4.0000000000000003E-5</v>
      </c>
      <c r="ET16" s="3">
        <v>3.0000000000000001E-5</v>
      </c>
      <c r="EU16" s="3">
        <v>1.0000000000000001E-5</v>
      </c>
      <c r="EV16" s="3">
        <v>0</v>
      </c>
      <c r="EW16" s="3">
        <v>0</v>
      </c>
      <c r="EX16" s="3">
        <v>0</v>
      </c>
      <c r="EY16" s="3">
        <v>0</v>
      </c>
      <c r="EZ16" s="3">
        <v>0</v>
      </c>
      <c r="FA16" s="3">
        <v>2.8900000000000002E-3</v>
      </c>
      <c r="FB16" s="3">
        <v>0</v>
      </c>
      <c r="FC16" s="3">
        <v>0</v>
      </c>
      <c r="FD16" s="3">
        <v>0</v>
      </c>
      <c r="FE16" s="3">
        <v>0</v>
      </c>
      <c r="FF16" s="3">
        <v>0</v>
      </c>
      <c r="FG16" s="3">
        <v>0</v>
      </c>
      <c r="FH16" s="3">
        <v>0</v>
      </c>
      <c r="FI16" s="3">
        <v>0</v>
      </c>
      <c r="FJ16" s="3">
        <v>0</v>
      </c>
      <c r="FK16" s="3">
        <v>0</v>
      </c>
      <c r="FL16" s="3">
        <v>0</v>
      </c>
      <c r="FM16" s="3">
        <v>0</v>
      </c>
      <c r="FN16" s="3">
        <v>7.1000000000000002E-4</v>
      </c>
      <c r="FO16" s="3">
        <v>1.208E-2</v>
      </c>
      <c r="FP16" s="3">
        <v>5.0270000000000002E-2</v>
      </c>
      <c r="FQ16" s="3">
        <v>4.7600000000000003E-2</v>
      </c>
      <c r="FR16" s="3">
        <v>7.3699999999999998E-3</v>
      </c>
      <c r="FS16" s="3">
        <v>3.7039999999999997E-2</v>
      </c>
      <c r="FT16" s="3">
        <v>5.1499999999999997E-2</v>
      </c>
      <c r="FU16" s="3">
        <v>9.9729999999999999E-2</v>
      </c>
      <c r="FV16" s="3">
        <v>1.9140000000000001E-2</v>
      </c>
      <c r="FW16" s="3">
        <v>1.16E-3</v>
      </c>
      <c r="FX16" s="3">
        <v>3.79E-3</v>
      </c>
      <c r="FY16" s="3">
        <v>2.9999999999999997E-4</v>
      </c>
      <c r="FZ16" s="3">
        <v>0</v>
      </c>
      <c r="GA16" s="3">
        <v>0</v>
      </c>
      <c r="GB16" s="3">
        <v>0</v>
      </c>
      <c r="GC16" s="3">
        <v>3.0000000000000001E-5</v>
      </c>
      <c r="GD16" s="3">
        <v>8.5999999999999998E-4</v>
      </c>
      <c r="GE16" s="3">
        <v>9.2300000000000004E-3</v>
      </c>
      <c r="GF16" s="3">
        <v>7.43E-3</v>
      </c>
      <c r="GG16" s="3">
        <v>1.06E-3</v>
      </c>
      <c r="GH16" s="3">
        <v>5.0499999999999998E-3</v>
      </c>
      <c r="GI16" s="3">
        <v>7.5500000000000003E-3</v>
      </c>
      <c r="GJ16" s="3">
        <v>1.255E-2</v>
      </c>
      <c r="GK16" s="3">
        <v>2.1099999999999999E-3</v>
      </c>
      <c r="GL16" s="3">
        <v>1.8000000000000001E-4</v>
      </c>
      <c r="GM16" s="3">
        <v>2.5000000000000001E-4</v>
      </c>
      <c r="GN16" s="3">
        <v>6.0000000000000002E-5</v>
      </c>
      <c r="GO16" s="3">
        <v>0</v>
      </c>
    </row>
    <row r="17" spans="1:197">
      <c r="A17" s="3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5.0000000000000002E-5</v>
      </c>
      <c r="U17" s="3">
        <v>7.7999999999999999E-4</v>
      </c>
      <c r="V17" s="3">
        <v>1.8839999999999999E-2</v>
      </c>
      <c r="W17" s="3">
        <v>2.145E-2</v>
      </c>
      <c r="X17" s="3">
        <v>2.4570000000000002E-2</v>
      </c>
      <c r="Y17" s="3">
        <v>3.3180000000000001E-2</v>
      </c>
      <c r="Z17" s="3">
        <v>3.9609999999999999E-2</v>
      </c>
      <c r="AA17" s="3">
        <v>2.3910000000000001E-2</v>
      </c>
      <c r="AB17" s="3">
        <v>1.329E-2</v>
      </c>
      <c r="AC17" s="3">
        <v>2.8900000000000002E-3</v>
      </c>
      <c r="AD17" s="3">
        <v>1.4999999999999999E-4</v>
      </c>
      <c r="AE17" s="3">
        <v>3.0000000000000001E-5</v>
      </c>
      <c r="AF17" s="3">
        <v>0</v>
      </c>
      <c r="AG17" s="3">
        <v>0</v>
      </c>
      <c r="AH17" s="3">
        <v>0</v>
      </c>
      <c r="AI17" s="3">
        <v>3.5E-4</v>
      </c>
      <c r="AJ17" s="3">
        <v>5.7400000000000003E-3</v>
      </c>
      <c r="AK17" s="3">
        <v>2.63E-2</v>
      </c>
      <c r="AL17" s="3">
        <v>2.7449999999999999E-2</v>
      </c>
      <c r="AM17" s="3">
        <v>3.1640000000000001E-2</v>
      </c>
      <c r="AN17" s="3">
        <v>1.7940000000000001E-2</v>
      </c>
      <c r="AO17" s="3">
        <v>4.8640000000000003E-2</v>
      </c>
      <c r="AP17" s="3">
        <v>7.6960000000000001E-2</v>
      </c>
      <c r="AQ17" s="3">
        <v>8.1030000000000005E-2</v>
      </c>
      <c r="AR17" s="3">
        <v>4.9709999999999997E-2</v>
      </c>
      <c r="AS17" s="3">
        <v>0.11205</v>
      </c>
      <c r="AT17" s="3">
        <v>0.10730000000000001</v>
      </c>
      <c r="AU17" s="3">
        <v>6.2500000000000003E-3</v>
      </c>
      <c r="AV17" s="3">
        <v>0</v>
      </c>
      <c r="AW17" s="3">
        <v>0</v>
      </c>
      <c r="AX17" s="3">
        <v>5.1999999999999995E-4</v>
      </c>
      <c r="AY17" s="3">
        <v>8.5199999999999998E-3</v>
      </c>
      <c r="AZ17" s="3">
        <v>1.528E-2</v>
      </c>
      <c r="BA17" s="3">
        <v>1.4239999999999999E-2</v>
      </c>
      <c r="BB17" s="3">
        <v>1.6240000000000001E-2</v>
      </c>
      <c r="BC17" s="3">
        <v>1.225E-2</v>
      </c>
      <c r="BD17" s="3">
        <v>4.7570000000000001E-2</v>
      </c>
      <c r="BE17" s="3">
        <v>9.5699999999999993E-2</v>
      </c>
      <c r="BF17" s="3">
        <v>9.9769999999999998E-2</v>
      </c>
      <c r="BG17" s="3">
        <v>6.1830000000000003E-2</v>
      </c>
      <c r="BH17" s="3">
        <v>0.19117000000000001</v>
      </c>
      <c r="BI17" s="3">
        <v>0.13089999999999999</v>
      </c>
      <c r="BJ17" s="3">
        <v>7.4999999999999997E-2</v>
      </c>
      <c r="BK17" s="3">
        <v>0</v>
      </c>
      <c r="BL17" s="3">
        <v>0</v>
      </c>
      <c r="BM17" s="3">
        <v>4.0000000000000003E-5</v>
      </c>
      <c r="BN17" s="3">
        <v>6.7000000000000002E-4</v>
      </c>
      <c r="BO17" s="3">
        <v>8.8400000000000006E-3</v>
      </c>
      <c r="BP17" s="3">
        <v>7.3400000000000002E-3</v>
      </c>
      <c r="BQ17" s="3">
        <v>8.2799999999999992E-3</v>
      </c>
      <c r="BR17" s="3">
        <v>6.8900000000000003E-3</v>
      </c>
      <c r="BS17" s="3">
        <v>3.5090000000000003E-2</v>
      </c>
      <c r="BT17" s="3">
        <v>6.0850000000000001E-2</v>
      </c>
      <c r="BU17" s="3">
        <v>5.858E-2</v>
      </c>
      <c r="BV17" s="3">
        <v>2.8070000000000001E-2</v>
      </c>
      <c r="BW17" s="3">
        <v>6.8210000000000007E-2</v>
      </c>
      <c r="BX17" s="3">
        <v>4.5710000000000001E-2</v>
      </c>
      <c r="BY17" s="3">
        <v>0.11831</v>
      </c>
      <c r="BZ17" s="3">
        <v>0</v>
      </c>
      <c r="CA17" s="3">
        <v>0</v>
      </c>
      <c r="CB17" s="3">
        <v>2.0000000000000002E-5</v>
      </c>
      <c r="CC17" s="3">
        <v>4.8999999999999998E-4</v>
      </c>
      <c r="CD17" s="3">
        <v>6.2700000000000004E-3</v>
      </c>
      <c r="CE17" s="3">
        <v>5.1999999999999998E-3</v>
      </c>
      <c r="CF17" s="3">
        <v>5.8399999999999997E-3</v>
      </c>
      <c r="CG17" s="3">
        <v>4.7800000000000004E-3</v>
      </c>
      <c r="CH17" s="3">
        <v>1.545E-2</v>
      </c>
      <c r="CI17" s="3">
        <v>2.359E-2</v>
      </c>
      <c r="CJ17" s="3">
        <v>1.7989999999999999E-2</v>
      </c>
      <c r="CK17" s="3">
        <v>8.6E-3</v>
      </c>
      <c r="CL17" s="3">
        <v>2.5819999999999999E-2</v>
      </c>
      <c r="CM17" s="3">
        <v>2.2579999999999999E-2</v>
      </c>
      <c r="CN17" s="3">
        <v>0.12067</v>
      </c>
      <c r="CO17" s="3">
        <v>0</v>
      </c>
      <c r="CP17" s="3">
        <v>0</v>
      </c>
      <c r="CQ17" s="3">
        <v>1.0000000000000001E-5</v>
      </c>
      <c r="CR17" s="3">
        <v>3.5E-4</v>
      </c>
      <c r="CS17" s="3">
        <v>4.5399999999999998E-3</v>
      </c>
      <c r="CT17" s="3">
        <v>3.7100000000000002E-3</v>
      </c>
      <c r="CU17" s="3">
        <v>4.15E-3</v>
      </c>
      <c r="CV17" s="3">
        <v>2.7699999999999999E-3</v>
      </c>
      <c r="CW17" s="3">
        <v>1.06E-2</v>
      </c>
      <c r="CX17" s="3">
        <v>1.175E-2</v>
      </c>
      <c r="CY17" s="3">
        <v>7.8799999999999999E-3</v>
      </c>
      <c r="CZ17" s="3">
        <v>3.8600000000000001E-3</v>
      </c>
      <c r="DA17" s="3">
        <v>6.9899999999999997E-3</v>
      </c>
      <c r="DB17" s="3">
        <v>9.3600000000000003E-3</v>
      </c>
      <c r="DC17" s="3">
        <v>0.1123</v>
      </c>
      <c r="DD17" s="3">
        <v>0</v>
      </c>
      <c r="DE17" s="3">
        <v>0</v>
      </c>
      <c r="DF17" s="3">
        <v>1.0000000000000001E-5</v>
      </c>
      <c r="DG17" s="3">
        <v>2.1000000000000001E-4</v>
      </c>
      <c r="DH17" s="3">
        <v>2.66E-3</v>
      </c>
      <c r="DI17" s="3">
        <v>2.1700000000000001E-3</v>
      </c>
      <c r="DJ17" s="3">
        <v>2.4099999999999998E-3</v>
      </c>
      <c r="DK17" s="3">
        <v>9.7999999999999997E-4</v>
      </c>
      <c r="DL17" s="3">
        <v>3.82E-3</v>
      </c>
      <c r="DM17" s="3">
        <v>3.6700000000000001E-3</v>
      </c>
      <c r="DN17" s="3">
        <v>3.0500000000000002E-3</v>
      </c>
      <c r="DO17" s="3">
        <v>1.39E-3</v>
      </c>
      <c r="DP17" s="3">
        <v>3.3300000000000001E-3</v>
      </c>
      <c r="DQ17" s="3">
        <v>5.8599999999999998E-3</v>
      </c>
      <c r="DR17" s="3">
        <v>0.10384</v>
      </c>
      <c r="DS17" s="3">
        <v>0</v>
      </c>
      <c r="DT17" s="3">
        <v>0</v>
      </c>
      <c r="DU17" s="3">
        <v>0</v>
      </c>
      <c r="DV17" s="3">
        <v>1E-4</v>
      </c>
      <c r="DW17" s="3">
        <v>1.39E-3</v>
      </c>
      <c r="DX17" s="3">
        <v>1.16E-3</v>
      </c>
      <c r="DY17" s="3">
        <v>1.2800000000000001E-3</v>
      </c>
      <c r="DZ17" s="3">
        <v>5.6999999999999998E-4</v>
      </c>
      <c r="EA17" s="3">
        <v>2.2899999999999999E-3</v>
      </c>
      <c r="EB17" s="3">
        <v>2.1199999999999999E-3</v>
      </c>
      <c r="EC17" s="3">
        <v>8.9999999999999998E-4</v>
      </c>
      <c r="ED17" s="3">
        <v>7.6000000000000004E-4</v>
      </c>
      <c r="EE17" s="3">
        <v>1.2099999999999999E-3</v>
      </c>
      <c r="EF17" s="3">
        <v>2.6900000000000001E-3</v>
      </c>
      <c r="EG17" s="3">
        <v>9.6149999999999999E-2</v>
      </c>
      <c r="EH17" s="3">
        <v>0</v>
      </c>
      <c r="EI17" s="3">
        <v>0</v>
      </c>
      <c r="EJ17" s="3">
        <v>5.0000000000000002E-5</v>
      </c>
      <c r="EK17" s="3">
        <v>1E-3</v>
      </c>
      <c r="EL17" s="3">
        <v>8.5999999999999998E-4</v>
      </c>
      <c r="EM17" s="3">
        <v>1.5200000000000001E-3</v>
      </c>
      <c r="EN17" s="3">
        <v>1.6800000000000001E-3</v>
      </c>
      <c r="EO17" s="3">
        <v>8.5999999999999998E-4</v>
      </c>
      <c r="EP17" s="3">
        <v>1.6199999999999999E-3</v>
      </c>
      <c r="EQ17" s="3">
        <v>1.34E-3</v>
      </c>
      <c r="ER17" s="3">
        <v>6.3000000000000003E-4</v>
      </c>
      <c r="ES17" s="3">
        <v>4.4999999999999999E-4</v>
      </c>
      <c r="ET17" s="3">
        <v>7.1000000000000002E-4</v>
      </c>
      <c r="EU17" s="3">
        <v>1.64E-3</v>
      </c>
      <c r="EV17" s="3">
        <v>0</v>
      </c>
      <c r="EW17" s="3">
        <v>0</v>
      </c>
      <c r="EX17" s="3">
        <v>0</v>
      </c>
      <c r="EY17" s="3">
        <v>0</v>
      </c>
      <c r="EZ17" s="3">
        <v>0</v>
      </c>
      <c r="FA17" s="3">
        <v>1.2600000000000001E-3</v>
      </c>
      <c r="FB17" s="3">
        <v>0</v>
      </c>
      <c r="FC17" s="3">
        <v>0</v>
      </c>
      <c r="FD17" s="3">
        <v>0</v>
      </c>
      <c r="FE17" s="3">
        <v>0</v>
      </c>
      <c r="FF17" s="3">
        <v>0</v>
      </c>
      <c r="FG17" s="3">
        <v>0</v>
      </c>
      <c r="FH17" s="3">
        <v>0</v>
      </c>
      <c r="FI17" s="3">
        <v>0</v>
      </c>
      <c r="FJ17" s="3">
        <v>0</v>
      </c>
      <c r="FK17" s="3">
        <v>0</v>
      </c>
      <c r="FL17" s="3">
        <v>0</v>
      </c>
      <c r="FM17" s="3">
        <v>0</v>
      </c>
      <c r="FN17" s="3">
        <v>3.2000000000000003E-4</v>
      </c>
      <c r="FO17" s="3">
        <v>5.2900000000000004E-3</v>
      </c>
      <c r="FP17" s="3">
        <v>1.7899999999999999E-2</v>
      </c>
      <c r="FQ17" s="3">
        <v>1.753E-2</v>
      </c>
      <c r="FR17" s="3">
        <v>0.02</v>
      </c>
      <c r="FS17" s="3">
        <v>1.2919999999999999E-2</v>
      </c>
      <c r="FT17" s="3">
        <v>4.444E-2</v>
      </c>
      <c r="FU17" s="3">
        <v>7.8549999999999995E-2</v>
      </c>
      <c r="FV17" s="3">
        <v>8.0570000000000003E-2</v>
      </c>
      <c r="FW17" s="3">
        <v>4.7219999999999998E-2</v>
      </c>
      <c r="FX17" s="3">
        <v>0.12411999999999999</v>
      </c>
      <c r="FY17" s="3">
        <v>9.5920000000000005E-2</v>
      </c>
      <c r="FZ17" s="3">
        <v>5.8680000000000003E-2</v>
      </c>
      <c r="GA17" s="3">
        <v>0</v>
      </c>
      <c r="GB17" s="3">
        <v>0</v>
      </c>
      <c r="GC17" s="3">
        <v>1.0000000000000001E-5</v>
      </c>
      <c r="GD17" s="3">
        <v>3.6999999999999999E-4</v>
      </c>
      <c r="GE17" s="3">
        <v>3.64E-3</v>
      </c>
      <c r="GF17" s="3">
        <v>3.0000000000000001E-3</v>
      </c>
      <c r="GG17" s="3">
        <v>3.3500000000000001E-3</v>
      </c>
      <c r="GH17" s="3">
        <v>2.3E-3</v>
      </c>
      <c r="GI17" s="3">
        <v>7.8300000000000002E-3</v>
      </c>
      <c r="GJ17" s="3">
        <v>1.0189999999999999E-2</v>
      </c>
      <c r="GK17" s="3">
        <v>7.3200000000000001E-3</v>
      </c>
      <c r="GL17" s="3">
        <v>3.5200000000000001E-3</v>
      </c>
      <c r="GM17" s="3">
        <v>8.9999999999999993E-3</v>
      </c>
      <c r="GN17" s="3">
        <v>9.2800000000000001E-3</v>
      </c>
      <c r="GO17" s="3">
        <v>8.7099999999999997E-2</v>
      </c>
    </row>
    <row r="18" spans="1:197">
      <c r="A18" s="3" t="s">
        <v>158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2.0000000000000002E-5</v>
      </c>
      <c r="U18" s="3">
        <v>5.1999999999999995E-4</v>
      </c>
      <c r="V18" s="3">
        <v>1.1939999999999999E-2</v>
      </c>
      <c r="W18" s="3">
        <v>1.405E-2</v>
      </c>
      <c r="X18" s="3">
        <v>2.631E-2</v>
      </c>
      <c r="Y18" s="3">
        <v>9.0699999999999999E-3</v>
      </c>
      <c r="Z18" s="3">
        <v>7.5660000000000005E-2</v>
      </c>
      <c r="AA18" s="3">
        <v>1.6559999999999998E-2</v>
      </c>
      <c r="AB18" s="3">
        <v>3.6999999999999999E-4</v>
      </c>
      <c r="AC18" s="3">
        <v>0</v>
      </c>
      <c r="AD18" s="3">
        <v>6.0000000000000002E-5</v>
      </c>
      <c r="AE18" s="3">
        <v>0</v>
      </c>
      <c r="AF18" s="3">
        <v>0</v>
      </c>
      <c r="AG18" s="3">
        <v>0</v>
      </c>
      <c r="AH18" s="3">
        <v>0</v>
      </c>
      <c r="AI18" s="3">
        <v>2.5000000000000001E-4</v>
      </c>
      <c r="AJ18" s="3">
        <v>3.9199999999999999E-3</v>
      </c>
      <c r="AK18" s="3">
        <v>1.7350000000000001E-2</v>
      </c>
      <c r="AL18" s="3">
        <v>1.8339999999999999E-2</v>
      </c>
      <c r="AM18" s="3">
        <v>3.4259999999999999E-2</v>
      </c>
      <c r="AN18" s="3">
        <v>4.7200000000000002E-3</v>
      </c>
      <c r="AO18" s="3">
        <v>5.11E-2</v>
      </c>
      <c r="AP18" s="3">
        <v>4.9549999999999997E-2</v>
      </c>
      <c r="AQ18" s="3">
        <v>6.9999999999999999E-4</v>
      </c>
      <c r="AR18" s="3">
        <v>4.4000000000000002E-4</v>
      </c>
      <c r="AS18" s="3">
        <v>1.2600000000000001E-3</v>
      </c>
      <c r="AT18" s="3">
        <v>4.7699999999999999E-3</v>
      </c>
      <c r="AU18" s="3">
        <v>0</v>
      </c>
      <c r="AV18" s="3">
        <v>0</v>
      </c>
      <c r="AW18" s="3">
        <v>0</v>
      </c>
      <c r="AX18" s="3">
        <v>3.6999999999999999E-4</v>
      </c>
      <c r="AY18" s="3">
        <v>5.79E-3</v>
      </c>
      <c r="AZ18" s="3">
        <v>1.0149999999999999E-2</v>
      </c>
      <c r="BA18" s="3">
        <v>9.5399999999999999E-3</v>
      </c>
      <c r="BB18" s="3">
        <v>1.7600000000000001E-2</v>
      </c>
      <c r="BC18" s="3">
        <v>3.3E-3</v>
      </c>
      <c r="BD18" s="3">
        <v>1.83E-2</v>
      </c>
      <c r="BE18" s="3">
        <v>5.552E-2</v>
      </c>
      <c r="BF18" s="3">
        <v>1.42E-3</v>
      </c>
      <c r="BG18" s="3">
        <v>1.2800000000000001E-3</v>
      </c>
      <c r="BH18" s="3">
        <v>4.1000000000000003E-3</v>
      </c>
      <c r="BI18" s="3">
        <v>5.1999999999999998E-3</v>
      </c>
      <c r="BJ18" s="3">
        <v>0</v>
      </c>
      <c r="BK18" s="3">
        <v>0</v>
      </c>
      <c r="BL18" s="3">
        <v>0</v>
      </c>
      <c r="BM18" s="3">
        <v>4.0000000000000003E-5</v>
      </c>
      <c r="BN18" s="3">
        <v>4.4000000000000002E-4</v>
      </c>
      <c r="BO18" s="3">
        <v>5.8399999999999997E-3</v>
      </c>
      <c r="BP18" s="3">
        <v>4.8799999999999998E-3</v>
      </c>
      <c r="BQ18" s="3">
        <v>8.94E-3</v>
      </c>
      <c r="BR18" s="3">
        <v>1.6999999999999999E-3</v>
      </c>
      <c r="BS18" s="3">
        <v>1.1780000000000001E-2</v>
      </c>
      <c r="BT18" s="3">
        <v>3.107E-2</v>
      </c>
      <c r="BU18" s="3">
        <v>8.4999999999999995E-4</v>
      </c>
      <c r="BV18" s="3">
        <v>6.0999999999999997E-4</v>
      </c>
      <c r="BW18" s="3">
        <v>1.7899999999999999E-3</v>
      </c>
      <c r="BX18" s="3">
        <v>2.2100000000000002E-3</v>
      </c>
      <c r="BY18" s="3">
        <v>0</v>
      </c>
      <c r="BZ18" s="3">
        <v>0</v>
      </c>
      <c r="CA18" s="3">
        <v>0</v>
      </c>
      <c r="CB18" s="3">
        <v>0</v>
      </c>
      <c r="CC18" s="3">
        <v>3.5E-4</v>
      </c>
      <c r="CD18" s="3">
        <v>4.13E-3</v>
      </c>
      <c r="CE18" s="3">
        <v>3.4399999999999999E-3</v>
      </c>
      <c r="CF18" s="3">
        <v>6.2899999999999996E-3</v>
      </c>
      <c r="CG18" s="3">
        <v>1.33E-3</v>
      </c>
      <c r="CH18" s="3">
        <v>6.6699999999999997E-3</v>
      </c>
      <c r="CI18" s="3">
        <v>1.5310000000000001E-2</v>
      </c>
      <c r="CJ18" s="3">
        <v>3.2000000000000003E-4</v>
      </c>
      <c r="CK18" s="3">
        <v>2.7999999999999998E-4</v>
      </c>
      <c r="CL18" s="3">
        <v>1.01E-3</v>
      </c>
      <c r="CM18" s="3">
        <v>1.23E-3</v>
      </c>
      <c r="CN18" s="3">
        <v>0</v>
      </c>
      <c r="CO18" s="3">
        <v>0</v>
      </c>
      <c r="CP18" s="3">
        <v>0</v>
      </c>
      <c r="CQ18" s="3">
        <v>0</v>
      </c>
      <c r="CR18" s="3">
        <v>2.5000000000000001E-4</v>
      </c>
      <c r="CS18" s="3">
        <v>2.9399999999999999E-3</v>
      </c>
      <c r="CT18" s="3">
        <v>2.4199999999999998E-3</v>
      </c>
      <c r="CU18" s="3">
        <v>4.4400000000000004E-3</v>
      </c>
      <c r="CV18" s="3">
        <v>7.5000000000000002E-4</v>
      </c>
      <c r="CW18" s="3">
        <v>1.023E-2</v>
      </c>
      <c r="CX18" s="3">
        <v>8.8900000000000003E-3</v>
      </c>
      <c r="CY18" s="3">
        <v>2.9E-4</v>
      </c>
      <c r="CZ18" s="3">
        <v>1.9000000000000001E-4</v>
      </c>
      <c r="DA18" s="3">
        <v>0</v>
      </c>
      <c r="DB18" s="3">
        <v>4.6000000000000001E-4</v>
      </c>
      <c r="DC18" s="3">
        <v>0</v>
      </c>
      <c r="DD18" s="3">
        <v>0</v>
      </c>
      <c r="DE18" s="3">
        <v>0</v>
      </c>
      <c r="DF18" s="3">
        <v>0</v>
      </c>
      <c r="DG18" s="3">
        <v>1.6000000000000001E-4</v>
      </c>
      <c r="DH18" s="3">
        <v>1.7700000000000001E-3</v>
      </c>
      <c r="DI18" s="3">
        <v>1.4E-3</v>
      </c>
      <c r="DJ18" s="3">
        <v>2.6199999999999999E-3</v>
      </c>
      <c r="DK18" s="3">
        <v>2.7E-4</v>
      </c>
      <c r="DL18" s="3">
        <v>3.7200000000000002E-3</v>
      </c>
      <c r="DM18" s="3">
        <v>3.5100000000000001E-3</v>
      </c>
      <c r="DN18" s="3">
        <v>1.2E-4</v>
      </c>
      <c r="DO18" s="3">
        <v>9.0000000000000006E-5</v>
      </c>
      <c r="DP18" s="3">
        <v>0</v>
      </c>
      <c r="DQ18" s="3">
        <v>2.7999999999999998E-4</v>
      </c>
      <c r="DR18" s="3">
        <v>0</v>
      </c>
      <c r="DS18" s="3">
        <v>0</v>
      </c>
      <c r="DT18" s="3">
        <v>0</v>
      </c>
      <c r="DU18" s="3">
        <v>0</v>
      </c>
      <c r="DV18" s="3">
        <v>1E-4</v>
      </c>
      <c r="DW18" s="3">
        <v>8.9999999999999998E-4</v>
      </c>
      <c r="DX18" s="3">
        <v>7.6999999999999996E-4</v>
      </c>
      <c r="DY18" s="3">
        <v>1.3799999999999999E-3</v>
      </c>
      <c r="DZ18" s="3">
        <v>1.8000000000000001E-4</v>
      </c>
      <c r="EA18" s="3">
        <v>2.2000000000000001E-3</v>
      </c>
      <c r="EB18" s="3">
        <v>2.0200000000000001E-3</v>
      </c>
      <c r="EC18" s="3">
        <v>8.0000000000000007E-5</v>
      </c>
      <c r="ED18" s="3">
        <v>2.0000000000000002E-5</v>
      </c>
      <c r="EE18" s="3">
        <v>0</v>
      </c>
      <c r="EF18" s="3">
        <v>2.1000000000000001E-4</v>
      </c>
      <c r="EG18" s="3">
        <v>0</v>
      </c>
      <c r="EH18" s="3">
        <v>0</v>
      </c>
      <c r="EI18" s="3">
        <v>0</v>
      </c>
      <c r="EJ18" s="3">
        <v>0</v>
      </c>
      <c r="EK18" s="3">
        <v>6.8000000000000005E-4</v>
      </c>
      <c r="EL18" s="3">
        <v>5.2999999999999998E-4</v>
      </c>
      <c r="EM18" s="3">
        <v>1.01E-3</v>
      </c>
      <c r="EN18" s="3">
        <v>1.82E-3</v>
      </c>
      <c r="EO18" s="3">
        <v>2.3000000000000001E-4</v>
      </c>
      <c r="EP18" s="3">
        <v>2.0100000000000001E-3</v>
      </c>
      <c r="EQ18" s="3">
        <v>2.2399999999999998E-3</v>
      </c>
      <c r="ER18" s="3">
        <v>0</v>
      </c>
      <c r="ES18" s="3">
        <v>1.0000000000000001E-5</v>
      </c>
      <c r="ET18" s="3">
        <v>0</v>
      </c>
      <c r="EU18" s="3">
        <v>0</v>
      </c>
      <c r="EV18" s="3">
        <v>0</v>
      </c>
      <c r="EW18" s="3">
        <v>0</v>
      </c>
      <c r="EX18" s="3">
        <v>0</v>
      </c>
      <c r="EY18" s="3">
        <v>0</v>
      </c>
      <c r="EZ18" s="3">
        <v>0</v>
      </c>
      <c r="FA18" s="3">
        <v>8.5999999999999998E-4</v>
      </c>
      <c r="FB18" s="3">
        <v>0</v>
      </c>
      <c r="FC18" s="3">
        <v>0</v>
      </c>
      <c r="FD18" s="3">
        <v>0</v>
      </c>
      <c r="FE18" s="3">
        <v>0</v>
      </c>
      <c r="FF18" s="3">
        <v>0</v>
      </c>
      <c r="FG18" s="3">
        <v>0</v>
      </c>
      <c r="FH18" s="3">
        <v>0</v>
      </c>
      <c r="FI18" s="3">
        <v>0</v>
      </c>
      <c r="FJ18" s="3">
        <v>0</v>
      </c>
      <c r="FK18" s="3">
        <v>0</v>
      </c>
      <c r="FL18" s="3">
        <v>0</v>
      </c>
      <c r="FM18" s="3">
        <v>0</v>
      </c>
      <c r="FN18" s="3">
        <v>2.4000000000000001E-4</v>
      </c>
      <c r="FO18" s="3">
        <v>3.5899999999999999E-3</v>
      </c>
      <c r="FP18" s="3">
        <v>1.1809999999999999E-2</v>
      </c>
      <c r="FQ18" s="3">
        <v>1.1690000000000001E-2</v>
      </c>
      <c r="FR18" s="3">
        <v>2.164E-2</v>
      </c>
      <c r="FS18" s="3">
        <v>3.3899999999999998E-3</v>
      </c>
      <c r="FT18" s="3">
        <v>2.8979999999999999E-2</v>
      </c>
      <c r="FU18" s="3">
        <v>4.6190000000000002E-2</v>
      </c>
      <c r="FV18" s="3">
        <v>9.7999999999999997E-4</v>
      </c>
      <c r="FW18" s="3">
        <v>7.6999999999999996E-4</v>
      </c>
      <c r="FX18" s="3">
        <v>2.3500000000000001E-3</v>
      </c>
      <c r="FY18" s="3">
        <v>4.1700000000000001E-3</v>
      </c>
      <c r="FZ18" s="3">
        <v>0</v>
      </c>
      <c r="GA18" s="3">
        <v>0</v>
      </c>
      <c r="GB18" s="3">
        <v>0</v>
      </c>
      <c r="GC18" s="3">
        <v>0</v>
      </c>
      <c r="GD18" s="3">
        <v>2.7E-4</v>
      </c>
      <c r="GE18" s="3">
        <v>2.3900000000000002E-3</v>
      </c>
      <c r="GF18" s="3">
        <v>1.97E-3</v>
      </c>
      <c r="GG18" s="3">
        <v>3.6099999999999999E-3</v>
      </c>
      <c r="GH18" s="3">
        <v>6.4000000000000005E-4</v>
      </c>
      <c r="GI18" s="3">
        <v>5.3299999999999997E-3</v>
      </c>
      <c r="GJ18" s="3">
        <v>7.3699999999999998E-3</v>
      </c>
      <c r="GK18" s="3">
        <v>1.8000000000000001E-4</v>
      </c>
      <c r="GL18" s="3">
        <v>1.3999999999999999E-4</v>
      </c>
      <c r="GM18" s="3">
        <v>2.7E-4</v>
      </c>
      <c r="GN18" s="3">
        <v>5.1000000000000004E-4</v>
      </c>
      <c r="GO18" s="3">
        <v>0</v>
      </c>
    </row>
    <row r="19" spans="1:197">
      <c r="A19" s="3" t="s">
        <v>159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6.0000000000000002E-5</v>
      </c>
      <c r="U19" s="3">
        <v>9.6000000000000002E-4</v>
      </c>
      <c r="V19" s="3">
        <v>2.384E-2</v>
      </c>
      <c r="W19" s="3">
        <v>2.6839999999999999E-2</v>
      </c>
      <c r="X19" s="3">
        <v>2.93E-2</v>
      </c>
      <c r="Y19" s="3">
        <v>5.1979999999999998E-2</v>
      </c>
      <c r="Z19" s="3">
        <v>3.8420000000000003E-2</v>
      </c>
      <c r="AA19" s="3">
        <v>2.9520000000000001E-2</v>
      </c>
      <c r="AB19" s="3">
        <v>2.3369999999999998E-2</v>
      </c>
      <c r="AC19" s="3">
        <v>5.1200000000000004E-3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4.2999999999999999E-4</v>
      </c>
      <c r="AJ19" s="3">
        <v>7.0400000000000003E-3</v>
      </c>
      <c r="AK19" s="3">
        <v>3.2840000000000001E-2</v>
      </c>
      <c r="AL19" s="3">
        <v>3.4189999999999998E-2</v>
      </c>
      <c r="AM19" s="3">
        <v>3.7679999999999998E-2</v>
      </c>
      <c r="AN19" s="3">
        <v>2.4750000000000001E-2</v>
      </c>
      <c r="AO19" s="3">
        <v>6.0879999999999997E-2</v>
      </c>
      <c r="AP19" s="3">
        <v>0.10602</v>
      </c>
      <c r="AQ19" s="3">
        <v>0.15024000000000001</v>
      </c>
      <c r="AR19" s="3">
        <v>9.7989999999999994E-2</v>
      </c>
      <c r="AS19" s="3">
        <v>0.22561999999999999</v>
      </c>
      <c r="AT19" s="3">
        <v>0.23318</v>
      </c>
      <c r="AU19" s="3">
        <v>1.4590000000000001E-2</v>
      </c>
      <c r="AV19" s="3">
        <v>0</v>
      </c>
      <c r="AW19" s="3">
        <v>0</v>
      </c>
      <c r="AX19" s="3">
        <v>6.3000000000000003E-4</v>
      </c>
      <c r="AY19" s="3">
        <v>1.051E-2</v>
      </c>
      <c r="AZ19" s="3">
        <v>1.907E-2</v>
      </c>
      <c r="BA19" s="3">
        <v>1.7739999999999999E-2</v>
      </c>
      <c r="BB19" s="3">
        <v>1.933E-2</v>
      </c>
      <c r="BC19" s="3">
        <v>1.7440000000000001E-2</v>
      </c>
      <c r="BD19" s="3">
        <v>7.3880000000000001E-2</v>
      </c>
      <c r="BE19" s="3">
        <v>0.14559</v>
      </c>
      <c r="BF19" s="3">
        <v>0.19298999999999999</v>
      </c>
      <c r="BG19" s="3">
        <v>0.13095999999999999</v>
      </c>
      <c r="BH19" s="3">
        <v>0.42886999999999997</v>
      </c>
      <c r="BI19" s="3">
        <v>0.38647999999999999</v>
      </c>
      <c r="BJ19" s="3">
        <v>0.26982</v>
      </c>
      <c r="BK19" s="3">
        <v>0</v>
      </c>
      <c r="BL19" s="3">
        <v>0</v>
      </c>
      <c r="BM19" s="3">
        <v>5.0000000000000002E-5</v>
      </c>
      <c r="BN19" s="3">
        <v>8.4000000000000003E-4</v>
      </c>
      <c r="BO19" s="3">
        <v>1.11E-2</v>
      </c>
      <c r="BP19" s="3">
        <v>9.1900000000000003E-3</v>
      </c>
      <c r="BQ19" s="3">
        <v>9.8899999999999995E-3</v>
      </c>
      <c r="BR19" s="3">
        <v>1.023E-2</v>
      </c>
      <c r="BS19" s="3">
        <v>5.5210000000000002E-2</v>
      </c>
      <c r="BT19" s="3">
        <v>9.3810000000000004E-2</v>
      </c>
      <c r="BU19" s="3">
        <v>0.11108</v>
      </c>
      <c r="BV19" s="3">
        <v>5.6480000000000002E-2</v>
      </c>
      <c r="BW19" s="3">
        <v>0.14360999999999999</v>
      </c>
      <c r="BX19" s="3">
        <v>0.10591</v>
      </c>
      <c r="BY19" s="3">
        <v>0.31373000000000001</v>
      </c>
      <c r="BZ19" s="3">
        <v>0</v>
      </c>
      <c r="CA19" s="3">
        <v>0</v>
      </c>
      <c r="CB19" s="3">
        <v>3.0000000000000001E-5</v>
      </c>
      <c r="CC19" s="3">
        <v>6.2E-4</v>
      </c>
      <c r="CD19" s="3">
        <v>7.9100000000000004E-3</v>
      </c>
      <c r="CE19" s="3">
        <v>6.5300000000000002E-3</v>
      </c>
      <c r="CF19" s="3">
        <v>7.0000000000000001E-3</v>
      </c>
      <c r="CG19" s="3">
        <v>7.0400000000000003E-3</v>
      </c>
      <c r="CH19" s="3">
        <v>2.3449999999999999E-2</v>
      </c>
      <c r="CI19" s="3">
        <v>3.4419999999999999E-2</v>
      </c>
      <c r="CJ19" s="3">
        <v>3.2910000000000002E-2</v>
      </c>
      <c r="CK19" s="3">
        <v>1.602E-2</v>
      </c>
      <c r="CL19" s="3">
        <v>4.9410000000000003E-2</v>
      </c>
      <c r="CM19" s="3">
        <v>4.5089999999999998E-2</v>
      </c>
      <c r="CN19" s="3">
        <v>0.25878000000000001</v>
      </c>
      <c r="CO19" s="3">
        <v>0</v>
      </c>
      <c r="CP19" s="3">
        <v>0</v>
      </c>
      <c r="CQ19" s="3">
        <v>2.0000000000000002E-5</v>
      </c>
      <c r="CR19" s="3">
        <v>4.2999999999999999E-4</v>
      </c>
      <c r="CS19" s="3">
        <v>5.7400000000000003E-3</v>
      </c>
      <c r="CT19" s="3">
        <v>4.6800000000000001E-3</v>
      </c>
      <c r="CU19" s="3">
        <v>4.9699999999999996E-3</v>
      </c>
      <c r="CV19" s="3">
        <v>3.9199999999999999E-3</v>
      </c>
      <c r="CW19" s="3">
        <v>1.2930000000000001E-2</v>
      </c>
      <c r="CX19" s="3">
        <v>1.643E-2</v>
      </c>
      <c r="CY19" s="3">
        <v>1.4030000000000001E-2</v>
      </c>
      <c r="CZ19" s="3">
        <v>6.7999999999999996E-3</v>
      </c>
      <c r="DA19" s="3">
        <v>1.2760000000000001E-2</v>
      </c>
      <c r="DB19" s="3">
        <v>1.728E-2</v>
      </c>
      <c r="DC19" s="3">
        <v>0.21590999999999999</v>
      </c>
      <c r="DD19" s="3">
        <v>0</v>
      </c>
      <c r="DE19" s="3">
        <v>0</v>
      </c>
      <c r="DF19" s="3">
        <v>2.0000000000000002E-5</v>
      </c>
      <c r="DG19" s="3">
        <v>2.5999999999999998E-4</v>
      </c>
      <c r="DH19" s="3">
        <v>3.3400000000000001E-3</v>
      </c>
      <c r="DI19" s="3">
        <v>2.7299999999999998E-3</v>
      </c>
      <c r="DJ19" s="3">
        <v>2.8900000000000002E-3</v>
      </c>
      <c r="DK19" s="3">
        <v>1.3799999999999999E-3</v>
      </c>
      <c r="DL19" s="3">
        <v>4.64E-3</v>
      </c>
      <c r="DM19" s="3">
        <v>4.8999999999999998E-3</v>
      </c>
      <c r="DN19" s="3">
        <v>5.3899999999999998E-3</v>
      </c>
      <c r="DO19" s="3">
        <v>2.4099999999999998E-3</v>
      </c>
      <c r="DP19" s="3">
        <v>5.9300000000000004E-3</v>
      </c>
      <c r="DQ19" s="3">
        <v>1.051E-2</v>
      </c>
      <c r="DR19" s="3">
        <v>0.19136</v>
      </c>
      <c r="DS19" s="3">
        <v>0</v>
      </c>
      <c r="DT19" s="3">
        <v>0</v>
      </c>
      <c r="DU19" s="3">
        <v>0</v>
      </c>
      <c r="DV19" s="3">
        <v>1.2E-4</v>
      </c>
      <c r="DW19" s="3">
        <v>1.73E-3</v>
      </c>
      <c r="DX19" s="3">
        <v>1.4300000000000001E-3</v>
      </c>
      <c r="DY19" s="3">
        <v>1.5399999999999999E-3</v>
      </c>
      <c r="DZ19" s="3">
        <v>8.1999999999999998E-4</v>
      </c>
      <c r="EA19" s="3">
        <v>2.8E-3</v>
      </c>
      <c r="EB19" s="3">
        <v>2.8300000000000001E-3</v>
      </c>
      <c r="EC19" s="3">
        <v>1.58E-3</v>
      </c>
      <c r="ED19" s="3">
        <v>1.32E-3</v>
      </c>
      <c r="EE19" s="3">
        <v>2.1299999999999999E-3</v>
      </c>
      <c r="EF19" s="3">
        <v>4.7499999999999999E-3</v>
      </c>
      <c r="EG19" s="3">
        <v>0.17388999999999999</v>
      </c>
      <c r="EH19" s="3">
        <v>0</v>
      </c>
      <c r="EI19" s="3">
        <v>0</v>
      </c>
      <c r="EJ19" s="3">
        <v>8.0000000000000007E-5</v>
      </c>
      <c r="EK19" s="3">
        <v>1.2600000000000001E-3</v>
      </c>
      <c r="EL19" s="3">
        <v>1.1000000000000001E-3</v>
      </c>
      <c r="EM19" s="3">
        <v>1.8799999999999999E-3</v>
      </c>
      <c r="EN19" s="3">
        <v>2.0300000000000001E-3</v>
      </c>
      <c r="EO19" s="3">
        <v>1.2800000000000001E-3</v>
      </c>
      <c r="EP19" s="3">
        <v>1.6299999999999999E-3</v>
      </c>
      <c r="EQ19" s="3">
        <v>1.56E-3</v>
      </c>
      <c r="ER19" s="3">
        <v>1.1299999999999999E-3</v>
      </c>
      <c r="ES19" s="3">
        <v>7.6000000000000004E-4</v>
      </c>
      <c r="ET19" s="3">
        <v>1.2600000000000001E-3</v>
      </c>
      <c r="EU19" s="3">
        <v>2.9299999999999999E-3</v>
      </c>
      <c r="EV19" s="3">
        <v>0</v>
      </c>
      <c r="EW19" s="3">
        <v>0</v>
      </c>
      <c r="EX19" s="3">
        <v>0</v>
      </c>
      <c r="EY19" s="3">
        <v>0</v>
      </c>
      <c r="EZ19" s="3">
        <v>0</v>
      </c>
      <c r="FA19" s="3">
        <v>1.5900000000000001E-3</v>
      </c>
      <c r="FB19" s="3">
        <v>0</v>
      </c>
      <c r="FC19" s="3">
        <v>0</v>
      </c>
      <c r="FD19" s="3">
        <v>0</v>
      </c>
      <c r="FE19" s="3">
        <v>0</v>
      </c>
      <c r="FF19" s="3">
        <v>0</v>
      </c>
      <c r="FG19" s="3">
        <v>0</v>
      </c>
      <c r="FH19" s="3">
        <v>0</v>
      </c>
      <c r="FI19" s="3">
        <v>0</v>
      </c>
      <c r="FJ19" s="3">
        <v>0</v>
      </c>
      <c r="FK19" s="3">
        <v>0</v>
      </c>
      <c r="FL19" s="3">
        <v>0</v>
      </c>
      <c r="FM19" s="3">
        <v>0</v>
      </c>
      <c r="FN19" s="3">
        <v>3.8999999999999999E-4</v>
      </c>
      <c r="FO19" s="3">
        <v>6.5300000000000002E-3</v>
      </c>
      <c r="FP19" s="3">
        <v>2.2409999999999999E-2</v>
      </c>
      <c r="FQ19" s="3">
        <v>2.188E-2</v>
      </c>
      <c r="FR19" s="3">
        <v>2.385E-2</v>
      </c>
      <c r="FS19" s="3">
        <v>1.822E-2</v>
      </c>
      <c r="FT19" s="3">
        <v>6.3600000000000004E-2</v>
      </c>
      <c r="FU19" s="3">
        <v>0.11552999999999999</v>
      </c>
      <c r="FV19" s="3">
        <v>0.15243999999999999</v>
      </c>
      <c r="FW19" s="3">
        <v>9.5769999999999994E-2</v>
      </c>
      <c r="FX19" s="3">
        <v>0.26164999999999999</v>
      </c>
      <c r="FY19" s="3">
        <v>0.23049</v>
      </c>
      <c r="FZ19" s="3">
        <v>0.1585</v>
      </c>
      <c r="GA19" s="3">
        <v>0</v>
      </c>
      <c r="GB19" s="3">
        <v>0</v>
      </c>
      <c r="GC19" s="3">
        <v>3.0000000000000001E-5</v>
      </c>
      <c r="GD19" s="3">
        <v>4.6000000000000001E-4</v>
      </c>
      <c r="GE19" s="3">
        <v>4.5900000000000003E-3</v>
      </c>
      <c r="GF19" s="3">
        <v>3.7699999999999999E-3</v>
      </c>
      <c r="GG19" s="3">
        <v>4.0200000000000001E-3</v>
      </c>
      <c r="GH19" s="3">
        <v>3.3400000000000001E-3</v>
      </c>
      <c r="GI19" s="3">
        <v>1.077E-2</v>
      </c>
      <c r="GJ19" s="3">
        <v>1.4460000000000001E-2</v>
      </c>
      <c r="GK19" s="3">
        <v>1.311E-2</v>
      </c>
      <c r="GL19" s="3">
        <v>6.28E-3</v>
      </c>
      <c r="GM19" s="3">
        <v>1.6369999999999999E-2</v>
      </c>
      <c r="GN19" s="3">
        <v>1.7080000000000001E-2</v>
      </c>
      <c r="GO19" s="3">
        <v>0.16608000000000001</v>
      </c>
    </row>
    <row r="20" spans="1:197">
      <c r="A20" s="3" t="s">
        <v>160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3.0000000000000001E-5</v>
      </c>
      <c r="U20" s="3">
        <v>4.6999999999999999E-4</v>
      </c>
      <c r="V20" s="3">
        <v>1.078E-2</v>
      </c>
      <c r="W20" s="3">
        <v>1.269E-2</v>
      </c>
      <c r="X20" s="3">
        <v>1.6660000000000001E-2</v>
      </c>
      <c r="Y20" s="3">
        <v>7.7499999999999999E-3</v>
      </c>
      <c r="Z20" s="3">
        <v>5.2199999999999998E-3</v>
      </c>
      <c r="AA20" s="3">
        <v>1.4999999999999999E-2</v>
      </c>
      <c r="AB20" s="3">
        <v>8.8000000000000003E-4</v>
      </c>
      <c r="AC20" s="3">
        <v>2.5999999999999998E-4</v>
      </c>
      <c r="AD20" s="3">
        <v>2.7999999999999998E-4</v>
      </c>
      <c r="AE20" s="3">
        <v>6.9999999999999994E-5</v>
      </c>
      <c r="AF20" s="3">
        <v>0</v>
      </c>
      <c r="AG20" s="3">
        <v>0</v>
      </c>
      <c r="AH20" s="3">
        <v>0</v>
      </c>
      <c r="AI20" s="3">
        <v>2.1000000000000001E-4</v>
      </c>
      <c r="AJ20" s="3">
        <v>3.48E-3</v>
      </c>
      <c r="AK20" s="3">
        <v>1.5299999999999999E-2</v>
      </c>
      <c r="AL20" s="3">
        <v>1.6140000000000002E-2</v>
      </c>
      <c r="AM20" s="3">
        <v>2.1139999999999999E-2</v>
      </c>
      <c r="AN20" s="3">
        <v>6.4400000000000004E-3</v>
      </c>
      <c r="AO20" s="3">
        <v>2.6900000000000001E-3</v>
      </c>
      <c r="AP20" s="3">
        <v>1.9519999999999999E-2</v>
      </c>
      <c r="AQ20" s="3">
        <v>1.3799999999999999E-3</v>
      </c>
      <c r="AR20" s="3">
        <v>9.3000000000000005E-4</v>
      </c>
      <c r="AS20" s="3">
        <v>1.34E-3</v>
      </c>
      <c r="AT20" s="3">
        <v>2.4499999999999999E-3</v>
      </c>
      <c r="AU20" s="3">
        <v>0</v>
      </c>
      <c r="AV20" s="3">
        <v>0</v>
      </c>
      <c r="AW20" s="3">
        <v>0</v>
      </c>
      <c r="AX20" s="3">
        <v>3.4000000000000002E-4</v>
      </c>
      <c r="AY20" s="3">
        <v>5.1399999999999996E-3</v>
      </c>
      <c r="AZ20" s="3">
        <v>8.9499999999999996E-3</v>
      </c>
      <c r="BA20" s="3">
        <v>8.3800000000000003E-3</v>
      </c>
      <c r="BB20" s="3">
        <v>1.0880000000000001E-2</v>
      </c>
      <c r="BC20" s="3">
        <v>1.98E-3</v>
      </c>
      <c r="BD20" s="3">
        <v>1.42E-3</v>
      </c>
      <c r="BE20" s="3">
        <v>8.9099999999999995E-3</v>
      </c>
      <c r="BF20" s="3">
        <v>8.7000000000000001E-4</v>
      </c>
      <c r="BG20" s="3">
        <v>1.67E-3</v>
      </c>
      <c r="BH20" s="3">
        <v>2.0400000000000001E-3</v>
      </c>
      <c r="BI20" s="3">
        <v>2.5500000000000002E-3</v>
      </c>
      <c r="BJ20" s="3">
        <v>0</v>
      </c>
      <c r="BK20" s="3">
        <v>0</v>
      </c>
      <c r="BL20" s="3">
        <v>0</v>
      </c>
      <c r="BM20" s="3">
        <v>0</v>
      </c>
      <c r="BN20" s="3">
        <v>4.0000000000000002E-4</v>
      </c>
      <c r="BO20" s="3">
        <v>5.11E-3</v>
      </c>
      <c r="BP20" s="3">
        <v>4.3E-3</v>
      </c>
      <c r="BQ20" s="3">
        <v>5.5399999999999998E-3</v>
      </c>
      <c r="BR20" s="3">
        <v>1.0200000000000001E-3</v>
      </c>
      <c r="BS20" s="3">
        <v>2.3600000000000001E-3</v>
      </c>
      <c r="BT20" s="3">
        <v>5.1599999999999997E-3</v>
      </c>
      <c r="BU20" s="3">
        <v>6.0999999999999997E-4</v>
      </c>
      <c r="BV20" s="3">
        <v>8.3000000000000001E-4</v>
      </c>
      <c r="BW20" s="3">
        <v>9.5E-4</v>
      </c>
      <c r="BX20" s="3">
        <v>1.07E-3</v>
      </c>
      <c r="BY20" s="3">
        <v>0</v>
      </c>
      <c r="BZ20" s="3">
        <v>0</v>
      </c>
      <c r="CA20" s="3">
        <v>0</v>
      </c>
      <c r="CB20" s="3">
        <v>0</v>
      </c>
      <c r="CC20" s="3">
        <v>3.1E-4</v>
      </c>
      <c r="CD20" s="3">
        <v>3.64E-3</v>
      </c>
      <c r="CE20" s="3">
        <v>3.0500000000000002E-3</v>
      </c>
      <c r="CF20" s="3">
        <v>3.8899999999999998E-3</v>
      </c>
      <c r="CG20" s="3">
        <v>8.0999999999999996E-4</v>
      </c>
      <c r="CH20" s="3">
        <v>1.4499999999999999E-3</v>
      </c>
      <c r="CI20" s="3">
        <v>2.5000000000000001E-3</v>
      </c>
      <c r="CJ20" s="3">
        <v>1.9000000000000001E-4</v>
      </c>
      <c r="CK20" s="3">
        <v>4.2000000000000002E-4</v>
      </c>
      <c r="CL20" s="3">
        <v>5.2999999999999998E-4</v>
      </c>
      <c r="CM20" s="3">
        <v>6.4999999999999997E-4</v>
      </c>
      <c r="CN20" s="3">
        <v>0</v>
      </c>
      <c r="CO20" s="3">
        <v>0</v>
      </c>
      <c r="CP20" s="3">
        <v>0</v>
      </c>
      <c r="CQ20" s="3">
        <v>0</v>
      </c>
      <c r="CR20" s="3">
        <v>2.4000000000000001E-4</v>
      </c>
      <c r="CS20" s="3">
        <v>2.63E-3</v>
      </c>
      <c r="CT20" s="3">
        <v>2.1700000000000001E-3</v>
      </c>
      <c r="CU20" s="3">
        <v>2.7899999999999999E-3</v>
      </c>
      <c r="CV20" s="3">
        <v>1.2099999999999999E-3</v>
      </c>
      <c r="CW20" s="3">
        <v>8.4000000000000003E-4</v>
      </c>
      <c r="CX20" s="3">
        <v>1.5499999999999999E-3</v>
      </c>
      <c r="CY20" s="3">
        <v>2.4000000000000001E-4</v>
      </c>
      <c r="CZ20" s="3">
        <v>6.4000000000000005E-4</v>
      </c>
      <c r="DA20" s="3">
        <v>5.2999999999999998E-4</v>
      </c>
      <c r="DB20" s="3">
        <v>4.6000000000000001E-4</v>
      </c>
      <c r="DC20" s="3">
        <v>0</v>
      </c>
      <c r="DD20" s="3">
        <v>0</v>
      </c>
      <c r="DE20" s="3">
        <v>0</v>
      </c>
      <c r="DF20" s="3">
        <v>0</v>
      </c>
      <c r="DG20" s="3">
        <v>1E-4</v>
      </c>
      <c r="DH20" s="3">
        <v>1.5499999999999999E-3</v>
      </c>
      <c r="DI20" s="3">
        <v>1.2999999999999999E-3</v>
      </c>
      <c r="DJ20" s="3">
        <v>1.6000000000000001E-3</v>
      </c>
      <c r="DK20" s="3">
        <v>4.2999999999999999E-4</v>
      </c>
      <c r="DL20" s="3">
        <v>3.3E-4</v>
      </c>
      <c r="DM20" s="3">
        <v>6.3000000000000003E-4</v>
      </c>
      <c r="DN20" s="3">
        <v>8.0000000000000007E-5</v>
      </c>
      <c r="DO20" s="3">
        <v>2.9999999999999997E-4</v>
      </c>
      <c r="DP20" s="3">
        <v>3.4000000000000002E-4</v>
      </c>
      <c r="DQ20" s="3">
        <v>3.5E-4</v>
      </c>
      <c r="DR20" s="3">
        <v>0</v>
      </c>
      <c r="DS20" s="3">
        <v>0</v>
      </c>
      <c r="DT20" s="3">
        <v>0</v>
      </c>
      <c r="DU20" s="3">
        <v>0</v>
      </c>
      <c r="DV20" s="3">
        <v>0</v>
      </c>
      <c r="DW20" s="3">
        <v>8.8000000000000003E-4</v>
      </c>
      <c r="DX20" s="3">
        <v>7.2999999999999996E-4</v>
      </c>
      <c r="DY20" s="3">
        <v>8.0999999999999996E-4</v>
      </c>
      <c r="DZ20" s="3">
        <v>2.2000000000000001E-4</v>
      </c>
      <c r="EA20" s="3">
        <v>1.1E-4</v>
      </c>
      <c r="EB20" s="3">
        <v>2.9999999999999997E-4</v>
      </c>
      <c r="EC20" s="3">
        <v>0</v>
      </c>
      <c r="ED20" s="3">
        <v>1.3999999999999999E-4</v>
      </c>
      <c r="EE20" s="3">
        <v>1.8000000000000001E-4</v>
      </c>
      <c r="EF20" s="3">
        <v>8.0000000000000007E-5</v>
      </c>
      <c r="EG20" s="3">
        <v>0</v>
      </c>
      <c r="EH20" s="3">
        <v>0</v>
      </c>
      <c r="EI20" s="3">
        <v>0</v>
      </c>
      <c r="EJ20" s="3">
        <v>0</v>
      </c>
      <c r="EK20" s="3">
        <v>5.1999999999999995E-4</v>
      </c>
      <c r="EL20" s="3">
        <v>5.0000000000000001E-4</v>
      </c>
      <c r="EM20" s="3">
        <v>9.5E-4</v>
      </c>
      <c r="EN20" s="3">
        <v>1.07E-3</v>
      </c>
      <c r="EO20" s="3">
        <v>2.9E-4</v>
      </c>
      <c r="EP20" s="3">
        <v>1.3999999999999999E-4</v>
      </c>
      <c r="EQ20" s="3">
        <v>1.2999999999999999E-4</v>
      </c>
      <c r="ER20" s="3">
        <v>0</v>
      </c>
      <c r="ES20" s="3">
        <v>1.4999999999999999E-4</v>
      </c>
      <c r="ET20" s="3">
        <v>6.0000000000000002E-5</v>
      </c>
      <c r="EU20" s="3">
        <v>2.0000000000000002E-5</v>
      </c>
      <c r="EV20" s="3">
        <v>0</v>
      </c>
      <c r="EW20" s="3">
        <v>0</v>
      </c>
      <c r="EX20" s="3">
        <v>0</v>
      </c>
      <c r="EY20" s="3">
        <v>0</v>
      </c>
      <c r="EZ20" s="3">
        <v>0</v>
      </c>
      <c r="FA20" s="3">
        <v>6.4999999999999997E-4</v>
      </c>
      <c r="FB20" s="3">
        <v>0</v>
      </c>
      <c r="FC20" s="3">
        <v>0</v>
      </c>
      <c r="FD20" s="3">
        <v>0</v>
      </c>
      <c r="FE20" s="3">
        <v>0</v>
      </c>
      <c r="FF20" s="3">
        <v>0</v>
      </c>
      <c r="FG20" s="3">
        <v>0</v>
      </c>
      <c r="FH20" s="3">
        <v>0</v>
      </c>
      <c r="FI20" s="3">
        <v>0</v>
      </c>
      <c r="FJ20" s="3">
        <v>0</v>
      </c>
      <c r="FK20" s="3">
        <v>0</v>
      </c>
      <c r="FL20" s="3">
        <v>0</v>
      </c>
      <c r="FM20" s="3">
        <v>0</v>
      </c>
      <c r="FN20" s="3">
        <v>2.0000000000000001E-4</v>
      </c>
      <c r="FO20" s="3">
        <v>3.1900000000000001E-3</v>
      </c>
      <c r="FP20" s="3">
        <v>1.04E-2</v>
      </c>
      <c r="FQ20" s="3">
        <v>1.0290000000000001E-2</v>
      </c>
      <c r="FR20" s="3">
        <v>1.337E-2</v>
      </c>
      <c r="FS20" s="3">
        <v>3.4199999999999999E-3</v>
      </c>
      <c r="FT20" s="3">
        <v>2.1700000000000001E-3</v>
      </c>
      <c r="FU20" s="3">
        <v>1.191E-2</v>
      </c>
      <c r="FV20" s="3">
        <v>9.8999999999999999E-4</v>
      </c>
      <c r="FW20" s="3">
        <v>1.15E-3</v>
      </c>
      <c r="FX20" s="3">
        <v>1.4599999999999999E-3</v>
      </c>
      <c r="FY20" s="3">
        <v>2.0899999999999998E-3</v>
      </c>
      <c r="FZ20" s="3">
        <v>0</v>
      </c>
      <c r="GA20" s="3">
        <v>0</v>
      </c>
      <c r="GB20" s="3">
        <v>0</v>
      </c>
      <c r="GC20" s="3">
        <v>0</v>
      </c>
      <c r="GD20" s="3">
        <v>2.1000000000000001E-4</v>
      </c>
      <c r="GE20" s="3">
        <v>2.1199999999999999E-3</v>
      </c>
      <c r="GF20" s="3">
        <v>1.7799999999999999E-3</v>
      </c>
      <c r="GG20" s="3">
        <v>2.2300000000000002E-3</v>
      </c>
      <c r="GH20" s="3">
        <v>6.3000000000000003E-4</v>
      </c>
      <c r="GI20" s="3">
        <v>6.8000000000000005E-4</v>
      </c>
      <c r="GJ20" s="3">
        <v>1.2099999999999999E-3</v>
      </c>
      <c r="GK20" s="3">
        <v>1.2E-4</v>
      </c>
      <c r="GL20" s="3">
        <v>3.5E-4</v>
      </c>
      <c r="GM20" s="3">
        <v>3.6000000000000002E-4</v>
      </c>
      <c r="GN20" s="3">
        <v>3.6000000000000002E-4</v>
      </c>
      <c r="GO20" s="3">
        <v>0</v>
      </c>
    </row>
    <row r="21" spans="1:197">
      <c r="A21" s="3" t="s">
        <v>161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3.0000000000000001E-5</v>
      </c>
      <c r="U21" s="3">
        <v>6.3000000000000003E-4</v>
      </c>
      <c r="V21" s="3">
        <v>1.389E-2</v>
      </c>
      <c r="W21" s="3">
        <v>1.636E-2</v>
      </c>
      <c r="X21" s="3">
        <v>1.0659999999999999E-2</v>
      </c>
      <c r="Y21" s="3">
        <v>9.9100000000000004E-3</v>
      </c>
      <c r="Z21" s="3">
        <v>3.3500000000000002E-2</v>
      </c>
      <c r="AA21" s="3">
        <v>1.881E-2</v>
      </c>
      <c r="AB21" s="3">
        <v>3.8000000000000002E-4</v>
      </c>
      <c r="AC21" s="3">
        <v>5.0000000000000002E-5</v>
      </c>
      <c r="AD21" s="3">
        <v>7.2000000000000005E-4</v>
      </c>
      <c r="AE21" s="3">
        <v>1.3999999999999999E-4</v>
      </c>
      <c r="AF21" s="3">
        <v>0</v>
      </c>
      <c r="AG21" s="3">
        <v>0</v>
      </c>
      <c r="AH21" s="3">
        <v>0</v>
      </c>
      <c r="AI21" s="3">
        <v>2.7E-4</v>
      </c>
      <c r="AJ21" s="3">
        <v>4.5599999999999998E-3</v>
      </c>
      <c r="AK21" s="3">
        <v>2.009E-2</v>
      </c>
      <c r="AL21" s="3">
        <v>2.128E-2</v>
      </c>
      <c r="AM21" s="3">
        <v>1.3860000000000001E-2</v>
      </c>
      <c r="AN21" s="3">
        <v>1.7160000000000002E-2</v>
      </c>
      <c r="AO21" s="3">
        <v>4.113E-2</v>
      </c>
      <c r="AP21" s="3">
        <v>5.3440000000000001E-2</v>
      </c>
      <c r="AQ21" s="3">
        <v>8.4999999999999995E-4</v>
      </c>
      <c r="AR21" s="3">
        <v>5.5000000000000003E-4</v>
      </c>
      <c r="AS21" s="3">
        <v>6.7000000000000002E-4</v>
      </c>
      <c r="AT21" s="3">
        <v>8.0000000000000007E-5</v>
      </c>
      <c r="AU21" s="3">
        <v>0</v>
      </c>
      <c r="AV21" s="3">
        <v>0</v>
      </c>
      <c r="AW21" s="3">
        <v>0</v>
      </c>
      <c r="AX21" s="3">
        <v>4.0000000000000002E-4</v>
      </c>
      <c r="AY21" s="3">
        <v>6.7299999999999999E-3</v>
      </c>
      <c r="AZ21" s="3">
        <v>1.176E-2</v>
      </c>
      <c r="BA21" s="3">
        <v>1.1050000000000001E-2</v>
      </c>
      <c r="BB21" s="3">
        <v>7.11E-3</v>
      </c>
      <c r="BC21" s="3">
        <v>1.1809999999999999E-2</v>
      </c>
      <c r="BD21" s="3">
        <v>2.2190000000000001E-2</v>
      </c>
      <c r="BE21" s="3">
        <v>4.1180000000000001E-2</v>
      </c>
      <c r="BF21" s="3">
        <v>6.4000000000000005E-4</v>
      </c>
      <c r="BG21" s="3">
        <v>3.1E-4</v>
      </c>
      <c r="BH21" s="3">
        <v>7.1000000000000002E-4</v>
      </c>
      <c r="BI21" s="3">
        <v>1.1E-4</v>
      </c>
      <c r="BJ21" s="3">
        <v>0</v>
      </c>
      <c r="BK21" s="3">
        <v>0</v>
      </c>
      <c r="BL21" s="3">
        <v>0</v>
      </c>
      <c r="BM21" s="3">
        <v>5.0000000000000002E-5</v>
      </c>
      <c r="BN21" s="3">
        <v>5.1999999999999995E-4</v>
      </c>
      <c r="BO21" s="3">
        <v>6.7499999999999999E-3</v>
      </c>
      <c r="BP21" s="3">
        <v>5.62E-3</v>
      </c>
      <c r="BQ21" s="3">
        <v>3.5999999999999999E-3</v>
      </c>
      <c r="BR21" s="3">
        <v>5.2599999999999999E-3</v>
      </c>
      <c r="BS21" s="3">
        <v>1.44E-2</v>
      </c>
      <c r="BT21" s="3">
        <v>2.538E-2</v>
      </c>
      <c r="BU21" s="3">
        <v>4.0000000000000002E-4</v>
      </c>
      <c r="BV21" s="3">
        <v>1.6000000000000001E-4</v>
      </c>
      <c r="BW21" s="3">
        <v>3.1E-4</v>
      </c>
      <c r="BX21" s="3">
        <v>5.0000000000000002E-5</v>
      </c>
      <c r="BY21" s="3">
        <v>0</v>
      </c>
      <c r="BZ21" s="3">
        <v>0</v>
      </c>
      <c r="CA21" s="3">
        <v>0</v>
      </c>
      <c r="CB21" s="3">
        <v>0</v>
      </c>
      <c r="CC21" s="3">
        <v>3.5E-4</v>
      </c>
      <c r="CD21" s="3">
        <v>4.7699999999999999E-3</v>
      </c>
      <c r="CE21" s="3">
        <v>4.0000000000000001E-3</v>
      </c>
      <c r="CF21" s="3">
        <v>2.5400000000000002E-3</v>
      </c>
      <c r="CG21" s="3">
        <v>3.6800000000000001E-3</v>
      </c>
      <c r="CH21" s="3">
        <v>7.6699999999999997E-3</v>
      </c>
      <c r="CI21" s="3">
        <v>1.171E-2</v>
      </c>
      <c r="CJ21" s="3">
        <v>2.4000000000000001E-4</v>
      </c>
      <c r="CK21" s="3">
        <v>5.0000000000000002E-5</v>
      </c>
      <c r="CL21" s="3">
        <v>1.8000000000000001E-4</v>
      </c>
      <c r="CM21" s="3">
        <v>3.0000000000000001E-5</v>
      </c>
      <c r="CN21" s="3">
        <v>0</v>
      </c>
      <c r="CO21" s="3">
        <v>0</v>
      </c>
      <c r="CP21" s="3">
        <v>0</v>
      </c>
      <c r="CQ21" s="3">
        <v>0</v>
      </c>
      <c r="CR21" s="3">
        <v>2.9999999999999997E-4</v>
      </c>
      <c r="CS21" s="3">
        <v>3.4399999999999999E-3</v>
      </c>
      <c r="CT21" s="3">
        <v>2.8300000000000001E-3</v>
      </c>
      <c r="CU21" s="3">
        <v>1.7899999999999999E-3</v>
      </c>
      <c r="CV21" s="3">
        <v>2.1099999999999999E-3</v>
      </c>
      <c r="CW21" s="3">
        <v>1.112E-2</v>
      </c>
      <c r="CX21" s="3">
        <v>6.45E-3</v>
      </c>
      <c r="CY21" s="3">
        <v>2.9E-4</v>
      </c>
      <c r="CZ21" s="3">
        <v>1.1E-4</v>
      </c>
      <c r="DA21" s="3">
        <v>6.0000000000000002E-5</v>
      </c>
      <c r="DB21" s="3">
        <v>0</v>
      </c>
      <c r="DC21" s="3">
        <v>0</v>
      </c>
      <c r="DD21" s="3">
        <v>0</v>
      </c>
      <c r="DE21" s="3">
        <v>0</v>
      </c>
      <c r="DF21" s="3">
        <v>0</v>
      </c>
      <c r="DG21" s="3">
        <v>1.9000000000000001E-4</v>
      </c>
      <c r="DH21" s="3">
        <v>2.0200000000000001E-3</v>
      </c>
      <c r="DI21" s="3">
        <v>1.6800000000000001E-3</v>
      </c>
      <c r="DJ21" s="3">
        <v>1.0200000000000001E-3</v>
      </c>
      <c r="DK21" s="3">
        <v>7.2999999999999996E-4</v>
      </c>
      <c r="DL21" s="3">
        <v>3.9699999999999996E-3</v>
      </c>
      <c r="DM21" s="3">
        <v>1.8699999999999999E-3</v>
      </c>
      <c r="DN21" s="3">
        <v>6.9999999999999994E-5</v>
      </c>
      <c r="DO21" s="3">
        <v>0</v>
      </c>
      <c r="DP21" s="3">
        <v>4.0000000000000003E-5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1.2999999999999999E-4</v>
      </c>
      <c r="DW21" s="3">
        <v>1.08E-3</v>
      </c>
      <c r="DX21" s="3">
        <v>9.2000000000000003E-4</v>
      </c>
      <c r="DY21" s="3">
        <v>5.5000000000000003E-4</v>
      </c>
      <c r="DZ21" s="3">
        <v>4.2000000000000002E-4</v>
      </c>
      <c r="EA21" s="3">
        <v>2.4199999999999998E-3</v>
      </c>
      <c r="EB21" s="3">
        <v>1.16E-3</v>
      </c>
      <c r="EC21" s="3">
        <v>0</v>
      </c>
      <c r="ED21" s="3">
        <v>0</v>
      </c>
      <c r="EE21" s="3">
        <v>2.0000000000000002E-5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8.1999999999999998E-4</v>
      </c>
      <c r="EL21" s="3">
        <v>6.3000000000000003E-4</v>
      </c>
      <c r="EM21" s="3">
        <v>1.2099999999999999E-3</v>
      </c>
      <c r="EN21" s="3">
        <v>7.2999999999999996E-4</v>
      </c>
      <c r="EO21" s="3">
        <v>4.2000000000000002E-4</v>
      </c>
      <c r="EP21" s="3">
        <v>2.5300000000000001E-3</v>
      </c>
      <c r="EQ21" s="3">
        <v>5.1000000000000004E-4</v>
      </c>
      <c r="ER21" s="3">
        <v>0</v>
      </c>
      <c r="ES21" s="3">
        <v>0</v>
      </c>
      <c r="ET21" s="3">
        <v>1.0000000000000001E-5</v>
      </c>
      <c r="EU21" s="3">
        <v>0</v>
      </c>
      <c r="EV21" s="3">
        <v>0</v>
      </c>
      <c r="EW21" s="3">
        <v>0</v>
      </c>
      <c r="EX21" s="3">
        <v>0</v>
      </c>
      <c r="EY21" s="3">
        <v>0</v>
      </c>
      <c r="EZ21" s="3">
        <v>0</v>
      </c>
      <c r="FA21" s="3">
        <v>1.0300000000000001E-3</v>
      </c>
      <c r="FB21" s="3">
        <v>0</v>
      </c>
      <c r="FC21" s="3">
        <v>0</v>
      </c>
      <c r="FD21" s="3">
        <v>0</v>
      </c>
      <c r="FE21" s="3">
        <v>0</v>
      </c>
      <c r="FF21" s="3">
        <v>0</v>
      </c>
      <c r="FG21" s="3">
        <v>0</v>
      </c>
      <c r="FH21" s="3">
        <v>0</v>
      </c>
      <c r="FI21" s="3">
        <v>0</v>
      </c>
      <c r="FJ21" s="3">
        <v>0</v>
      </c>
      <c r="FK21" s="3">
        <v>0</v>
      </c>
      <c r="FL21" s="3">
        <v>0</v>
      </c>
      <c r="FM21" s="3">
        <v>0</v>
      </c>
      <c r="FN21" s="3">
        <v>2.5000000000000001E-4</v>
      </c>
      <c r="FO21" s="3">
        <v>4.1799999999999997E-3</v>
      </c>
      <c r="FP21" s="3">
        <v>1.367E-2</v>
      </c>
      <c r="FQ21" s="3">
        <v>1.354E-2</v>
      </c>
      <c r="FR21" s="3">
        <v>8.7399999999999995E-3</v>
      </c>
      <c r="FS21" s="3">
        <v>1.2019999999999999E-2</v>
      </c>
      <c r="FT21" s="3">
        <v>2.7220000000000001E-2</v>
      </c>
      <c r="FU21" s="3">
        <v>4.1259999999999998E-2</v>
      </c>
      <c r="FV21" s="3">
        <v>6.4999999999999997E-4</v>
      </c>
      <c r="FW21" s="3">
        <v>3.6000000000000002E-4</v>
      </c>
      <c r="FX21" s="3">
        <v>5.8E-4</v>
      </c>
      <c r="FY21" s="3">
        <v>8.0000000000000007E-5</v>
      </c>
      <c r="FZ21" s="3">
        <v>0</v>
      </c>
      <c r="GA21" s="3">
        <v>0</v>
      </c>
      <c r="GB21" s="3">
        <v>0</v>
      </c>
      <c r="GC21" s="3">
        <v>0</v>
      </c>
      <c r="GD21" s="3">
        <v>2.9999999999999997E-4</v>
      </c>
      <c r="GE21" s="3">
        <v>2.7699999999999999E-3</v>
      </c>
      <c r="GF21" s="3">
        <v>2.31E-3</v>
      </c>
      <c r="GG21" s="3">
        <v>1.4499999999999999E-3</v>
      </c>
      <c r="GH21" s="3">
        <v>1.74E-3</v>
      </c>
      <c r="GI21" s="3">
        <v>5.94E-3</v>
      </c>
      <c r="GJ21" s="3">
        <v>5.2300000000000003E-3</v>
      </c>
      <c r="GK21" s="3">
        <v>1.3999999999999999E-4</v>
      </c>
      <c r="GL21" s="3">
        <v>4.0000000000000003E-5</v>
      </c>
      <c r="GM21" s="3">
        <v>6.9999999999999994E-5</v>
      </c>
      <c r="GN21" s="3">
        <v>1.0000000000000001E-5</v>
      </c>
      <c r="GO21" s="3">
        <v>0</v>
      </c>
    </row>
    <row r="22" spans="1:197">
      <c r="A22" s="3" t="s">
        <v>162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6.9999999999999994E-5</v>
      </c>
      <c r="P22" s="3">
        <v>0</v>
      </c>
      <c r="Q22" s="3">
        <v>0</v>
      </c>
      <c r="R22" s="3">
        <v>0</v>
      </c>
      <c r="S22" s="3">
        <v>0</v>
      </c>
      <c r="T22" s="3">
        <v>2.0000000000000002E-5</v>
      </c>
      <c r="U22" s="3">
        <v>4.6999999999999999E-4</v>
      </c>
      <c r="V22" s="3">
        <v>1.303E-2</v>
      </c>
      <c r="W22" s="3">
        <v>1.4160000000000001E-2</v>
      </c>
      <c r="X22" s="3">
        <v>1.805E-2</v>
      </c>
      <c r="Y22" s="3">
        <v>1.6969999999999999E-2</v>
      </c>
      <c r="Z22" s="3">
        <v>3.1629999999999998E-2</v>
      </c>
      <c r="AA22" s="3">
        <v>1.9890000000000001E-2</v>
      </c>
      <c r="AB22" s="3">
        <v>4.4999999999999997E-3</v>
      </c>
      <c r="AC22" s="3">
        <v>5.1000000000000004E-4</v>
      </c>
      <c r="AD22" s="3">
        <v>2.0000000000000001E-4</v>
      </c>
      <c r="AE22" s="3">
        <v>1.2E-4</v>
      </c>
      <c r="AF22" s="3">
        <v>0</v>
      </c>
      <c r="AG22" s="3">
        <v>0</v>
      </c>
      <c r="AH22" s="3">
        <v>0</v>
      </c>
      <c r="AI22" s="3">
        <v>2.1000000000000001E-4</v>
      </c>
      <c r="AJ22" s="3">
        <v>3.46E-3</v>
      </c>
      <c r="AK22" s="3">
        <v>1.7309999999999999E-2</v>
      </c>
      <c r="AL22" s="3">
        <v>1.7770000000000001E-2</v>
      </c>
      <c r="AM22" s="3">
        <v>2.2769999999999999E-2</v>
      </c>
      <c r="AN22" s="3">
        <v>1.822E-2</v>
      </c>
      <c r="AO22" s="3">
        <v>3.8100000000000002E-2</v>
      </c>
      <c r="AP22" s="3">
        <v>2.5770000000000001E-2</v>
      </c>
      <c r="AQ22" s="3">
        <v>7.8600000000000007E-3</v>
      </c>
      <c r="AR22" s="3">
        <v>1.1199999999999999E-3</v>
      </c>
      <c r="AS22" s="3">
        <v>4.8799999999999998E-3</v>
      </c>
      <c r="AT22" s="3">
        <v>1.2460000000000001E-2</v>
      </c>
      <c r="AU22" s="3">
        <v>0</v>
      </c>
      <c r="AV22" s="3">
        <v>0</v>
      </c>
      <c r="AW22" s="3">
        <v>0</v>
      </c>
      <c r="AX22" s="3">
        <v>3.1E-4</v>
      </c>
      <c r="AY22" s="3">
        <v>5.1200000000000004E-3</v>
      </c>
      <c r="AZ22" s="3">
        <v>1.1039999999999999E-2</v>
      </c>
      <c r="BA22" s="3">
        <v>9.7900000000000001E-3</v>
      </c>
      <c r="BB22" s="3">
        <v>1.2189999999999999E-2</v>
      </c>
      <c r="BC22" s="3">
        <v>9.5399999999999999E-3</v>
      </c>
      <c r="BD22" s="3">
        <v>1.797E-2</v>
      </c>
      <c r="BE22" s="3">
        <v>2.1090000000000001E-2</v>
      </c>
      <c r="BF22" s="3">
        <v>8.8400000000000006E-3</v>
      </c>
      <c r="BG22" s="3">
        <v>1.8600000000000001E-3</v>
      </c>
      <c r="BH22" s="3">
        <v>7.5599999999999999E-3</v>
      </c>
      <c r="BI22" s="3">
        <v>9.4299999999999991E-3</v>
      </c>
      <c r="BJ22" s="3">
        <v>0</v>
      </c>
      <c r="BK22" s="3">
        <v>0</v>
      </c>
      <c r="BL22" s="3">
        <v>0</v>
      </c>
      <c r="BM22" s="3">
        <v>3.0000000000000001E-5</v>
      </c>
      <c r="BN22" s="3">
        <v>3.8999999999999999E-4</v>
      </c>
      <c r="BO22" s="3">
        <v>6.11E-3</v>
      </c>
      <c r="BP22" s="3">
        <v>5.0299999999999997E-3</v>
      </c>
      <c r="BQ22" s="3">
        <v>6.2100000000000002E-3</v>
      </c>
      <c r="BR22" s="3">
        <v>1.66E-2</v>
      </c>
      <c r="BS22" s="3">
        <v>2.0119999999999999E-2</v>
      </c>
      <c r="BT22" s="3">
        <v>1.2359999999999999E-2</v>
      </c>
      <c r="BU22" s="3">
        <v>5.4999999999999997E-3</v>
      </c>
      <c r="BV22" s="3">
        <v>9.3999999999999997E-4</v>
      </c>
      <c r="BW22" s="3">
        <v>3.5899999999999999E-3</v>
      </c>
      <c r="BX22" s="3">
        <v>4.0000000000000001E-3</v>
      </c>
      <c r="BY22" s="3">
        <v>0</v>
      </c>
      <c r="BZ22" s="3">
        <v>0</v>
      </c>
      <c r="CA22" s="3">
        <v>0</v>
      </c>
      <c r="CB22" s="3">
        <v>0</v>
      </c>
      <c r="CC22" s="3">
        <v>2.9E-4</v>
      </c>
      <c r="CD22" s="3">
        <v>4.2900000000000004E-3</v>
      </c>
      <c r="CE22" s="3">
        <v>3.5100000000000001E-3</v>
      </c>
      <c r="CF22" s="3">
        <v>4.3499999999999997E-3</v>
      </c>
      <c r="CG22" s="3">
        <v>1.302E-2</v>
      </c>
      <c r="CH22" s="3">
        <v>1.166E-2</v>
      </c>
      <c r="CI22" s="3">
        <v>5.8599999999999998E-3</v>
      </c>
      <c r="CJ22" s="3">
        <v>2.6099999999999999E-3</v>
      </c>
      <c r="CK22" s="3">
        <v>4.2000000000000002E-4</v>
      </c>
      <c r="CL22" s="3">
        <v>1.89E-3</v>
      </c>
      <c r="CM22" s="3">
        <v>2.3400000000000001E-3</v>
      </c>
      <c r="CN22" s="3">
        <v>0</v>
      </c>
      <c r="CO22" s="3">
        <v>0</v>
      </c>
      <c r="CP22" s="3">
        <v>0</v>
      </c>
      <c r="CQ22" s="3">
        <v>0</v>
      </c>
      <c r="CR22" s="3">
        <v>1.9000000000000001E-4</v>
      </c>
      <c r="CS22" s="3">
        <v>3.2100000000000002E-3</v>
      </c>
      <c r="CT22" s="3">
        <v>2.5200000000000001E-3</v>
      </c>
      <c r="CU22" s="3">
        <v>3.0699999999999998E-3</v>
      </c>
      <c r="CV22" s="3">
        <v>8.1499999999999993E-3</v>
      </c>
      <c r="CW22" s="3">
        <v>2.0070000000000001E-2</v>
      </c>
      <c r="CX22" s="3">
        <v>1.112E-2</v>
      </c>
      <c r="CY22" s="3">
        <v>2.4599999999999999E-3</v>
      </c>
      <c r="CZ22" s="3">
        <v>5.2999999999999998E-4</v>
      </c>
      <c r="DA22" s="3">
        <v>1.6900000000000001E-3</v>
      </c>
      <c r="DB22" s="3">
        <v>2.5000000000000001E-3</v>
      </c>
      <c r="DC22" s="3">
        <v>0</v>
      </c>
      <c r="DD22" s="3">
        <v>0</v>
      </c>
      <c r="DE22" s="3">
        <v>0</v>
      </c>
      <c r="DF22" s="3">
        <v>0</v>
      </c>
      <c r="DG22" s="3">
        <v>8.0000000000000007E-5</v>
      </c>
      <c r="DH22" s="3">
        <v>2E-3</v>
      </c>
      <c r="DI22" s="3">
        <v>1.5399999999999999E-3</v>
      </c>
      <c r="DJ22" s="3">
        <v>1.8600000000000001E-3</v>
      </c>
      <c r="DK22" s="3">
        <v>2.9199999999999999E-3</v>
      </c>
      <c r="DL22" s="3">
        <v>7.1599999999999997E-3</v>
      </c>
      <c r="DM22" s="3">
        <v>4.1399999999999996E-3</v>
      </c>
      <c r="DN22" s="3">
        <v>1.23E-3</v>
      </c>
      <c r="DO22" s="3">
        <v>2.2000000000000001E-4</v>
      </c>
      <c r="DP22" s="3">
        <v>1.1100000000000001E-3</v>
      </c>
      <c r="DQ22" s="3">
        <v>1.5399999999999999E-3</v>
      </c>
      <c r="DR22" s="3">
        <v>0</v>
      </c>
      <c r="DS22" s="3">
        <v>0</v>
      </c>
      <c r="DT22" s="3">
        <v>0</v>
      </c>
      <c r="DU22" s="3">
        <v>0</v>
      </c>
      <c r="DV22" s="3">
        <v>6.9999999999999994E-5</v>
      </c>
      <c r="DW22" s="3">
        <v>8.1999999999999998E-4</v>
      </c>
      <c r="DX22" s="3">
        <v>7.2000000000000005E-4</v>
      </c>
      <c r="DY22" s="3">
        <v>8.4999999999999995E-4</v>
      </c>
      <c r="DZ22" s="3">
        <v>1.75E-3</v>
      </c>
      <c r="EA22" s="3">
        <v>4.3600000000000002E-3</v>
      </c>
      <c r="EB22" s="3">
        <v>2.4399999999999999E-3</v>
      </c>
      <c r="EC22" s="3">
        <v>5.5999999999999995E-4</v>
      </c>
      <c r="ED22" s="3">
        <v>9.0000000000000006E-5</v>
      </c>
      <c r="EE22" s="3">
        <v>5.6999999999999998E-4</v>
      </c>
      <c r="EF22" s="3">
        <v>8.0000000000000004E-4</v>
      </c>
      <c r="EG22" s="3">
        <v>0</v>
      </c>
      <c r="EH22" s="3">
        <v>0</v>
      </c>
      <c r="EI22" s="3">
        <v>0</v>
      </c>
      <c r="EJ22" s="3">
        <v>0</v>
      </c>
      <c r="EK22" s="3">
        <v>5.5999999999999995E-4</v>
      </c>
      <c r="EL22" s="3">
        <v>7.2000000000000005E-4</v>
      </c>
      <c r="EM22" s="3">
        <v>1.0399999999999999E-3</v>
      </c>
      <c r="EN22" s="3">
        <v>1.1999999999999999E-3</v>
      </c>
      <c r="EO22" s="3">
        <v>2.14E-3</v>
      </c>
      <c r="EP22" s="3">
        <v>4.3E-3</v>
      </c>
      <c r="EQ22" s="3">
        <v>2.4499999999999999E-3</v>
      </c>
      <c r="ER22" s="3">
        <v>3.8000000000000002E-4</v>
      </c>
      <c r="ES22" s="3">
        <v>6.0000000000000002E-5</v>
      </c>
      <c r="ET22" s="3">
        <v>2.0000000000000001E-4</v>
      </c>
      <c r="EU22" s="3">
        <v>2.9E-4</v>
      </c>
      <c r="EV22" s="3">
        <v>0</v>
      </c>
      <c r="EW22" s="3">
        <v>0</v>
      </c>
      <c r="EX22" s="3">
        <v>0</v>
      </c>
      <c r="EY22" s="3">
        <v>0</v>
      </c>
      <c r="EZ22" s="3">
        <v>0</v>
      </c>
      <c r="FA22" s="3">
        <v>6.9999999999999999E-4</v>
      </c>
      <c r="FB22" s="3">
        <v>0</v>
      </c>
      <c r="FC22" s="3">
        <v>0</v>
      </c>
      <c r="FD22" s="3">
        <v>0</v>
      </c>
      <c r="FE22" s="3">
        <v>0</v>
      </c>
      <c r="FF22" s="3">
        <v>0</v>
      </c>
      <c r="FG22" s="3">
        <v>0</v>
      </c>
      <c r="FH22" s="3">
        <v>0</v>
      </c>
      <c r="FI22" s="3">
        <v>0</v>
      </c>
      <c r="FJ22" s="3">
        <v>0</v>
      </c>
      <c r="FK22" s="3">
        <v>0</v>
      </c>
      <c r="FL22" s="3">
        <v>0</v>
      </c>
      <c r="FM22" s="3">
        <v>0</v>
      </c>
      <c r="FN22" s="3">
        <v>2.0000000000000001E-4</v>
      </c>
      <c r="FO22" s="3">
        <v>3.1800000000000001E-3</v>
      </c>
      <c r="FP22" s="3">
        <v>1.2160000000000001E-2</v>
      </c>
      <c r="FQ22" s="3">
        <v>1.159E-2</v>
      </c>
      <c r="FR22" s="3">
        <v>1.4619999999999999E-2</v>
      </c>
      <c r="FS22" s="3">
        <v>1.487E-2</v>
      </c>
      <c r="FT22" s="3">
        <v>2.6290000000000001E-2</v>
      </c>
      <c r="FU22" s="3">
        <v>2.0369999999999999E-2</v>
      </c>
      <c r="FV22" s="3">
        <v>7.5100000000000002E-3</v>
      </c>
      <c r="FW22" s="3">
        <v>1.32E-3</v>
      </c>
      <c r="FX22" s="3">
        <v>5.3899999999999998E-3</v>
      </c>
      <c r="FY22" s="3">
        <v>9.0299999999999998E-3</v>
      </c>
      <c r="FZ22" s="3">
        <v>0</v>
      </c>
      <c r="GA22" s="3">
        <v>0</v>
      </c>
      <c r="GB22" s="3">
        <v>0</v>
      </c>
      <c r="GC22" s="3">
        <v>0</v>
      </c>
      <c r="GD22" s="3">
        <v>2.1000000000000001E-4</v>
      </c>
      <c r="GE22" s="3">
        <v>2.5300000000000001E-3</v>
      </c>
      <c r="GF22" s="3">
        <v>2.0300000000000001E-3</v>
      </c>
      <c r="GG22" s="3">
        <v>2.49E-3</v>
      </c>
      <c r="GH22" s="3">
        <v>6.4599999999999996E-3</v>
      </c>
      <c r="GI22" s="3">
        <v>1.0059999999999999E-2</v>
      </c>
      <c r="GJ22" s="3">
        <v>5.4200000000000003E-3</v>
      </c>
      <c r="GK22" s="3">
        <v>1.6000000000000001E-3</v>
      </c>
      <c r="GL22" s="3">
        <v>2.9E-4</v>
      </c>
      <c r="GM22" s="3">
        <v>1.1800000000000001E-3</v>
      </c>
      <c r="GN22" s="3">
        <v>1.6000000000000001E-3</v>
      </c>
      <c r="GO22" s="3">
        <v>0</v>
      </c>
    </row>
    <row r="23" spans="1:197">
      <c r="A23" s="3" t="s">
        <v>163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3.1E-4</v>
      </c>
      <c r="V23" s="3">
        <v>7.6400000000000001E-3</v>
      </c>
      <c r="W23" s="3">
        <v>9.0100000000000006E-3</v>
      </c>
      <c r="X23" s="3">
        <v>1.18E-2</v>
      </c>
      <c r="Y23" s="3">
        <v>4.8999999999999998E-3</v>
      </c>
      <c r="Z23" s="3">
        <v>2.009E-2</v>
      </c>
      <c r="AA23" s="3">
        <v>6.3499999999999997E-3</v>
      </c>
      <c r="AB23" s="3">
        <v>4.8000000000000001E-4</v>
      </c>
      <c r="AC23" s="3">
        <v>6.9999999999999994E-5</v>
      </c>
      <c r="AD23" s="3">
        <v>0</v>
      </c>
      <c r="AE23" s="3">
        <v>6.0000000000000002E-5</v>
      </c>
      <c r="AF23" s="3">
        <v>0</v>
      </c>
      <c r="AG23" s="3">
        <v>0</v>
      </c>
      <c r="AH23" s="3">
        <v>0</v>
      </c>
      <c r="AI23" s="3">
        <v>1.9000000000000001E-4</v>
      </c>
      <c r="AJ23" s="3">
        <v>2.4299999999999999E-3</v>
      </c>
      <c r="AK23" s="3">
        <v>1.0869999999999999E-2</v>
      </c>
      <c r="AL23" s="3">
        <v>1.1350000000000001E-2</v>
      </c>
      <c r="AM23" s="3">
        <v>1.487E-2</v>
      </c>
      <c r="AN23" s="3">
        <v>1.051E-2</v>
      </c>
      <c r="AO23" s="3">
        <v>1.8610000000000002E-2</v>
      </c>
      <c r="AP23" s="3">
        <v>1.137E-2</v>
      </c>
      <c r="AQ23" s="3">
        <v>2.48E-3</v>
      </c>
      <c r="AR23" s="3">
        <v>8.5999999999999998E-4</v>
      </c>
      <c r="AS23" s="3">
        <v>3.8000000000000002E-4</v>
      </c>
      <c r="AT23" s="3">
        <v>1.92E-3</v>
      </c>
      <c r="AU23" s="3">
        <v>0</v>
      </c>
      <c r="AV23" s="3">
        <v>0</v>
      </c>
      <c r="AW23" s="3">
        <v>0</v>
      </c>
      <c r="AX23" s="3">
        <v>2.2000000000000001E-4</v>
      </c>
      <c r="AY23" s="3">
        <v>3.65E-3</v>
      </c>
      <c r="AZ23" s="3">
        <v>6.3600000000000002E-3</v>
      </c>
      <c r="BA23" s="3">
        <v>5.8799999999999998E-3</v>
      </c>
      <c r="BB23" s="3">
        <v>7.7099999999999998E-3</v>
      </c>
      <c r="BC23" s="3">
        <v>2.087E-2</v>
      </c>
      <c r="BD23" s="3">
        <v>1.8890000000000001E-2</v>
      </c>
      <c r="BE23" s="3">
        <v>8.9999999999999993E-3</v>
      </c>
      <c r="BF23" s="3">
        <v>3.8E-3</v>
      </c>
      <c r="BG23" s="3">
        <v>1.3799999999999999E-3</v>
      </c>
      <c r="BH23" s="3">
        <v>1.7600000000000001E-3</v>
      </c>
      <c r="BI23" s="3">
        <v>2.33E-3</v>
      </c>
      <c r="BJ23" s="3">
        <v>0</v>
      </c>
      <c r="BK23" s="3">
        <v>0</v>
      </c>
      <c r="BL23" s="3">
        <v>0</v>
      </c>
      <c r="BM23" s="3">
        <v>0</v>
      </c>
      <c r="BN23" s="3">
        <v>2.5999999999999998E-4</v>
      </c>
      <c r="BO23" s="3">
        <v>3.6600000000000001E-3</v>
      </c>
      <c r="BP23" s="3">
        <v>3.0500000000000002E-3</v>
      </c>
      <c r="BQ23" s="3">
        <v>3.8999999999999998E-3</v>
      </c>
      <c r="BR23" s="3">
        <v>1.0789999999999999E-2</v>
      </c>
      <c r="BS23" s="3">
        <v>1.201E-2</v>
      </c>
      <c r="BT23" s="3">
        <v>5.5100000000000001E-3</v>
      </c>
      <c r="BU23" s="3">
        <v>2.48E-3</v>
      </c>
      <c r="BV23" s="3">
        <v>6.8000000000000005E-4</v>
      </c>
      <c r="BW23" s="3">
        <v>8.4999999999999995E-4</v>
      </c>
      <c r="BX23" s="3">
        <v>1.08E-3</v>
      </c>
      <c r="BY23" s="3">
        <v>0</v>
      </c>
      <c r="BZ23" s="3">
        <v>0</v>
      </c>
      <c r="CA23" s="3">
        <v>0</v>
      </c>
      <c r="CB23" s="3">
        <v>0</v>
      </c>
      <c r="CC23" s="3">
        <v>1.6000000000000001E-4</v>
      </c>
      <c r="CD23" s="3">
        <v>2.65E-3</v>
      </c>
      <c r="CE23" s="3">
        <v>2.0999999999999999E-3</v>
      </c>
      <c r="CF23" s="3">
        <v>2.7499999999999998E-3</v>
      </c>
      <c r="CG23" s="3">
        <v>8.6800000000000002E-3</v>
      </c>
      <c r="CH23" s="3">
        <v>7.0699999999999999E-3</v>
      </c>
      <c r="CI23" s="3">
        <v>2.5100000000000001E-3</v>
      </c>
      <c r="CJ23" s="3">
        <v>1.15E-3</v>
      </c>
      <c r="CK23" s="3">
        <v>2.7999999999999998E-4</v>
      </c>
      <c r="CL23" s="3">
        <v>4.4000000000000002E-4</v>
      </c>
      <c r="CM23" s="3">
        <v>5.6999999999999998E-4</v>
      </c>
      <c r="CN23" s="3">
        <v>0</v>
      </c>
      <c r="CO23" s="3">
        <v>0</v>
      </c>
      <c r="CP23" s="3">
        <v>0</v>
      </c>
      <c r="CQ23" s="3">
        <v>0</v>
      </c>
      <c r="CR23" s="3">
        <v>2.1000000000000001E-4</v>
      </c>
      <c r="CS23" s="3">
        <v>1.7700000000000001E-3</v>
      </c>
      <c r="CT23" s="3">
        <v>1.5100000000000001E-3</v>
      </c>
      <c r="CU23" s="3">
        <v>2E-3</v>
      </c>
      <c r="CV23" s="3">
        <v>1.189E-2</v>
      </c>
      <c r="CW23" s="3">
        <v>4.0800000000000003E-3</v>
      </c>
      <c r="CX23" s="3">
        <v>2.2899999999999999E-3</v>
      </c>
      <c r="CY23" s="3">
        <v>1.58E-3</v>
      </c>
      <c r="CZ23" s="3">
        <v>4.6000000000000001E-4</v>
      </c>
      <c r="DA23" s="3">
        <v>4.0999999999999999E-4</v>
      </c>
      <c r="DB23" s="3">
        <v>4.4999999999999999E-4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1.01E-3</v>
      </c>
      <c r="DI23" s="3">
        <v>9.7000000000000005E-4</v>
      </c>
      <c r="DJ23" s="3">
        <v>1.16E-3</v>
      </c>
      <c r="DK23" s="3">
        <v>4.2300000000000003E-3</v>
      </c>
      <c r="DL23" s="3">
        <v>1.5E-3</v>
      </c>
      <c r="DM23" s="3">
        <v>6.2E-4</v>
      </c>
      <c r="DN23" s="3">
        <v>7.9000000000000001E-4</v>
      </c>
      <c r="DO23" s="3">
        <v>0</v>
      </c>
      <c r="DP23" s="3">
        <v>2.7E-4</v>
      </c>
      <c r="DQ23" s="3">
        <v>1E-4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6.6E-4</v>
      </c>
      <c r="DX23" s="3">
        <v>6.3000000000000003E-4</v>
      </c>
      <c r="DY23" s="3">
        <v>6.0999999999999997E-4</v>
      </c>
      <c r="DZ23" s="3">
        <v>2.6099999999999999E-3</v>
      </c>
      <c r="EA23" s="3">
        <v>8.3000000000000001E-4</v>
      </c>
      <c r="EB23" s="3">
        <v>5.2999999999999998E-4</v>
      </c>
      <c r="EC23" s="3">
        <v>2.5000000000000001E-4</v>
      </c>
      <c r="ED23" s="3">
        <v>0</v>
      </c>
      <c r="EE23" s="3">
        <v>1.3999999999999999E-4</v>
      </c>
      <c r="EF23" s="3">
        <v>6.0000000000000002E-5</v>
      </c>
      <c r="EG23" s="3">
        <v>0</v>
      </c>
      <c r="EH23" s="3">
        <v>0</v>
      </c>
      <c r="EI23" s="3">
        <v>0</v>
      </c>
      <c r="EJ23" s="3">
        <v>0</v>
      </c>
      <c r="EK23" s="3">
        <v>4.4999999999999999E-4</v>
      </c>
      <c r="EL23" s="3">
        <v>4.2999999999999999E-4</v>
      </c>
      <c r="EM23" s="3">
        <v>8.3000000000000001E-4</v>
      </c>
      <c r="EN23" s="3">
        <v>8.0000000000000004E-4</v>
      </c>
      <c r="EO23" s="3">
        <v>3.82E-3</v>
      </c>
      <c r="EP23" s="3">
        <v>7.2999999999999996E-4</v>
      </c>
      <c r="EQ23" s="3">
        <v>0</v>
      </c>
      <c r="ER23" s="3">
        <v>3.3E-4</v>
      </c>
      <c r="ES23" s="3">
        <v>0</v>
      </c>
      <c r="ET23" s="3">
        <v>5.0000000000000002E-5</v>
      </c>
      <c r="EU23" s="3">
        <v>1.0000000000000001E-5</v>
      </c>
      <c r="EV23" s="3">
        <v>0</v>
      </c>
      <c r="EW23" s="3">
        <v>0</v>
      </c>
      <c r="EX23" s="3">
        <v>0</v>
      </c>
      <c r="EY23" s="3">
        <v>0</v>
      </c>
      <c r="EZ23" s="3">
        <v>0</v>
      </c>
      <c r="FA23" s="3">
        <v>5.5999999999999995E-4</v>
      </c>
      <c r="FB23" s="3">
        <v>0</v>
      </c>
      <c r="FC23" s="3">
        <v>0</v>
      </c>
      <c r="FD23" s="3">
        <v>0</v>
      </c>
      <c r="FE23" s="3">
        <v>0</v>
      </c>
      <c r="FF23" s="3">
        <v>0</v>
      </c>
      <c r="FG23" s="3">
        <v>0</v>
      </c>
      <c r="FH23" s="3">
        <v>0</v>
      </c>
      <c r="FI23" s="3">
        <v>0</v>
      </c>
      <c r="FJ23" s="3">
        <v>0</v>
      </c>
      <c r="FK23" s="3">
        <v>0</v>
      </c>
      <c r="FL23" s="3">
        <v>0</v>
      </c>
      <c r="FM23" s="3">
        <v>0</v>
      </c>
      <c r="FN23" s="3">
        <v>1.4999999999999999E-4</v>
      </c>
      <c r="FO23" s="3">
        <v>2.2499999999999998E-3</v>
      </c>
      <c r="FP23" s="3">
        <v>7.4000000000000003E-3</v>
      </c>
      <c r="FQ23" s="3">
        <v>7.2500000000000004E-3</v>
      </c>
      <c r="FR23" s="3">
        <v>9.4400000000000005E-3</v>
      </c>
      <c r="FS23" s="3">
        <v>1.404E-2</v>
      </c>
      <c r="FT23" s="3">
        <v>1.6840000000000001E-2</v>
      </c>
      <c r="FU23" s="3">
        <v>8.9200000000000008E-3</v>
      </c>
      <c r="FV23" s="3">
        <v>2.9199999999999999E-3</v>
      </c>
      <c r="FW23" s="3">
        <v>9.7999999999999997E-4</v>
      </c>
      <c r="FX23" s="3">
        <v>9.7000000000000005E-4</v>
      </c>
      <c r="FY23" s="3">
        <v>1.82E-3</v>
      </c>
      <c r="FZ23" s="3">
        <v>0</v>
      </c>
      <c r="GA23" s="3">
        <v>0</v>
      </c>
      <c r="GB23" s="3">
        <v>0</v>
      </c>
      <c r="GC23" s="3">
        <v>0</v>
      </c>
      <c r="GD23" s="3">
        <v>1.3999999999999999E-4</v>
      </c>
      <c r="GE23" s="3">
        <v>1.5100000000000001E-3</v>
      </c>
      <c r="GF23" s="3">
        <v>1.2800000000000001E-3</v>
      </c>
      <c r="GG23" s="3">
        <v>1.6000000000000001E-3</v>
      </c>
      <c r="GH23" s="3">
        <v>6.6100000000000004E-3</v>
      </c>
      <c r="GI23" s="3">
        <v>3.3500000000000001E-3</v>
      </c>
      <c r="GJ23" s="3">
        <v>1.39E-3</v>
      </c>
      <c r="GK23" s="3">
        <v>8.8000000000000003E-4</v>
      </c>
      <c r="GL23" s="3">
        <v>1.8000000000000001E-4</v>
      </c>
      <c r="GM23" s="3">
        <v>2.7999999999999998E-4</v>
      </c>
      <c r="GN23" s="3">
        <v>2.7999999999999998E-4</v>
      </c>
      <c r="GO23" s="3">
        <v>0</v>
      </c>
    </row>
    <row r="24" spans="1:197">
      <c r="A24" s="3" t="s">
        <v>164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1E-4</v>
      </c>
      <c r="U24" s="3">
        <v>1.31E-3</v>
      </c>
      <c r="V24" s="3">
        <v>4.4220000000000002E-2</v>
      </c>
      <c r="W24" s="3">
        <v>4.1709999999999997E-2</v>
      </c>
      <c r="X24" s="3">
        <v>5.305E-2</v>
      </c>
      <c r="Y24" s="3">
        <v>4.0460000000000003E-2</v>
      </c>
      <c r="Z24" s="3">
        <v>0.15096000000000001</v>
      </c>
      <c r="AA24" s="3">
        <v>0.11339</v>
      </c>
      <c r="AB24" s="3">
        <v>1.6820000000000002E-2</v>
      </c>
      <c r="AC24" s="3">
        <v>1.99E-3</v>
      </c>
      <c r="AD24" s="3">
        <v>6.7000000000000002E-4</v>
      </c>
      <c r="AE24" s="3">
        <v>0</v>
      </c>
      <c r="AF24" s="3">
        <v>0</v>
      </c>
      <c r="AG24" s="3">
        <v>0</v>
      </c>
      <c r="AH24" s="3">
        <v>0</v>
      </c>
      <c r="AI24" s="3">
        <v>5.5999999999999995E-4</v>
      </c>
      <c r="AJ24" s="3">
        <v>9.6200000000000001E-3</v>
      </c>
      <c r="AK24" s="3">
        <v>5.5759999999999997E-2</v>
      </c>
      <c r="AL24" s="3">
        <v>5.1900000000000002E-2</v>
      </c>
      <c r="AM24" s="3">
        <v>6.7680000000000004E-2</v>
      </c>
      <c r="AN24" s="3">
        <v>3.524E-2</v>
      </c>
      <c r="AO24" s="3">
        <v>0.13089999999999999</v>
      </c>
      <c r="AP24" s="3">
        <v>8.3040000000000003E-2</v>
      </c>
      <c r="AQ24" s="3">
        <v>2.3550000000000001E-2</v>
      </c>
      <c r="AR24" s="3">
        <v>2.6800000000000001E-3</v>
      </c>
      <c r="AS24" s="3">
        <v>1.31E-3</v>
      </c>
      <c r="AT24" s="3">
        <v>1.8759999999999999E-2</v>
      </c>
      <c r="AU24" s="3">
        <v>0</v>
      </c>
      <c r="AV24" s="3">
        <v>0</v>
      </c>
      <c r="AW24" s="3">
        <v>0</v>
      </c>
      <c r="AX24" s="3">
        <v>8.8999999999999995E-4</v>
      </c>
      <c r="AY24" s="3">
        <v>1.421E-2</v>
      </c>
      <c r="AZ24" s="3">
        <v>3.8530000000000002E-2</v>
      </c>
      <c r="BA24" s="3">
        <v>2.928E-2</v>
      </c>
      <c r="BB24" s="3">
        <v>3.6159999999999998E-2</v>
      </c>
      <c r="BC24" s="3">
        <v>1.6879999999999999E-2</v>
      </c>
      <c r="BD24" s="3">
        <v>2.307E-2</v>
      </c>
      <c r="BE24" s="3">
        <v>2.9180000000000001E-2</v>
      </c>
      <c r="BF24" s="3">
        <v>1.7729999999999999E-2</v>
      </c>
      <c r="BG24" s="3">
        <v>1.7600000000000001E-3</v>
      </c>
      <c r="BH24" s="3">
        <v>1.6100000000000001E-3</v>
      </c>
      <c r="BI24" s="3">
        <v>1.541E-2</v>
      </c>
      <c r="BJ24" s="3">
        <v>0</v>
      </c>
      <c r="BK24" s="3">
        <v>0</v>
      </c>
      <c r="BL24" s="3">
        <v>0</v>
      </c>
      <c r="BM24" s="3">
        <v>9.0000000000000006E-5</v>
      </c>
      <c r="BN24" s="3">
        <v>1.1299999999999999E-3</v>
      </c>
      <c r="BO24" s="3">
        <v>2.0459999999999999E-2</v>
      </c>
      <c r="BP24" s="3">
        <v>1.4449999999999999E-2</v>
      </c>
      <c r="BQ24" s="3">
        <v>1.7659999999999999E-2</v>
      </c>
      <c r="BR24" s="3">
        <v>8.9099999999999995E-3</v>
      </c>
      <c r="BS24" s="3">
        <v>1.4370000000000001E-2</v>
      </c>
      <c r="BT24" s="3">
        <v>1.5949999999999999E-2</v>
      </c>
      <c r="BU24" s="3">
        <v>1.0200000000000001E-2</v>
      </c>
      <c r="BV24" s="3">
        <v>8.4000000000000003E-4</v>
      </c>
      <c r="BW24" s="3">
        <v>7.2999999999999996E-4</v>
      </c>
      <c r="BX24" s="3">
        <v>5.9199999999999999E-3</v>
      </c>
      <c r="BY24" s="3">
        <v>0</v>
      </c>
      <c r="BZ24" s="3">
        <v>0</v>
      </c>
      <c r="CA24" s="3">
        <v>0</v>
      </c>
      <c r="CB24" s="3">
        <v>0</v>
      </c>
      <c r="CC24" s="3">
        <v>7.6000000000000004E-4</v>
      </c>
      <c r="CD24" s="3">
        <v>1.4149999999999999E-2</v>
      </c>
      <c r="CE24" s="3">
        <v>1.005E-2</v>
      </c>
      <c r="CF24" s="3">
        <v>1.2149999999999999E-2</v>
      </c>
      <c r="CG24" s="3">
        <v>6.8500000000000002E-3</v>
      </c>
      <c r="CH24" s="3">
        <v>7.8100000000000001E-3</v>
      </c>
      <c r="CI24" s="3">
        <v>7.6499999999999997E-3</v>
      </c>
      <c r="CJ24" s="3">
        <v>4.4299999999999999E-3</v>
      </c>
      <c r="CK24" s="3">
        <v>3.4000000000000002E-4</v>
      </c>
      <c r="CL24" s="3">
        <v>3.6000000000000002E-4</v>
      </c>
      <c r="CM24" s="3">
        <v>3.4199999999999999E-3</v>
      </c>
      <c r="CN24" s="3">
        <v>0</v>
      </c>
      <c r="CO24" s="3">
        <v>0</v>
      </c>
      <c r="CP24" s="3">
        <v>0</v>
      </c>
      <c r="CQ24" s="3">
        <v>0</v>
      </c>
      <c r="CR24" s="3">
        <v>5.5000000000000003E-4</v>
      </c>
      <c r="CS24" s="3">
        <v>1.116E-2</v>
      </c>
      <c r="CT24" s="3">
        <v>7.5100000000000002E-3</v>
      </c>
      <c r="CU24" s="3">
        <v>8.8699999999999994E-3</v>
      </c>
      <c r="CV24" s="3">
        <v>4.8900000000000002E-3</v>
      </c>
      <c r="CW24" s="3">
        <v>7.2169999999999998E-2</v>
      </c>
      <c r="CX24" s="3">
        <v>8.3700000000000007E-3</v>
      </c>
      <c r="CY24" s="3">
        <v>4.2399999999999998E-3</v>
      </c>
      <c r="CZ24" s="3">
        <v>6.0000000000000002E-5</v>
      </c>
      <c r="DA24" s="3">
        <v>1.2E-4</v>
      </c>
      <c r="DB24" s="3">
        <v>1.4300000000000001E-3</v>
      </c>
      <c r="DC24" s="3">
        <v>0</v>
      </c>
      <c r="DD24" s="3">
        <v>0</v>
      </c>
      <c r="DE24" s="3">
        <v>0</v>
      </c>
      <c r="DF24" s="3">
        <v>0</v>
      </c>
      <c r="DG24" s="3">
        <v>3.5E-4</v>
      </c>
      <c r="DH24" s="3">
        <v>7.2500000000000004E-3</v>
      </c>
      <c r="DI24" s="3">
        <v>4.5500000000000002E-3</v>
      </c>
      <c r="DJ24" s="3">
        <v>5.3200000000000001E-3</v>
      </c>
      <c r="DK24" s="3">
        <v>1.66E-3</v>
      </c>
      <c r="DL24" s="3">
        <v>2.5530000000000001E-2</v>
      </c>
      <c r="DM24" s="3">
        <v>3.29E-3</v>
      </c>
      <c r="DN24" s="3">
        <v>1.9499999999999999E-3</v>
      </c>
      <c r="DO24" s="3">
        <v>4.0000000000000003E-5</v>
      </c>
      <c r="DP24" s="3">
        <v>8.0000000000000007E-5</v>
      </c>
      <c r="DQ24" s="3">
        <v>1.1299999999999999E-3</v>
      </c>
      <c r="DR24" s="3">
        <v>0</v>
      </c>
      <c r="DS24" s="3">
        <v>0</v>
      </c>
      <c r="DT24" s="3">
        <v>0</v>
      </c>
      <c r="DU24" s="3">
        <v>0</v>
      </c>
      <c r="DV24" s="3">
        <v>2.3000000000000001E-4</v>
      </c>
      <c r="DW24" s="3">
        <v>2.2000000000000001E-3</v>
      </c>
      <c r="DX24" s="3">
        <v>1.9E-3</v>
      </c>
      <c r="DY24" s="3">
        <v>2.4299999999999999E-3</v>
      </c>
      <c r="DZ24" s="3">
        <v>1.17E-3</v>
      </c>
      <c r="EA24" s="3">
        <v>1.5679999999999999E-2</v>
      </c>
      <c r="EB24" s="3">
        <v>1.82E-3</v>
      </c>
      <c r="EC24" s="3">
        <v>1.0499999999999999E-3</v>
      </c>
      <c r="ED24" s="3">
        <v>2.0000000000000002E-5</v>
      </c>
      <c r="EE24" s="3">
        <v>4.0000000000000003E-5</v>
      </c>
      <c r="EF24" s="3">
        <v>4.6999999999999999E-4</v>
      </c>
      <c r="EG24" s="3">
        <v>0</v>
      </c>
      <c r="EH24" s="3">
        <v>0</v>
      </c>
      <c r="EI24" s="3">
        <v>0</v>
      </c>
      <c r="EJ24" s="3">
        <v>0</v>
      </c>
      <c r="EK24" s="3">
        <v>1.5E-3</v>
      </c>
      <c r="EL24" s="3">
        <v>2.5999999999999999E-3</v>
      </c>
      <c r="EM24" s="3">
        <v>2.7799999999999999E-3</v>
      </c>
      <c r="EN24" s="3">
        <v>3.47E-3</v>
      </c>
      <c r="EO24" s="3">
        <v>1.0300000000000001E-3</v>
      </c>
      <c r="EP24" s="3">
        <v>1.6209999999999999E-2</v>
      </c>
      <c r="EQ24" s="3">
        <v>2.3800000000000002E-3</v>
      </c>
      <c r="ER24" s="3">
        <v>6.8999999999999997E-4</v>
      </c>
      <c r="ES24" s="3">
        <v>2.0000000000000002E-5</v>
      </c>
      <c r="ET24" s="3">
        <v>2.0000000000000002E-5</v>
      </c>
      <c r="EU24" s="3">
        <v>2.0000000000000001E-4</v>
      </c>
      <c r="EV24" s="3">
        <v>0</v>
      </c>
      <c r="EW24" s="3">
        <v>0</v>
      </c>
      <c r="EX24" s="3">
        <v>0</v>
      </c>
      <c r="EY24" s="3">
        <v>0</v>
      </c>
      <c r="EZ24" s="3">
        <v>0</v>
      </c>
      <c r="FA24" s="3">
        <v>1.8799999999999999E-3</v>
      </c>
      <c r="FB24" s="3">
        <v>0</v>
      </c>
      <c r="FC24" s="3">
        <v>0</v>
      </c>
      <c r="FD24" s="3">
        <v>0</v>
      </c>
      <c r="FE24" s="3">
        <v>0</v>
      </c>
      <c r="FF24" s="3">
        <v>0</v>
      </c>
      <c r="FG24" s="3">
        <v>0</v>
      </c>
      <c r="FH24" s="3">
        <v>0</v>
      </c>
      <c r="FI24" s="3">
        <v>0</v>
      </c>
      <c r="FJ24" s="3">
        <v>0</v>
      </c>
      <c r="FK24" s="3">
        <v>0</v>
      </c>
      <c r="FL24" s="3">
        <v>0</v>
      </c>
      <c r="FM24" s="3">
        <v>0</v>
      </c>
      <c r="FN24" s="3">
        <v>5.4000000000000001E-4</v>
      </c>
      <c r="FO24" s="3">
        <v>8.8299999999999993E-3</v>
      </c>
      <c r="FP24" s="3">
        <v>4.0340000000000001E-2</v>
      </c>
      <c r="FQ24" s="3">
        <v>3.3869999999999997E-2</v>
      </c>
      <c r="FR24" s="3">
        <v>4.2849999999999999E-2</v>
      </c>
      <c r="FS24" s="3">
        <v>2.1389999999999999E-2</v>
      </c>
      <c r="FT24" s="3">
        <v>6.0569999999999999E-2</v>
      </c>
      <c r="FU24" s="3">
        <v>4.3900000000000002E-2</v>
      </c>
      <c r="FV24" s="3">
        <v>1.7330000000000002E-2</v>
      </c>
      <c r="FW24" s="3">
        <v>1.7899999999999999E-3</v>
      </c>
      <c r="FX24" s="3">
        <v>1.23E-3</v>
      </c>
      <c r="FY24" s="3">
        <v>1.3729999999999999E-2</v>
      </c>
      <c r="FZ24" s="3">
        <v>0</v>
      </c>
      <c r="GA24" s="3">
        <v>0</v>
      </c>
      <c r="GB24" s="3">
        <v>0</v>
      </c>
      <c r="GC24" s="3">
        <v>0</v>
      </c>
      <c r="GD24" s="3">
        <v>5.8E-4</v>
      </c>
      <c r="GE24" s="3">
        <v>8.5199999999999998E-3</v>
      </c>
      <c r="GF24" s="3">
        <v>5.8700000000000002E-3</v>
      </c>
      <c r="GG24" s="3">
        <v>7.0200000000000002E-3</v>
      </c>
      <c r="GH24" s="3">
        <v>3.5599999999999998E-3</v>
      </c>
      <c r="GI24" s="3">
        <v>2.673E-2</v>
      </c>
      <c r="GJ24" s="3">
        <v>5.0099999999999997E-3</v>
      </c>
      <c r="GK24" s="3">
        <v>2.7000000000000001E-3</v>
      </c>
      <c r="GL24" s="3">
        <v>1.1E-4</v>
      </c>
      <c r="GM24" s="3">
        <v>1.3999999999999999E-4</v>
      </c>
      <c r="GN24" s="3">
        <v>1.5E-3</v>
      </c>
      <c r="GO24" s="3">
        <v>0</v>
      </c>
    </row>
    <row r="25" spans="1:197">
      <c r="A25" s="3" t="s">
        <v>165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2.66E-3</v>
      </c>
      <c r="V25" s="3">
        <v>6.2530000000000002E-2</v>
      </c>
      <c r="W25" s="3">
        <v>7.7299999999999994E-2</v>
      </c>
      <c r="X25" s="3">
        <v>0.10772</v>
      </c>
      <c r="Y25" s="3">
        <v>0.41731000000000001</v>
      </c>
      <c r="Z25" s="3">
        <v>0.20369000000000001</v>
      </c>
      <c r="AA25" s="3">
        <v>0.10144</v>
      </c>
      <c r="AB25" s="3">
        <v>4.4799999999999996E-3</v>
      </c>
      <c r="AC25" s="3">
        <v>0</v>
      </c>
      <c r="AD25" s="3">
        <v>0</v>
      </c>
      <c r="AE25" s="3">
        <v>3.0899999999999999E-3</v>
      </c>
      <c r="AF25" s="3">
        <v>0</v>
      </c>
      <c r="AG25" s="3">
        <v>0</v>
      </c>
      <c r="AH25" s="3">
        <v>0</v>
      </c>
      <c r="AI25" s="3">
        <v>1.72E-3</v>
      </c>
      <c r="AJ25" s="3">
        <v>2.1659999999999999E-2</v>
      </c>
      <c r="AK25" s="3">
        <v>9.5740000000000006E-2</v>
      </c>
      <c r="AL25" s="3">
        <v>0.10908</v>
      </c>
      <c r="AM25" s="3">
        <v>0.15708</v>
      </c>
      <c r="AN25" s="3">
        <v>0.36675000000000002</v>
      </c>
      <c r="AO25" s="3">
        <v>0.36092000000000002</v>
      </c>
      <c r="AP25" s="3">
        <v>0.21651999999999999</v>
      </c>
      <c r="AQ25" s="3">
        <v>5.0600000000000003E-3</v>
      </c>
      <c r="AR25" s="3">
        <v>2.1319999999999999E-2</v>
      </c>
      <c r="AS25" s="3">
        <v>0</v>
      </c>
      <c r="AT25" s="3">
        <v>2.7740000000000001E-2</v>
      </c>
      <c r="AU25" s="3">
        <v>0</v>
      </c>
      <c r="AV25" s="3">
        <v>0</v>
      </c>
      <c r="AW25" s="3">
        <v>0</v>
      </c>
      <c r="AX25" s="3">
        <v>2.0500000000000002E-3</v>
      </c>
      <c r="AY25" s="3">
        <v>3.1809999999999998E-2</v>
      </c>
      <c r="AZ25" s="3">
        <v>5.7500000000000002E-2</v>
      </c>
      <c r="BA25" s="3">
        <v>5.6710000000000003E-2</v>
      </c>
      <c r="BB25" s="3">
        <v>7.7249999999999999E-2</v>
      </c>
      <c r="BC25" s="3">
        <v>0.13324</v>
      </c>
      <c r="BD25" s="3">
        <v>0.12222</v>
      </c>
      <c r="BE25" s="3">
        <v>9.0910000000000005E-2</v>
      </c>
      <c r="BF25" s="3">
        <v>7.2300000000000003E-3</v>
      </c>
      <c r="BG25" s="3">
        <v>2.138E-2</v>
      </c>
      <c r="BH25" s="3">
        <v>1.779E-2</v>
      </c>
      <c r="BI25" s="3">
        <v>2.647E-2</v>
      </c>
      <c r="BJ25" s="3">
        <v>0</v>
      </c>
      <c r="BK25" s="3">
        <v>0</v>
      </c>
      <c r="BL25" s="3">
        <v>0</v>
      </c>
      <c r="BM25" s="3">
        <v>0</v>
      </c>
      <c r="BN25" s="3">
        <v>2.4199999999999998E-3</v>
      </c>
      <c r="BO25" s="3">
        <v>3.2680000000000001E-2</v>
      </c>
      <c r="BP25" s="3">
        <v>2.8080000000000001E-2</v>
      </c>
      <c r="BQ25" s="3">
        <v>3.7519999999999998E-2</v>
      </c>
      <c r="BR25" s="3">
        <v>6.4439999999999997E-2</v>
      </c>
      <c r="BS25" s="3">
        <v>6.8099999999999994E-2</v>
      </c>
      <c r="BT25" s="3">
        <v>4.086E-2</v>
      </c>
      <c r="BU25" s="3">
        <v>2.9099999999999998E-3</v>
      </c>
      <c r="BV25" s="3">
        <v>8.2400000000000008E-3</v>
      </c>
      <c r="BW25" s="3">
        <v>5.7400000000000003E-3</v>
      </c>
      <c r="BX25" s="3">
        <v>1.004E-2</v>
      </c>
      <c r="BY25" s="3">
        <v>0</v>
      </c>
      <c r="BZ25" s="3">
        <v>0</v>
      </c>
      <c r="CA25" s="3">
        <v>0</v>
      </c>
      <c r="CB25" s="3">
        <v>0</v>
      </c>
      <c r="CC25" s="3">
        <v>2.99E-3</v>
      </c>
      <c r="CD25" s="3">
        <v>2.3099999999999999E-2</v>
      </c>
      <c r="CE25" s="3">
        <v>1.9869999999999999E-2</v>
      </c>
      <c r="CF25" s="3">
        <v>2.5149999999999999E-2</v>
      </c>
      <c r="CG25" s="3">
        <v>4.7190000000000003E-2</v>
      </c>
      <c r="CH25" s="3">
        <v>2.8340000000000001E-2</v>
      </c>
      <c r="CI25" s="3">
        <v>1.43E-2</v>
      </c>
      <c r="CJ25" s="3">
        <v>0</v>
      </c>
      <c r="CK25" s="3">
        <v>2.2699999999999999E-3</v>
      </c>
      <c r="CL25" s="3">
        <v>2.4499999999999999E-3</v>
      </c>
      <c r="CM25" s="3">
        <v>1.4499999999999999E-3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1.453E-2</v>
      </c>
      <c r="CT25" s="3">
        <v>1.4149999999999999E-2</v>
      </c>
      <c r="CU25" s="3">
        <v>1.7239999999999998E-2</v>
      </c>
      <c r="CV25" s="3">
        <v>2.7029999999999998E-2</v>
      </c>
      <c r="CW25" s="3">
        <v>5.3629999999999997E-2</v>
      </c>
      <c r="CX25" s="3">
        <v>1.031E-2</v>
      </c>
      <c r="CY25" s="3">
        <v>3.3600000000000001E-3</v>
      </c>
      <c r="CZ25" s="3">
        <v>3.29E-3</v>
      </c>
      <c r="DA25" s="3">
        <v>1.7799999999999999E-3</v>
      </c>
      <c r="DB25" s="3">
        <v>3.6800000000000001E-3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9.3299999999999998E-3</v>
      </c>
      <c r="DI25" s="3">
        <v>9.0200000000000002E-3</v>
      </c>
      <c r="DJ25" s="3">
        <v>8.7200000000000003E-3</v>
      </c>
      <c r="DK25" s="3">
        <v>8.4499999999999992E-3</v>
      </c>
      <c r="DL25" s="3">
        <v>1.6389999999999998E-2</v>
      </c>
      <c r="DM25" s="3">
        <v>0</v>
      </c>
      <c r="DN25" s="3">
        <v>3.9300000000000003E-3</v>
      </c>
      <c r="DO25" s="3">
        <v>0</v>
      </c>
      <c r="DP25" s="3">
        <v>1.0499999999999999E-3</v>
      </c>
      <c r="DQ25" s="3">
        <v>2.0200000000000001E-3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6.0899999999999999E-3</v>
      </c>
      <c r="DX25" s="3">
        <v>5.8700000000000002E-3</v>
      </c>
      <c r="DY25" s="3">
        <v>5.6499999999999996E-3</v>
      </c>
      <c r="DZ25" s="3">
        <v>5.4400000000000004E-3</v>
      </c>
      <c r="EA25" s="3">
        <v>1.048E-2</v>
      </c>
      <c r="EB25" s="3">
        <v>0</v>
      </c>
      <c r="EC25" s="3">
        <v>0</v>
      </c>
      <c r="ED25" s="3">
        <v>0</v>
      </c>
      <c r="EE25" s="3">
        <v>5.9000000000000003E-4</v>
      </c>
      <c r="EF25" s="3">
        <v>1.1100000000000001E-3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7.6699999999999997E-3</v>
      </c>
      <c r="EN25" s="3">
        <v>7.4200000000000004E-3</v>
      </c>
      <c r="EO25" s="3">
        <v>7.1500000000000001E-3</v>
      </c>
      <c r="EP25" s="3">
        <v>6.8900000000000003E-3</v>
      </c>
      <c r="EQ25" s="3">
        <v>0</v>
      </c>
      <c r="ER25" s="3">
        <v>0</v>
      </c>
      <c r="ES25" s="3">
        <v>0</v>
      </c>
      <c r="ET25" s="3">
        <v>2.3000000000000001E-4</v>
      </c>
      <c r="EU25" s="3">
        <v>2.7999999999999998E-4</v>
      </c>
      <c r="EV25" s="3">
        <v>0</v>
      </c>
      <c r="EW25" s="3">
        <v>0</v>
      </c>
      <c r="EX25" s="3">
        <v>0</v>
      </c>
      <c r="EY25" s="3">
        <v>0</v>
      </c>
      <c r="EZ25" s="3">
        <v>0</v>
      </c>
      <c r="FA25" s="3">
        <v>0</v>
      </c>
      <c r="FB25" s="3">
        <v>0</v>
      </c>
      <c r="FC25" s="3">
        <v>0</v>
      </c>
      <c r="FD25" s="3">
        <v>0</v>
      </c>
      <c r="FE25" s="3">
        <v>0</v>
      </c>
      <c r="FF25" s="3">
        <v>0</v>
      </c>
      <c r="FG25" s="3">
        <v>0</v>
      </c>
      <c r="FH25" s="3">
        <v>0</v>
      </c>
      <c r="FI25" s="3">
        <v>0</v>
      </c>
      <c r="FJ25" s="3">
        <v>0</v>
      </c>
      <c r="FK25" s="3">
        <v>0</v>
      </c>
      <c r="FL25" s="3">
        <v>0</v>
      </c>
      <c r="FM25" s="3">
        <v>0</v>
      </c>
      <c r="FN25" s="3">
        <v>1.3600000000000001E-3</v>
      </c>
      <c r="FO25" s="3">
        <v>1.9769999999999999E-2</v>
      </c>
      <c r="FP25" s="3">
        <v>6.565E-2</v>
      </c>
      <c r="FQ25" s="3">
        <v>6.8479999999999999E-2</v>
      </c>
      <c r="FR25" s="3">
        <v>9.4850000000000004E-2</v>
      </c>
      <c r="FS25" s="3">
        <v>0.19353000000000001</v>
      </c>
      <c r="FT25" s="3">
        <v>0.17244999999999999</v>
      </c>
      <c r="FU25" s="3">
        <v>0.10063</v>
      </c>
      <c r="FV25" s="3">
        <v>4.8900000000000002E-3</v>
      </c>
      <c r="FW25" s="3">
        <v>1.6109999999999999E-2</v>
      </c>
      <c r="FX25" s="3">
        <v>7.43E-3</v>
      </c>
      <c r="FY25" s="3">
        <v>2.1360000000000001E-2</v>
      </c>
      <c r="FZ25" s="3">
        <v>0</v>
      </c>
      <c r="GA25" s="3">
        <v>0</v>
      </c>
      <c r="GB25" s="3">
        <v>0</v>
      </c>
      <c r="GC25" s="3">
        <v>0</v>
      </c>
      <c r="GD25" s="3">
        <v>8.4999999999999995E-4</v>
      </c>
      <c r="GE25" s="3">
        <v>1.2279999999999999E-2</v>
      </c>
      <c r="GF25" s="3">
        <v>1.193E-2</v>
      </c>
      <c r="GG25" s="3">
        <v>1.393E-2</v>
      </c>
      <c r="GH25" s="3">
        <v>2.1909999999999999E-2</v>
      </c>
      <c r="GI25" s="3">
        <v>2.4580000000000001E-2</v>
      </c>
      <c r="GJ25" s="3">
        <v>5.9199999999999999E-3</v>
      </c>
      <c r="GK25" s="3">
        <v>1.4499999999999999E-3</v>
      </c>
      <c r="GL25" s="3">
        <v>1.2600000000000001E-3</v>
      </c>
      <c r="GM25" s="3">
        <v>1.2800000000000001E-3</v>
      </c>
      <c r="GN25" s="3">
        <v>1.6999999999999999E-3</v>
      </c>
      <c r="GO25" s="3">
        <v>0</v>
      </c>
    </row>
    <row r="26" spans="1:197">
      <c r="A26" s="3" t="s">
        <v>166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1.3999999999999999E-4</v>
      </c>
      <c r="P26" s="3">
        <v>0</v>
      </c>
      <c r="Q26" s="3">
        <v>0</v>
      </c>
      <c r="R26" s="3">
        <v>0</v>
      </c>
      <c r="S26" s="3">
        <v>0</v>
      </c>
      <c r="T26" s="3">
        <v>2.0000000000000002E-5</v>
      </c>
      <c r="U26" s="3">
        <v>3.1E-4</v>
      </c>
      <c r="V26" s="3">
        <v>6.8999999999999999E-3</v>
      </c>
      <c r="W26" s="3">
        <v>9.3399999999999993E-3</v>
      </c>
      <c r="X26" s="3">
        <v>1.196E-2</v>
      </c>
      <c r="Y26" s="3">
        <v>1.2460000000000001E-2</v>
      </c>
      <c r="Z26" s="3">
        <v>1.0619999999999999E-2</v>
      </c>
      <c r="AA26" s="3">
        <v>7.2100000000000003E-3</v>
      </c>
      <c r="AB26" s="3">
        <v>4.0400000000000002E-3</v>
      </c>
      <c r="AC26" s="3">
        <v>2.3000000000000001E-4</v>
      </c>
      <c r="AD26" s="3">
        <v>2.0000000000000001E-4</v>
      </c>
      <c r="AE26" s="3">
        <v>1.2999999999999999E-4</v>
      </c>
      <c r="AF26" s="3">
        <v>0</v>
      </c>
      <c r="AG26" s="3">
        <v>0</v>
      </c>
      <c r="AH26" s="3">
        <v>0</v>
      </c>
      <c r="AI26" s="3">
        <v>1.2999999999999999E-4</v>
      </c>
      <c r="AJ26" s="3">
        <v>2.2200000000000002E-3</v>
      </c>
      <c r="AK26" s="3">
        <v>9.7800000000000005E-3</v>
      </c>
      <c r="AL26" s="3">
        <v>1.1950000000000001E-2</v>
      </c>
      <c r="AM26" s="3">
        <v>1.523E-2</v>
      </c>
      <c r="AN26" s="3">
        <v>1.264E-2</v>
      </c>
      <c r="AO26" s="3">
        <v>3.0519999999999999E-2</v>
      </c>
      <c r="AP26" s="3">
        <v>2.4570000000000002E-2</v>
      </c>
      <c r="AQ26" s="3">
        <v>8.3899999999999999E-3</v>
      </c>
      <c r="AR26" s="3">
        <v>9.6000000000000002E-4</v>
      </c>
      <c r="AS26" s="3">
        <v>8.5900000000000004E-3</v>
      </c>
      <c r="AT26" s="3">
        <v>1.7440000000000001E-2</v>
      </c>
      <c r="AU26" s="3">
        <v>0</v>
      </c>
      <c r="AV26" s="3">
        <v>0</v>
      </c>
      <c r="AW26" s="3">
        <v>0</v>
      </c>
      <c r="AX26" s="3">
        <v>2.0000000000000001E-4</v>
      </c>
      <c r="AY26" s="3">
        <v>3.2799999999999999E-3</v>
      </c>
      <c r="AZ26" s="3">
        <v>5.7299999999999999E-3</v>
      </c>
      <c r="BA26" s="3">
        <v>6.5500000000000003E-3</v>
      </c>
      <c r="BB26" s="3">
        <v>8.2100000000000003E-3</v>
      </c>
      <c r="BC26" s="3">
        <v>5.3200000000000001E-3</v>
      </c>
      <c r="BD26" s="3">
        <v>2.2259999999999999E-2</v>
      </c>
      <c r="BE26" s="3">
        <v>2.6960000000000001E-2</v>
      </c>
      <c r="BF26" s="3">
        <v>1.0699999999999999E-2</v>
      </c>
      <c r="BG26" s="3">
        <v>2.0899999999999998E-3</v>
      </c>
      <c r="BH26" s="3">
        <v>1.2670000000000001E-2</v>
      </c>
      <c r="BI26" s="3">
        <v>1.2189999999999999E-2</v>
      </c>
      <c r="BJ26" s="3">
        <v>0</v>
      </c>
      <c r="BK26" s="3">
        <v>0</v>
      </c>
      <c r="BL26" s="3">
        <v>0</v>
      </c>
      <c r="BM26" s="3">
        <v>3.0000000000000001E-5</v>
      </c>
      <c r="BN26" s="3">
        <v>2.7E-4</v>
      </c>
      <c r="BO26" s="3">
        <v>3.29E-3</v>
      </c>
      <c r="BP26" s="3">
        <v>3.48E-3</v>
      </c>
      <c r="BQ26" s="3">
        <v>4.3099999999999996E-3</v>
      </c>
      <c r="BR26" s="3">
        <v>1.6670000000000001E-2</v>
      </c>
      <c r="BS26" s="3">
        <v>2.861E-2</v>
      </c>
      <c r="BT26" s="3">
        <v>1.5980000000000001E-2</v>
      </c>
      <c r="BU26" s="3">
        <v>6.7099999999999998E-3</v>
      </c>
      <c r="BV26" s="3">
        <v>1.07E-3</v>
      </c>
      <c r="BW26" s="3">
        <v>6.1000000000000004E-3</v>
      </c>
      <c r="BX26" s="3">
        <v>5.1999999999999998E-3</v>
      </c>
      <c r="BY26" s="3">
        <v>0</v>
      </c>
      <c r="BZ26" s="3">
        <v>0</v>
      </c>
      <c r="CA26" s="3">
        <v>0</v>
      </c>
      <c r="CB26" s="3">
        <v>0</v>
      </c>
      <c r="CC26" s="3">
        <v>2.0000000000000001E-4</v>
      </c>
      <c r="CD26" s="3">
        <v>2.3500000000000001E-3</v>
      </c>
      <c r="CE26" s="3">
        <v>2.4199999999999998E-3</v>
      </c>
      <c r="CF26" s="3">
        <v>3.0100000000000001E-3</v>
      </c>
      <c r="CG26" s="3">
        <v>1.3140000000000001E-2</v>
      </c>
      <c r="CH26" s="3">
        <v>1.6719999999999999E-2</v>
      </c>
      <c r="CI26" s="3">
        <v>7.5599999999999999E-3</v>
      </c>
      <c r="CJ26" s="3">
        <v>3.2699999999999999E-3</v>
      </c>
      <c r="CK26" s="3">
        <v>4.8000000000000001E-4</v>
      </c>
      <c r="CL26" s="3">
        <v>3.2200000000000002E-3</v>
      </c>
      <c r="CM26" s="3">
        <v>3.0799999999999998E-3</v>
      </c>
      <c r="CN26" s="3">
        <v>0</v>
      </c>
      <c r="CO26" s="3">
        <v>0</v>
      </c>
      <c r="CP26" s="3">
        <v>0</v>
      </c>
      <c r="CQ26" s="3">
        <v>0</v>
      </c>
      <c r="CR26" s="3">
        <v>1.2999999999999999E-4</v>
      </c>
      <c r="CS26" s="3">
        <v>1.6800000000000001E-3</v>
      </c>
      <c r="CT26" s="3">
        <v>1.66E-3</v>
      </c>
      <c r="CU26" s="3">
        <v>2.0400000000000001E-3</v>
      </c>
      <c r="CV26" s="3">
        <v>7.4099999999999999E-3</v>
      </c>
      <c r="CW26" s="3">
        <v>1.5049999999999999E-2</v>
      </c>
      <c r="CX26" s="3">
        <v>1.721E-2</v>
      </c>
      <c r="CY26" s="3">
        <v>2.8300000000000001E-3</v>
      </c>
      <c r="CZ26" s="3">
        <v>6.4999999999999997E-4</v>
      </c>
      <c r="DA26" s="3">
        <v>2.8900000000000002E-3</v>
      </c>
      <c r="DB26" s="3">
        <v>4.1599999999999996E-3</v>
      </c>
      <c r="DC26" s="3">
        <v>0</v>
      </c>
      <c r="DD26" s="3">
        <v>0</v>
      </c>
      <c r="DE26" s="3">
        <v>0</v>
      </c>
      <c r="DF26" s="3">
        <v>0</v>
      </c>
      <c r="DG26" s="3">
        <v>5.0000000000000002E-5</v>
      </c>
      <c r="DH26" s="3">
        <v>9.7999999999999997E-4</v>
      </c>
      <c r="DI26" s="3">
        <v>1.0399999999999999E-3</v>
      </c>
      <c r="DJ26" s="3">
        <v>1.2800000000000001E-3</v>
      </c>
      <c r="DK26" s="3">
        <v>2.7200000000000002E-3</v>
      </c>
      <c r="DL26" s="3">
        <v>5.4000000000000003E-3</v>
      </c>
      <c r="DM26" s="3">
        <v>6.5500000000000003E-3</v>
      </c>
      <c r="DN26" s="3">
        <v>1.42E-3</v>
      </c>
      <c r="DO26" s="3">
        <v>3.4000000000000002E-4</v>
      </c>
      <c r="DP26" s="3">
        <v>1.91E-3</v>
      </c>
      <c r="DQ26" s="3">
        <v>2.5799999999999998E-3</v>
      </c>
      <c r="DR26" s="3">
        <v>0</v>
      </c>
      <c r="DS26" s="3">
        <v>0</v>
      </c>
      <c r="DT26" s="3">
        <v>0</v>
      </c>
      <c r="DU26" s="3">
        <v>0</v>
      </c>
      <c r="DV26" s="3">
        <v>6.9999999999999994E-5</v>
      </c>
      <c r="DW26" s="3">
        <v>5.4000000000000001E-4</v>
      </c>
      <c r="DX26" s="3">
        <v>4.4999999999999999E-4</v>
      </c>
      <c r="DY26" s="3">
        <v>5.5000000000000003E-4</v>
      </c>
      <c r="DZ26" s="3">
        <v>1.5299999999999999E-3</v>
      </c>
      <c r="EA26" s="3">
        <v>3.2200000000000002E-3</v>
      </c>
      <c r="EB26" s="3">
        <v>3.8999999999999998E-3</v>
      </c>
      <c r="EC26" s="3">
        <v>7.2999999999999996E-4</v>
      </c>
      <c r="ED26" s="3">
        <v>1.6000000000000001E-4</v>
      </c>
      <c r="EE26" s="3">
        <v>9.7000000000000005E-4</v>
      </c>
      <c r="EF26" s="3">
        <v>1.39E-3</v>
      </c>
      <c r="EG26" s="3">
        <v>0</v>
      </c>
      <c r="EH26" s="3">
        <v>0</v>
      </c>
      <c r="EI26" s="3">
        <v>0</v>
      </c>
      <c r="EJ26" s="3">
        <v>0</v>
      </c>
      <c r="EK26" s="3">
        <v>3.6999999999999999E-4</v>
      </c>
      <c r="EL26" s="3">
        <v>3.5E-4</v>
      </c>
      <c r="EM26" s="3">
        <v>6.8000000000000005E-4</v>
      </c>
      <c r="EN26" s="3">
        <v>8.0999999999999996E-4</v>
      </c>
      <c r="EO26" s="3">
        <v>2.0999999999999999E-3</v>
      </c>
      <c r="EP26" s="3">
        <v>3.0599999999999998E-3</v>
      </c>
      <c r="EQ26" s="3">
        <v>4.0000000000000001E-3</v>
      </c>
      <c r="ER26" s="3">
        <v>4.8000000000000001E-4</v>
      </c>
      <c r="ES26" s="3">
        <v>1.1E-4</v>
      </c>
      <c r="ET26" s="3">
        <v>3.4000000000000002E-4</v>
      </c>
      <c r="EU26" s="3">
        <v>5.1000000000000004E-4</v>
      </c>
      <c r="EV26" s="3">
        <v>0</v>
      </c>
      <c r="EW26" s="3">
        <v>0</v>
      </c>
      <c r="EX26" s="3">
        <v>0</v>
      </c>
      <c r="EY26" s="3">
        <v>0</v>
      </c>
      <c r="EZ26" s="3">
        <v>0</v>
      </c>
      <c r="FA26" s="3">
        <v>4.6000000000000001E-4</v>
      </c>
      <c r="FB26" s="3">
        <v>0</v>
      </c>
      <c r="FC26" s="3">
        <v>0</v>
      </c>
      <c r="FD26" s="3">
        <v>0</v>
      </c>
      <c r="FE26" s="3">
        <v>0</v>
      </c>
      <c r="FF26" s="3">
        <v>0</v>
      </c>
      <c r="FG26" s="3">
        <v>0</v>
      </c>
      <c r="FH26" s="3">
        <v>0</v>
      </c>
      <c r="FI26" s="3">
        <v>0</v>
      </c>
      <c r="FJ26" s="3">
        <v>0</v>
      </c>
      <c r="FK26" s="3">
        <v>0</v>
      </c>
      <c r="FL26" s="3">
        <v>0</v>
      </c>
      <c r="FM26" s="3">
        <v>0</v>
      </c>
      <c r="FN26" s="3">
        <v>1.2999999999999999E-4</v>
      </c>
      <c r="FO26" s="3">
        <v>2.0400000000000001E-3</v>
      </c>
      <c r="FP26" s="3">
        <v>6.6600000000000001E-3</v>
      </c>
      <c r="FQ26" s="3">
        <v>7.8200000000000006E-3</v>
      </c>
      <c r="FR26" s="3">
        <v>9.8600000000000007E-3</v>
      </c>
      <c r="FS26" s="3">
        <v>1.133E-2</v>
      </c>
      <c r="FT26" s="3">
        <v>2.7220000000000001E-2</v>
      </c>
      <c r="FU26" s="3">
        <v>2.2960000000000001E-2</v>
      </c>
      <c r="FV26" s="3">
        <v>8.6800000000000002E-3</v>
      </c>
      <c r="FW26" s="3">
        <v>1.3600000000000001E-3</v>
      </c>
      <c r="FX26" s="3">
        <v>9.2300000000000004E-3</v>
      </c>
      <c r="FY26" s="3">
        <v>1.222E-2</v>
      </c>
      <c r="FZ26" s="3">
        <v>0</v>
      </c>
      <c r="GA26" s="3">
        <v>0</v>
      </c>
      <c r="GB26" s="3">
        <v>0</v>
      </c>
      <c r="GC26" s="3">
        <v>0</v>
      </c>
      <c r="GD26" s="3">
        <v>1.3999999999999999E-4</v>
      </c>
      <c r="GE26" s="3">
        <v>1.3600000000000001E-3</v>
      </c>
      <c r="GF26" s="3">
        <v>1.3699999999999999E-3</v>
      </c>
      <c r="GG26" s="3">
        <v>1.6900000000000001E-3</v>
      </c>
      <c r="GH26" s="3">
        <v>6.2700000000000004E-3</v>
      </c>
      <c r="GI26" s="3">
        <v>9.75E-3</v>
      </c>
      <c r="GJ26" s="3">
        <v>8.0599999999999995E-3</v>
      </c>
      <c r="GK26" s="3">
        <v>1.9300000000000001E-3</v>
      </c>
      <c r="GL26" s="3">
        <v>3.6999999999999999E-4</v>
      </c>
      <c r="GM26" s="3">
        <v>2.0200000000000001E-3</v>
      </c>
      <c r="GN26" s="3">
        <v>2.4499999999999999E-3</v>
      </c>
      <c r="GO26" s="3">
        <v>0</v>
      </c>
    </row>
    <row r="27" spans="1:197">
      <c r="A27" s="3" t="s">
        <v>167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1.9000000000000001E-4</v>
      </c>
      <c r="V27" s="3">
        <v>4.2900000000000004E-3</v>
      </c>
      <c r="W27" s="3">
        <v>5.0200000000000002E-3</v>
      </c>
      <c r="X27" s="3">
        <v>6.5199999999999998E-3</v>
      </c>
      <c r="Y27" s="3">
        <v>6.43E-3</v>
      </c>
      <c r="Z27" s="3">
        <v>7.7000000000000002E-3</v>
      </c>
      <c r="AA27" s="3">
        <v>1.81E-3</v>
      </c>
      <c r="AB27" s="3">
        <v>5.6999999999999998E-4</v>
      </c>
      <c r="AC27" s="3">
        <v>8.9999999999999998E-4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8.0000000000000007E-5</v>
      </c>
      <c r="AJ27" s="3">
        <v>1.3799999999999999E-3</v>
      </c>
      <c r="AK27" s="3">
        <v>6.0499999999999998E-3</v>
      </c>
      <c r="AL27" s="3">
        <v>6.3499999999999997E-3</v>
      </c>
      <c r="AM27" s="3">
        <v>8.2799999999999992E-3</v>
      </c>
      <c r="AN27" s="3">
        <v>1.464E-2</v>
      </c>
      <c r="AO27" s="3">
        <v>3.9500000000000004E-3</v>
      </c>
      <c r="AP27" s="3">
        <v>3.1099999999999999E-3</v>
      </c>
      <c r="AQ27" s="3">
        <v>7.9000000000000001E-4</v>
      </c>
      <c r="AR27" s="3">
        <v>7.7999999999999999E-4</v>
      </c>
      <c r="AS27" s="3">
        <v>7.6000000000000004E-4</v>
      </c>
      <c r="AT27" s="3">
        <v>3.7100000000000002E-3</v>
      </c>
      <c r="AU27" s="3">
        <v>0</v>
      </c>
      <c r="AV27" s="3">
        <v>0</v>
      </c>
      <c r="AW27" s="3">
        <v>0</v>
      </c>
      <c r="AX27" s="3">
        <v>9.0000000000000006E-5</v>
      </c>
      <c r="AY27" s="3">
        <v>2.0200000000000001E-3</v>
      </c>
      <c r="AZ27" s="3">
        <v>3.5500000000000002E-3</v>
      </c>
      <c r="BA27" s="3">
        <v>3.3600000000000001E-3</v>
      </c>
      <c r="BB27" s="3">
        <v>4.2700000000000004E-3</v>
      </c>
      <c r="BC27" s="3">
        <v>4.5700000000000003E-3</v>
      </c>
      <c r="BD27" s="3">
        <v>1.4300000000000001E-3</v>
      </c>
      <c r="BE27" s="3">
        <v>7.6800000000000002E-3</v>
      </c>
      <c r="BF27" s="3">
        <v>1.2199999999999999E-3</v>
      </c>
      <c r="BG27" s="3">
        <v>1.4499999999999999E-3</v>
      </c>
      <c r="BH27" s="3">
        <v>2.47E-3</v>
      </c>
      <c r="BI27" s="3">
        <v>3.9300000000000003E-3</v>
      </c>
      <c r="BJ27" s="3">
        <v>0</v>
      </c>
      <c r="BK27" s="3">
        <v>0</v>
      </c>
      <c r="BL27" s="3">
        <v>0</v>
      </c>
      <c r="BM27" s="3">
        <v>0</v>
      </c>
      <c r="BN27" s="3">
        <v>1.1E-4</v>
      </c>
      <c r="BO27" s="3">
        <v>2.0400000000000001E-3</v>
      </c>
      <c r="BP27" s="3">
        <v>1.66E-3</v>
      </c>
      <c r="BQ27" s="3">
        <v>2.2100000000000002E-3</v>
      </c>
      <c r="BR27" s="3">
        <v>1.06E-2</v>
      </c>
      <c r="BS27" s="3">
        <v>3.6099999999999999E-3</v>
      </c>
      <c r="BT27" s="3">
        <v>4.6100000000000004E-3</v>
      </c>
      <c r="BU27" s="3">
        <v>8.9999999999999998E-4</v>
      </c>
      <c r="BV27" s="3">
        <v>7.7999999999999999E-4</v>
      </c>
      <c r="BW27" s="3">
        <v>1.1299999999999999E-3</v>
      </c>
      <c r="BX27" s="3">
        <v>1.7899999999999999E-3</v>
      </c>
      <c r="BY27" s="3">
        <v>0</v>
      </c>
      <c r="BZ27" s="3">
        <v>0</v>
      </c>
      <c r="CA27" s="3">
        <v>0</v>
      </c>
      <c r="CB27" s="3">
        <v>0</v>
      </c>
      <c r="CC27" s="3">
        <v>1.3999999999999999E-4</v>
      </c>
      <c r="CD27" s="3">
        <v>1.4599999999999999E-3</v>
      </c>
      <c r="CE27" s="3">
        <v>1.15E-3</v>
      </c>
      <c r="CF27" s="3">
        <v>1.6000000000000001E-3</v>
      </c>
      <c r="CG27" s="3">
        <v>8.5599999999999999E-3</v>
      </c>
      <c r="CH27" s="3">
        <v>2.1900000000000001E-3</v>
      </c>
      <c r="CI27" s="3">
        <v>2.1199999999999999E-3</v>
      </c>
      <c r="CJ27" s="3">
        <v>4.2999999999999999E-4</v>
      </c>
      <c r="CK27" s="3">
        <v>3.6000000000000002E-4</v>
      </c>
      <c r="CL27" s="3">
        <v>6.4999999999999997E-4</v>
      </c>
      <c r="CM27" s="3">
        <v>1.0200000000000001E-3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1.01E-3</v>
      </c>
      <c r="CT27" s="3">
        <v>8.0999999999999996E-4</v>
      </c>
      <c r="CU27" s="3">
        <v>1.08E-3</v>
      </c>
      <c r="CV27" s="3">
        <v>4.4600000000000004E-3</v>
      </c>
      <c r="CW27" s="3">
        <v>1.4300000000000001E-3</v>
      </c>
      <c r="CX27" s="3">
        <v>2.6199999999999999E-3</v>
      </c>
      <c r="CY27" s="3">
        <v>8.0000000000000004E-4</v>
      </c>
      <c r="CZ27" s="3">
        <v>5.1999999999999995E-4</v>
      </c>
      <c r="DA27" s="3">
        <v>4.8000000000000001E-4</v>
      </c>
      <c r="DB27" s="3">
        <v>3.6000000000000002E-4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6.4999999999999997E-4</v>
      </c>
      <c r="DI27" s="3">
        <v>4.0999999999999999E-4</v>
      </c>
      <c r="DJ27" s="3">
        <v>5.9000000000000003E-4</v>
      </c>
      <c r="DK27" s="3">
        <v>1.5200000000000001E-3</v>
      </c>
      <c r="DL27" s="3">
        <v>5.5000000000000003E-4</v>
      </c>
      <c r="DM27" s="3">
        <v>6.9999999999999999E-4</v>
      </c>
      <c r="DN27" s="3">
        <v>3.3E-4</v>
      </c>
      <c r="DO27" s="3">
        <v>2.5000000000000001E-4</v>
      </c>
      <c r="DP27" s="3">
        <v>3.1E-4</v>
      </c>
      <c r="DQ27" s="3">
        <v>1.4999999999999999E-4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2.7999999999999998E-4</v>
      </c>
      <c r="DX27" s="3">
        <v>2.7E-4</v>
      </c>
      <c r="DY27" s="3">
        <v>2.5999999999999998E-4</v>
      </c>
      <c r="DZ27" s="3">
        <v>9.8999999999999999E-4</v>
      </c>
      <c r="EA27" s="3">
        <v>2.4000000000000001E-4</v>
      </c>
      <c r="EB27" s="3">
        <v>4.4999999999999999E-4</v>
      </c>
      <c r="EC27" s="3">
        <v>0</v>
      </c>
      <c r="ED27" s="3">
        <v>5.0000000000000002E-5</v>
      </c>
      <c r="EE27" s="3">
        <v>1.7000000000000001E-4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3.8000000000000002E-4</v>
      </c>
      <c r="EL27" s="3">
        <v>3.6999999999999999E-4</v>
      </c>
      <c r="EM27" s="3">
        <v>3.5E-4</v>
      </c>
      <c r="EN27" s="3">
        <v>3.4000000000000002E-4</v>
      </c>
      <c r="EO27" s="3">
        <v>1.2999999999999999E-3</v>
      </c>
      <c r="EP27" s="3">
        <v>3.1E-4</v>
      </c>
      <c r="EQ27" s="3">
        <v>0</v>
      </c>
      <c r="ER27" s="3">
        <v>0</v>
      </c>
      <c r="ES27" s="3">
        <v>4.0000000000000003E-5</v>
      </c>
      <c r="ET27" s="3">
        <v>5.0000000000000002E-5</v>
      </c>
      <c r="EU27" s="3">
        <v>0</v>
      </c>
      <c r="EV27" s="3">
        <v>0</v>
      </c>
      <c r="EW27" s="3">
        <v>0</v>
      </c>
      <c r="EX27" s="3">
        <v>0</v>
      </c>
      <c r="EY27" s="3">
        <v>0</v>
      </c>
      <c r="EZ27" s="3">
        <v>0</v>
      </c>
      <c r="FA27" s="3">
        <v>4.8000000000000001E-4</v>
      </c>
      <c r="FB27" s="3">
        <v>0</v>
      </c>
      <c r="FC27" s="3">
        <v>0</v>
      </c>
      <c r="FD27" s="3">
        <v>0</v>
      </c>
      <c r="FE27" s="3">
        <v>0</v>
      </c>
      <c r="FF27" s="3">
        <v>0</v>
      </c>
      <c r="FG27" s="3">
        <v>0</v>
      </c>
      <c r="FH27" s="3">
        <v>0</v>
      </c>
      <c r="FI27" s="3">
        <v>0</v>
      </c>
      <c r="FJ27" s="3">
        <v>0</v>
      </c>
      <c r="FK27" s="3">
        <v>0</v>
      </c>
      <c r="FL27" s="3">
        <v>0</v>
      </c>
      <c r="FM27" s="3">
        <v>0</v>
      </c>
      <c r="FN27" s="3">
        <v>6.0000000000000002E-5</v>
      </c>
      <c r="FO27" s="3">
        <v>1.25E-3</v>
      </c>
      <c r="FP27" s="3">
        <v>4.1200000000000004E-3</v>
      </c>
      <c r="FQ27" s="3">
        <v>4.0699999999999998E-3</v>
      </c>
      <c r="FR27" s="3">
        <v>5.2599999999999999E-3</v>
      </c>
      <c r="FS27" s="3">
        <v>1.0160000000000001E-2</v>
      </c>
      <c r="FT27" s="3">
        <v>3.0100000000000001E-3</v>
      </c>
      <c r="FU27" s="3">
        <v>5.0600000000000003E-3</v>
      </c>
      <c r="FV27" s="3">
        <v>9.6000000000000002E-4</v>
      </c>
      <c r="FW27" s="3">
        <v>1E-3</v>
      </c>
      <c r="FX27" s="3">
        <v>1.4400000000000001E-3</v>
      </c>
      <c r="FY27" s="3">
        <v>3.2299999999999998E-3</v>
      </c>
      <c r="FZ27" s="3">
        <v>0</v>
      </c>
      <c r="GA27" s="3">
        <v>0</v>
      </c>
      <c r="GB27" s="3">
        <v>0</v>
      </c>
      <c r="GC27" s="3">
        <v>0</v>
      </c>
      <c r="GD27" s="3">
        <v>8.0000000000000007E-5</v>
      </c>
      <c r="GE27" s="3">
        <v>8.7000000000000001E-4</v>
      </c>
      <c r="GF27" s="3">
        <v>6.4999999999999997E-4</v>
      </c>
      <c r="GG27" s="3">
        <v>8.7000000000000001E-4</v>
      </c>
      <c r="GH27" s="3">
        <v>3.9500000000000004E-3</v>
      </c>
      <c r="GI27" s="3">
        <v>1.1000000000000001E-3</v>
      </c>
      <c r="GJ27" s="3">
        <v>1.3600000000000001E-3</v>
      </c>
      <c r="GK27" s="3">
        <v>3.6000000000000002E-4</v>
      </c>
      <c r="GL27" s="3">
        <v>2.7E-4</v>
      </c>
      <c r="GM27" s="3">
        <v>3.6999999999999999E-4</v>
      </c>
      <c r="GN27" s="3">
        <v>3.8000000000000002E-4</v>
      </c>
      <c r="GO27" s="3">
        <v>0</v>
      </c>
    </row>
    <row r="28" spans="1:197">
      <c r="A28" s="3" t="s">
        <v>168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3.8999999999999999E-4</v>
      </c>
      <c r="V28" s="3">
        <v>8.77E-3</v>
      </c>
      <c r="W28" s="3">
        <v>1.0290000000000001E-2</v>
      </c>
      <c r="X28" s="3">
        <v>1.355E-2</v>
      </c>
      <c r="Y28" s="3">
        <v>1.21E-2</v>
      </c>
      <c r="Z28" s="3">
        <v>5.6899999999999997E-3</v>
      </c>
      <c r="AA28" s="3">
        <v>1.34E-3</v>
      </c>
      <c r="AB28" s="3">
        <v>1.24E-3</v>
      </c>
      <c r="AC28" s="3">
        <v>6.9999999999999994E-5</v>
      </c>
      <c r="AD28" s="3">
        <v>6.9999999999999994E-5</v>
      </c>
      <c r="AE28" s="3">
        <v>2.5999999999999998E-4</v>
      </c>
      <c r="AF28" s="3">
        <v>0</v>
      </c>
      <c r="AG28" s="3">
        <v>0</v>
      </c>
      <c r="AH28" s="3">
        <v>0</v>
      </c>
      <c r="AI28" s="3">
        <v>1.9000000000000001E-4</v>
      </c>
      <c r="AJ28" s="3">
        <v>2.82E-3</v>
      </c>
      <c r="AK28" s="3">
        <v>1.2489999999999999E-2</v>
      </c>
      <c r="AL28" s="3">
        <v>1.306E-2</v>
      </c>
      <c r="AM28" s="3">
        <v>1.7129999999999999E-2</v>
      </c>
      <c r="AN28" s="3">
        <v>2.1770000000000001E-2</v>
      </c>
      <c r="AO28" s="3">
        <v>6.0600000000000003E-3</v>
      </c>
      <c r="AP28" s="3">
        <v>3.1199999999999999E-3</v>
      </c>
      <c r="AQ28" s="3">
        <v>2.2399999999999998E-3</v>
      </c>
      <c r="AR28" s="3">
        <v>5.5000000000000003E-4</v>
      </c>
      <c r="AS28" s="3">
        <v>4.6000000000000001E-4</v>
      </c>
      <c r="AT28" s="3">
        <v>2.0799999999999998E-3</v>
      </c>
      <c r="AU28" s="3">
        <v>0</v>
      </c>
      <c r="AV28" s="3">
        <v>0</v>
      </c>
      <c r="AW28" s="3">
        <v>0</v>
      </c>
      <c r="AX28" s="3">
        <v>2.2000000000000001E-4</v>
      </c>
      <c r="AY28" s="3">
        <v>4.13E-3</v>
      </c>
      <c r="AZ28" s="3">
        <v>7.2700000000000004E-3</v>
      </c>
      <c r="BA28" s="3">
        <v>6.77E-3</v>
      </c>
      <c r="BB28" s="3">
        <v>8.8100000000000001E-3</v>
      </c>
      <c r="BC28" s="3">
        <v>9.4999999999999998E-3</v>
      </c>
      <c r="BD28" s="3">
        <v>4.7099999999999998E-3</v>
      </c>
      <c r="BE28" s="3">
        <v>7.6299999999999996E-3</v>
      </c>
      <c r="BF28" s="3">
        <v>2.96E-3</v>
      </c>
      <c r="BG28" s="3">
        <v>1.3799999999999999E-3</v>
      </c>
      <c r="BH28" s="3">
        <v>1.8699999999999999E-3</v>
      </c>
      <c r="BI28" s="3">
        <v>2.8E-3</v>
      </c>
      <c r="BJ28" s="3">
        <v>0</v>
      </c>
      <c r="BK28" s="3">
        <v>0</v>
      </c>
      <c r="BL28" s="3">
        <v>0</v>
      </c>
      <c r="BM28" s="3">
        <v>0</v>
      </c>
      <c r="BN28" s="3">
        <v>2.5999999999999998E-4</v>
      </c>
      <c r="BO28" s="3">
        <v>4.1999999999999997E-3</v>
      </c>
      <c r="BP28" s="3">
        <v>3.46E-3</v>
      </c>
      <c r="BQ28" s="3">
        <v>4.4200000000000003E-3</v>
      </c>
      <c r="BR28" s="3">
        <v>3.7969999999999997E-2</v>
      </c>
      <c r="BS28" s="3">
        <v>1.191E-2</v>
      </c>
      <c r="BT28" s="3">
        <v>4.6600000000000001E-3</v>
      </c>
      <c r="BU28" s="3">
        <v>1.8699999999999999E-3</v>
      </c>
      <c r="BV28" s="3">
        <v>6.8999999999999997E-4</v>
      </c>
      <c r="BW28" s="3">
        <v>8.8999999999999995E-4</v>
      </c>
      <c r="BX28" s="3">
        <v>1.25E-3</v>
      </c>
      <c r="BY28" s="3">
        <v>0</v>
      </c>
      <c r="BZ28" s="3">
        <v>0</v>
      </c>
      <c r="CA28" s="3">
        <v>0</v>
      </c>
      <c r="CB28" s="3">
        <v>0</v>
      </c>
      <c r="CC28" s="3">
        <v>1.6000000000000001E-4</v>
      </c>
      <c r="CD28" s="3">
        <v>2.99E-3</v>
      </c>
      <c r="CE28" s="3">
        <v>2.4299999999999999E-3</v>
      </c>
      <c r="CF28" s="3">
        <v>3.2200000000000002E-3</v>
      </c>
      <c r="CG28" s="3">
        <v>2.9440000000000001E-2</v>
      </c>
      <c r="CH28" s="3">
        <v>7.3000000000000001E-3</v>
      </c>
      <c r="CI28" s="3">
        <v>2.32E-3</v>
      </c>
      <c r="CJ28" s="3">
        <v>9.3000000000000005E-4</v>
      </c>
      <c r="CK28" s="3">
        <v>4.0999999999999999E-4</v>
      </c>
      <c r="CL28" s="3">
        <v>5.0000000000000001E-4</v>
      </c>
      <c r="CM28" s="3">
        <v>6.8999999999999997E-4</v>
      </c>
      <c r="CN28" s="3">
        <v>0</v>
      </c>
      <c r="CO28" s="3">
        <v>0</v>
      </c>
      <c r="CP28" s="3">
        <v>0</v>
      </c>
      <c r="CQ28" s="3">
        <v>0</v>
      </c>
      <c r="CR28" s="3">
        <v>2.1000000000000001E-4</v>
      </c>
      <c r="CS28" s="3">
        <v>2.1900000000000001E-3</v>
      </c>
      <c r="CT28" s="3">
        <v>1.72E-3</v>
      </c>
      <c r="CU28" s="3">
        <v>2.2000000000000001E-3</v>
      </c>
      <c r="CV28" s="3">
        <v>1.626E-2</v>
      </c>
      <c r="CW28" s="3">
        <v>4.3099999999999996E-3</v>
      </c>
      <c r="CX28" s="3">
        <v>4.0000000000000001E-3</v>
      </c>
      <c r="CY28" s="3">
        <v>9.7000000000000005E-4</v>
      </c>
      <c r="CZ28" s="3">
        <v>5.5000000000000003E-4</v>
      </c>
      <c r="DA28" s="3">
        <v>7.6000000000000004E-4</v>
      </c>
      <c r="DB28" s="3">
        <v>5.4000000000000001E-4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1.2800000000000001E-3</v>
      </c>
      <c r="DI28" s="3">
        <v>9.7999999999999997E-4</v>
      </c>
      <c r="DJ28" s="3">
        <v>1.41E-3</v>
      </c>
      <c r="DK28" s="3">
        <v>5.8500000000000002E-3</v>
      </c>
      <c r="DL28" s="3">
        <v>1.5200000000000001E-3</v>
      </c>
      <c r="DM28" s="3">
        <v>1.25E-3</v>
      </c>
      <c r="DN28" s="3">
        <v>5.9999999999999995E-4</v>
      </c>
      <c r="DO28" s="3">
        <v>6.0000000000000002E-5</v>
      </c>
      <c r="DP28" s="3">
        <v>4.8000000000000001E-4</v>
      </c>
      <c r="DQ28" s="3">
        <v>1.4999999999999999E-4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6.7000000000000002E-4</v>
      </c>
      <c r="DX28" s="3">
        <v>6.4000000000000005E-4</v>
      </c>
      <c r="DY28" s="3">
        <v>6.0999999999999997E-4</v>
      </c>
      <c r="DZ28" s="3">
        <v>3.5100000000000001E-3</v>
      </c>
      <c r="EA28" s="3">
        <v>1.1199999999999999E-3</v>
      </c>
      <c r="EB28" s="3">
        <v>5.4000000000000001E-4</v>
      </c>
      <c r="EC28" s="3">
        <v>0</v>
      </c>
      <c r="ED28" s="3">
        <v>3.0000000000000001E-5</v>
      </c>
      <c r="EE28" s="3">
        <v>2.5999999999999998E-4</v>
      </c>
      <c r="EF28" s="3">
        <v>8.0000000000000007E-5</v>
      </c>
      <c r="EG28" s="3">
        <v>0</v>
      </c>
      <c r="EH28" s="3">
        <v>0</v>
      </c>
      <c r="EI28" s="3">
        <v>0</v>
      </c>
      <c r="EJ28" s="3">
        <v>0</v>
      </c>
      <c r="EK28" s="3">
        <v>4.4999999999999999E-4</v>
      </c>
      <c r="EL28" s="3">
        <v>4.4000000000000002E-4</v>
      </c>
      <c r="EM28" s="3">
        <v>8.4000000000000003E-4</v>
      </c>
      <c r="EN28" s="3">
        <v>8.0999999999999996E-4</v>
      </c>
      <c r="EO28" s="3">
        <v>3.0899999999999999E-3</v>
      </c>
      <c r="EP28" s="3">
        <v>7.3999999999999999E-4</v>
      </c>
      <c r="EQ28" s="3">
        <v>3.5E-4</v>
      </c>
      <c r="ER28" s="3">
        <v>0</v>
      </c>
      <c r="ES28" s="3">
        <v>2.0000000000000002E-5</v>
      </c>
      <c r="ET28" s="3">
        <v>8.0000000000000007E-5</v>
      </c>
      <c r="EU28" s="3">
        <v>2.0000000000000002E-5</v>
      </c>
      <c r="EV28" s="3">
        <v>0</v>
      </c>
      <c r="EW28" s="3">
        <v>0</v>
      </c>
      <c r="EX28" s="3">
        <v>0</v>
      </c>
      <c r="EY28" s="3">
        <v>0</v>
      </c>
      <c r="EZ28" s="3">
        <v>0</v>
      </c>
      <c r="FA28" s="3">
        <v>5.6999999999999998E-4</v>
      </c>
      <c r="FB28" s="3">
        <v>0</v>
      </c>
      <c r="FC28" s="3">
        <v>0</v>
      </c>
      <c r="FD28" s="3">
        <v>0</v>
      </c>
      <c r="FE28" s="3">
        <v>0</v>
      </c>
      <c r="FF28" s="3">
        <v>0</v>
      </c>
      <c r="FG28" s="3">
        <v>0</v>
      </c>
      <c r="FH28" s="3">
        <v>0</v>
      </c>
      <c r="FI28" s="3">
        <v>0</v>
      </c>
      <c r="FJ28" s="3">
        <v>0</v>
      </c>
      <c r="FK28" s="3">
        <v>0</v>
      </c>
      <c r="FL28" s="3">
        <v>0</v>
      </c>
      <c r="FM28" s="3">
        <v>0</v>
      </c>
      <c r="FN28" s="3">
        <v>1.4999999999999999E-4</v>
      </c>
      <c r="FO28" s="3">
        <v>2.5600000000000002E-3</v>
      </c>
      <c r="FP28" s="3">
        <v>8.4899999999999993E-3</v>
      </c>
      <c r="FQ28" s="3">
        <v>8.3199999999999993E-3</v>
      </c>
      <c r="FR28" s="3">
        <v>1.082E-2</v>
      </c>
      <c r="FS28" s="3">
        <v>2.2239999999999999E-2</v>
      </c>
      <c r="FT28" s="3">
        <v>7.2300000000000003E-3</v>
      </c>
      <c r="FU28" s="3">
        <v>5.0699999999999999E-3</v>
      </c>
      <c r="FV28" s="3">
        <v>2.3800000000000002E-3</v>
      </c>
      <c r="FW28" s="3">
        <v>8.7000000000000001E-4</v>
      </c>
      <c r="FX28" s="3">
        <v>1.0499999999999999E-3</v>
      </c>
      <c r="FY28" s="3">
        <v>2.0799999999999998E-3</v>
      </c>
      <c r="FZ28" s="3">
        <v>0</v>
      </c>
      <c r="GA28" s="3">
        <v>0</v>
      </c>
      <c r="GB28" s="3">
        <v>0</v>
      </c>
      <c r="GC28" s="3">
        <v>0</v>
      </c>
      <c r="GD28" s="3">
        <v>1.3999999999999999E-4</v>
      </c>
      <c r="GE28" s="3">
        <v>1.75E-3</v>
      </c>
      <c r="GF28" s="3">
        <v>1.42E-3</v>
      </c>
      <c r="GG28" s="3">
        <v>1.82E-3</v>
      </c>
      <c r="GH28" s="3">
        <v>1.376E-2</v>
      </c>
      <c r="GI28" s="3">
        <v>3.48E-3</v>
      </c>
      <c r="GJ28" s="3">
        <v>1.8699999999999999E-3</v>
      </c>
      <c r="GK28" s="3">
        <v>5.8E-4</v>
      </c>
      <c r="GL28" s="3">
        <v>2.5000000000000001E-4</v>
      </c>
      <c r="GM28" s="3">
        <v>4.4000000000000002E-4</v>
      </c>
      <c r="GN28" s="3">
        <v>3.5E-4</v>
      </c>
      <c r="GO28" s="3">
        <v>0</v>
      </c>
    </row>
    <row r="29" spans="1:197">
      <c r="A29" s="3" t="s">
        <v>169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2.7E-4</v>
      </c>
      <c r="P29" s="3">
        <v>6.9999999999999994E-5</v>
      </c>
      <c r="Q29" s="3">
        <v>0</v>
      </c>
      <c r="R29" s="3">
        <v>0</v>
      </c>
      <c r="S29" s="3">
        <v>0</v>
      </c>
      <c r="T29" s="3">
        <v>1.4999999999999999E-4</v>
      </c>
      <c r="U29" s="3">
        <v>2.5500000000000002E-3</v>
      </c>
      <c r="V29" s="3">
        <v>5.8110000000000002E-2</v>
      </c>
      <c r="W29" s="3">
        <v>7.1309999999999998E-2</v>
      </c>
      <c r="X29" s="3">
        <v>7.7700000000000005E-2</v>
      </c>
      <c r="Y29" s="3">
        <v>0.11681</v>
      </c>
      <c r="Z29" s="3">
        <v>0.16789000000000001</v>
      </c>
      <c r="AA29" s="3">
        <v>0.10289</v>
      </c>
      <c r="AB29" s="3">
        <v>8.133E-2</v>
      </c>
      <c r="AC29" s="3">
        <v>4.3790000000000003E-2</v>
      </c>
      <c r="AD29" s="3">
        <v>3.48E-3</v>
      </c>
      <c r="AE29" s="3">
        <v>1.5499999999999999E-3</v>
      </c>
      <c r="AF29" s="3">
        <v>0</v>
      </c>
      <c r="AG29" s="3">
        <v>0</v>
      </c>
      <c r="AH29" s="3">
        <v>0</v>
      </c>
      <c r="AI29" s="3">
        <v>1.5299999999999999E-3</v>
      </c>
      <c r="AJ29" s="3">
        <v>2.528E-2</v>
      </c>
      <c r="AK29" s="3">
        <v>0.12153</v>
      </c>
      <c r="AL29" s="3">
        <v>0.13552</v>
      </c>
      <c r="AM29" s="3">
        <v>0.15431</v>
      </c>
      <c r="AN29" s="3">
        <v>0.14766000000000001</v>
      </c>
      <c r="AO29" s="3">
        <v>0.15565999999999999</v>
      </c>
      <c r="AP29" s="3">
        <v>0.17981</v>
      </c>
      <c r="AQ29" s="3">
        <v>9.3420000000000003E-2</v>
      </c>
      <c r="AR29" s="3">
        <v>0.10165</v>
      </c>
      <c r="AS29" s="3">
        <v>5.5100000000000001E-3</v>
      </c>
      <c r="AT29" s="3">
        <v>0.12973999999999999</v>
      </c>
      <c r="AU29" s="3">
        <v>4.2700000000000004E-3</v>
      </c>
      <c r="AV29" s="3">
        <v>0</v>
      </c>
      <c r="AW29" s="3">
        <v>0</v>
      </c>
      <c r="AX29" s="3">
        <v>2.3600000000000001E-3</v>
      </c>
      <c r="AY29" s="3">
        <v>3.9010000000000003E-2</v>
      </c>
      <c r="AZ29" s="3">
        <v>7.7130000000000004E-2</v>
      </c>
      <c r="BA29" s="3">
        <v>7.2359999999999994E-2</v>
      </c>
      <c r="BB29" s="3">
        <v>7.8179999999999999E-2</v>
      </c>
      <c r="BC29" s="3">
        <v>4.231E-2</v>
      </c>
      <c r="BD29" s="3">
        <v>4.4790000000000003E-2</v>
      </c>
      <c r="BE29" s="3">
        <v>0.11713999999999999</v>
      </c>
      <c r="BF29" s="3">
        <v>2.681E-2</v>
      </c>
      <c r="BG29" s="3">
        <v>3.7569999999999999E-2</v>
      </c>
      <c r="BH29" s="3">
        <v>4.1700000000000001E-3</v>
      </c>
      <c r="BI29" s="3">
        <v>8.7160000000000001E-2</v>
      </c>
      <c r="BJ29" s="3">
        <v>4.5920000000000002E-2</v>
      </c>
      <c r="BK29" s="3">
        <v>0</v>
      </c>
      <c r="BL29" s="3">
        <v>0</v>
      </c>
      <c r="BM29" s="3">
        <v>2.1000000000000001E-4</v>
      </c>
      <c r="BN29" s="3">
        <v>3.3700000000000002E-3</v>
      </c>
      <c r="BO29" s="3">
        <v>4.7800000000000002E-2</v>
      </c>
      <c r="BP29" s="3">
        <v>3.8890000000000001E-2</v>
      </c>
      <c r="BQ29" s="3">
        <v>4.045E-2</v>
      </c>
      <c r="BR29" s="3">
        <v>2.5159999999999998E-2</v>
      </c>
      <c r="BS29" s="3">
        <v>2.4580000000000001E-2</v>
      </c>
      <c r="BT29" s="3">
        <v>6.0580000000000002E-2</v>
      </c>
      <c r="BU29" s="3">
        <v>1.2800000000000001E-2</v>
      </c>
      <c r="BV29" s="3">
        <v>1.9730000000000001E-2</v>
      </c>
      <c r="BW29" s="3">
        <v>1.6999999999999999E-3</v>
      </c>
      <c r="BX29" s="3">
        <v>3.2779999999999997E-2</v>
      </c>
      <c r="BY29" s="3">
        <v>7.7179999999999999E-2</v>
      </c>
      <c r="BZ29" s="3">
        <v>0</v>
      </c>
      <c r="CA29" s="3">
        <v>0</v>
      </c>
      <c r="CB29" s="3">
        <v>1.3999999999999999E-4</v>
      </c>
      <c r="CC29" s="3">
        <v>2.4499999999999999E-3</v>
      </c>
      <c r="CD29" s="3">
        <v>3.3369999999999997E-2</v>
      </c>
      <c r="CE29" s="3">
        <v>2.7269999999999999E-2</v>
      </c>
      <c r="CF29" s="3">
        <v>2.7959999999999999E-2</v>
      </c>
      <c r="CG29" s="3">
        <v>1.9609999999999999E-2</v>
      </c>
      <c r="CH29" s="3">
        <v>1.566E-2</v>
      </c>
      <c r="CI29" s="3">
        <v>2.9479999999999999E-2</v>
      </c>
      <c r="CJ29" s="3">
        <v>7.0000000000000001E-3</v>
      </c>
      <c r="CK29" s="3">
        <v>9.5300000000000003E-3</v>
      </c>
      <c r="CL29" s="3">
        <v>8.3000000000000001E-4</v>
      </c>
      <c r="CM29" s="3">
        <v>1.5820000000000001E-2</v>
      </c>
      <c r="CN29" s="3">
        <v>7.4730000000000005E-2</v>
      </c>
      <c r="CO29" s="3">
        <v>0</v>
      </c>
      <c r="CP29" s="3">
        <v>0</v>
      </c>
      <c r="CQ29" s="3">
        <v>1.2E-4</v>
      </c>
      <c r="CR29" s="3">
        <v>1.7600000000000001E-3</v>
      </c>
      <c r="CS29" s="3">
        <v>2.5899999999999999E-2</v>
      </c>
      <c r="CT29" s="3">
        <v>1.9890000000000001E-2</v>
      </c>
      <c r="CU29" s="3">
        <v>1.984E-2</v>
      </c>
      <c r="CV29" s="3">
        <v>1.0880000000000001E-2</v>
      </c>
      <c r="CW29" s="3">
        <v>1.559E-2</v>
      </c>
      <c r="CX29" s="3">
        <v>2.9309999999999999E-2</v>
      </c>
      <c r="CY29" s="3">
        <v>4.3499999999999997E-3</v>
      </c>
      <c r="CZ29" s="3">
        <v>8.0199999999999994E-3</v>
      </c>
      <c r="DA29" s="3">
        <v>1.4599999999999999E-3</v>
      </c>
      <c r="DB29" s="3">
        <v>7.8600000000000007E-3</v>
      </c>
      <c r="DC29" s="3">
        <v>6.7299999999999999E-2</v>
      </c>
      <c r="DD29" s="3">
        <v>0</v>
      </c>
      <c r="DE29" s="3">
        <v>0</v>
      </c>
      <c r="DF29" s="3">
        <v>6.0000000000000002E-5</v>
      </c>
      <c r="DG29" s="3">
        <v>1.0499999999999999E-3</v>
      </c>
      <c r="DH29" s="3">
        <v>1.345E-2</v>
      </c>
      <c r="DI29" s="3">
        <v>1.1209999999999999E-2</v>
      </c>
      <c r="DJ29" s="3">
        <v>1.141E-2</v>
      </c>
      <c r="DK29" s="3">
        <v>3.7599999999999999E-3</v>
      </c>
      <c r="DL29" s="3">
        <v>5.5700000000000003E-3</v>
      </c>
      <c r="DM29" s="3">
        <v>1.1690000000000001E-2</v>
      </c>
      <c r="DN29" s="3">
        <v>2.5500000000000002E-3</v>
      </c>
      <c r="DO29" s="3">
        <v>4.6499999999999996E-3</v>
      </c>
      <c r="DP29" s="3">
        <v>8.8999999999999995E-4</v>
      </c>
      <c r="DQ29" s="3">
        <v>4.4099999999999999E-3</v>
      </c>
      <c r="DR29" s="3">
        <v>6.0780000000000001E-2</v>
      </c>
      <c r="DS29" s="3">
        <v>0</v>
      </c>
      <c r="DT29" s="3">
        <v>0</v>
      </c>
      <c r="DU29" s="3">
        <v>0</v>
      </c>
      <c r="DV29" s="3">
        <v>6.3000000000000003E-4</v>
      </c>
      <c r="DW29" s="3">
        <v>7.9799999999999992E-3</v>
      </c>
      <c r="DX29" s="3">
        <v>6.62E-3</v>
      </c>
      <c r="DY29" s="3">
        <v>6.6499999999999997E-3</v>
      </c>
      <c r="DZ29" s="3">
        <v>2.4199999999999998E-3</v>
      </c>
      <c r="EA29" s="3">
        <v>3.13E-3</v>
      </c>
      <c r="EB29" s="3">
        <v>7.5700000000000003E-3</v>
      </c>
      <c r="EC29" s="3">
        <v>1.82E-3</v>
      </c>
      <c r="ED29" s="3">
        <v>4.0499999999999998E-3</v>
      </c>
      <c r="EE29" s="3">
        <v>5.1999999999999995E-4</v>
      </c>
      <c r="EF29" s="3">
        <v>2.5999999999999999E-3</v>
      </c>
      <c r="EG29" s="3">
        <v>6.0429999999999998E-2</v>
      </c>
      <c r="EH29" s="3">
        <v>0</v>
      </c>
      <c r="EI29" s="3">
        <v>0</v>
      </c>
      <c r="EJ29" s="3">
        <v>3.8999999999999999E-4</v>
      </c>
      <c r="EK29" s="3">
        <v>5.7099999999999998E-3</v>
      </c>
      <c r="EL29" s="3">
        <v>4.79E-3</v>
      </c>
      <c r="EM29" s="3">
        <v>8.5800000000000008E-3</v>
      </c>
      <c r="EN29" s="3">
        <v>8.6400000000000001E-3</v>
      </c>
      <c r="EO29" s="3">
        <v>3.3600000000000001E-3</v>
      </c>
      <c r="EP29" s="3">
        <v>4.1399999999999996E-3</v>
      </c>
      <c r="EQ29" s="3">
        <v>8.7399999999999995E-3</v>
      </c>
      <c r="ER29" s="3">
        <v>1.14E-3</v>
      </c>
      <c r="ES29" s="3">
        <v>2.0400000000000001E-3</v>
      </c>
      <c r="ET29" s="3">
        <v>1.8000000000000001E-4</v>
      </c>
      <c r="EU29" s="3">
        <v>1.3799999999999999E-3</v>
      </c>
      <c r="EV29" s="3">
        <v>0</v>
      </c>
      <c r="EW29" s="3">
        <v>0</v>
      </c>
      <c r="EX29" s="3">
        <v>0</v>
      </c>
      <c r="EY29" s="3">
        <v>0</v>
      </c>
      <c r="EZ29" s="3">
        <v>0</v>
      </c>
      <c r="FA29" s="3">
        <v>7.1000000000000004E-3</v>
      </c>
      <c r="FB29" s="3">
        <v>0</v>
      </c>
      <c r="FC29" s="3">
        <v>0</v>
      </c>
      <c r="FD29" s="3">
        <v>0</v>
      </c>
      <c r="FE29" s="3">
        <v>0</v>
      </c>
      <c r="FF29" s="3">
        <v>0</v>
      </c>
      <c r="FG29" s="3">
        <v>0</v>
      </c>
      <c r="FH29" s="3">
        <v>0</v>
      </c>
      <c r="FI29" s="3">
        <v>0</v>
      </c>
      <c r="FJ29" s="3">
        <v>0</v>
      </c>
      <c r="FK29" s="3">
        <v>0</v>
      </c>
      <c r="FL29" s="3">
        <v>0</v>
      </c>
      <c r="FM29" s="3">
        <v>0</v>
      </c>
      <c r="FN29" s="3">
        <v>1.47E-3</v>
      </c>
      <c r="FO29" s="3">
        <v>2.435E-2</v>
      </c>
      <c r="FP29" s="3">
        <v>8.7980000000000003E-2</v>
      </c>
      <c r="FQ29" s="3">
        <v>8.8700000000000001E-2</v>
      </c>
      <c r="FR29" s="3">
        <v>9.7009999999999999E-2</v>
      </c>
      <c r="FS29" s="3">
        <v>7.6429999999999998E-2</v>
      </c>
      <c r="FT29" s="3">
        <v>7.8520000000000006E-2</v>
      </c>
      <c r="FU29" s="3">
        <v>0.12130000000000001</v>
      </c>
      <c r="FV29" s="3">
        <v>4.4790000000000003E-2</v>
      </c>
      <c r="FW29" s="3">
        <v>5.3920000000000003E-2</v>
      </c>
      <c r="FX29" s="3">
        <v>3.8600000000000001E-3</v>
      </c>
      <c r="FY29" s="3">
        <v>8.7340000000000001E-2</v>
      </c>
      <c r="FZ29" s="3">
        <v>3.8300000000000001E-2</v>
      </c>
      <c r="GA29" s="3">
        <v>0</v>
      </c>
      <c r="GB29" s="3">
        <v>0</v>
      </c>
      <c r="GC29" s="3">
        <v>1.2E-4</v>
      </c>
      <c r="GD29" s="3">
        <v>1.9400000000000001E-3</v>
      </c>
      <c r="GE29" s="3">
        <v>2.0299999999999999E-2</v>
      </c>
      <c r="GF29" s="3">
        <v>1.626E-2</v>
      </c>
      <c r="GG29" s="3">
        <v>1.6400000000000001E-2</v>
      </c>
      <c r="GH29" s="3">
        <v>9.3799999999999994E-3</v>
      </c>
      <c r="GI29" s="3">
        <v>9.7699999999999992E-3</v>
      </c>
      <c r="GJ29" s="3">
        <v>1.8769999999999998E-2</v>
      </c>
      <c r="GK29" s="3">
        <v>3.6700000000000001E-3</v>
      </c>
      <c r="GL29" s="3">
        <v>5.9100000000000003E-3</v>
      </c>
      <c r="GM29" s="3">
        <v>8.0000000000000004E-4</v>
      </c>
      <c r="GN29" s="3">
        <v>6.94E-3</v>
      </c>
      <c r="GO29" s="3">
        <v>5.2789999999999997E-2</v>
      </c>
    </row>
    <row r="30" spans="1:197">
      <c r="A30" s="3" t="s">
        <v>170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1E-4</v>
      </c>
      <c r="U30" s="3">
        <v>1.89E-3</v>
      </c>
      <c r="V30" s="3">
        <v>4.2360000000000002E-2</v>
      </c>
      <c r="W30" s="3">
        <v>5.1360000000000003E-2</v>
      </c>
      <c r="X30" s="3">
        <v>6.7599999999999993E-2</v>
      </c>
      <c r="Y30" s="3">
        <v>0.11</v>
      </c>
      <c r="Z30" s="3">
        <v>0.24609</v>
      </c>
      <c r="AA30" s="3">
        <v>8.0759999999999998E-2</v>
      </c>
      <c r="AB30" s="3">
        <v>0</v>
      </c>
      <c r="AC30" s="3">
        <v>0.21110999999999999</v>
      </c>
      <c r="AD30" s="3">
        <v>8.6499999999999997E-3</v>
      </c>
      <c r="AE30" s="3">
        <v>2.0200000000000001E-3</v>
      </c>
      <c r="AF30" s="3">
        <v>0</v>
      </c>
      <c r="AG30" s="3">
        <v>0</v>
      </c>
      <c r="AH30" s="3">
        <v>0</v>
      </c>
      <c r="AI30" s="3">
        <v>1.06E-3</v>
      </c>
      <c r="AJ30" s="3">
        <v>1.7510000000000001E-2</v>
      </c>
      <c r="AK30" s="3">
        <v>7.8020000000000006E-2</v>
      </c>
      <c r="AL30" s="3">
        <v>8.7459999999999996E-2</v>
      </c>
      <c r="AM30" s="3">
        <v>0.11866</v>
      </c>
      <c r="AN30" s="3">
        <v>0.23966999999999999</v>
      </c>
      <c r="AO30" s="3">
        <v>0.23421</v>
      </c>
      <c r="AP30" s="3">
        <v>0.26905000000000001</v>
      </c>
      <c r="AQ30" s="3">
        <v>0</v>
      </c>
      <c r="AR30" s="3">
        <v>0.20954999999999999</v>
      </c>
      <c r="AS30" s="3">
        <v>2.052E-2</v>
      </c>
      <c r="AT30" s="3">
        <v>4.3090000000000003E-2</v>
      </c>
      <c r="AU30" s="3">
        <v>0</v>
      </c>
      <c r="AV30" s="3">
        <v>0</v>
      </c>
      <c r="AW30" s="3">
        <v>0</v>
      </c>
      <c r="AX30" s="3">
        <v>2.16E-3</v>
      </c>
      <c r="AY30" s="3">
        <v>3.6240000000000001E-2</v>
      </c>
      <c r="AZ30" s="3">
        <v>6.5339999999999995E-2</v>
      </c>
      <c r="BA30" s="3">
        <v>6.4589999999999995E-2</v>
      </c>
      <c r="BB30" s="3">
        <v>8.6470000000000005E-2</v>
      </c>
      <c r="BC30" s="3">
        <v>2.8989999999999998E-2</v>
      </c>
      <c r="BD30" s="3">
        <v>6.9930000000000006E-2</v>
      </c>
      <c r="BE30" s="3">
        <v>0.27521000000000001</v>
      </c>
      <c r="BF30" s="3">
        <v>0</v>
      </c>
      <c r="BG30" s="3">
        <v>0.18310000000000001</v>
      </c>
      <c r="BH30" s="3">
        <v>2.2270000000000002E-2</v>
      </c>
      <c r="BI30" s="3">
        <v>0.10667</v>
      </c>
      <c r="BJ30" s="3">
        <v>0</v>
      </c>
      <c r="BK30" s="3">
        <v>0</v>
      </c>
      <c r="BL30" s="3">
        <v>0</v>
      </c>
      <c r="BM30" s="3">
        <v>1.4999999999999999E-4</v>
      </c>
      <c r="BN30" s="3">
        <v>2.8400000000000001E-3</v>
      </c>
      <c r="BO30" s="3">
        <v>3.637E-2</v>
      </c>
      <c r="BP30" s="3">
        <v>3.1539999999999999E-2</v>
      </c>
      <c r="BQ30" s="3">
        <v>4.0829999999999998E-2</v>
      </c>
      <c r="BR30" s="3">
        <v>1.379E-2</v>
      </c>
      <c r="BS30" s="3">
        <v>3.9699999999999999E-2</v>
      </c>
      <c r="BT30" s="3">
        <v>0.12137000000000001</v>
      </c>
      <c r="BU30" s="3">
        <v>0</v>
      </c>
      <c r="BV30" s="3">
        <v>4.7579999999999997E-2</v>
      </c>
      <c r="BW30" s="3">
        <v>4.8900000000000002E-3</v>
      </c>
      <c r="BX30" s="3">
        <v>2.2069999999999999E-2</v>
      </c>
      <c r="BY30" s="3">
        <v>0</v>
      </c>
      <c r="BZ30" s="3">
        <v>0</v>
      </c>
      <c r="CA30" s="3">
        <v>0</v>
      </c>
      <c r="CB30" s="3">
        <v>1.9000000000000001E-4</v>
      </c>
      <c r="CC30" s="3">
        <v>2.0400000000000001E-3</v>
      </c>
      <c r="CD30" s="3">
        <v>2.5850000000000001E-2</v>
      </c>
      <c r="CE30" s="3">
        <v>2.198E-2</v>
      </c>
      <c r="CF30" s="3">
        <v>2.777E-2</v>
      </c>
      <c r="CG30" s="3">
        <v>1.021E-2</v>
      </c>
      <c r="CH30" s="3">
        <v>1.9269999999999999E-2</v>
      </c>
      <c r="CI30" s="3">
        <v>5.4859999999999999E-2</v>
      </c>
      <c r="CJ30" s="3">
        <v>0</v>
      </c>
      <c r="CK30" s="3">
        <v>1.7610000000000001E-2</v>
      </c>
      <c r="CL30" s="3">
        <v>1.9599999999999999E-3</v>
      </c>
      <c r="CM30" s="3">
        <v>8.4899999999999993E-3</v>
      </c>
      <c r="CN30" s="3">
        <v>0</v>
      </c>
      <c r="CO30" s="3">
        <v>0</v>
      </c>
      <c r="CP30" s="3">
        <v>0</v>
      </c>
      <c r="CQ30" s="3">
        <v>0</v>
      </c>
      <c r="CR30" s="3">
        <v>1.4E-3</v>
      </c>
      <c r="CS30" s="3">
        <v>1.8429999999999998E-2</v>
      </c>
      <c r="CT30" s="3">
        <v>1.537E-2</v>
      </c>
      <c r="CU30" s="3">
        <v>1.949E-2</v>
      </c>
      <c r="CV30" s="3">
        <v>1.052E-2</v>
      </c>
      <c r="CW30" s="3">
        <v>3.2239999999999998E-2</v>
      </c>
      <c r="CX30" s="3">
        <v>9.604E-2</v>
      </c>
      <c r="CY30" s="3">
        <v>0</v>
      </c>
      <c r="CZ30" s="3">
        <v>1.243E-2</v>
      </c>
      <c r="DA30" s="3">
        <v>3.4199999999999999E-3</v>
      </c>
      <c r="DB30" s="3">
        <v>3.8999999999999998E-3</v>
      </c>
      <c r="DC30" s="3">
        <v>0</v>
      </c>
      <c r="DD30" s="3">
        <v>0</v>
      </c>
      <c r="DE30" s="3">
        <v>0</v>
      </c>
      <c r="DF30" s="3">
        <v>0</v>
      </c>
      <c r="DG30" s="3">
        <v>8.9999999999999998E-4</v>
      </c>
      <c r="DH30" s="3">
        <v>1.0670000000000001E-2</v>
      </c>
      <c r="DI30" s="3">
        <v>8.94E-3</v>
      </c>
      <c r="DJ30" s="3">
        <v>1.108E-2</v>
      </c>
      <c r="DK30" s="3">
        <v>3.6700000000000001E-3</v>
      </c>
      <c r="DL30" s="3">
        <v>1.116E-2</v>
      </c>
      <c r="DM30" s="3">
        <v>4.0059999999999998E-2</v>
      </c>
      <c r="DN30" s="3">
        <v>0</v>
      </c>
      <c r="DO30" s="3">
        <v>5.6299999999999996E-3</v>
      </c>
      <c r="DP30" s="3">
        <v>2.1800000000000001E-3</v>
      </c>
      <c r="DQ30" s="3">
        <v>2.3400000000000001E-3</v>
      </c>
      <c r="DR30" s="3">
        <v>0</v>
      </c>
      <c r="DS30" s="3">
        <v>0</v>
      </c>
      <c r="DT30" s="3">
        <v>0</v>
      </c>
      <c r="DU30" s="3">
        <v>0</v>
      </c>
      <c r="DV30" s="3">
        <v>3.8999999999999999E-4</v>
      </c>
      <c r="DW30" s="3">
        <v>5.6499999999999996E-3</v>
      </c>
      <c r="DX30" s="3">
        <v>4.7099999999999998E-3</v>
      </c>
      <c r="DY30" s="3">
        <v>5.9300000000000004E-3</v>
      </c>
      <c r="DZ30" s="3">
        <v>2.0200000000000001E-3</v>
      </c>
      <c r="EA30" s="3">
        <v>7.11E-3</v>
      </c>
      <c r="EB30" s="3">
        <v>2.375E-2</v>
      </c>
      <c r="EC30" s="3">
        <v>0</v>
      </c>
      <c r="ED30" s="3">
        <v>5.0499999999999998E-3</v>
      </c>
      <c r="EE30" s="3">
        <v>1.01E-3</v>
      </c>
      <c r="EF30" s="3">
        <v>1.09E-3</v>
      </c>
      <c r="EG30" s="3">
        <v>0</v>
      </c>
      <c r="EH30" s="3">
        <v>0</v>
      </c>
      <c r="EI30" s="3">
        <v>0</v>
      </c>
      <c r="EJ30" s="3">
        <v>0</v>
      </c>
      <c r="EK30" s="3">
        <v>4.1000000000000003E-3</v>
      </c>
      <c r="EL30" s="3">
        <v>3.47E-3</v>
      </c>
      <c r="EM30" s="3">
        <v>6.1999999999999998E-3</v>
      </c>
      <c r="EN30" s="3">
        <v>7.8100000000000001E-3</v>
      </c>
      <c r="EO30" s="3">
        <v>3.0999999999999999E-3</v>
      </c>
      <c r="EP30" s="3">
        <v>5.9500000000000004E-3</v>
      </c>
      <c r="EQ30" s="3">
        <v>2.7810000000000001E-2</v>
      </c>
      <c r="ER30" s="3">
        <v>0</v>
      </c>
      <c r="ES30" s="3">
        <v>4.6100000000000004E-3</v>
      </c>
      <c r="ET30" s="3">
        <v>3.6000000000000002E-4</v>
      </c>
      <c r="EU30" s="3">
        <v>4.2000000000000002E-4</v>
      </c>
      <c r="EV30" s="3">
        <v>0</v>
      </c>
      <c r="EW30" s="3">
        <v>0</v>
      </c>
      <c r="EX30" s="3">
        <v>0</v>
      </c>
      <c r="EY30" s="3">
        <v>0</v>
      </c>
      <c r="EZ30" s="3">
        <v>0</v>
      </c>
      <c r="FA30" s="3">
        <v>5.1599999999999997E-3</v>
      </c>
      <c r="FB30" s="3">
        <v>0</v>
      </c>
      <c r="FC30" s="3">
        <v>0</v>
      </c>
      <c r="FD30" s="3">
        <v>0</v>
      </c>
      <c r="FE30" s="3">
        <v>0</v>
      </c>
      <c r="FF30" s="3">
        <v>0</v>
      </c>
      <c r="FG30" s="3">
        <v>0</v>
      </c>
      <c r="FH30" s="3">
        <v>0</v>
      </c>
      <c r="FI30" s="3">
        <v>0</v>
      </c>
      <c r="FJ30" s="3">
        <v>0</v>
      </c>
      <c r="FK30" s="3">
        <v>0</v>
      </c>
      <c r="FL30" s="3">
        <v>0</v>
      </c>
      <c r="FM30" s="3">
        <v>0</v>
      </c>
      <c r="FN30" s="3">
        <v>1.16E-3</v>
      </c>
      <c r="FO30" s="3">
        <v>1.941E-2</v>
      </c>
      <c r="FP30" s="3">
        <v>6.4460000000000003E-2</v>
      </c>
      <c r="FQ30" s="3">
        <v>6.726E-2</v>
      </c>
      <c r="FR30" s="3">
        <v>8.9870000000000005E-2</v>
      </c>
      <c r="FS30" s="3">
        <v>0.12132</v>
      </c>
      <c r="FT30" s="3">
        <v>0.12851000000000001</v>
      </c>
      <c r="FU30" s="3">
        <v>0.22433</v>
      </c>
      <c r="FV30" s="3">
        <v>0</v>
      </c>
      <c r="FW30" s="3">
        <v>0.14976</v>
      </c>
      <c r="FX30" s="3">
        <v>1.5559999999999999E-2</v>
      </c>
      <c r="FY30" s="3">
        <v>4.7230000000000001E-2</v>
      </c>
      <c r="FZ30" s="3">
        <v>0</v>
      </c>
      <c r="GA30" s="3">
        <v>0</v>
      </c>
      <c r="GB30" s="3">
        <v>0</v>
      </c>
      <c r="GC30" s="3">
        <v>5.0000000000000002E-5</v>
      </c>
      <c r="GD30" s="3">
        <v>1.5299999999999999E-3</v>
      </c>
      <c r="GE30" s="3">
        <v>1.489E-2</v>
      </c>
      <c r="GF30" s="3">
        <v>1.248E-2</v>
      </c>
      <c r="GG30" s="3">
        <v>1.5650000000000001E-2</v>
      </c>
      <c r="GH30" s="3">
        <v>6.3899999999999998E-3</v>
      </c>
      <c r="GI30" s="3">
        <v>1.5970000000000002E-2</v>
      </c>
      <c r="GJ30" s="3">
        <v>4.9160000000000002E-2</v>
      </c>
      <c r="GK30" s="3">
        <v>0</v>
      </c>
      <c r="GL30" s="3">
        <v>9.3399999999999993E-3</v>
      </c>
      <c r="GM30" s="3">
        <v>1.7899999999999999E-3</v>
      </c>
      <c r="GN30" s="3">
        <v>3.4099999999999998E-3</v>
      </c>
      <c r="GO30" s="3">
        <v>0</v>
      </c>
    </row>
    <row r="31" spans="1:197">
      <c r="A31" s="3" t="s">
        <v>171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1.2999999999999999E-4</v>
      </c>
      <c r="U31" s="3">
        <v>1.9599999999999999E-3</v>
      </c>
      <c r="V31" s="3">
        <v>4.4769999999999997E-2</v>
      </c>
      <c r="W31" s="3">
        <v>5.4429999999999999E-2</v>
      </c>
      <c r="X31" s="3">
        <v>4.5199999999999997E-2</v>
      </c>
      <c r="Y31" s="3">
        <v>4.0980000000000003E-2</v>
      </c>
      <c r="Z31" s="3">
        <v>0.19219</v>
      </c>
      <c r="AA31" s="3">
        <v>1.8790000000000001E-2</v>
      </c>
      <c r="AB31" s="3">
        <v>1.8699999999999999E-3</v>
      </c>
      <c r="AC31" s="3">
        <v>2.0619999999999999E-2</v>
      </c>
      <c r="AD31" s="3">
        <v>5.7299999999999999E-3</v>
      </c>
      <c r="AE31" s="3">
        <v>1.23E-3</v>
      </c>
      <c r="AF31" s="3">
        <v>0</v>
      </c>
      <c r="AG31" s="3">
        <v>0</v>
      </c>
      <c r="AH31" s="3">
        <v>0</v>
      </c>
      <c r="AI31" s="3">
        <v>1.5100000000000001E-3</v>
      </c>
      <c r="AJ31" s="3">
        <v>2.4899999999999999E-2</v>
      </c>
      <c r="AK31" s="3">
        <v>0.11212999999999999</v>
      </c>
      <c r="AL31" s="3">
        <v>0.13012000000000001</v>
      </c>
      <c r="AM31" s="3">
        <v>0.11575000000000001</v>
      </c>
      <c r="AN31" s="3">
        <v>8.0659999999999996E-2</v>
      </c>
      <c r="AO31" s="3">
        <v>0.22988</v>
      </c>
      <c r="AP31" s="3">
        <v>0.14288999999999999</v>
      </c>
      <c r="AQ31" s="3">
        <v>8.8900000000000003E-3</v>
      </c>
      <c r="AR31" s="3">
        <v>9.2859999999999998E-2</v>
      </c>
      <c r="AS31" s="3">
        <v>1.388E-2</v>
      </c>
      <c r="AT31" s="3">
        <v>7.2910000000000003E-2</v>
      </c>
      <c r="AU31" s="3">
        <v>0</v>
      </c>
      <c r="AV31" s="3">
        <v>0</v>
      </c>
      <c r="AW31" s="3">
        <v>0</v>
      </c>
      <c r="AX31" s="3">
        <v>2.2200000000000002E-3</v>
      </c>
      <c r="AY31" s="3">
        <v>3.6740000000000002E-2</v>
      </c>
      <c r="AZ31" s="3">
        <v>6.6350000000000006E-2</v>
      </c>
      <c r="BA31" s="3">
        <v>6.565E-2</v>
      </c>
      <c r="BB31" s="3">
        <v>5.5460000000000002E-2</v>
      </c>
      <c r="BC31" s="3">
        <v>2.0039999999999999E-2</v>
      </c>
      <c r="BD31" s="3">
        <v>7.0889999999999995E-2</v>
      </c>
      <c r="BE31" s="3">
        <v>0.19708000000000001</v>
      </c>
      <c r="BF31" s="3">
        <v>1.0829999999999999E-2</v>
      </c>
      <c r="BG31" s="3">
        <v>2.6239999999999999E-2</v>
      </c>
      <c r="BH31" s="3">
        <v>7.5599999999999999E-3</v>
      </c>
      <c r="BI31" s="3">
        <v>7.1209999999999996E-2</v>
      </c>
      <c r="BJ31" s="3">
        <v>0</v>
      </c>
      <c r="BK31" s="3">
        <v>0</v>
      </c>
      <c r="BL31" s="3">
        <v>0</v>
      </c>
      <c r="BM31" s="3">
        <v>4.2999999999999999E-4</v>
      </c>
      <c r="BN31" s="3">
        <v>6.1500000000000001E-3</v>
      </c>
      <c r="BO31" s="3">
        <v>7.8549999999999995E-2</v>
      </c>
      <c r="BP31" s="3">
        <v>7.1819999999999995E-2</v>
      </c>
      <c r="BQ31" s="3">
        <v>6.198E-2</v>
      </c>
      <c r="BR31" s="3">
        <v>2.2800000000000001E-2</v>
      </c>
      <c r="BS31" s="3">
        <v>0.1077</v>
      </c>
      <c r="BT31" s="3">
        <v>0.28915000000000002</v>
      </c>
      <c r="BU31" s="3">
        <v>2.3189999999999999E-2</v>
      </c>
      <c r="BV31" s="3">
        <v>7.6130000000000003E-2</v>
      </c>
      <c r="BW31" s="3">
        <v>2.0820000000000002E-2</v>
      </c>
      <c r="BX31" s="3">
        <v>0.31497999999999998</v>
      </c>
      <c r="BY31" s="3">
        <v>0</v>
      </c>
      <c r="BZ31" s="3">
        <v>0</v>
      </c>
      <c r="CA31" s="3">
        <v>0</v>
      </c>
      <c r="CB31" s="3">
        <v>2.5999999999999998E-4</v>
      </c>
      <c r="CC31" s="3">
        <v>4.3200000000000001E-3</v>
      </c>
      <c r="CD31" s="3">
        <v>5.5669999999999997E-2</v>
      </c>
      <c r="CE31" s="3">
        <v>4.861E-2</v>
      </c>
      <c r="CF31" s="3">
        <v>4.0160000000000001E-2</v>
      </c>
      <c r="CG31" s="3">
        <v>2.5700000000000001E-2</v>
      </c>
      <c r="CH31" s="3">
        <v>6.4750000000000002E-2</v>
      </c>
      <c r="CI31" s="3">
        <v>0.11346000000000001</v>
      </c>
      <c r="CJ31" s="3">
        <v>5.8399999999999997E-3</v>
      </c>
      <c r="CK31" s="3">
        <v>2.6519999999999998E-2</v>
      </c>
      <c r="CL31" s="3">
        <v>4.4900000000000001E-3</v>
      </c>
      <c r="CM31" s="3">
        <v>4.8980000000000003E-2</v>
      </c>
      <c r="CN31" s="3">
        <v>0</v>
      </c>
      <c r="CO31" s="3">
        <v>0</v>
      </c>
      <c r="CP31" s="3">
        <v>0</v>
      </c>
      <c r="CQ31" s="3">
        <v>3.6999999999999999E-4</v>
      </c>
      <c r="CR31" s="3">
        <v>3.5100000000000001E-3</v>
      </c>
      <c r="CS31" s="3">
        <v>4.3249999999999997E-2</v>
      </c>
      <c r="CT31" s="3">
        <v>3.7199999999999997E-2</v>
      </c>
      <c r="CU31" s="3">
        <v>3.0089999999999999E-2</v>
      </c>
      <c r="CV31" s="3">
        <v>1.5180000000000001E-2</v>
      </c>
      <c r="CW31" s="3">
        <v>8.2180000000000003E-2</v>
      </c>
      <c r="CX31" s="3">
        <v>0.13991000000000001</v>
      </c>
      <c r="CY31" s="3">
        <v>4.8900000000000002E-3</v>
      </c>
      <c r="CZ31" s="3">
        <v>2.962E-2</v>
      </c>
      <c r="DA31" s="3">
        <v>4.8000000000000001E-4</v>
      </c>
      <c r="DB31" s="3">
        <v>2.0039999999999999E-2</v>
      </c>
      <c r="DC31" s="3">
        <v>0</v>
      </c>
      <c r="DD31" s="3">
        <v>0</v>
      </c>
      <c r="DE31" s="3">
        <v>0</v>
      </c>
      <c r="DF31" s="3">
        <v>0</v>
      </c>
      <c r="DG31" s="3">
        <v>1.99E-3</v>
      </c>
      <c r="DH31" s="3">
        <v>2.8160000000000001E-2</v>
      </c>
      <c r="DI31" s="3">
        <v>2.35E-2</v>
      </c>
      <c r="DJ31" s="3">
        <v>1.8970000000000001E-2</v>
      </c>
      <c r="DK31" s="3">
        <v>5.9199999999999999E-3</v>
      </c>
      <c r="DL31" s="3">
        <v>3.1559999999999998E-2</v>
      </c>
      <c r="DM31" s="3">
        <v>5.8040000000000001E-2</v>
      </c>
      <c r="DN31" s="3">
        <v>1.8699999999999999E-3</v>
      </c>
      <c r="DO31" s="3">
        <v>1.2829999999999999E-2</v>
      </c>
      <c r="DP31" s="3">
        <v>2.9E-4</v>
      </c>
      <c r="DQ31" s="3">
        <v>1.1050000000000001E-2</v>
      </c>
      <c r="DR31" s="3">
        <v>0</v>
      </c>
      <c r="DS31" s="3">
        <v>0</v>
      </c>
      <c r="DT31" s="3">
        <v>0</v>
      </c>
      <c r="DU31" s="3">
        <v>0</v>
      </c>
      <c r="DV31" s="3">
        <v>1.89E-3</v>
      </c>
      <c r="DW31" s="3">
        <v>2.1739999999999999E-2</v>
      </c>
      <c r="DX31" s="3">
        <v>1.8599999999999998E-2</v>
      </c>
      <c r="DY31" s="3">
        <v>1.474E-2</v>
      </c>
      <c r="DZ31" s="3">
        <v>5.0899999999999999E-3</v>
      </c>
      <c r="EA31" s="3">
        <v>2.563E-2</v>
      </c>
      <c r="EB31" s="3">
        <v>5.1029999999999999E-2</v>
      </c>
      <c r="EC31" s="3">
        <v>8.4999999999999995E-4</v>
      </c>
      <c r="ED31" s="3">
        <v>2.9510000000000002E-2</v>
      </c>
      <c r="EE31" s="3">
        <v>2.0000000000000001E-4</v>
      </c>
      <c r="EF31" s="3">
        <v>6.7400000000000003E-3</v>
      </c>
      <c r="EG31" s="3">
        <v>0</v>
      </c>
      <c r="EH31" s="3">
        <v>0</v>
      </c>
      <c r="EI31" s="3">
        <v>0</v>
      </c>
      <c r="EJ31" s="3">
        <v>1.1000000000000001E-3</v>
      </c>
      <c r="EK31" s="3">
        <v>1.4250000000000001E-2</v>
      </c>
      <c r="EL31" s="3">
        <v>1.2070000000000001E-2</v>
      </c>
      <c r="EM31" s="3">
        <v>2.2749999999999999E-2</v>
      </c>
      <c r="EN31" s="3">
        <v>1.8319999999999999E-2</v>
      </c>
      <c r="EO31" s="3">
        <v>1.06E-3</v>
      </c>
      <c r="EP31" s="3">
        <v>2.5659999999999999E-2</v>
      </c>
      <c r="EQ31" s="3">
        <v>5.389E-2</v>
      </c>
      <c r="ER31" s="3">
        <v>1.0399999999999999E-3</v>
      </c>
      <c r="ES31" s="3">
        <v>1.3050000000000001E-2</v>
      </c>
      <c r="ET31" s="3">
        <v>6.0000000000000002E-5</v>
      </c>
      <c r="EU31" s="3">
        <v>4.0200000000000001E-3</v>
      </c>
      <c r="EV31" s="3">
        <v>0</v>
      </c>
      <c r="EW31" s="3">
        <v>0</v>
      </c>
      <c r="EX31" s="3">
        <v>0</v>
      </c>
      <c r="EY31" s="3">
        <v>0</v>
      </c>
      <c r="EZ31" s="3">
        <v>0</v>
      </c>
      <c r="FA31" s="3">
        <v>1.499E-2</v>
      </c>
      <c r="FB31" s="3">
        <v>0</v>
      </c>
      <c r="FC31" s="3">
        <v>0</v>
      </c>
      <c r="FD31" s="3">
        <v>0</v>
      </c>
      <c r="FE31" s="3">
        <v>0</v>
      </c>
      <c r="FF31" s="3">
        <v>0</v>
      </c>
      <c r="FG31" s="3">
        <v>0</v>
      </c>
      <c r="FH31" s="3">
        <v>0</v>
      </c>
      <c r="FI31" s="3">
        <v>0</v>
      </c>
      <c r="FJ31" s="3">
        <v>0</v>
      </c>
      <c r="FK31" s="3">
        <v>0</v>
      </c>
      <c r="FL31" s="3">
        <v>0</v>
      </c>
      <c r="FM31" s="3">
        <v>0</v>
      </c>
      <c r="FN31" s="3">
        <v>1.6199999999999999E-3</v>
      </c>
      <c r="FO31" s="3">
        <v>2.666E-2</v>
      </c>
      <c r="FP31" s="3">
        <v>8.9380000000000001E-2</v>
      </c>
      <c r="FQ31" s="3">
        <v>9.5699999999999993E-2</v>
      </c>
      <c r="FR31" s="3">
        <v>8.3000000000000004E-2</v>
      </c>
      <c r="FS31" s="3">
        <v>4.6859999999999999E-2</v>
      </c>
      <c r="FT31" s="3">
        <v>0.14559</v>
      </c>
      <c r="FU31" s="3">
        <v>0.18792</v>
      </c>
      <c r="FV31" s="3">
        <v>1.1379999999999999E-2</v>
      </c>
      <c r="FW31" s="3">
        <v>6.2609999999999999E-2</v>
      </c>
      <c r="FX31" s="3">
        <v>1.15E-2</v>
      </c>
      <c r="FY31" s="3">
        <v>8.1540000000000001E-2</v>
      </c>
      <c r="FZ31" s="3">
        <v>0</v>
      </c>
      <c r="GA31" s="3">
        <v>0</v>
      </c>
      <c r="GB31" s="3">
        <v>0</v>
      </c>
      <c r="GC31" s="3">
        <v>2.7E-4</v>
      </c>
      <c r="GD31" s="3">
        <v>3.9500000000000004E-3</v>
      </c>
      <c r="GE31" s="3">
        <v>3.8449999999999998E-2</v>
      </c>
      <c r="GF31" s="3">
        <v>3.3099999999999997E-2</v>
      </c>
      <c r="GG31" s="3">
        <v>2.6880000000000001E-2</v>
      </c>
      <c r="GH31" s="3">
        <v>1.37E-2</v>
      </c>
      <c r="GI31" s="3">
        <v>5.126E-2</v>
      </c>
      <c r="GJ31" s="3">
        <v>8.9260000000000006E-2</v>
      </c>
      <c r="GK31" s="3">
        <v>3.3700000000000002E-3</v>
      </c>
      <c r="GL31" s="3">
        <v>2.1350000000000001E-2</v>
      </c>
      <c r="GM31" s="3">
        <v>1.34E-3</v>
      </c>
      <c r="GN31" s="3">
        <v>1.9699999999999999E-2</v>
      </c>
      <c r="GO31" s="3">
        <v>0</v>
      </c>
    </row>
    <row r="32" spans="1:197">
      <c r="A32" s="3" t="s">
        <v>172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8.8999999999999995E-4</v>
      </c>
      <c r="P32" s="3">
        <v>5.0000000000000002E-5</v>
      </c>
      <c r="Q32" s="3">
        <v>0</v>
      </c>
      <c r="R32" s="3">
        <v>0</v>
      </c>
      <c r="S32" s="3">
        <v>0</v>
      </c>
      <c r="T32" s="3">
        <v>1.7000000000000001E-4</v>
      </c>
      <c r="U32" s="3">
        <v>2.9099999999999998E-3</v>
      </c>
      <c r="V32" s="3">
        <v>6.5799999999999997E-2</v>
      </c>
      <c r="W32" s="3">
        <v>8.1729999999999997E-2</v>
      </c>
      <c r="X32" s="3">
        <v>8.0149999999999999E-2</v>
      </c>
      <c r="Y32" s="3">
        <v>0.15493999999999999</v>
      </c>
      <c r="Z32" s="3">
        <v>0.14244999999999999</v>
      </c>
      <c r="AA32" s="3">
        <v>3.857E-2</v>
      </c>
      <c r="AB32" s="3">
        <v>1.925E-2</v>
      </c>
      <c r="AC32" s="3">
        <v>2.3740000000000001E-2</v>
      </c>
      <c r="AD32" s="3">
        <v>6.0699999999999999E-3</v>
      </c>
      <c r="AE32" s="3">
        <v>3.13E-3</v>
      </c>
      <c r="AF32" s="3">
        <v>0</v>
      </c>
      <c r="AG32" s="3">
        <v>0</v>
      </c>
      <c r="AH32" s="3">
        <v>0</v>
      </c>
      <c r="AI32" s="3">
        <v>2.1800000000000001E-3</v>
      </c>
      <c r="AJ32" s="3">
        <v>3.6409999999999998E-2</v>
      </c>
      <c r="AK32" s="3">
        <v>0.16571</v>
      </c>
      <c r="AL32" s="3">
        <v>0.20349999999999999</v>
      </c>
      <c r="AM32" s="3">
        <v>0.22009999999999999</v>
      </c>
      <c r="AN32" s="3">
        <v>0.35994999999999999</v>
      </c>
      <c r="AO32" s="3">
        <v>0.20102</v>
      </c>
      <c r="AP32" s="3">
        <v>0.21134</v>
      </c>
      <c r="AQ32" s="3">
        <v>5.1909999999999998E-2</v>
      </c>
      <c r="AR32" s="3">
        <v>9.7670000000000007E-2</v>
      </c>
      <c r="AS32" s="3">
        <v>5.64E-3</v>
      </c>
      <c r="AT32" s="3">
        <v>4.231E-2</v>
      </c>
      <c r="AU32" s="3">
        <v>0</v>
      </c>
      <c r="AV32" s="3">
        <v>0</v>
      </c>
      <c r="AW32" s="3">
        <v>0</v>
      </c>
      <c r="AX32" s="3">
        <v>3.2399999999999998E-3</v>
      </c>
      <c r="AY32" s="3">
        <v>5.373E-2</v>
      </c>
      <c r="AZ32" s="3">
        <v>9.8659999999999998E-2</v>
      </c>
      <c r="BA32" s="3">
        <v>0.10085</v>
      </c>
      <c r="BB32" s="3">
        <v>0.10017</v>
      </c>
      <c r="BC32" s="3">
        <v>0.11494</v>
      </c>
      <c r="BD32" s="3">
        <v>3.4529999999999998E-2</v>
      </c>
      <c r="BE32" s="3">
        <v>0.21955</v>
      </c>
      <c r="BF32" s="3">
        <v>3.134E-2</v>
      </c>
      <c r="BG32" s="3">
        <v>3.5790000000000002E-2</v>
      </c>
      <c r="BH32" s="3">
        <v>3.3500000000000001E-3</v>
      </c>
      <c r="BI32" s="3">
        <v>4.394E-2</v>
      </c>
      <c r="BJ32" s="3">
        <v>0</v>
      </c>
      <c r="BK32" s="3">
        <v>0</v>
      </c>
      <c r="BL32" s="3">
        <v>0</v>
      </c>
      <c r="BM32" s="3">
        <v>2.5999999999999998E-4</v>
      </c>
      <c r="BN32" s="3">
        <v>4.3E-3</v>
      </c>
      <c r="BO32" s="3">
        <v>5.4690000000000003E-2</v>
      </c>
      <c r="BP32" s="3">
        <v>4.8509999999999998E-2</v>
      </c>
      <c r="BQ32" s="3">
        <v>4.5679999999999998E-2</v>
      </c>
      <c r="BR32" s="3">
        <v>5.7160000000000002E-2</v>
      </c>
      <c r="BS32" s="3">
        <v>1.694E-2</v>
      </c>
      <c r="BT32" s="3">
        <v>9.4630000000000006E-2</v>
      </c>
      <c r="BU32" s="3">
        <v>1.2070000000000001E-2</v>
      </c>
      <c r="BV32" s="3">
        <v>1.2200000000000001E-2</v>
      </c>
      <c r="BW32" s="3">
        <v>1.07E-3</v>
      </c>
      <c r="BX32" s="3">
        <v>1.4970000000000001E-2</v>
      </c>
      <c r="BY32" s="3">
        <v>0</v>
      </c>
      <c r="BZ32" s="3">
        <v>0</v>
      </c>
      <c r="CA32" s="3">
        <v>0</v>
      </c>
      <c r="CB32" s="3">
        <v>1.7000000000000001E-4</v>
      </c>
      <c r="CC32" s="3">
        <v>3.2699999999999999E-3</v>
      </c>
      <c r="CD32" s="3">
        <v>4.1540000000000001E-2</v>
      </c>
      <c r="CE32" s="3">
        <v>3.5779999999999999E-2</v>
      </c>
      <c r="CF32" s="3">
        <v>3.2980000000000002E-2</v>
      </c>
      <c r="CG32" s="3">
        <v>4.3520000000000003E-2</v>
      </c>
      <c r="CH32" s="3">
        <v>9.7000000000000003E-3</v>
      </c>
      <c r="CI32" s="3">
        <v>4.478E-2</v>
      </c>
      <c r="CJ32" s="3">
        <v>7.3699999999999998E-3</v>
      </c>
      <c r="CK32" s="3">
        <v>6.3200000000000001E-3</v>
      </c>
      <c r="CL32" s="3">
        <v>5.1000000000000004E-4</v>
      </c>
      <c r="CM32" s="3">
        <v>7.0499999999999998E-3</v>
      </c>
      <c r="CN32" s="3">
        <v>0</v>
      </c>
      <c r="CO32" s="3">
        <v>0</v>
      </c>
      <c r="CP32" s="3">
        <v>0</v>
      </c>
      <c r="CQ32" s="3">
        <v>1.1E-4</v>
      </c>
      <c r="CR32" s="3">
        <v>2.3400000000000001E-3</v>
      </c>
      <c r="CS32" s="3">
        <v>2.9610000000000001E-2</v>
      </c>
      <c r="CT32" s="3">
        <v>2.511E-2</v>
      </c>
      <c r="CU32" s="3">
        <v>2.257E-2</v>
      </c>
      <c r="CV32" s="3">
        <v>2.1700000000000001E-2</v>
      </c>
      <c r="CW32" s="3">
        <v>1.6830000000000001E-2</v>
      </c>
      <c r="CX32" s="3">
        <v>3.6760000000000001E-2</v>
      </c>
      <c r="CY32" s="3">
        <v>4.4200000000000003E-3</v>
      </c>
      <c r="CZ32" s="3">
        <v>4.47E-3</v>
      </c>
      <c r="DA32" s="3">
        <v>2E-3</v>
      </c>
      <c r="DB32" s="3">
        <v>2.8400000000000001E-3</v>
      </c>
      <c r="DC32" s="3">
        <v>0</v>
      </c>
      <c r="DD32" s="3">
        <v>0</v>
      </c>
      <c r="DE32" s="3">
        <v>0</v>
      </c>
      <c r="DF32" s="3">
        <v>1.3999999999999999E-4</v>
      </c>
      <c r="DG32" s="3">
        <v>1.3600000000000001E-3</v>
      </c>
      <c r="DH32" s="3">
        <v>1.729E-2</v>
      </c>
      <c r="DI32" s="3">
        <v>1.455E-2</v>
      </c>
      <c r="DJ32" s="3">
        <v>1.3050000000000001E-2</v>
      </c>
      <c r="DK32" s="3">
        <v>7.5199999999999998E-3</v>
      </c>
      <c r="DL32" s="3">
        <v>6.0099999999999997E-3</v>
      </c>
      <c r="DM32" s="3">
        <v>1.367E-2</v>
      </c>
      <c r="DN32" s="3">
        <v>2.2699999999999999E-3</v>
      </c>
      <c r="DO32" s="3">
        <v>2.5000000000000001E-3</v>
      </c>
      <c r="DP32" s="3">
        <v>1.1000000000000001E-3</v>
      </c>
      <c r="DQ32" s="3">
        <v>1.57E-3</v>
      </c>
      <c r="DR32" s="3">
        <v>0</v>
      </c>
      <c r="DS32" s="3">
        <v>0</v>
      </c>
      <c r="DT32" s="3">
        <v>0</v>
      </c>
      <c r="DU32" s="3">
        <v>0</v>
      </c>
      <c r="DV32" s="3">
        <v>1.0499999999999999E-3</v>
      </c>
      <c r="DW32" s="3">
        <v>1.388E-2</v>
      </c>
      <c r="DX32" s="3">
        <v>1.1509999999999999E-2</v>
      </c>
      <c r="DY32" s="3">
        <v>1.022E-2</v>
      </c>
      <c r="DZ32" s="3">
        <v>6.6899999999999998E-3</v>
      </c>
      <c r="EA32" s="3">
        <v>4.7000000000000002E-3</v>
      </c>
      <c r="EB32" s="3">
        <v>1.239E-2</v>
      </c>
      <c r="EC32" s="3">
        <v>1.49E-3</v>
      </c>
      <c r="ED32" s="3">
        <v>2.8E-3</v>
      </c>
      <c r="EE32" s="3">
        <v>8.8999999999999995E-4</v>
      </c>
      <c r="EF32" s="3">
        <v>1.0499999999999999E-3</v>
      </c>
      <c r="EG32" s="3">
        <v>0</v>
      </c>
      <c r="EH32" s="3">
        <v>0</v>
      </c>
      <c r="EI32" s="3">
        <v>0</v>
      </c>
      <c r="EJ32" s="3">
        <v>7.1000000000000002E-4</v>
      </c>
      <c r="EK32" s="3">
        <v>9.9699999999999997E-3</v>
      </c>
      <c r="EL32" s="3">
        <v>8.3499999999999998E-3</v>
      </c>
      <c r="EM32" s="3">
        <v>1.4829999999999999E-2</v>
      </c>
      <c r="EN32" s="3">
        <v>1.316E-2</v>
      </c>
      <c r="EO32" s="3">
        <v>7.9000000000000008E-3</v>
      </c>
      <c r="EP32" s="3">
        <v>7.0299999999999998E-3</v>
      </c>
      <c r="EQ32" s="3">
        <v>1.1860000000000001E-2</v>
      </c>
      <c r="ER32" s="3">
        <v>1.64E-3</v>
      </c>
      <c r="ES32" s="3">
        <v>6.0999999999999997E-4</v>
      </c>
      <c r="ET32" s="3">
        <v>2.5000000000000001E-4</v>
      </c>
      <c r="EU32" s="3">
        <v>5.0000000000000001E-4</v>
      </c>
      <c r="EV32" s="3">
        <v>0</v>
      </c>
      <c r="EW32" s="3">
        <v>0</v>
      </c>
      <c r="EX32" s="3">
        <v>0</v>
      </c>
      <c r="EY32" s="3">
        <v>0</v>
      </c>
      <c r="EZ32" s="3">
        <v>0</v>
      </c>
      <c r="FA32" s="3">
        <v>1.252E-2</v>
      </c>
      <c r="FB32" s="3">
        <v>0</v>
      </c>
      <c r="FC32" s="3">
        <v>0</v>
      </c>
      <c r="FD32" s="3">
        <v>0</v>
      </c>
      <c r="FE32" s="3">
        <v>0</v>
      </c>
      <c r="FF32" s="3">
        <v>0</v>
      </c>
      <c r="FG32" s="3">
        <v>0</v>
      </c>
      <c r="FH32" s="3">
        <v>0</v>
      </c>
      <c r="FI32" s="3">
        <v>0</v>
      </c>
      <c r="FJ32" s="3">
        <v>0</v>
      </c>
      <c r="FK32" s="3">
        <v>0</v>
      </c>
      <c r="FL32" s="3">
        <v>0</v>
      </c>
      <c r="FM32" s="3">
        <v>0</v>
      </c>
      <c r="FN32" s="3">
        <v>2.0200000000000001E-3</v>
      </c>
      <c r="FO32" s="3">
        <v>3.3480000000000003E-2</v>
      </c>
      <c r="FP32" s="3">
        <v>0.11285000000000001</v>
      </c>
      <c r="FQ32" s="3">
        <v>0.12378</v>
      </c>
      <c r="FR32" s="3">
        <v>0.12472</v>
      </c>
      <c r="FS32" s="3">
        <v>0.17530999999999999</v>
      </c>
      <c r="FT32" s="3">
        <v>7.4590000000000004E-2</v>
      </c>
      <c r="FU32" s="3">
        <v>0.16955999999999999</v>
      </c>
      <c r="FV32" s="3">
        <v>2.9489999999999999E-2</v>
      </c>
      <c r="FW32" s="3">
        <v>4.6890000000000001E-2</v>
      </c>
      <c r="FX32" s="3">
        <v>3.3300000000000001E-3</v>
      </c>
      <c r="FY32" s="3">
        <v>3.3919999999999999E-2</v>
      </c>
      <c r="FZ32" s="3">
        <v>0</v>
      </c>
      <c r="GA32" s="3">
        <v>0</v>
      </c>
      <c r="GB32" s="3">
        <v>0</v>
      </c>
      <c r="GC32" s="3">
        <v>1.7000000000000001E-4</v>
      </c>
      <c r="GD32" s="3">
        <v>2.7699999999999999E-3</v>
      </c>
      <c r="GE32" s="3">
        <v>2.674E-2</v>
      </c>
      <c r="GF32" s="3">
        <v>2.264E-2</v>
      </c>
      <c r="GG32" s="3">
        <v>2.043E-2</v>
      </c>
      <c r="GH32" s="3">
        <v>2.128E-2</v>
      </c>
      <c r="GI32" s="3">
        <v>9.3399999999999993E-3</v>
      </c>
      <c r="GJ32" s="3">
        <v>2.7E-2</v>
      </c>
      <c r="GK32" s="3">
        <v>3.8800000000000002E-3</v>
      </c>
      <c r="GL32" s="3">
        <v>3.6700000000000001E-3</v>
      </c>
      <c r="GM32" s="3">
        <v>9.8999999999999999E-4</v>
      </c>
      <c r="GN32" s="3">
        <v>2.9199999999999999E-3</v>
      </c>
      <c r="GO32" s="3">
        <v>0</v>
      </c>
    </row>
    <row r="33" spans="1:197">
      <c r="A33" s="3" t="s">
        <v>173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2.0000000000000001E-4</v>
      </c>
      <c r="U33" s="3">
        <v>3.47E-3</v>
      </c>
      <c r="V33" s="3">
        <v>7.8600000000000003E-2</v>
      </c>
      <c r="W33" s="3">
        <v>9.8949999999999996E-2</v>
      </c>
      <c r="X33" s="3">
        <v>5.9380000000000002E-2</v>
      </c>
      <c r="Y33" s="3">
        <v>1.9279999999999999E-2</v>
      </c>
      <c r="Z33" s="3">
        <v>9.0109999999999996E-2</v>
      </c>
      <c r="AA33" s="3">
        <v>0.14455999999999999</v>
      </c>
      <c r="AB33" s="3">
        <v>0.15855</v>
      </c>
      <c r="AC33" s="3">
        <v>2.5270000000000001E-2</v>
      </c>
      <c r="AD33" s="3">
        <v>6.0000000000000002E-5</v>
      </c>
      <c r="AE33" s="3">
        <v>0</v>
      </c>
      <c r="AF33" s="3">
        <v>0</v>
      </c>
      <c r="AG33" s="3">
        <v>0</v>
      </c>
      <c r="AH33" s="3">
        <v>0</v>
      </c>
      <c r="AI33" s="3">
        <v>1.6000000000000001E-3</v>
      </c>
      <c r="AJ33" s="3">
        <v>2.6499999999999999E-2</v>
      </c>
      <c r="AK33" s="3">
        <v>0.11944</v>
      </c>
      <c r="AL33" s="3">
        <v>0.13966999999999999</v>
      </c>
      <c r="AM33" s="3">
        <v>8.7260000000000004E-2</v>
      </c>
      <c r="AN33" s="3">
        <v>4.2979999999999997E-2</v>
      </c>
      <c r="AO33" s="3">
        <v>7.7909999999999993E-2</v>
      </c>
      <c r="AP33" s="3">
        <v>0.12278</v>
      </c>
      <c r="AQ33" s="3">
        <v>0.10791000000000001</v>
      </c>
      <c r="AR33" s="3">
        <v>6.4869999999999997E-2</v>
      </c>
      <c r="AS33" s="3">
        <v>4.8000000000000001E-4</v>
      </c>
      <c r="AT33" s="3">
        <v>0.31689000000000001</v>
      </c>
      <c r="AU33" s="3">
        <v>8.2000000000000007E-3</v>
      </c>
      <c r="AV33" s="3">
        <v>0</v>
      </c>
      <c r="AW33" s="3">
        <v>0</v>
      </c>
      <c r="AX33" s="3">
        <v>2.49E-3</v>
      </c>
      <c r="AY33" s="3">
        <v>4.1000000000000002E-2</v>
      </c>
      <c r="AZ33" s="3">
        <v>7.4340000000000003E-2</v>
      </c>
      <c r="BA33" s="3">
        <v>7.4139999999999998E-2</v>
      </c>
      <c r="BB33" s="3">
        <v>4.3979999999999998E-2</v>
      </c>
      <c r="BC33" s="3">
        <v>9.8700000000000003E-3</v>
      </c>
      <c r="BD33" s="3">
        <v>2.674E-2</v>
      </c>
      <c r="BE33" s="3">
        <v>2.5989999999999999E-2</v>
      </c>
      <c r="BF33" s="3">
        <v>2.351E-2</v>
      </c>
      <c r="BG33" s="3">
        <v>2.2179999999999998E-2</v>
      </c>
      <c r="BH33" s="3">
        <v>2.5999999999999998E-4</v>
      </c>
      <c r="BI33" s="3">
        <v>0.17627999999999999</v>
      </c>
      <c r="BJ33" s="3">
        <v>7.2450000000000001E-2</v>
      </c>
      <c r="BK33" s="3">
        <v>0</v>
      </c>
      <c r="BL33" s="3">
        <v>0</v>
      </c>
      <c r="BM33" s="3">
        <v>2.2000000000000001E-4</v>
      </c>
      <c r="BN33" s="3">
        <v>3.3400000000000001E-3</v>
      </c>
      <c r="BO33" s="3">
        <v>4.2509999999999999E-2</v>
      </c>
      <c r="BP33" s="3">
        <v>3.7150000000000002E-2</v>
      </c>
      <c r="BQ33" s="3">
        <v>2.1260000000000001E-2</v>
      </c>
      <c r="BR33" s="3">
        <v>6.13E-3</v>
      </c>
      <c r="BS33" s="3">
        <v>1.0319999999999999E-2</v>
      </c>
      <c r="BT33" s="3">
        <v>9.4400000000000005E-3</v>
      </c>
      <c r="BU33" s="3">
        <v>8.1899999999999994E-3</v>
      </c>
      <c r="BV33" s="3">
        <v>9.8499999999999994E-3</v>
      </c>
      <c r="BW33" s="3">
        <v>1.1E-4</v>
      </c>
      <c r="BX33" s="3">
        <v>6.2770000000000006E-2</v>
      </c>
      <c r="BY33" s="3">
        <v>0.10861</v>
      </c>
      <c r="BZ33" s="3">
        <v>0</v>
      </c>
      <c r="CA33" s="3">
        <v>0</v>
      </c>
      <c r="CB33" s="3">
        <v>1.3999999999999999E-4</v>
      </c>
      <c r="CC33" s="3">
        <v>2.5100000000000001E-3</v>
      </c>
      <c r="CD33" s="3">
        <v>3.193E-2</v>
      </c>
      <c r="CE33" s="3">
        <v>2.7289999999999998E-2</v>
      </c>
      <c r="CF33" s="3">
        <v>1.5270000000000001E-2</v>
      </c>
      <c r="CG33" s="3">
        <v>5.0299999999999997E-3</v>
      </c>
      <c r="CH33" s="3">
        <v>7.3099999999999997E-3</v>
      </c>
      <c r="CI33" s="3">
        <v>6.6499999999999997E-3</v>
      </c>
      <c r="CJ33" s="3">
        <v>6.0200000000000002E-3</v>
      </c>
      <c r="CK33" s="3">
        <v>4.1099999999999999E-3</v>
      </c>
      <c r="CL33" s="3">
        <v>6.0000000000000002E-5</v>
      </c>
      <c r="CM33" s="3">
        <v>3.5729999999999998E-2</v>
      </c>
      <c r="CN33" s="3">
        <v>0.12146</v>
      </c>
      <c r="CO33" s="3">
        <v>0</v>
      </c>
      <c r="CP33" s="3">
        <v>0</v>
      </c>
      <c r="CQ33" s="3">
        <v>9.0000000000000006E-5</v>
      </c>
      <c r="CR33" s="3">
        <v>1.8E-3</v>
      </c>
      <c r="CS33" s="3">
        <v>2.3259999999999999E-2</v>
      </c>
      <c r="CT33" s="3">
        <v>1.9599999999999999E-2</v>
      </c>
      <c r="CU33" s="3">
        <v>1.081E-2</v>
      </c>
      <c r="CV33" s="3">
        <v>2.7599999999999999E-3</v>
      </c>
      <c r="CW33" s="3">
        <v>3.9300000000000003E-3</v>
      </c>
      <c r="CX33" s="3">
        <v>4.2900000000000004E-3</v>
      </c>
      <c r="CY33" s="3">
        <v>3.7399999999999998E-3</v>
      </c>
      <c r="CZ33" s="3">
        <v>3.9500000000000004E-3</v>
      </c>
      <c r="DA33" s="3">
        <v>4.0000000000000003E-5</v>
      </c>
      <c r="DB33" s="3">
        <v>1.9470000000000001E-2</v>
      </c>
      <c r="DC33" s="3">
        <v>0.11723</v>
      </c>
      <c r="DD33" s="3">
        <v>0</v>
      </c>
      <c r="DE33" s="3">
        <v>0</v>
      </c>
      <c r="DF33" s="3">
        <v>1.2999999999999999E-4</v>
      </c>
      <c r="DG33" s="3">
        <v>1.09E-3</v>
      </c>
      <c r="DH33" s="3">
        <v>1.4330000000000001E-2</v>
      </c>
      <c r="DI33" s="3">
        <v>1.1990000000000001E-2</v>
      </c>
      <c r="DJ33" s="3">
        <v>6.5900000000000004E-3</v>
      </c>
      <c r="DK33" s="3">
        <v>9.6000000000000002E-4</v>
      </c>
      <c r="DL33" s="3">
        <v>1.5399999999999999E-3</v>
      </c>
      <c r="DM33" s="3">
        <v>1.58E-3</v>
      </c>
      <c r="DN33" s="3">
        <v>2.8700000000000002E-3</v>
      </c>
      <c r="DO33" s="3">
        <v>1.9499999999999999E-3</v>
      </c>
      <c r="DP33" s="3">
        <v>3.0000000000000001E-5</v>
      </c>
      <c r="DQ33" s="3">
        <v>1.149E-2</v>
      </c>
      <c r="DR33" s="3">
        <v>0.11285000000000001</v>
      </c>
      <c r="DS33" s="3">
        <v>0</v>
      </c>
      <c r="DT33" s="3">
        <v>0</v>
      </c>
      <c r="DU33" s="3">
        <v>0</v>
      </c>
      <c r="DV33" s="3">
        <v>6.4999999999999997E-4</v>
      </c>
      <c r="DW33" s="3">
        <v>7.9299999999999995E-3</v>
      </c>
      <c r="DX33" s="3">
        <v>6.6E-3</v>
      </c>
      <c r="DY33" s="3">
        <v>3.62E-3</v>
      </c>
      <c r="DZ33" s="3">
        <v>6.9999999999999999E-4</v>
      </c>
      <c r="EA33" s="3">
        <v>5.4000000000000001E-4</v>
      </c>
      <c r="EB33" s="3">
        <v>8.9999999999999998E-4</v>
      </c>
      <c r="EC33" s="3">
        <v>2.97E-3</v>
      </c>
      <c r="ED33" s="3">
        <v>1.31E-3</v>
      </c>
      <c r="EE33" s="3">
        <v>1.0000000000000001E-5</v>
      </c>
      <c r="EF33" s="3">
        <v>6.9800000000000001E-3</v>
      </c>
      <c r="EG33" s="3">
        <v>0.1053</v>
      </c>
      <c r="EH33" s="3">
        <v>0</v>
      </c>
      <c r="EI33" s="3">
        <v>0</v>
      </c>
      <c r="EJ33" s="3">
        <v>4.4000000000000002E-4</v>
      </c>
      <c r="EK33" s="3">
        <v>5.7200000000000003E-3</v>
      </c>
      <c r="EL33" s="3">
        <v>4.7099999999999998E-3</v>
      </c>
      <c r="EM33" s="3">
        <v>8.4899999999999993E-3</v>
      </c>
      <c r="EN33" s="3">
        <v>4.5799999999999999E-3</v>
      </c>
      <c r="EO33" s="3">
        <v>1.8000000000000001E-4</v>
      </c>
      <c r="EP33" s="3">
        <v>6.9999999999999999E-4</v>
      </c>
      <c r="EQ33" s="3">
        <v>1.6800000000000001E-3</v>
      </c>
      <c r="ER33" s="3">
        <v>3.2000000000000003E-4</v>
      </c>
      <c r="ES33" s="3">
        <v>3.1E-4</v>
      </c>
      <c r="ET33" s="3">
        <v>0</v>
      </c>
      <c r="EU33" s="3">
        <v>3.6900000000000001E-3</v>
      </c>
      <c r="EV33" s="3">
        <v>0</v>
      </c>
      <c r="EW33" s="3">
        <v>0</v>
      </c>
      <c r="EX33" s="3">
        <v>0</v>
      </c>
      <c r="EY33" s="3">
        <v>0</v>
      </c>
      <c r="EZ33" s="3">
        <v>0</v>
      </c>
      <c r="FA33" s="3">
        <v>7.1799999999999998E-3</v>
      </c>
      <c r="FB33" s="3">
        <v>0</v>
      </c>
      <c r="FC33" s="3">
        <v>0</v>
      </c>
      <c r="FD33" s="3">
        <v>0</v>
      </c>
      <c r="FE33" s="3">
        <v>0</v>
      </c>
      <c r="FF33" s="3">
        <v>0</v>
      </c>
      <c r="FG33" s="3">
        <v>0</v>
      </c>
      <c r="FH33" s="3">
        <v>0</v>
      </c>
      <c r="FI33" s="3">
        <v>0</v>
      </c>
      <c r="FJ33" s="3">
        <v>0</v>
      </c>
      <c r="FK33" s="3">
        <v>0</v>
      </c>
      <c r="FL33" s="3">
        <v>0</v>
      </c>
      <c r="FM33" s="3">
        <v>0</v>
      </c>
      <c r="FN33" s="3">
        <v>1.5299999999999999E-3</v>
      </c>
      <c r="FO33" s="3">
        <v>2.5190000000000001E-2</v>
      </c>
      <c r="FP33" s="3">
        <v>8.4239999999999995E-2</v>
      </c>
      <c r="FQ33" s="3">
        <v>8.967E-2</v>
      </c>
      <c r="FR33" s="3">
        <v>5.3699999999999998E-2</v>
      </c>
      <c r="FS33" s="3">
        <v>2.1129999999999999E-2</v>
      </c>
      <c r="FT33" s="3">
        <v>4.1180000000000001E-2</v>
      </c>
      <c r="FU33" s="3">
        <v>5.7500000000000002E-2</v>
      </c>
      <c r="FV33" s="3">
        <v>4.9480000000000003E-2</v>
      </c>
      <c r="FW33" s="3">
        <v>3.3419999999999998E-2</v>
      </c>
      <c r="FX33" s="3">
        <v>2.9E-4</v>
      </c>
      <c r="FY33" s="3">
        <v>0.19409999999999999</v>
      </c>
      <c r="FZ33" s="3">
        <v>6.2719999999999998E-2</v>
      </c>
      <c r="GA33" s="3">
        <v>0</v>
      </c>
      <c r="GB33" s="3">
        <v>0</v>
      </c>
      <c r="GC33" s="3">
        <v>1.2999999999999999E-4</v>
      </c>
      <c r="GD33" s="3">
        <v>1.99E-3</v>
      </c>
      <c r="GE33" s="3">
        <v>1.933E-2</v>
      </c>
      <c r="GF33" s="3">
        <v>1.627E-2</v>
      </c>
      <c r="GG33" s="3">
        <v>8.9700000000000005E-3</v>
      </c>
      <c r="GH33" s="3">
        <v>2.3400000000000001E-3</v>
      </c>
      <c r="GI33" s="3">
        <v>3.3600000000000001E-3</v>
      </c>
      <c r="GJ33" s="3">
        <v>3.3899999999999998E-3</v>
      </c>
      <c r="GK33" s="3">
        <v>3.4399999999999999E-3</v>
      </c>
      <c r="GL33" s="3">
        <v>2.5600000000000002E-3</v>
      </c>
      <c r="GM33" s="3">
        <v>3.0000000000000001E-5</v>
      </c>
      <c r="GN33" s="3">
        <v>1.7010000000000001E-2</v>
      </c>
      <c r="GO33" s="3">
        <v>9.1929999999999998E-2</v>
      </c>
    </row>
    <row r="34" spans="1:197">
      <c r="A34" s="3" t="s">
        <v>174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1.2E-4</v>
      </c>
      <c r="U34" s="3">
        <v>2.33E-3</v>
      </c>
      <c r="V34" s="3">
        <v>5.2540000000000003E-2</v>
      </c>
      <c r="W34" s="3">
        <v>6.4430000000000001E-2</v>
      </c>
      <c r="X34" s="3">
        <v>6.1870000000000001E-2</v>
      </c>
      <c r="Y34" s="3">
        <v>4.5850000000000002E-2</v>
      </c>
      <c r="Z34" s="3">
        <v>8.3680000000000004E-2</v>
      </c>
      <c r="AA34" s="3">
        <v>0.16616</v>
      </c>
      <c r="AB34" s="3">
        <v>0.16481999999999999</v>
      </c>
      <c r="AC34" s="3">
        <v>1.8849999999999999E-2</v>
      </c>
      <c r="AD34" s="3">
        <v>5.0000000000000002E-5</v>
      </c>
      <c r="AE34" s="3">
        <v>1.83E-3</v>
      </c>
      <c r="AF34" s="3">
        <v>0</v>
      </c>
      <c r="AG34" s="3">
        <v>0</v>
      </c>
      <c r="AH34" s="3">
        <v>0</v>
      </c>
      <c r="AI34" s="3">
        <v>1.0200000000000001E-3</v>
      </c>
      <c r="AJ34" s="3">
        <v>1.686E-2</v>
      </c>
      <c r="AK34" s="3">
        <v>7.5120000000000006E-2</v>
      </c>
      <c r="AL34" s="3">
        <v>8.3979999999999999E-2</v>
      </c>
      <c r="AM34" s="3">
        <v>8.1930000000000003E-2</v>
      </c>
      <c r="AN34" s="3">
        <v>4.9849999999999998E-2</v>
      </c>
      <c r="AO34" s="3">
        <v>0.11</v>
      </c>
      <c r="AP34" s="3">
        <v>0.22348000000000001</v>
      </c>
      <c r="AQ34" s="3">
        <v>0.14682999999999999</v>
      </c>
      <c r="AR34" s="3">
        <v>8.5269999999999999E-2</v>
      </c>
      <c r="AS34" s="3">
        <v>0</v>
      </c>
      <c r="AT34" s="3">
        <v>2.33E-3</v>
      </c>
      <c r="AU34" s="3">
        <v>9.6799999999999994E-3</v>
      </c>
      <c r="AV34" s="3">
        <v>0</v>
      </c>
      <c r="AW34" s="3">
        <v>0</v>
      </c>
      <c r="AX34" s="3">
        <v>1.5200000000000001E-3</v>
      </c>
      <c r="AY34" s="3">
        <v>2.4930000000000001E-2</v>
      </c>
      <c r="AZ34" s="3">
        <v>4.446E-2</v>
      </c>
      <c r="BA34" s="3">
        <v>4.3029999999999999E-2</v>
      </c>
      <c r="BB34" s="3">
        <v>4.0590000000000001E-2</v>
      </c>
      <c r="BC34" s="3">
        <v>2.2759999999999999E-2</v>
      </c>
      <c r="BD34" s="3">
        <v>4.8390000000000002E-2</v>
      </c>
      <c r="BE34" s="3">
        <v>9.3710000000000002E-2</v>
      </c>
      <c r="BF34" s="3">
        <v>3.3829999999999999E-2</v>
      </c>
      <c r="BG34" s="3">
        <v>3.0210000000000001E-2</v>
      </c>
      <c r="BH34" s="3">
        <v>5.0000000000000002E-5</v>
      </c>
      <c r="BI34" s="3">
        <v>1.33E-3</v>
      </c>
      <c r="BJ34" s="3">
        <v>9.4920000000000004E-2</v>
      </c>
      <c r="BK34" s="3">
        <v>0</v>
      </c>
      <c r="BL34" s="3">
        <v>0</v>
      </c>
      <c r="BM34" s="3">
        <v>1.4999999999999999E-4</v>
      </c>
      <c r="BN34" s="3">
        <v>2.0600000000000002E-3</v>
      </c>
      <c r="BO34" s="3">
        <v>2.5839999999999998E-2</v>
      </c>
      <c r="BP34" s="3">
        <v>2.2079999999999999E-2</v>
      </c>
      <c r="BQ34" s="3">
        <v>2.0389999999999998E-2</v>
      </c>
      <c r="BR34" s="3">
        <v>1.303E-2</v>
      </c>
      <c r="BS34" s="3">
        <v>2.9569999999999999E-2</v>
      </c>
      <c r="BT34" s="3">
        <v>4.6170000000000003E-2</v>
      </c>
      <c r="BU34" s="3">
        <v>1.6330000000000001E-2</v>
      </c>
      <c r="BV34" s="3">
        <v>1.273E-2</v>
      </c>
      <c r="BW34" s="3">
        <v>2.0000000000000002E-5</v>
      </c>
      <c r="BX34" s="3">
        <v>5.1000000000000004E-4</v>
      </c>
      <c r="BY34" s="3">
        <v>0.15831999999999999</v>
      </c>
      <c r="BZ34" s="3">
        <v>0</v>
      </c>
      <c r="CA34" s="3">
        <v>0</v>
      </c>
      <c r="CB34" s="3">
        <v>9.0000000000000006E-5</v>
      </c>
      <c r="CC34" s="3">
        <v>1.41E-3</v>
      </c>
      <c r="CD34" s="3">
        <v>1.8290000000000001E-2</v>
      </c>
      <c r="CE34" s="3">
        <v>1.542E-2</v>
      </c>
      <c r="CF34" s="3">
        <v>1.405E-2</v>
      </c>
      <c r="CG34" s="3">
        <v>1.123E-2</v>
      </c>
      <c r="CH34" s="3">
        <v>1.5959999999999998E-2</v>
      </c>
      <c r="CI34" s="3">
        <v>2.2509999999999999E-2</v>
      </c>
      <c r="CJ34" s="3">
        <v>9.2200000000000008E-3</v>
      </c>
      <c r="CK34" s="3">
        <v>6.7000000000000002E-3</v>
      </c>
      <c r="CL34" s="3">
        <v>1.0000000000000001E-5</v>
      </c>
      <c r="CM34" s="3">
        <v>2.3000000000000001E-4</v>
      </c>
      <c r="CN34" s="3">
        <v>0.16575000000000001</v>
      </c>
      <c r="CO34" s="3">
        <v>0</v>
      </c>
      <c r="CP34" s="3">
        <v>0</v>
      </c>
      <c r="CQ34" s="3">
        <v>1.2E-4</v>
      </c>
      <c r="CR34" s="3">
        <v>1E-3</v>
      </c>
      <c r="CS34" s="3">
        <v>1.303E-2</v>
      </c>
      <c r="CT34" s="3">
        <v>1.09E-2</v>
      </c>
      <c r="CU34" s="3">
        <v>9.8700000000000003E-3</v>
      </c>
      <c r="CV34" s="3">
        <v>6.0699999999999999E-3</v>
      </c>
      <c r="CW34" s="3">
        <v>8.7299999999999999E-3</v>
      </c>
      <c r="CX34" s="3">
        <v>8.5100000000000002E-3</v>
      </c>
      <c r="CY34" s="3">
        <v>5.3400000000000001E-3</v>
      </c>
      <c r="CZ34" s="3">
        <v>3.5400000000000002E-3</v>
      </c>
      <c r="DA34" s="3">
        <v>0</v>
      </c>
      <c r="DB34" s="3">
        <v>2.9E-4</v>
      </c>
      <c r="DC34" s="3">
        <v>0.15806999999999999</v>
      </c>
      <c r="DD34" s="3">
        <v>0</v>
      </c>
      <c r="DE34" s="3">
        <v>0</v>
      </c>
      <c r="DF34" s="3">
        <v>0</v>
      </c>
      <c r="DG34" s="3">
        <v>5.6999999999999998E-4</v>
      </c>
      <c r="DH34" s="3">
        <v>7.6800000000000002E-3</v>
      </c>
      <c r="DI34" s="3">
        <v>6.3499999999999997E-3</v>
      </c>
      <c r="DJ34" s="3">
        <v>5.7400000000000003E-3</v>
      </c>
      <c r="DK34" s="3">
        <v>2.0899999999999998E-3</v>
      </c>
      <c r="DL34" s="3">
        <v>3.2000000000000002E-3</v>
      </c>
      <c r="DM34" s="3">
        <v>2.2899999999999999E-3</v>
      </c>
      <c r="DN34" s="3">
        <v>3.98E-3</v>
      </c>
      <c r="DO34" s="3">
        <v>2.6800000000000001E-3</v>
      </c>
      <c r="DP34" s="3">
        <v>0</v>
      </c>
      <c r="DQ34" s="3">
        <v>1.7000000000000001E-4</v>
      </c>
      <c r="DR34" s="3">
        <v>0.14588999999999999</v>
      </c>
      <c r="DS34" s="3">
        <v>0</v>
      </c>
      <c r="DT34" s="3">
        <v>0</v>
      </c>
      <c r="DU34" s="3">
        <v>0</v>
      </c>
      <c r="DV34" s="3">
        <v>3.6999999999999999E-4</v>
      </c>
      <c r="DW34" s="3">
        <v>4.1200000000000004E-3</v>
      </c>
      <c r="DX34" s="3">
        <v>3.4399999999999999E-3</v>
      </c>
      <c r="DY34" s="3">
        <v>2.97E-3</v>
      </c>
      <c r="DZ34" s="3">
        <v>1.2700000000000001E-3</v>
      </c>
      <c r="EA34" s="3">
        <v>1.5200000000000001E-3</v>
      </c>
      <c r="EB34" s="3">
        <v>1.0200000000000001E-3</v>
      </c>
      <c r="EC34" s="3">
        <v>2.1099999999999999E-3</v>
      </c>
      <c r="ED34" s="3">
        <v>2.16E-3</v>
      </c>
      <c r="EE34" s="3">
        <v>0</v>
      </c>
      <c r="EF34" s="3">
        <v>9.0000000000000006E-5</v>
      </c>
      <c r="EG34" s="3">
        <v>0.13433</v>
      </c>
      <c r="EH34" s="3">
        <v>0</v>
      </c>
      <c r="EI34" s="3">
        <v>0</v>
      </c>
      <c r="EJ34" s="3">
        <v>2.5000000000000001E-4</v>
      </c>
      <c r="EK34" s="3">
        <v>2.9299999999999999E-3</v>
      </c>
      <c r="EL34" s="3">
        <v>2.5899999999999999E-3</v>
      </c>
      <c r="EM34" s="3">
        <v>4.5300000000000002E-3</v>
      </c>
      <c r="EN34" s="3">
        <v>3.9199999999999999E-3</v>
      </c>
      <c r="EO34" s="3">
        <v>6.3000000000000003E-4</v>
      </c>
      <c r="EP34" s="3">
        <v>2.0000000000000001E-4</v>
      </c>
      <c r="EQ34" s="3">
        <v>1.15E-3</v>
      </c>
      <c r="ER34" s="3">
        <v>2.0200000000000001E-3</v>
      </c>
      <c r="ES34" s="3">
        <v>0</v>
      </c>
      <c r="ET34" s="3">
        <v>0</v>
      </c>
      <c r="EU34" s="3">
        <v>3.0000000000000001E-5</v>
      </c>
      <c r="EV34" s="3">
        <v>0</v>
      </c>
      <c r="EW34" s="3">
        <v>0</v>
      </c>
      <c r="EX34" s="3">
        <v>0</v>
      </c>
      <c r="EY34" s="3">
        <v>0</v>
      </c>
      <c r="EZ34" s="3">
        <v>0</v>
      </c>
      <c r="FA34" s="3">
        <v>3.6800000000000001E-3</v>
      </c>
      <c r="FB34" s="3">
        <v>0</v>
      </c>
      <c r="FC34" s="3">
        <v>0</v>
      </c>
      <c r="FD34" s="3">
        <v>0</v>
      </c>
      <c r="FE34" s="3">
        <v>0</v>
      </c>
      <c r="FF34" s="3">
        <v>0</v>
      </c>
      <c r="FG34" s="3">
        <v>0</v>
      </c>
      <c r="FH34" s="3">
        <v>0</v>
      </c>
      <c r="FI34" s="3">
        <v>0</v>
      </c>
      <c r="FJ34" s="3">
        <v>0</v>
      </c>
      <c r="FK34" s="3">
        <v>0</v>
      </c>
      <c r="FL34" s="3">
        <v>0</v>
      </c>
      <c r="FM34" s="3">
        <v>0</v>
      </c>
      <c r="FN34" s="3">
        <v>9.6000000000000002E-4</v>
      </c>
      <c r="FO34" s="3">
        <v>1.562E-2</v>
      </c>
      <c r="FP34" s="3">
        <v>5.1630000000000002E-2</v>
      </c>
      <c r="FQ34" s="3">
        <v>5.3129999999999997E-2</v>
      </c>
      <c r="FR34" s="3">
        <v>5.0459999999999998E-2</v>
      </c>
      <c r="FS34" s="3">
        <v>2.9950000000000001E-2</v>
      </c>
      <c r="FT34" s="3">
        <v>6.5629999999999994E-2</v>
      </c>
      <c r="FU34" s="3">
        <v>0.12617</v>
      </c>
      <c r="FV34" s="3">
        <v>6.5869999999999998E-2</v>
      </c>
      <c r="FW34" s="3">
        <v>4.2279999999999998E-2</v>
      </c>
      <c r="FX34" s="3">
        <v>2.0000000000000002E-5</v>
      </c>
      <c r="FY34" s="3">
        <v>1.42E-3</v>
      </c>
      <c r="FZ34" s="3">
        <v>8.1820000000000004E-2</v>
      </c>
      <c r="GA34" s="3">
        <v>0</v>
      </c>
      <c r="GB34" s="3">
        <v>0</v>
      </c>
      <c r="GC34" s="3">
        <v>8.0000000000000007E-5</v>
      </c>
      <c r="GD34" s="3">
        <v>1.08E-3</v>
      </c>
      <c r="GE34" s="3">
        <v>1.059E-2</v>
      </c>
      <c r="GF34" s="3">
        <v>8.8400000000000006E-3</v>
      </c>
      <c r="GG34" s="3">
        <v>7.9600000000000001E-3</v>
      </c>
      <c r="GH34" s="3">
        <v>5.0699999999999999E-3</v>
      </c>
      <c r="GI34" s="3">
        <v>7.0899999999999999E-3</v>
      </c>
      <c r="GJ34" s="3">
        <v>8.5800000000000008E-3</v>
      </c>
      <c r="GK34" s="3">
        <v>4.8300000000000001E-3</v>
      </c>
      <c r="GL34" s="3">
        <v>3.29E-3</v>
      </c>
      <c r="GM34" s="3">
        <v>0</v>
      </c>
      <c r="GN34" s="3">
        <v>1.7000000000000001E-4</v>
      </c>
      <c r="GO34" s="3">
        <v>0.12128</v>
      </c>
    </row>
    <row r="35" spans="1:197">
      <c r="A35" s="3" t="s">
        <v>175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1.2999999999999999E-4</v>
      </c>
      <c r="P35" s="3">
        <v>3.2000000000000003E-4</v>
      </c>
      <c r="Q35" s="3">
        <v>0</v>
      </c>
      <c r="R35" s="3">
        <v>0</v>
      </c>
      <c r="S35" s="3">
        <v>0</v>
      </c>
      <c r="T35" s="3">
        <v>1.2E-4</v>
      </c>
      <c r="U35" s="3">
        <v>2.1900000000000001E-3</v>
      </c>
      <c r="V35" s="3">
        <v>5.1319999999999998E-2</v>
      </c>
      <c r="W35" s="3">
        <v>6.1109999999999998E-2</v>
      </c>
      <c r="X35" s="3">
        <v>0.13824</v>
      </c>
      <c r="Y35" s="3">
        <v>0.30105999999999999</v>
      </c>
      <c r="Z35" s="3">
        <v>0.31517000000000001</v>
      </c>
      <c r="AA35" s="3">
        <v>0.20276</v>
      </c>
      <c r="AB35" s="3">
        <v>0.16203000000000001</v>
      </c>
      <c r="AC35" s="3">
        <v>2.7050000000000001E-2</v>
      </c>
      <c r="AD35" s="3">
        <v>6.9999999999999999E-4</v>
      </c>
      <c r="AE35" s="3">
        <v>7.6999999999999996E-4</v>
      </c>
      <c r="AF35" s="3">
        <v>0</v>
      </c>
      <c r="AG35" s="3">
        <v>0</v>
      </c>
      <c r="AH35" s="3">
        <v>0</v>
      </c>
      <c r="AI35" s="3">
        <v>1.5200000000000001E-3</v>
      </c>
      <c r="AJ35" s="3">
        <v>2.5059999999999999E-2</v>
      </c>
      <c r="AK35" s="3">
        <v>0.16261</v>
      </c>
      <c r="AL35" s="3">
        <v>0.15301000000000001</v>
      </c>
      <c r="AM35" s="3">
        <v>0.34658</v>
      </c>
      <c r="AN35" s="3">
        <v>0.24030000000000001</v>
      </c>
      <c r="AO35" s="3">
        <v>0.22586000000000001</v>
      </c>
      <c r="AP35" s="3">
        <v>0.17052</v>
      </c>
      <c r="AQ35" s="3">
        <v>0.18992999999999999</v>
      </c>
      <c r="AR35" s="3">
        <v>0.18287999999999999</v>
      </c>
      <c r="AS35" s="3">
        <v>7.1199999999999996E-3</v>
      </c>
      <c r="AT35" s="3">
        <v>0.11075</v>
      </c>
      <c r="AU35" s="3">
        <v>0</v>
      </c>
      <c r="AV35" s="3">
        <v>0</v>
      </c>
      <c r="AW35" s="3">
        <v>0</v>
      </c>
      <c r="AX35" s="3">
        <v>2.2100000000000002E-3</v>
      </c>
      <c r="AY35" s="3">
        <v>3.6970000000000003E-2</v>
      </c>
      <c r="AZ35" s="3">
        <v>0.10675</v>
      </c>
      <c r="BA35" s="3">
        <v>7.9939999999999997E-2</v>
      </c>
      <c r="BB35" s="3">
        <v>0.16671</v>
      </c>
      <c r="BC35" s="3">
        <v>6.5290000000000001E-2</v>
      </c>
      <c r="BD35" s="3">
        <v>4.3549999999999998E-2</v>
      </c>
      <c r="BE35" s="3">
        <v>4.2479999999999997E-2</v>
      </c>
      <c r="BF35" s="3">
        <v>4.3810000000000002E-2</v>
      </c>
      <c r="BG35" s="3">
        <v>4.2299999999999997E-2</v>
      </c>
      <c r="BH35" s="3">
        <v>1.3990000000000001E-2</v>
      </c>
      <c r="BI35" s="3">
        <v>7.5770000000000004E-2</v>
      </c>
      <c r="BJ35" s="3">
        <v>0</v>
      </c>
      <c r="BK35" s="3">
        <v>0</v>
      </c>
      <c r="BL35" s="3">
        <v>0</v>
      </c>
      <c r="BM35" s="3">
        <v>1.6000000000000001E-4</v>
      </c>
      <c r="BN35" s="3">
        <v>2.9099999999999998E-3</v>
      </c>
      <c r="BO35" s="3">
        <v>6.5250000000000002E-2</v>
      </c>
      <c r="BP35" s="3">
        <v>4.0599999999999997E-2</v>
      </c>
      <c r="BQ35" s="3">
        <v>7.8100000000000003E-2</v>
      </c>
      <c r="BR35" s="3">
        <v>3.7760000000000002E-2</v>
      </c>
      <c r="BS35" s="3">
        <v>1.359E-2</v>
      </c>
      <c r="BT35" s="3">
        <v>2.1409999999999998E-2</v>
      </c>
      <c r="BU35" s="3">
        <v>2.1569999999999999E-2</v>
      </c>
      <c r="BV35" s="3">
        <v>3.2500000000000001E-2</v>
      </c>
      <c r="BW35" s="3">
        <v>4.2199999999999998E-3</v>
      </c>
      <c r="BX35" s="3">
        <v>2.1080000000000002E-2</v>
      </c>
      <c r="BY35" s="3">
        <v>0</v>
      </c>
      <c r="BZ35" s="3">
        <v>0</v>
      </c>
      <c r="CA35" s="3">
        <v>0</v>
      </c>
      <c r="CB35" s="3">
        <v>1E-4</v>
      </c>
      <c r="CC35" s="3">
        <v>2.0899999999999998E-3</v>
      </c>
      <c r="CD35" s="3">
        <v>3.7920000000000002E-2</v>
      </c>
      <c r="CE35" s="3">
        <v>2.563E-2</v>
      </c>
      <c r="CF35" s="3">
        <v>5.108E-2</v>
      </c>
      <c r="CG35" s="3">
        <v>2.598E-2</v>
      </c>
      <c r="CH35" s="3">
        <v>1.4760000000000001E-2</v>
      </c>
      <c r="CI35" s="3">
        <v>1.277E-2</v>
      </c>
      <c r="CJ35" s="3">
        <v>9.4500000000000001E-3</v>
      </c>
      <c r="CK35" s="3">
        <v>1.5789999999999998E-2</v>
      </c>
      <c r="CL35" s="3">
        <v>1.9599999999999999E-3</v>
      </c>
      <c r="CM35" s="3">
        <v>9.0799999999999995E-3</v>
      </c>
      <c r="CN35" s="3">
        <v>0</v>
      </c>
      <c r="CO35" s="3">
        <v>0</v>
      </c>
      <c r="CP35" s="3">
        <v>0</v>
      </c>
      <c r="CQ35" s="3">
        <v>1.2E-4</v>
      </c>
      <c r="CR35" s="3">
        <v>1.4400000000000001E-3</v>
      </c>
      <c r="CS35" s="3">
        <v>3.6999999999999998E-2</v>
      </c>
      <c r="CT35" s="3">
        <v>2.0750000000000001E-2</v>
      </c>
      <c r="CU35" s="3">
        <v>3.6819999999999999E-2</v>
      </c>
      <c r="CV35" s="3">
        <v>1.401E-2</v>
      </c>
      <c r="CW35" s="3">
        <v>7.5900000000000004E-3</v>
      </c>
      <c r="CX35" s="3">
        <v>1.1990000000000001E-2</v>
      </c>
      <c r="CY35" s="3">
        <v>6.0000000000000001E-3</v>
      </c>
      <c r="CZ35" s="3">
        <v>1.5270000000000001E-2</v>
      </c>
      <c r="DA35" s="3">
        <v>3.9699999999999996E-3</v>
      </c>
      <c r="DB35" s="3">
        <v>4.3699999999999998E-3</v>
      </c>
      <c r="DC35" s="3">
        <v>0</v>
      </c>
      <c r="DD35" s="3">
        <v>0</v>
      </c>
      <c r="DE35" s="3">
        <v>0</v>
      </c>
      <c r="DF35" s="3">
        <v>0</v>
      </c>
      <c r="DG35" s="3">
        <v>9.3000000000000005E-4</v>
      </c>
      <c r="DH35" s="3">
        <v>1.1089999999999999E-2</v>
      </c>
      <c r="DI35" s="3">
        <v>9.1699999999999993E-3</v>
      </c>
      <c r="DJ35" s="3">
        <v>1.9769999999999999E-2</v>
      </c>
      <c r="DK35" s="3">
        <v>4.3800000000000002E-3</v>
      </c>
      <c r="DL35" s="3">
        <v>2.2599999999999999E-3</v>
      </c>
      <c r="DM35" s="3">
        <v>5.0400000000000002E-3</v>
      </c>
      <c r="DN35" s="3">
        <v>2.2699999999999999E-3</v>
      </c>
      <c r="DO35" s="3">
        <v>1.026E-2</v>
      </c>
      <c r="DP35" s="3">
        <v>2.3500000000000001E-3</v>
      </c>
      <c r="DQ35" s="3">
        <v>2.3900000000000002E-3</v>
      </c>
      <c r="DR35" s="3">
        <v>0</v>
      </c>
      <c r="DS35" s="3">
        <v>0</v>
      </c>
      <c r="DT35" s="3">
        <v>0</v>
      </c>
      <c r="DU35" s="3">
        <v>0</v>
      </c>
      <c r="DV35" s="3">
        <v>4.0000000000000002E-4</v>
      </c>
      <c r="DW35" s="3">
        <v>5.9800000000000001E-3</v>
      </c>
      <c r="DX35" s="3">
        <v>4.8300000000000001E-3</v>
      </c>
      <c r="DY35" s="3">
        <v>1.0370000000000001E-2</v>
      </c>
      <c r="DZ35" s="3">
        <v>2.2499999999999998E-3</v>
      </c>
      <c r="EA35" s="3">
        <v>3.3E-4</v>
      </c>
      <c r="EB35" s="3">
        <v>2.7399999999999998E-3</v>
      </c>
      <c r="EC35" s="3">
        <v>1.4E-3</v>
      </c>
      <c r="ED35" s="3">
        <v>5.47E-3</v>
      </c>
      <c r="EE35" s="3">
        <v>1.2899999999999999E-3</v>
      </c>
      <c r="EF35" s="3">
        <v>1.0499999999999999E-3</v>
      </c>
      <c r="EG35" s="3">
        <v>0</v>
      </c>
      <c r="EH35" s="3">
        <v>0</v>
      </c>
      <c r="EI35" s="3">
        <v>0</v>
      </c>
      <c r="EJ35" s="3">
        <v>2.7E-4</v>
      </c>
      <c r="EK35" s="3">
        <v>4.2100000000000002E-3</v>
      </c>
      <c r="EL35" s="3">
        <v>3.5599999999999998E-3</v>
      </c>
      <c r="EM35" s="3">
        <v>6.3600000000000002E-3</v>
      </c>
      <c r="EN35" s="3">
        <v>1.367E-2</v>
      </c>
      <c r="EO35" s="3">
        <v>7.5399999999999998E-3</v>
      </c>
      <c r="EP35" s="3">
        <v>5.0699999999999999E-3</v>
      </c>
      <c r="EQ35" s="3">
        <v>4.4400000000000004E-3</v>
      </c>
      <c r="ER35" s="3">
        <v>1.42E-3</v>
      </c>
      <c r="ES35" s="3">
        <v>4.13E-3</v>
      </c>
      <c r="ET35" s="3">
        <v>4.6000000000000001E-4</v>
      </c>
      <c r="EU35" s="3">
        <v>5.9000000000000003E-4</v>
      </c>
      <c r="EV35" s="3">
        <v>0</v>
      </c>
      <c r="EW35" s="3">
        <v>0</v>
      </c>
      <c r="EX35" s="3">
        <v>0</v>
      </c>
      <c r="EY35" s="3">
        <v>0</v>
      </c>
      <c r="EZ35" s="3">
        <v>0</v>
      </c>
      <c r="FA35" s="3">
        <v>5.2900000000000004E-3</v>
      </c>
      <c r="FB35" s="3">
        <v>0</v>
      </c>
      <c r="FC35" s="3">
        <v>0</v>
      </c>
      <c r="FD35" s="3">
        <v>0</v>
      </c>
      <c r="FE35" s="3">
        <v>0</v>
      </c>
      <c r="FF35" s="3">
        <v>0</v>
      </c>
      <c r="FG35" s="3">
        <v>0</v>
      </c>
      <c r="FH35" s="3">
        <v>0</v>
      </c>
      <c r="FI35" s="3">
        <v>0</v>
      </c>
      <c r="FJ35" s="3">
        <v>0</v>
      </c>
      <c r="FK35" s="3">
        <v>0</v>
      </c>
      <c r="FL35" s="3">
        <v>0</v>
      </c>
      <c r="FM35" s="3">
        <v>0</v>
      </c>
      <c r="FN35" s="3">
        <v>1.3799999999999999E-3</v>
      </c>
      <c r="FO35" s="3">
        <v>2.2960000000000001E-2</v>
      </c>
      <c r="FP35" s="3">
        <v>0.11716</v>
      </c>
      <c r="FQ35" s="3">
        <v>9.5759999999999998E-2</v>
      </c>
      <c r="FR35" s="3">
        <v>0.20421</v>
      </c>
      <c r="FS35" s="3">
        <v>0.11038000000000001</v>
      </c>
      <c r="FT35" s="3">
        <v>8.6529999999999996E-2</v>
      </c>
      <c r="FU35" s="3">
        <v>6.6659999999999997E-2</v>
      </c>
      <c r="FV35" s="3">
        <v>6.6650000000000001E-2</v>
      </c>
      <c r="FW35" s="3">
        <v>6.608E-2</v>
      </c>
      <c r="FX35" s="3">
        <v>8.1200000000000005E-3</v>
      </c>
      <c r="FY35" s="3">
        <v>6.1429999999999998E-2</v>
      </c>
      <c r="FZ35" s="3">
        <v>0</v>
      </c>
      <c r="GA35" s="3">
        <v>0</v>
      </c>
      <c r="GB35" s="3">
        <v>0</v>
      </c>
      <c r="GC35" s="3">
        <v>8.0000000000000007E-5</v>
      </c>
      <c r="GD35" s="3">
        <v>1.56E-3</v>
      </c>
      <c r="GE35" s="3">
        <v>2.2630000000000001E-2</v>
      </c>
      <c r="GF35" s="3">
        <v>1.472E-2</v>
      </c>
      <c r="GG35" s="3">
        <v>2.8590000000000001E-2</v>
      </c>
      <c r="GH35" s="3">
        <v>1.191E-2</v>
      </c>
      <c r="GI35" s="3">
        <v>6.4999999999999997E-3</v>
      </c>
      <c r="GJ35" s="3">
        <v>7.6699999999999997E-3</v>
      </c>
      <c r="GK35" s="3">
        <v>4.4099999999999999E-3</v>
      </c>
      <c r="GL35" s="3">
        <v>1.0290000000000001E-2</v>
      </c>
      <c r="GM35" s="3">
        <v>2E-3</v>
      </c>
      <c r="GN35" s="3">
        <v>3.62E-3</v>
      </c>
      <c r="GO35" s="3">
        <v>0</v>
      </c>
    </row>
    <row r="36" spans="1:197">
      <c r="A36" s="3" t="s">
        <v>176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v>1E-4</v>
      </c>
      <c r="U36" s="3">
        <v>1.7700000000000001E-3</v>
      </c>
      <c r="V36" s="3">
        <v>4.0250000000000001E-2</v>
      </c>
      <c r="W36" s="3">
        <v>4.8710000000000003E-2</v>
      </c>
      <c r="X36" s="3">
        <v>7.0730000000000001E-2</v>
      </c>
      <c r="Y36" s="3">
        <v>7.5429999999999997E-2</v>
      </c>
      <c r="Z36" s="3">
        <v>0.12723000000000001</v>
      </c>
      <c r="AA36" s="3">
        <v>0.16169</v>
      </c>
      <c r="AB36" s="3">
        <v>0.17801</v>
      </c>
      <c r="AC36" s="3">
        <v>2.8889999999999999E-2</v>
      </c>
      <c r="AD36" s="3">
        <v>8.0000000000000007E-5</v>
      </c>
      <c r="AE36" s="3">
        <v>1.0000000000000001E-5</v>
      </c>
      <c r="AF36" s="3">
        <v>0</v>
      </c>
      <c r="AG36" s="3">
        <v>0</v>
      </c>
      <c r="AH36" s="3">
        <v>0</v>
      </c>
      <c r="AI36" s="3">
        <v>8.3000000000000001E-4</v>
      </c>
      <c r="AJ36" s="3">
        <v>1.384E-2</v>
      </c>
      <c r="AK36" s="3">
        <v>6.1609999999999998E-2</v>
      </c>
      <c r="AL36" s="3">
        <v>6.7930000000000004E-2</v>
      </c>
      <c r="AM36" s="3">
        <v>0.10005</v>
      </c>
      <c r="AN36" s="3">
        <v>7.5639999999999999E-2</v>
      </c>
      <c r="AO36" s="3">
        <v>0.10081</v>
      </c>
      <c r="AP36" s="3">
        <v>0.19342999999999999</v>
      </c>
      <c r="AQ36" s="3">
        <v>0.15542</v>
      </c>
      <c r="AR36" s="3">
        <v>9.4140000000000001E-2</v>
      </c>
      <c r="AS36" s="3">
        <v>0.25746999999999998</v>
      </c>
      <c r="AT36" s="3">
        <v>0.32134000000000001</v>
      </c>
      <c r="AU36" s="3">
        <v>8.3800000000000003E-3</v>
      </c>
      <c r="AV36" s="3">
        <v>0</v>
      </c>
      <c r="AW36" s="3">
        <v>0</v>
      </c>
      <c r="AX36" s="3">
        <v>1.34E-3</v>
      </c>
      <c r="AY36" s="3">
        <v>2.205E-2</v>
      </c>
      <c r="AZ36" s="3">
        <v>3.925E-2</v>
      </c>
      <c r="BA36" s="3">
        <v>3.7830000000000003E-2</v>
      </c>
      <c r="BB36" s="3">
        <v>5.4309999999999997E-2</v>
      </c>
      <c r="BC36" s="3">
        <v>2.8000000000000001E-2</v>
      </c>
      <c r="BD36" s="3">
        <v>3.739E-2</v>
      </c>
      <c r="BE36" s="3">
        <v>0.12424</v>
      </c>
      <c r="BF36" s="3">
        <v>9.1810000000000003E-2</v>
      </c>
      <c r="BG36" s="3">
        <v>5.2290000000000003E-2</v>
      </c>
      <c r="BH36" s="3">
        <v>0.24507999999999999</v>
      </c>
      <c r="BI36" s="3">
        <v>0.33038000000000001</v>
      </c>
      <c r="BJ36" s="3">
        <v>0.11638999999999999</v>
      </c>
      <c r="BK36" s="3">
        <v>0</v>
      </c>
      <c r="BL36" s="3">
        <v>0</v>
      </c>
      <c r="BM36" s="3">
        <v>1E-4</v>
      </c>
      <c r="BN36" s="3">
        <v>1.7700000000000001E-3</v>
      </c>
      <c r="BO36" s="3">
        <v>2.2499999999999999E-2</v>
      </c>
      <c r="BP36" s="3">
        <v>1.9189999999999999E-2</v>
      </c>
      <c r="BQ36" s="3">
        <v>2.7040000000000002E-2</v>
      </c>
      <c r="BR36" s="3">
        <v>1.4710000000000001E-2</v>
      </c>
      <c r="BS36" s="3">
        <v>1.908E-2</v>
      </c>
      <c r="BT36" s="3">
        <v>6.268E-2</v>
      </c>
      <c r="BU36" s="3">
        <v>5.4739999999999997E-2</v>
      </c>
      <c r="BV36" s="3">
        <v>2.7830000000000001E-2</v>
      </c>
      <c r="BW36" s="3">
        <v>0.11962</v>
      </c>
      <c r="BX36" s="3">
        <v>0.10431</v>
      </c>
      <c r="BY36" s="3">
        <v>0.12199</v>
      </c>
      <c r="BZ36" s="3">
        <v>0</v>
      </c>
      <c r="CA36" s="3">
        <v>0</v>
      </c>
      <c r="CB36" s="3">
        <v>6.0000000000000002E-5</v>
      </c>
      <c r="CC36" s="3">
        <v>1.31E-3</v>
      </c>
      <c r="CD36" s="3">
        <v>1.6410000000000001E-2</v>
      </c>
      <c r="CE36" s="3">
        <v>1.3809999999999999E-2</v>
      </c>
      <c r="CF36" s="3">
        <v>1.9230000000000001E-2</v>
      </c>
      <c r="CG36" s="3">
        <v>1.091E-2</v>
      </c>
      <c r="CH36" s="3">
        <v>1.2160000000000001E-2</v>
      </c>
      <c r="CI36" s="3">
        <v>3.1690000000000003E-2</v>
      </c>
      <c r="CJ36" s="3">
        <v>3.0589999999999999E-2</v>
      </c>
      <c r="CK36" s="3">
        <v>1.4710000000000001E-2</v>
      </c>
      <c r="CL36" s="3">
        <v>7.4130000000000001E-2</v>
      </c>
      <c r="CM36" s="3">
        <v>5.389E-2</v>
      </c>
      <c r="CN36" s="3">
        <v>0.11179</v>
      </c>
      <c r="CO36" s="3">
        <v>0</v>
      </c>
      <c r="CP36" s="3">
        <v>0</v>
      </c>
      <c r="CQ36" s="3">
        <v>6.0000000000000002E-5</v>
      </c>
      <c r="CR36" s="3">
        <v>9.3000000000000005E-4</v>
      </c>
      <c r="CS36" s="3">
        <v>1.171E-2</v>
      </c>
      <c r="CT36" s="3">
        <v>9.7900000000000001E-3</v>
      </c>
      <c r="CU36" s="3">
        <v>1.35E-2</v>
      </c>
      <c r="CV36" s="3">
        <v>7.3699999999999998E-3</v>
      </c>
      <c r="CW36" s="3">
        <v>1.2319999999999999E-2</v>
      </c>
      <c r="CX36" s="3">
        <v>2.1649999999999999E-2</v>
      </c>
      <c r="CY36" s="3">
        <v>1.7979999999999999E-2</v>
      </c>
      <c r="CZ36" s="3">
        <v>1.048E-2</v>
      </c>
      <c r="DA36" s="3">
        <v>5.212E-2</v>
      </c>
      <c r="DB36" s="3">
        <v>2.4199999999999999E-2</v>
      </c>
      <c r="DC36" s="3">
        <v>9.7549999999999998E-2</v>
      </c>
      <c r="DD36" s="3">
        <v>0</v>
      </c>
      <c r="DE36" s="3">
        <v>0</v>
      </c>
      <c r="DF36" s="3">
        <v>2.0000000000000002E-5</v>
      </c>
      <c r="DG36" s="3">
        <v>5.2999999999999998E-4</v>
      </c>
      <c r="DH36" s="3">
        <v>6.8500000000000002E-3</v>
      </c>
      <c r="DI36" s="3">
        <v>5.7099999999999998E-3</v>
      </c>
      <c r="DJ36" s="3">
        <v>7.8100000000000001E-3</v>
      </c>
      <c r="DK36" s="3">
        <v>2.66E-3</v>
      </c>
      <c r="DL36" s="3">
        <v>5.0499999999999998E-3</v>
      </c>
      <c r="DM36" s="3">
        <v>8.8199999999999997E-3</v>
      </c>
      <c r="DN36" s="3">
        <v>9.0799999999999995E-3</v>
      </c>
      <c r="DO36" s="3">
        <v>5.9899999999999997E-3</v>
      </c>
      <c r="DP36" s="3">
        <v>3.5009999999999999E-2</v>
      </c>
      <c r="DQ36" s="3">
        <v>1.5129999999999999E-2</v>
      </c>
      <c r="DR36" s="3">
        <v>8.6389999999999995E-2</v>
      </c>
      <c r="DS36" s="3">
        <v>0</v>
      </c>
      <c r="DT36" s="3">
        <v>0</v>
      </c>
      <c r="DU36" s="3">
        <v>0</v>
      </c>
      <c r="DV36" s="3">
        <v>2.7E-4</v>
      </c>
      <c r="DW36" s="3">
        <v>3.7200000000000002E-3</v>
      </c>
      <c r="DX36" s="3">
        <v>3.0599999999999998E-3</v>
      </c>
      <c r="DY36" s="3">
        <v>4.1999999999999997E-3</v>
      </c>
      <c r="DZ36" s="3">
        <v>1.42E-3</v>
      </c>
      <c r="EA36" s="3">
        <v>2.7799999999999999E-3</v>
      </c>
      <c r="EB36" s="3">
        <v>5.5300000000000002E-3</v>
      </c>
      <c r="EC36" s="3">
        <v>6.28E-3</v>
      </c>
      <c r="ED36" s="3">
        <v>3.5000000000000001E-3</v>
      </c>
      <c r="EE36" s="3">
        <v>1.8540000000000001E-2</v>
      </c>
      <c r="EF36" s="3">
        <v>7.6899999999999998E-3</v>
      </c>
      <c r="EG36" s="3">
        <v>7.6920000000000002E-2</v>
      </c>
      <c r="EH36" s="3">
        <v>0</v>
      </c>
      <c r="EI36" s="3">
        <v>0</v>
      </c>
      <c r="EJ36" s="3">
        <v>1.2E-4</v>
      </c>
      <c r="EK36" s="3">
        <v>2.6199999999999999E-3</v>
      </c>
      <c r="EL36" s="3">
        <v>2.2200000000000002E-3</v>
      </c>
      <c r="EM36" s="3">
        <v>3.98E-3</v>
      </c>
      <c r="EN36" s="3">
        <v>5.4299999999999999E-3</v>
      </c>
      <c r="EO36" s="3">
        <v>1.14E-3</v>
      </c>
      <c r="EP36" s="3">
        <v>2.8600000000000001E-3</v>
      </c>
      <c r="EQ36" s="3">
        <v>3.1700000000000001E-3</v>
      </c>
      <c r="ER36" s="3">
        <v>2.3600000000000001E-3</v>
      </c>
      <c r="ES36" s="3">
        <v>1.5900000000000001E-3</v>
      </c>
      <c r="ET36" s="3">
        <v>5.2199999999999998E-3</v>
      </c>
      <c r="EU36" s="3">
        <v>3.8700000000000002E-3</v>
      </c>
      <c r="EV36" s="3">
        <v>0</v>
      </c>
      <c r="EW36" s="3">
        <v>0</v>
      </c>
      <c r="EX36" s="3">
        <v>0</v>
      </c>
      <c r="EY36" s="3">
        <v>0</v>
      </c>
      <c r="EZ36" s="3">
        <v>0</v>
      </c>
      <c r="FA36" s="3">
        <v>3.29E-3</v>
      </c>
      <c r="FB36" s="3">
        <v>0</v>
      </c>
      <c r="FC36" s="3">
        <v>0</v>
      </c>
      <c r="FD36" s="3">
        <v>0</v>
      </c>
      <c r="FE36" s="3">
        <v>0</v>
      </c>
      <c r="FF36" s="3">
        <v>0</v>
      </c>
      <c r="FG36" s="3">
        <v>0</v>
      </c>
      <c r="FH36" s="3">
        <v>0</v>
      </c>
      <c r="FI36" s="3">
        <v>0</v>
      </c>
      <c r="FJ36" s="3">
        <v>0</v>
      </c>
      <c r="FK36" s="3">
        <v>0</v>
      </c>
      <c r="FL36" s="3">
        <v>0</v>
      </c>
      <c r="FM36" s="3">
        <v>0</v>
      </c>
      <c r="FN36" s="3">
        <v>8.0999999999999996E-4</v>
      </c>
      <c r="FO36" s="3">
        <v>1.3339999999999999E-2</v>
      </c>
      <c r="FP36" s="3">
        <v>4.4080000000000001E-2</v>
      </c>
      <c r="FQ36" s="3">
        <v>4.5030000000000001E-2</v>
      </c>
      <c r="FR36" s="3">
        <v>6.4990000000000006E-2</v>
      </c>
      <c r="FS36" s="3">
        <v>4.265E-2</v>
      </c>
      <c r="FT36" s="3">
        <v>5.6230000000000002E-2</v>
      </c>
      <c r="FU36" s="3">
        <v>0.13145000000000001</v>
      </c>
      <c r="FV36" s="3">
        <v>0.10249</v>
      </c>
      <c r="FW36" s="3">
        <v>5.8909999999999997E-2</v>
      </c>
      <c r="FX36" s="3">
        <v>0.20796000000000001</v>
      </c>
      <c r="FY36" s="3">
        <v>0.24865000000000001</v>
      </c>
      <c r="FZ36" s="3">
        <v>7.5029999999999999E-2</v>
      </c>
      <c r="GA36" s="3">
        <v>0</v>
      </c>
      <c r="GB36" s="3">
        <v>0</v>
      </c>
      <c r="GC36" s="3">
        <v>5.0000000000000002E-5</v>
      </c>
      <c r="GD36" s="3">
        <v>9.7999999999999997E-4</v>
      </c>
      <c r="GE36" s="3">
        <v>9.4900000000000002E-3</v>
      </c>
      <c r="GF36" s="3">
        <v>7.92E-3</v>
      </c>
      <c r="GG36" s="3">
        <v>1.0919999999999999E-2</v>
      </c>
      <c r="GH36" s="3">
        <v>5.4400000000000004E-3</v>
      </c>
      <c r="GI36" s="3">
        <v>7.6499999999999997E-3</v>
      </c>
      <c r="GJ36" s="3">
        <v>1.601E-2</v>
      </c>
      <c r="GK36" s="3">
        <v>1.4749999999999999E-2</v>
      </c>
      <c r="GL36" s="3">
        <v>7.7999999999999996E-3</v>
      </c>
      <c r="GM36" s="3">
        <v>3.9329999999999997E-2</v>
      </c>
      <c r="GN36" s="3">
        <v>2.2009999999999998E-2</v>
      </c>
      <c r="GO36" s="3">
        <v>7.3209999999999997E-2</v>
      </c>
    </row>
    <row r="37" spans="1:197">
      <c r="A37" s="3" t="s">
        <v>177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1.7000000000000001E-4</v>
      </c>
      <c r="U37" s="3">
        <v>2.9099999999999998E-3</v>
      </c>
      <c r="V37" s="3">
        <v>6.6059999999999994E-2</v>
      </c>
      <c r="W37" s="3">
        <v>8.208E-2</v>
      </c>
      <c r="X37" s="3">
        <v>6.0690000000000001E-2</v>
      </c>
      <c r="Y37" s="3">
        <v>3.9030000000000002E-2</v>
      </c>
      <c r="Z37" s="3">
        <v>0.17543</v>
      </c>
      <c r="AA37" s="3">
        <v>0.23391000000000001</v>
      </c>
      <c r="AB37" s="3">
        <v>0.22658</v>
      </c>
      <c r="AC37" s="3">
        <v>1.864E-2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1.39E-3</v>
      </c>
      <c r="AJ37" s="3">
        <v>2.3259999999999999E-2</v>
      </c>
      <c r="AK37" s="3">
        <v>0.10451000000000001</v>
      </c>
      <c r="AL37" s="3">
        <v>0.12028</v>
      </c>
      <c r="AM37" s="3">
        <v>9.2189999999999994E-2</v>
      </c>
      <c r="AN37" s="3">
        <v>7.3139999999999997E-2</v>
      </c>
      <c r="AO37" s="3">
        <v>0.18076</v>
      </c>
      <c r="AP37" s="3">
        <v>0.30923</v>
      </c>
      <c r="AQ37" s="3">
        <v>0.20476</v>
      </c>
      <c r="AR37" s="3">
        <v>0.16986999999999999</v>
      </c>
      <c r="AS37" s="3">
        <v>0.57064999999999999</v>
      </c>
      <c r="AT37" s="3">
        <v>0.82479000000000002</v>
      </c>
      <c r="AU37" s="3">
        <v>1.8499999999999999E-2</v>
      </c>
      <c r="AV37" s="3">
        <v>0</v>
      </c>
      <c r="AW37" s="3">
        <v>0</v>
      </c>
      <c r="AX37" s="3">
        <v>2.32E-3</v>
      </c>
      <c r="AY37" s="3">
        <v>3.8390000000000001E-2</v>
      </c>
      <c r="AZ37" s="3">
        <v>6.9430000000000006E-2</v>
      </c>
      <c r="BA37" s="3">
        <v>6.8900000000000003E-2</v>
      </c>
      <c r="BB37" s="3">
        <v>5.076E-2</v>
      </c>
      <c r="BC37" s="3">
        <v>2.9229999999999999E-2</v>
      </c>
      <c r="BD37" s="3">
        <v>7.22E-2</v>
      </c>
      <c r="BE37" s="3">
        <v>0.17938000000000001</v>
      </c>
      <c r="BF37" s="3">
        <v>9.8470000000000002E-2</v>
      </c>
      <c r="BG37" s="3">
        <v>9.955E-2</v>
      </c>
      <c r="BH37" s="3">
        <v>0.52668000000000004</v>
      </c>
      <c r="BI37" s="3">
        <v>0.96965000000000001</v>
      </c>
      <c r="BJ37" s="3">
        <v>-46.988439999999997</v>
      </c>
      <c r="BK37" s="3">
        <v>0</v>
      </c>
      <c r="BL37" s="3">
        <v>0</v>
      </c>
      <c r="BM37" s="3">
        <v>2.0000000000000001E-4</v>
      </c>
      <c r="BN37" s="3">
        <v>3.0799999999999998E-3</v>
      </c>
      <c r="BO37" s="3">
        <v>3.9410000000000001E-2</v>
      </c>
      <c r="BP37" s="3">
        <v>3.4320000000000003E-2</v>
      </c>
      <c r="BQ37" s="3">
        <v>2.445E-2</v>
      </c>
      <c r="BR37" s="3">
        <v>1.5699999999999999E-2</v>
      </c>
      <c r="BS37" s="3">
        <v>3.696E-2</v>
      </c>
      <c r="BT37" s="3">
        <v>7.8189999999999996E-2</v>
      </c>
      <c r="BU37" s="3">
        <v>4.3119999999999999E-2</v>
      </c>
      <c r="BV37" s="3">
        <v>4.6429999999999999E-2</v>
      </c>
      <c r="BW37" s="3">
        <v>0.23759</v>
      </c>
      <c r="BX37" s="3">
        <v>0.17724000000000001</v>
      </c>
      <c r="BY37" s="3">
        <v>0.20003000000000001</v>
      </c>
      <c r="BZ37" s="3">
        <v>0</v>
      </c>
      <c r="CA37" s="3">
        <v>0</v>
      </c>
      <c r="CB37" s="3">
        <v>1.2999999999999999E-4</v>
      </c>
      <c r="CC37" s="3">
        <v>2.3700000000000001E-3</v>
      </c>
      <c r="CD37" s="3">
        <v>2.9919999999999999E-2</v>
      </c>
      <c r="CE37" s="3">
        <v>2.5520000000000001E-2</v>
      </c>
      <c r="CF37" s="3">
        <v>1.7840000000000002E-2</v>
      </c>
      <c r="CG37" s="3">
        <v>1.059E-2</v>
      </c>
      <c r="CH37" s="3">
        <v>2.3810000000000001E-2</v>
      </c>
      <c r="CI37" s="3">
        <v>4.0250000000000001E-2</v>
      </c>
      <c r="CJ37" s="3">
        <v>2.6370000000000001E-2</v>
      </c>
      <c r="CK37" s="3">
        <v>2.019E-2</v>
      </c>
      <c r="CL37" s="3">
        <v>0.12614</v>
      </c>
      <c r="CM37" s="3">
        <v>7.9439999999999997E-2</v>
      </c>
      <c r="CN37" s="3">
        <v>0.14427000000000001</v>
      </c>
      <c r="CO37" s="3">
        <v>0</v>
      </c>
      <c r="CP37" s="3">
        <v>0</v>
      </c>
      <c r="CQ37" s="3">
        <v>1.1E-4</v>
      </c>
      <c r="CR37" s="3">
        <v>1.6900000000000001E-3</v>
      </c>
      <c r="CS37" s="3">
        <v>2.1350000000000001E-2</v>
      </c>
      <c r="CT37" s="3">
        <v>1.7989999999999999E-2</v>
      </c>
      <c r="CU37" s="3">
        <v>1.239E-2</v>
      </c>
      <c r="CV37" s="3">
        <v>9.3900000000000008E-3</v>
      </c>
      <c r="CW37" s="3">
        <v>1.804E-2</v>
      </c>
      <c r="CX37" s="3">
        <v>2.3439999999999999E-2</v>
      </c>
      <c r="CY37" s="3">
        <v>1.9060000000000001E-2</v>
      </c>
      <c r="CZ37" s="3">
        <v>1.468E-2</v>
      </c>
      <c r="DA37" s="3">
        <v>0.10514999999999999</v>
      </c>
      <c r="DB37" s="3">
        <v>3.7530000000000001E-2</v>
      </c>
      <c r="DC37" s="3">
        <v>0.11294</v>
      </c>
      <c r="DD37" s="3">
        <v>0</v>
      </c>
      <c r="DE37" s="3">
        <v>0</v>
      </c>
      <c r="DF37" s="3">
        <v>6.9999999999999994E-5</v>
      </c>
      <c r="DG37" s="3">
        <v>9.7999999999999997E-4</v>
      </c>
      <c r="DH37" s="3">
        <v>1.2489999999999999E-2</v>
      </c>
      <c r="DI37" s="3">
        <v>1.048E-2</v>
      </c>
      <c r="DJ37" s="3">
        <v>7.1300000000000001E-3</v>
      </c>
      <c r="DK37" s="3">
        <v>3.6700000000000001E-3</v>
      </c>
      <c r="DL37" s="3">
        <v>8.6199999999999992E-3</v>
      </c>
      <c r="DM37" s="3">
        <v>1.2E-2</v>
      </c>
      <c r="DN37" s="3">
        <v>1.1339999999999999E-2</v>
      </c>
      <c r="DO37" s="3">
        <v>9.7000000000000003E-3</v>
      </c>
      <c r="DP37" s="3">
        <v>6.6900000000000001E-2</v>
      </c>
      <c r="DQ37" s="3">
        <v>2.367E-2</v>
      </c>
      <c r="DR37" s="3">
        <v>9.4530000000000003E-2</v>
      </c>
      <c r="DS37" s="3">
        <v>0</v>
      </c>
      <c r="DT37" s="3">
        <v>0</v>
      </c>
      <c r="DU37" s="3">
        <v>0</v>
      </c>
      <c r="DV37" s="3">
        <v>5.5000000000000003E-4</v>
      </c>
      <c r="DW37" s="3">
        <v>6.7499999999999999E-3</v>
      </c>
      <c r="DX37" s="3">
        <v>5.5700000000000003E-3</v>
      </c>
      <c r="DY37" s="3">
        <v>3.82E-3</v>
      </c>
      <c r="DZ37" s="3">
        <v>1.8799999999999999E-3</v>
      </c>
      <c r="EA37" s="3">
        <v>4.8199999999999996E-3</v>
      </c>
      <c r="EB37" s="3">
        <v>7.8399999999999997E-3</v>
      </c>
      <c r="EC37" s="3">
        <v>8.9300000000000004E-3</v>
      </c>
      <c r="ED37" s="3">
        <v>5.5300000000000002E-3</v>
      </c>
      <c r="EE37" s="3">
        <v>4.3860000000000003E-2</v>
      </c>
      <c r="EF37" s="3">
        <v>1.4590000000000001E-2</v>
      </c>
      <c r="EG37" s="3">
        <v>8.1610000000000002E-2</v>
      </c>
      <c r="EH37" s="3">
        <v>0</v>
      </c>
      <c r="EI37" s="3">
        <v>0</v>
      </c>
      <c r="EJ37" s="3">
        <v>2.5000000000000001E-4</v>
      </c>
      <c r="EK37" s="3">
        <v>4.7800000000000004E-3</v>
      </c>
      <c r="EL37" s="3">
        <v>4.0400000000000002E-3</v>
      </c>
      <c r="EM37" s="3">
        <v>7.2199999999999999E-3</v>
      </c>
      <c r="EN37" s="3">
        <v>4.9300000000000004E-3</v>
      </c>
      <c r="EO37" s="3">
        <v>1.0300000000000001E-3</v>
      </c>
      <c r="EP37" s="3">
        <v>3.3600000000000001E-3</v>
      </c>
      <c r="EQ37" s="3">
        <v>1.9E-3</v>
      </c>
      <c r="ER37" s="3">
        <v>1.91E-3</v>
      </c>
      <c r="ES37" s="3">
        <v>2.2699999999999999E-3</v>
      </c>
      <c r="ET37" s="3">
        <v>9.1699999999999993E-3</v>
      </c>
      <c r="EU37" s="3">
        <v>5.6299999999999996E-3</v>
      </c>
      <c r="EV37" s="3">
        <v>0</v>
      </c>
      <c r="EW37" s="3">
        <v>0</v>
      </c>
      <c r="EX37" s="3">
        <v>0</v>
      </c>
      <c r="EY37" s="3">
        <v>0</v>
      </c>
      <c r="EZ37" s="3">
        <v>0</v>
      </c>
      <c r="FA37" s="3">
        <v>6.0000000000000001E-3</v>
      </c>
      <c r="FB37" s="3">
        <v>0</v>
      </c>
      <c r="FC37" s="3">
        <v>0</v>
      </c>
      <c r="FD37" s="3">
        <v>0</v>
      </c>
      <c r="FE37" s="3">
        <v>0</v>
      </c>
      <c r="FF37" s="3">
        <v>0</v>
      </c>
      <c r="FG37" s="3">
        <v>0</v>
      </c>
      <c r="FH37" s="3">
        <v>0</v>
      </c>
      <c r="FI37" s="3">
        <v>0</v>
      </c>
      <c r="FJ37" s="3">
        <v>0</v>
      </c>
      <c r="FK37" s="3">
        <v>0</v>
      </c>
      <c r="FL37" s="3">
        <v>0</v>
      </c>
      <c r="FM37" s="3">
        <v>0</v>
      </c>
      <c r="FN37" s="3">
        <v>1.3799999999999999E-3</v>
      </c>
      <c r="FO37" s="3">
        <v>2.291E-2</v>
      </c>
      <c r="FP37" s="3">
        <v>7.6420000000000002E-2</v>
      </c>
      <c r="FQ37" s="3">
        <v>8.0680000000000002E-2</v>
      </c>
      <c r="FR37" s="3">
        <v>5.9839999999999997E-2</v>
      </c>
      <c r="FS37" s="3">
        <v>4.2569999999999997E-2</v>
      </c>
      <c r="FT37" s="3">
        <v>0.10446</v>
      </c>
      <c r="FU37" s="3">
        <v>0.19705</v>
      </c>
      <c r="FV37" s="3">
        <v>0.1158</v>
      </c>
      <c r="FW37" s="3">
        <v>0.10438</v>
      </c>
      <c r="FX37" s="3">
        <v>0.4375</v>
      </c>
      <c r="FY37" s="3">
        <v>0.57735000000000003</v>
      </c>
      <c r="FZ37" s="3">
        <v>0.18683</v>
      </c>
      <c r="GA37" s="3">
        <v>0</v>
      </c>
      <c r="GB37" s="3">
        <v>0</v>
      </c>
      <c r="GC37" s="3">
        <v>1E-4</v>
      </c>
      <c r="GD37" s="3">
        <v>1.7899999999999999E-3</v>
      </c>
      <c r="GE37" s="3">
        <v>1.729E-2</v>
      </c>
      <c r="GF37" s="3">
        <v>1.4540000000000001E-2</v>
      </c>
      <c r="GG37" s="3">
        <v>0.01</v>
      </c>
      <c r="GH37" s="3">
        <v>6.0000000000000001E-3</v>
      </c>
      <c r="GI37" s="3">
        <v>1.2970000000000001E-2</v>
      </c>
      <c r="GJ37" s="3">
        <v>1.9189999999999999E-2</v>
      </c>
      <c r="GK37" s="3">
        <v>1.4409999999999999E-2</v>
      </c>
      <c r="GL37" s="3">
        <v>1.0970000000000001E-2</v>
      </c>
      <c r="GM37" s="3">
        <v>7.2300000000000003E-2</v>
      </c>
      <c r="GN37" s="3">
        <v>3.1960000000000002E-2</v>
      </c>
      <c r="GO37" s="3">
        <v>8.1869999999999998E-2</v>
      </c>
    </row>
    <row r="38" spans="1:197">
      <c r="A38" s="3" t="s">
        <v>178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3.0000000000000001E-5</v>
      </c>
      <c r="U38" s="3">
        <v>4.4000000000000002E-4</v>
      </c>
      <c r="V38" s="3">
        <v>9.7999999999999997E-3</v>
      </c>
      <c r="W38" s="3">
        <v>1.1509999999999999E-2</v>
      </c>
      <c r="X38" s="3">
        <v>5.1189999999999999E-2</v>
      </c>
      <c r="Y38" s="3">
        <v>6.8879999999999997E-2</v>
      </c>
      <c r="Z38" s="3">
        <v>5.9639999999999999E-2</v>
      </c>
      <c r="AA38" s="3">
        <v>0.10298</v>
      </c>
      <c r="AB38" s="3">
        <v>9.9659999999999999E-2</v>
      </c>
      <c r="AC38" s="3">
        <v>2.1360000000000001E-2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1.9000000000000001E-4</v>
      </c>
      <c r="AJ38" s="3">
        <v>3.15E-3</v>
      </c>
      <c r="AK38" s="3">
        <v>1.387E-2</v>
      </c>
      <c r="AL38" s="3">
        <v>1.46E-2</v>
      </c>
      <c r="AM38" s="3">
        <v>6.4879999999999993E-2</v>
      </c>
      <c r="AN38" s="3">
        <v>5.9420000000000001E-2</v>
      </c>
      <c r="AO38" s="3">
        <v>4.3740000000000001E-2</v>
      </c>
      <c r="AP38" s="3">
        <v>0.20942</v>
      </c>
      <c r="AQ38" s="3">
        <v>0.24426999999999999</v>
      </c>
      <c r="AR38" s="3">
        <v>0.11894</v>
      </c>
      <c r="AS38" s="3">
        <v>0.53942999999999997</v>
      </c>
      <c r="AT38" s="3">
        <v>0.67547000000000001</v>
      </c>
      <c r="AU38" s="3">
        <v>1.67E-3</v>
      </c>
      <c r="AV38" s="3">
        <v>0</v>
      </c>
      <c r="AW38" s="3">
        <v>0</v>
      </c>
      <c r="AX38" s="3">
        <v>2.7E-4</v>
      </c>
      <c r="AY38" s="3">
        <v>4.6600000000000001E-3</v>
      </c>
      <c r="AZ38" s="3">
        <v>8.1499999999999993E-3</v>
      </c>
      <c r="BA38" s="3">
        <v>7.6499999999999997E-3</v>
      </c>
      <c r="BB38" s="3">
        <v>3.3610000000000001E-2</v>
      </c>
      <c r="BC38" s="3">
        <v>2.5329999999999998E-2</v>
      </c>
      <c r="BD38" s="3">
        <v>2.2749999999999999E-2</v>
      </c>
      <c r="BE38" s="3">
        <v>0.17896000000000001</v>
      </c>
      <c r="BF38" s="3">
        <v>0.21129000000000001</v>
      </c>
      <c r="BG38" s="3">
        <v>9.4539999999999999E-2</v>
      </c>
      <c r="BH38" s="3">
        <v>0.58220000000000005</v>
      </c>
      <c r="BI38" s="3">
        <v>0.96475999999999995</v>
      </c>
      <c r="BJ38" s="3">
        <v>0.10833</v>
      </c>
      <c r="BK38" s="3">
        <v>0</v>
      </c>
      <c r="BL38" s="3">
        <v>0</v>
      </c>
      <c r="BM38" s="3">
        <v>0</v>
      </c>
      <c r="BN38" s="3">
        <v>3.8999999999999999E-4</v>
      </c>
      <c r="BO38" s="3">
        <v>4.8500000000000001E-3</v>
      </c>
      <c r="BP38" s="3">
        <v>4.0299999999999997E-3</v>
      </c>
      <c r="BQ38" s="3">
        <v>1.7639999999999999E-2</v>
      </c>
      <c r="BR38" s="3">
        <v>9.1699999999999993E-3</v>
      </c>
      <c r="BS38" s="3">
        <v>8.6999999999999994E-3</v>
      </c>
      <c r="BT38" s="3">
        <v>0.10616</v>
      </c>
      <c r="BU38" s="3">
        <v>0.16205</v>
      </c>
      <c r="BV38" s="3">
        <v>6.021E-2</v>
      </c>
      <c r="BW38" s="3">
        <v>0.27739999999999998</v>
      </c>
      <c r="BX38" s="3">
        <v>0.25892999999999999</v>
      </c>
      <c r="BY38" s="3">
        <v>2.4840000000000001E-2</v>
      </c>
      <c r="BZ38" s="3">
        <v>0</v>
      </c>
      <c r="CA38" s="3">
        <v>0</v>
      </c>
      <c r="CB38" s="3">
        <v>0</v>
      </c>
      <c r="CC38" s="3">
        <v>2.7999999999999998E-4</v>
      </c>
      <c r="CD38" s="3">
        <v>3.5100000000000001E-3</v>
      </c>
      <c r="CE38" s="3">
        <v>2.9299999999999999E-3</v>
      </c>
      <c r="CF38" s="3">
        <v>1.269E-2</v>
      </c>
      <c r="CG38" s="3">
        <v>6.0000000000000001E-3</v>
      </c>
      <c r="CH38" s="3">
        <v>7.7299999999999999E-3</v>
      </c>
      <c r="CI38" s="3">
        <v>5.543E-2</v>
      </c>
      <c r="CJ38" s="3">
        <v>8.7010000000000004E-2</v>
      </c>
      <c r="CK38" s="3">
        <v>3.5680000000000003E-2</v>
      </c>
      <c r="CL38" s="3">
        <v>0.19120999999999999</v>
      </c>
      <c r="CM38" s="3">
        <v>0.12714</v>
      </c>
      <c r="CN38" s="3">
        <v>1.753E-2</v>
      </c>
      <c r="CO38" s="3">
        <v>0</v>
      </c>
      <c r="CP38" s="3">
        <v>0</v>
      </c>
      <c r="CQ38" s="3">
        <v>0</v>
      </c>
      <c r="CR38" s="3">
        <v>1.8000000000000001E-4</v>
      </c>
      <c r="CS38" s="3">
        <v>2.47E-3</v>
      </c>
      <c r="CT38" s="3">
        <v>2.0500000000000002E-3</v>
      </c>
      <c r="CU38" s="3">
        <v>8.9800000000000001E-3</v>
      </c>
      <c r="CV38" s="3">
        <v>3.2799999999999999E-3</v>
      </c>
      <c r="CW38" s="3">
        <v>4.3400000000000001E-3</v>
      </c>
      <c r="CX38" s="3">
        <v>3.4950000000000002E-2</v>
      </c>
      <c r="CY38" s="3">
        <v>4.4269999999999997E-2</v>
      </c>
      <c r="CZ38" s="3">
        <v>2.3019999999999999E-2</v>
      </c>
      <c r="DA38" s="3">
        <v>9.9049999999999999E-2</v>
      </c>
      <c r="DB38" s="3">
        <v>4.589E-2</v>
      </c>
      <c r="DC38" s="3">
        <v>1.2829999999999999E-2</v>
      </c>
      <c r="DD38" s="3">
        <v>0</v>
      </c>
      <c r="DE38" s="3">
        <v>0</v>
      </c>
      <c r="DF38" s="3">
        <v>0</v>
      </c>
      <c r="DG38" s="3">
        <v>1.1E-4</v>
      </c>
      <c r="DH38" s="3">
        <v>1.42E-3</v>
      </c>
      <c r="DI38" s="3">
        <v>1.2600000000000001E-3</v>
      </c>
      <c r="DJ38" s="3">
        <v>5.2300000000000003E-3</v>
      </c>
      <c r="DK38" s="3">
        <v>1.07E-3</v>
      </c>
      <c r="DL38" s="3">
        <v>1.58E-3</v>
      </c>
      <c r="DM38" s="3">
        <v>1.2500000000000001E-2</v>
      </c>
      <c r="DN38" s="3">
        <v>1.787E-2</v>
      </c>
      <c r="DO38" s="3">
        <v>1.082E-2</v>
      </c>
      <c r="DP38" s="3">
        <v>6.8750000000000006E-2</v>
      </c>
      <c r="DQ38" s="3">
        <v>2.5680000000000001E-2</v>
      </c>
      <c r="DR38" s="3">
        <v>1.065E-2</v>
      </c>
      <c r="DS38" s="3">
        <v>0</v>
      </c>
      <c r="DT38" s="3">
        <v>0</v>
      </c>
      <c r="DU38" s="3">
        <v>0</v>
      </c>
      <c r="DV38" s="3">
        <v>0</v>
      </c>
      <c r="DW38" s="3">
        <v>8.5999999999999998E-4</v>
      </c>
      <c r="DX38" s="3">
        <v>6.8000000000000005E-4</v>
      </c>
      <c r="DY38" s="3">
        <v>2.8800000000000002E-3</v>
      </c>
      <c r="DZ38" s="3">
        <v>5.0000000000000001E-4</v>
      </c>
      <c r="EA38" s="3">
        <v>8.4000000000000003E-4</v>
      </c>
      <c r="EB38" s="3">
        <v>7.6E-3</v>
      </c>
      <c r="EC38" s="3">
        <v>1.2200000000000001E-2</v>
      </c>
      <c r="ED38" s="3">
        <v>6.0200000000000002E-3</v>
      </c>
      <c r="EE38" s="3">
        <v>2.2450000000000001E-2</v>
      </c>
      <c r="EF38" s="3">
        <v>9.1199999999999996E-3</v>
      </c>
      <c r="EG38" s="3">
        <v>9.0900000000000009E-3</v>
      </c>
      <c r="EH38" s="3">
        <v>0</v>
      </c>
      <c r="EI38" s="3">
        <v>0</v>
      </c>
      <c r="EJ38" s="3">
        <v>0</v>
      </c>
      <c r="EK38" s="3">
        <v>5.8E-4</v>
      </c>
      <c r="EL38" s="3">
        <v>5.5999999999999995E-4</v>
      </c>
      <c r="EM38" s="3">
        <v>8.9999999999999998E-4</v>
      </c>
      <c r="EN38" s="3">
        <v>3.62E-3</v>
      </c>
      <c r="EO38" s="3">
        <v>1.99E-3</v>
      </c>
      <c r="EP38" s="3">
        <v>1.91E-3</v>
      </c>
      <c r="EQ38" s="3">
        <v>6.5300000000000002E-3</v>
      </c>
      <c r="ER38" s="3">
        <v>5.9800000000000001E-3</v>
      </c>
      <c r="ES38" s="3">
        <v>3.3600000000000001E-3</v>
      </c>
      <c r="ET38" s="3">
        <v>1.116E-2</v>
      </c>
      <c r="EU38" s="3">
        <v>6.3800000000000003E-3</v>
      </c>
      <c r="EV38" s="3">
        <v>0</v>
      </c>
      <c r="EW38" s="3">
        <v>0</v>
      </c>
      <c r="EX38" s="3">
        <v>0</v>
      </c>
      <c r="EY38" s="3">
        <v>0</v>
      </c>
      <c r="EZ38" s="3">
        <v>0</v>
      </c>
      <c r="FA38" s="3">
        <v>7.2999999999999996E-4</v>
      </c>
      <c r="FB38" s="3">
        <v>0</v>
      </c>
      <c r="FC38" s="3">
        <v>0</v>
      </c>
      <c r="FD38" s="3">
        <v>0</v>
      </c>
      <c r="FE38" s="3">
        <v>0</v>
      </c>
      <c r="FF38" s="3">
        <v>0</v>
      </c>
      <c r="FG38" s="3">
        <v>0</v>
      </c>
      <c r="FH38" s="3">
        <v>0</v>
      </c>
      <c r="FI38" s="3">
        <v>0</v>
      </c>
      <c r="FJ38" s="3">
        <v>0</v>
      </c>
      <c r="FK38" s="3">
        <v>0</v>
      </c>
      <c r="FL38" s="3">
        <v>0</v>
      </c>
      <c r="FM38" s="3">
        <v>0</v>
      </c>
      <c r="FN38" s="3">
        <v>1.7000000000000001E-4</v>
      </c>
      <c r="FO38" s="3">
        <v>2.9199999999999999E-3</v>
      </c>
      <c r="FP38" s="3">
        <v>9.5499999999999995E-3</v>
      </c>
      <c r="FQ38" s="3">
        <v>9.4299999999999991E-3</v>
      </c>
      <c r="FR38" s="3">
        <v>4.1570000000000003E-2</v>
      </c>
      <c r="FS38" s="3">
        <v>3.3890000000000003E-2</v>
      </c>
      <c r="FT38" s="3">
        <v>2.6589999999999999E-2</v>
      </c>
      <c r="FU38" s="3">
        <v>0.16900999999999999</v>
      </c>
      <c r="FV38" s="3">
        <v>0.20765</v>
      </c>
      <c r="FW38" s="3">
        <v>9.2299999999999993E-2</v>
      </c>
      <c r="FX38" s="3">
        <v>0.47121000000000002</v>
      </c>
      <c r="FY38" s="3">
        <v>0.58875999999999995</v>
      </c>
      <c r="FZ38" s="3">
        <v>1.8499999999999999E-2</v>
      </c>
      <c r="GA38" s="3">
        <v>0</v>
      </c>
      <c r="GB38" s="3">
        <v>0</v>
      </c>
      <c r="GC38" s="3">
        <v>0</v>
      </c>
      <c r="GD38" s="3">
        <v>2.0000000000000001E-4</v>
      </c>
      <c r="GE38" s="3">
        <v>2.0300000000000001E-3</v>
      </c>
      <c r="GF38" s="3">
        <v>1.6999999999999999E-3</v>
      </c>
      <c r="GG38" s="3">
        <v>7.2899999999999996E-3</v>
      </c>
      <c r="GH38" s="3">
        <v>2.8800000000000002E-3</v>
      </c>
      <c r="GI38" s="3">
        <v>3.7200000000000002E-3</v>
      </c>
      <c r="GJ38" s="3">
        <v>2.7050000000000001E-2</v>
      </c>
      <c r="GK38" s="3">
        <v>3.8530000000000002E-2</v>
      </c>
      <c r="GL38" s="3">
        <v>1.72E-2</v>
      </c>
      <c r="GM38" s="3">
        <v>8.4430000000000005E-2</v>
      </c>
      <c r="GN38" s="3">
        <v>4.2630000000000001E-2</v>
      </c>
      <c r="GO38" s="3">
        <v>9.41E-3</v>
      </c>
    </row>
    <row r="39" spans="1:197">
      <c r="A39" s="3" t="s">
        <v>179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0.21454000000000001</v>
      </c>
      <c r="Y39" s="3">
        <v>0.22738</v>
      </c>
      <c r="Z39" s="3">
        <v>9.0079999999999993E-2</v>
      </c>
      <c r="AA39" s="3">
        <v>0.15282999999999999</v>
      </c>
      <c r="AB39" s="3">
        <v>0.31546000000000002</v>
      </c>
      <c r="AC39" s="3">
        <v>3.7170000000000002E-2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0.37343999999999999</v>
      </c>
      <c r="AN39" s="3">
        <v>0.376</v>
      </c>
      <c r="AO39" s="3">
        <v>0.21462000000000001</v>
      </c>
      <c r="AP39" s="3">
        <v>0.21045</v>
      </c>
      <c r="AQ39" s="3">
        <v>0.32861000000000001</v>
      </c>
      <c r="AR39" s="3">
        <v>0.13105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0.19406000000000001</v>
      </c>
      <c r="BC39" s="3">
        <v>0.11935999999999999</v>
      </c>
      <c r="BD39" s="3">
        <v>4.9209999999999997E-2</v>
      </c>
      <c r="BE39" s="3">
        <v>5.323E-2</v>
      </c>
      <c r="BF39" s="3">
        <v>5.0779999999999999E-2</v>
      </c>
      <c r="BG39" s="3">
        <v>2.7959999999999999E-2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9.9589999999999998E-2</v>
      </c>
      <c r="BR39" s="3">
        <v>7.578E-2</v>
      </c>
      <c r="BS39" s="3">
        <v>2.6630000000000001E-2</v>
      </c>
      <c r="BT39" s="3">
        <v>2.4580000000000001E-2</v>
      </c>
      <c r="BU39" s="3">
        <v>1.7059999999999999E-2</v>
      </c>
      <c r="BV39" s="3">
        <v>8.2699999999999996E-3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7.034E-2</v>
      </c>
      <c r="CG39" s="3">
        <v>5.994E-2</v>
      </c>
      <c r="CH39" s="3">
        <v>1.4789999999999999E-2</v>
      </c>
      <c r="CI39" s="3">
        <v>1.341E-2</v>
      </c>
      <c r="CJ39" s="3">
        <v>1.0540000000000001E-2</v>
      </c>
      <c r="CK39" s="3">
        <v>4.8500000000000001E-3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4.9939999999999998E-2</v>
      </c>
      <c r="CV39" s="3">
        <v>3.2899999999999999E-2</v>
      </c>
      <c r="CW39" s="3">
        <v>7.92E-3</v>
      </c>
      <c r="CX39" s="3">
        <v>5.45E-3</v>
      </c>
      <c r="CY39" s="3">
        <v>9.0299999999999998E-3</v>
      </c>
      <c r="CZ39" s="3">
        <v>2.63E-3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2.9219999999999999E-2</v>
      </c>
      <c r="DK39" s="3">
        <v>1.157E-2</v>
      </c>
      <c r="DL39" s="3">
        <v>2.6199999999999999E-3</v>
      </c>
      <c r="DM39" s="3">
        <v>1.2700000000000001E-3</v>
      </c>
      <c r="DN39" s="3">
        <v>3.9399999999999999E-3</v>
      </c>
      <c r="DO39" s="3">
        <v>3.8400000000000001E-3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1.567E-2</v>
      </c>
      <c r="DZ39" s="3">
        <v>6.5700000000000003E-3</v>
      </c>
      <c r="EA39" s="3">
        <v>1E-3</v>
      </c>
      <c r="EB39" s="3">
        <v>9.6000000000000002E-4</v>
      </c>
      <c r="EC39" s="3">
        <v>4.3200000000000001E-3</v>
      </c>
      <c r="ED39" s="3">
        <v>1.7899999999999999E-3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2.0639999999999999E-2</v>
      </c>
      <c r="EO39" s="3">
        <v>0</v>
      </c>
      <c r="EP39" s="3">
        <v>1.75E-3</v>
      </c>
      <c r="EQ39" s="3">
        <v>8.4000000000000003E-4</v>
      </c>
      <c r="ER39" s="3">
        <v>1.1999999999999999E-3</v>
      </c>
      <c r="ES39" s="3">
        <v>3.8000000000000002E-4</v>
      </c>
      <c r="ET39" s="3">
        <v>0</v>
      </c>
      <c r="EU39" s="3">
        <v>0</v>
      </c>
      <c r="EV39" s="3">
        <v>0</v>
      </c>
      <c r="EW39" s="3">
        <v>0</v>
      </c>
      <c r="EX39" s="3">
        <v>0</v>
      </c>
      <c r="EY39" s="3">
        <v>0</v>
      </c>
      <c r="EZ39" s="3">
        <v>0</v>
      </c>
      <c r="FA39" s="3">
        <v>0</v>
      </c>
      <c r="FB39" s="3">
        <v>0</v>
      </c>
      <c r="FC39" s="3">
        <v>0</v>
      </c>
      <c r="FD39" s="3">
        <v>0</v>
      </c>
      <c r="FE39" s="3">
        <v>0</v>
      </c>
      <c r="FF39" s="3">
        <v>0</v>
      </c>
      <c r="FG39" s="3">
        <v>0</v>
      </c>
      <c r="FH39" s="3">
        <v>0</v>
      </c>
      <c r="FI39" s="3">
        <v>0</v>
      </c>
      <c r="FJ39" s="3">
        <v>0</v>
      </c>
      <c r="FK39" s="3">
        <v>0</v>
      </c>
      <c r="FL39" s="3">
        <v>0</v>
      </c>
      <c r="FM39" s="3">
        <v>0</v>
      </c>
      <c r="FN39" s="3">
        <v>0</v>
      </c>
      <c r="FO39" s="3">
        <v>0</v>
      </c>
      <c r="FP39" s="3">
        <v>0</v>
      </c>
      <c r="FQ39" s="3">
        <v>0</v>
      </c>
      <c r="FR39" s="3">
        <v>0.23821999999999999</v>
      </c>
      <c r="FS39" s="3">
        <v>0.18794</v>
      </c>
      <c r="FT39" s="3">
        <v>8.4449999999999997E-2</v>
      </c>
      <c r="FU39" s="3">
        <v>8.1240000000000007E-2</v>
      </c>
      <c r="FV39" s="3">
        <v>0.10706</v>
      </c>
      <c r="FW39" s="3">
        <v>4.3110000000000002E-2</v>
      </c>
      <c r="FX39" s="3">
        <v>0</v>
      </c>
      <c r="FY39" s="3">
        <v>0</v>
      </c>
      <c r="FZ39" s="3">
        <v>0</v>
      </c>
      <c r="GA39" s="3">
        <v>0</v>
      </c>
      <c r="GB39" s="3">
        <v>0</v>
      </c>
      <c r="GC39" s="3">
        <v>0</v>
      </c>
      <c r="GD39" s="3">
        <v>0</v>
      </c>
      <c r="GE39" s="3">
        <v>0</v>
      </c>
      <c r="GF39" s="3">
        <v>0</v>
      </c>
      <c r="GG39" s="3">
        <v>4.0550000000000003E-2</v>
      </c>
      <c r="GH39" s="3">
        <v>2.674E-2</v>
      </c>
      <c r="GI39" s="3">
        <v>6.4599999999999996E-3</v>
      </c>
      <c r="GJ39" s="3">
        <v>5.13E-3</v>
      </c>
      <c r="GK39" s="3">
        <v>6.1399999999999996E-3</v>
      </c>
      <c r="GL39" s="3">
        <v>2.7899999999999999E-3</v>
      </c>
      <c r="GM39" s="3">
        <v>0</v>
      </c>
      <c r="GN39" s="3">
        <v>0</v>
      </c>
      <c r="GO39" s="3">
        <v>0</v>
      </c>
    </row>
    <row r="40" spans="1:197">
      <c r="A40" s="3" t="s">
        <v>180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6.6E-4</v>
      </c>
      <c r="V40" s="3">
        <v>1.5820000000000001E-2</v>
      </c>
      <c r="W40" s="3">
        <v>1.8669999999999999E-2</v>
      </c>
      <c r="X40" s="3">
        <v>2.4709999999999999E-2</v>
      </c>
      <c r="Y40" s="3">
        <v>1.112E-2</v>
      </c>
      <c r="Z40" s="3">
        <v>2.1729999999999999E-2</v>
      </c>
      <c r="AA40" s="3">
        <v>4.1200000000000004E-3</v>
      </c>
      <c r="AB40" s="3">
        <v>2.1900000000000001E-3</v>
      </c>
      <c r="AC40" s="3">
        <v>1.2E-4</v>
      </c>
      <c r="AD40" s="3">
        <v>4.6000000000000001E-4</v>
      </c>
      <c r="AE40" s="3">
        <v>0</v>
      </c>
      <c r="AF40" s="3">
        <v>0</v>
      </c>
      <c r="AG40" s="3">
        <v>0</v>
      </c>
      <c r="AH40" s="3">
        <v>0</v>
      </c>
      <c r="AI40" s="3">
        <v>3.3E-4</v>
      </c>
      <c r="AJ40" s="3">
        <v>5.2100000000000002E-3</v>
      </c>
      <c r="AK40" s="3">
        <v>2.2630000000000001E-2</v>
      </c>
      <c r="AL40" s="3">
        <v>2.4129999999999999E-2</v>
      </c>
      <c r="AM40" s="3">
        <v>3.1879999999999999E-2</v>
      </c>
      <c r="AN40" s="3">
        <v>2.1590000000000002E-2</v>
      </c>
      <c r="AO40" s="3">
        <v>2.3199999999999998E-2</v>
      </c>
      <c r="AP40" s="3">
        <v>2.0889999999999999E-2</v>
      </c>
      <c r="AQ40" s="3">
        <v>4.4299999999999999E-3</v>
      </c>
      <c r="AR40" s="3">
        <v>1.2899999999999999E-3</v>
      </c>
      <c r="AS40" s="3">
        <v>3.32E-3</v>
      </c>
      <c r="AT40" s="3">
        <v>3.7599999999999999E-3</v>
      </c>
      <c r="AU40" s="3">
        <v>0</v>
      </c>
      <c r="AV40" s="3">
        <v>0</v>
      </c>
      <c r="AW40" s="3">
        <v>0</v>
      </c>
      <c r="AX40" s="3">
        <v>3.8999999999999999E-4</v>
      </c>
      <c r="AY40" s="3">
        <v>7.5300000000000002E-3</v>
      </c>
      <c r="AZ40" s="3">
        <v>1.3390000000000001E-2</v>
      </c>
      <c r="BA40" s="3">
        <v>1.257E-2</v>
      </c>
      <c r="BB40" s="3">
        <v>1.6219999999999998E-2</v>
      </c>
      <c r="BC40" s="3">
        <v>1.0619999999999999E-2</v>
      </c>
      <c r="BD40" s="3">
        <v>1.6119999999999999E-2</v>
      </c>
      <c r="BE40" s="3">
        <v>3.3160000000000002E-2</v>
      </c>
      <c r="BF40" s="3">
        <v>3.5999999999999999E-3</v>
      </c>
      <c r="BG40" s="3">
        <v>2.0999999999999999E-3</v>
      </c>
      <c r="BH40" s="3">
        <v>2.0400000000000001E-3</v>
      </c>
      <c r="BI40" s="3">
        <v>3.7799999999999999E-3</v>
      </c>
      <c r="BJ40" s="3">
        <v>0</v>
      </c>
      <c r="BK40" s="3">
        <v>0</v>
      </c>
      <c r="BL40" s="3">
        <v>0</v>
      </c>
      <c r="BM40" s="3">
        <v>0</v>
      </c>
      <c r="BN40" s="3">
        <v>6.8999999999999997E-4</v>
      </c>
      <c r="BO40" s="3">
        <v>7.5100000000000002E-3</v>
      </c>
      <c r="BP40" s="3">
        <v>6.45E-3</v>
      </c>
      <c r="BQ40" s="3">
        <v>8.1600000000000006E-3</v>
      </c>
      <c r="BR40" s="3">
        <v>5.9199999999999999E-3</v>
      </c>
      <c r="BS40" s="3">
        <v>1.0370000000000001E-2</v>
      </c>
      <c r="BT40" s="3">
        <v>1.9970000000000002E-2</v>
      </c>
      <c r="BU40" s="3">
        <v>2.14E-3</v>
      </c>
      <c r="BV40" s="3">
        <v>9.5E-4</v>
      </c>
      <c r="BW40" s="3">
        <v>9.3999999999999997E-4</v>
      </c>
      <c r="BX40" s="3">
        <v>1.6299999999999999E-3</v>
      </c>
      <c r="BY40" s="3">
        <v>0</v>
      </c>
      <c r="BZ40" s="3">
        <v>0</v>
      </c>
      <c r="CA40" s="3">
        <v>0</v>
      </c>
      <c r="CB40" s="3">
        <v>0</v>
      </c>
      <c r="CC40" s="3">
        <v>5.6999999999999998E-4</v>
      </c>
      <c r="CD40" s="3">
        <v>5.47E-3</v>
      </c>
      <c r="CE40" s="3">
        <v>4.4900000000000001E-3</v>
      </c>
      <c r="CF40" s="3">
        <v>5.8700000000000002E-3</v>
      </c>
      <c r="CG40" s="3">
        <v>4.4600000000000004E-3</v>
      </c>
      <c r="CH40" s="3">
        <v>5.0400000000000002E-3</v>
      </c>
      <c r="CI40" s="3">
        <v>9.5499999999999995E-3</v>
      </c>
      <c r="CJ40" s="3">
        <v>9.1E-4</v>
      </c>
      <c r="CK40" s="3">
        <v>5.4000000000000001E-4</v>
      </c>
      <c r="CL40" s="3">
        <v>5.1999999999999995E-4</v>
      </c>
      <c r="CM40" s="3">
        <v>8.4000000000000003E-4</v>
      </c>
      <c r="CN40" s="3">
        <v>0</v>
      </c>
      <c r="CO40" s="3">
        <v>0</v>
      </c>
      <c r="CP40" s="3">
        <v>0</v>
      </c>
      <c r="CQ40" s="3">
        <v>0</v>
      </c>
      <c r="CR40" s="3">
        <v>3.6000000000000002E-4</v>
      </c>
      <c r="CS40" s="3">
        <v>3.79E-3</v>
      </c>
      <c r="CT40" s="3">
        <v>3.32E-3</v>
      </c>
      <c r="CU40" s="3">
        <v>4.1599999999999996E-3</v>
      </c>
      <c r="CV40" s="3">
        <v>2.7699999999999999E-3</v>
      </c>
      <c r="CW40" s="3">
        <v>2.6700000000000001E-3</v>
      </c>
      <c r="CX40" s="3">
        <v>1.2319999999999999E-2</v>
      </c>
      <c r="CY40" s="3">
        <v>1.1199999999999999E-3</v>
      </c>
      <c r="CZ40" s="3">
        <v>1.48E-3</v>
      </c>
      <c r="DA40" s="3">
        <v>7.2999999999999996E-4</v>
      </c>
      <c r="DB40" s="3">
        <v>5.0000000000000001E-4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2.2100000000000002E-3</v>
      </c>
      <c r="DI40" s="3">
        <v>1.6999999999999999E-3</v>
      </c>
      <c r="DJ40" s="3">
        <v>2.4499999999999999E-3</v>
      </c>
      <c r="DK40" s="3">
        <v>1.17E-3</v>
      </c>
      <c r="DL40" s="3">
        <v>1.1299999999999999E-3</v>
      </c>
      <c r="DM40" s="3">
        <v>3.2499999999999999E-3</v>
      </c>
      <c r="DN40" s="3">
        <v>3.5E-4</v>
      </c>
      <c r="DO40" s="3">
        <v>7.6999999999999996E-4</v>
      </c>
      <c r="DP40" s="3">
        <v>4.8999999999999998E-4</v>
      </c>
      <c r="DQ40" s="3">
        <v>3.1E-4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1.16E-3</v>
      </c>
      <c r="DX40" s="3">
        <v>1.1100000000000001E-3</v>
      </c>
      <c r="DY40" s="3">
        <v>1.06E-3</v>
      </c>
      <c r="DZ40" s="3">
        <v>5.1000000000000004E-4</v>
      </c>
      <c r="EA40" s="3">
        <v>4.8999999999999998E-4</v>
      </c>
      <c r="EB40" s="3">
        <v>1.8600000000000001E-3</v>
      </c>
      <c r="EC40" s="3">
        <v>0</v>
      </c>
      <c r="ED40" s="3">
        <v>6.0000000000000002E-5</v>
      </c>
      <c r="EE40" s="3">
        <v>2.3000000000000001E-4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7.9000000000000001E-4</v>
      </c>
      <c r="EL40" s="3">
        <v>7.6000000000000004E-4</v>
      </c>
      <c r="EM40" s="3">
        <v>1.4599999999999999E-3</v>
      </c>
      <c r="EN40" s="3">
        <v>1.4E-3</v>
      </c>
      <c r="EO40" s="3">
        <v>6.7000000000000002E-4</v>
      </c>
      <c r="EP40" s="3">
        <v>6.4000000000000005E-4</v>
      </c>
      <c r="EQ40" s="3">
        <v>6.0999999999999997E-4</v>
      </c>
      <c r="ER40" s="3">
        <v>0</v>
      </c>
      <c r="ES40" s="3">
        <v>4.0000000000000003E-5</v>
      </c>
      <c r="ET40" s="3">
        <v>8.0000000000000007E-5</v>
      </c>
      <c r="EU40" s="3">
        <v>0</v>
      </c>
      <c r="EV40" s="3">
        <v>0</v>
      </c>
      <c r="EW40" s="3">
        <v>0</v>
      </c>
      <c r="EX40" s="3">
        <v>0</v>
      </c>
      <c r="EY40" s="3">
        <v>0</v>
      </c>
      <c r="EZ40" s="3">
        <v>0</v>
      </c>
      <c r="FA40" s="3">
        <v>9.8999999999999999E-4</v>
      </c>
      <c r="FB40" s="3">
        <v>0</v>
      </c>
      <c r="FC40" s="3">
        <v>0</v>
      </c>
      <c r="FD40" s="3">
        <v>0</v>
      </c>
      <c r="FE40" s="3">
        <v>0</v>
      </c>
      <c r="FF40" s="3">
        <v>0</v>
      </c>
      <c r="FG40" s="3">
        <v>0</v>
      </c>
      <c r="FH40" s="3">
        <v>0</v>
      </c>
      <c r="FI40" s="3">
        <v>0</v>
      </c>
      <c r="FJ40" s="3">
        <v>0</v>
      </c>
      <c r="FK40" s="3">
        <v>0</v>
      </c>
      <c r="FL40" s="3">
        <v>0</v>
      </c>
      <c r="FM40" s="3">
        <v>0</v>
      </c>
      <c r="FN40" s="3">
        <v>2.5999999999999998E-4</v>
      </c>
      <c r="FO40" s="3">
        <v>4.7499999999999999E-3</v>
      </c>
      <c r="FP40" s="3">
        <v>1.542E-2</v>
      </c>
      <c r="FQ40" s="3">
        <v>1.5389999999999999E-2</v>
      </c>
      <c r="FR40" s="3">
        <v>2.001E-2</v>
      </c>
      <c r="FS40" s="3">
        <v>1.3469999999999999E-2</v>
      </c>
      <c r="FT40" s="3">
        <v>1.7160000000000002E-2</v>
      </c>
      <c r="FU40" s="3">
        <v>2.47E-2</v>
      </c>
      <c r="FV40" s="3">
        <v>3.49E-3</v>
      </c>
      <c r="FW40" s="3">
        <v>1.4599999999999999E-3</v>
      </c>
      <c r="FX40" s="3">
        <v>2.2200000000000002E-3</v>
      </c>
      <c r="FY40" s="3">
        <v>3.16E-3</v>
      </c>
      <c r="FZ40" s="3">
        <v>0</v>
      </c>
      <c r="GA40" s="3">
        <v>0</v>
      </c>
      <c r="GB40" s="3">
        <v>0</v>
      </c>
      <c r="GC40" s="3">
        <v>0</v>
      </c>
      <c r="GD40" s="3">
        <v>3.2000000000000003E-4</v>
      </c>
      <c r="GE40" s="3">
        <v>3.1099999999999999E-3</v>
      </c>
      <c r="GF40" s="3">
        <v>2.6199999999999999E-3</v>
      </c>
      <c r="GG40" s="3">
        <v>3.31E-3</v>
      </c>
      <c r="GH40" s="3">
        <v>2.2200000000000002E-3</v>
      </c>
      <c r="GI40" s="3">
        <v>2.3400000000000001E-3</v>
      </c>
      <c r="GJ40" s="3">
        <v>6.3E-3</v>
      </c>
      <c r="GK40" s="3">
        <v>5.5999999999999995E-4</v>
      </c>
      <c r="GL40" s="3">
        <v>6.3000000000000003E-4</v>
      </c>
      <c r="GM40" s="3">
        <v>4.2999999999999999E-4</v>
      </c>
      <c r="GN40" s="3">
        <v>3.8999999999999999E-4</v>
      </c>
      <c r="GO40" s="3">
        <v>0</v>
      </c>
    </row>
    <row r="41" spans="1:197">
      <c r="A41" s="3" t="s">
        <v>181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8.0999999999999996E-4</v>
      </c>
      <c r="V41" s="3">
        <v>1.9709999999999998E-2</v>
      </c>
      <c r="W41" s="3">
        <v>2.334E-2</v>
      </c>
      <c r="X41" s="3">
        <v>3.0939999999999999E-2</v>
      </c>
      <c r="Y41" s="3">
        <v>3.0640000000000001E-2</v>
      </c>
      <c r="Z41" s="3">
        <v>8.1110000000000002E-2</v>
      </c>
      <c r="AA41" s="3">
        <v>0.10715</v>
      </c>
      <c r="AB41" s="3">
        <v>4.7400000000000003E-3</v>
      </c>
      <c r="AC41" s="3">
        <v>1.2600000000000001E-3</v>
      </c>
      <c r="AD41" s="3">
        <v>5.2999999999999998E-4</v>
      </c>
      <c r="AE41" s="3">
        <v>1.2999999999999999E-4</v>
      </c>
      <c r="AF41" s="3">
        <v>0</v>
      </c>
      <c r="AG41" s="3">
        <v>0</v>
      </c>
      <c r="AH41" s="3">
        <v>0</v>
      </c>
      <c r="AI41" s="3">
        <v>3.4000000000000002E-4</v>
      </c>
      <c r="AJ41" s="3">
        <v>6.4000000000000003E-3</v>
      </c>
      <c r="AK41" s="3">
        <v>2.87E-2</v>
      </c>
      <c r="AL41" s="3">
        <v>3.073E-2</v>
      </c>
      <c r="AM41" s="3">
        <v>4.0800000000000003E-2</v>
      </c>
      <c r="AN41" s="3">
        <v>4.1680000000000002E-2</v>
      </c>
      <c r="AO41" s="3">
        <v>8.2830000000000001E-2</v>
      </c>
      <c r="AP41" s="3">
        <v>0.24382000000000001</v>
      </c>
      <c r="AQ41" s="3">
        <v>1.082E-2</v>
      </c>
      <c r="AR41" s="3">
        <v>7.7200000000000003E-3</v>
      </c>
      <c r="AS41" s="3">
        <v>5.6999999999999998E-4</v>
      </c>
      <c r="AT41" s="3">
        <v>5.6800000000000002E-3</v>
      </c>
      <c r="AU41" s="3">
        <v>0</v>
      </c>
      <c r="AV41" s="3">
        <v>0</v>
      </c>
      <c r="AW41" s="3">
        <v>0</v>
      </c>
      <c r="AX41" s="3">
        <v>6.0999999999999997E-4</v>
      </c>
      <c r="AY41" s="3">
        <v>9.5999999999999992E-3</v>
      </c>
      <c r="AZ41" s="3">
        <v>1.6830000000000001E-2</v>
      </c>
      <c r="BA41" s="3">
        <v>1.5970000000000002E-2</v>
      </c>
      <c r="BB41" s="3">
        <v>2.0719999999999999E-2</v>
      </c>
      <c r="BC41" s="3">
        <v>2.223E-2</v>
      </c>
      <c r="BD41" s="3">
        <v>3.1350000000000003E-2</v>
      </c>
      <c r="BE41" s="3">
        <v>0.19971</v>
      </c>
      <c r="BF41" s="3">
        <v>4.3200000000000001E-3</v>
      </c>
      <c r="BG41" s="3">
        <v>4.3699999999999998E-3</v>
      </c>
      <c r="BH41" s="3">
        <v>1.25E-3</v>
      </c>
      <c r="BI41" s="3">
        <v>7.11E-3</v>
      </c>
      <c r="BJ41" s="3">
        <v>0</v>
      </c>
      <c r="BK41" s="3">
        <v>0</v>
      </c>
      <c r="BL41" s="3">
        <v>0</v>
      </c>
      <c r="BM41" s="3">
        <v>0</v>
      </c>
      <c r="BN41" s="3">
        <v>7.2000000000000005E-4</v>
      </c>
      <c r="BO41" s="3">
        <v>9.6600000000000002E-3</v>
      </c>
      <c r="BP41" s="3">
        <v>8.0700000000000008E-3</v>
      </c>
      <c r="BQ41" s="3">
        <v>1.0489999999999999E-2</v>
      </c>
      <c r="BR41" s="3">
        <v>1.1350000000000001E-2</v>
      </c>
      <c r="BS41" s="3">
        <v>1.9779999999999999E-2</v>
      </c>
      <c r="BT41" s="3">
        <v>0.11051</v>
      </c>
      <c r="BU41" s="3">
        <v>2.3E-3</v>
      </c>
      <c r="BV41" s="3">
        <v>2.1900000000000001E-3</v>
      </c>
      <c r="BW41" s="3">
        <v>5.4000000000000001E-4</v>
      </c>
      <c r="BX41" s="3">
        <v>2.7799999999999999E-3</v>
      </c>
      <c r="BY41" s="3">
        <v>0</v>
      </c>
      <c r="BZ41" s="3">
        <v>0</v>
      </c>
      <c r="CA41" s="3">
        <v>0</v>
      </c>
      <c r="CB41" s="3">
        <v>0</v>
      </c>
      <c r="CC41" s="3">
        <v>5.9000000000000003E-4</v>
      </c>
      <c r="CD41" s="3">
        <v>6.8199999999999997E-3</v>
      </c>
      <c r="CE41" s="3">
        <v>5.7800000000000004E-3</v>
      </c>
      <c r="CF41" s="3">
        <v>7.1900000000000002E-3</v>
      </c>
      <c r="CG41" s="3">
        <v>9.0500000000000008E-3</v>
      </c>
      <c r="CH41" s="3">
        <v>1.0330000000000001E-2</v>
      </c>
      <c r="CI41" s="3">
        <v>5.1720000000000002E-2</v>
      </c>
      <c r="CJ41" s="3">
        <v>7.6000000000000004E-4</v>
      </c>
      <c r="CK41" s="3">
        <v>5.5000000000000003E-4</v>
      </c>
      <c r="CL41" s="3">
        <v>2.5999999999999998E-4</v>
      </c>
      <c r="CM41" s="3">
        <v>1.47E-3</v>
      </c>
      <c r="CN41" s="3">
        <v>0</v>
      </c>
      <c r="CO41" s="3">
        <v>0</v>
      </c>
      <c r="CP41" s="3">
        <v>0</v>
      </c>
      <c r="CQ41" s="3">
        <v>0</v>
      </c>
      <c r="CR41" s="3">
        <v>3.6999999999999999E-4</v>
      </c>
      <c r="CS41" s="3">
        <v>5.0200000000000002E-3</v>
      </c>
      <c r="CT41" s="3">
        <v>4.15E-3</v>
      </c>
      <c r="CU41" s="3">
        <v>5.3299999999999997E-3</v>
      </c>
      <c r="CV41" s="3">
        <v>8.0400000000000003E-3</v>
      </c>
      <c r="CW41" s="3">
        <v>4.6440000000000002E-2</v>
      </c>
      <c r="CX41" s="3">
        <v>5.305E-2</v>
      </c>
      <c r="CY41" s="3">
        <v>1.2600000000000001E-3</v>
      </c>
      <c r="CZ41" s="3">
        <v>6.0999999999999997E-4</v>
      </c>
      <c r="DA41" s="3">
        <v>0</v>
      </c>
      <c r="DB41" s="3">
        <v>4.4999999999999999E-4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2.7599999999999999E-3</v>
      </c>
      <c r="DI41" s="3">
        <v>2.2100000000000002E-3</v>
      </c>
      <c r="DJ41" s="3">
        <v>2.97E-3</v>
      </c>
      <c r="DK41" s="3">
        <v>2.8600000000000001E-3</v>
      </c>
      <c r="DL41" s="3">
        <v>1.6879999999999999E-2</v>
      </c>
      <c r="DM41" s="3">
        <v>2.0299999999999999E-2</v>
      </c>
      <c r="DN41" s="3">
        <v>0</v>
      </c>
      <c r="DO41" s="3">
        <v>0</v>
      </c>
      <c r="DP41" s="3">
        <v>0</v>
      </c>
      <c r="DQ41" s="3">
        <v>4.4000000000000002E-4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1.8E-3</v>
      </c>
      <c r="DX41" s="3">
        <v>1.15E-3</v>
      </c>
      <c r="DY41" s="3">
        <v>1.66E-3</v>
      </c>
      <c r="DZ41" s="3">
        <v>1.5900000000000001E-3</v>
      </c>
      <c r="EA41" s="3">
        <v>9.6399999999999993E-3</v>
      </c>
      <c r="EB41" s="3">
        <v>1.274E-2</v>
      </c>
      <c r="EC41" s="3">
        <v>0</v>
      </c>
      <c r="ED41" s="3">
        <v>0</v>
      </c>
      <c r="EE41" s="3">
        <v>0</v>
      </c>
      <c r="EF41" s="3">
        <v>5.0000000000000002E-5</v>
      </c>
      <c r="EG41" s="3">
        <v>0</v>
      </c>
      <c r="EH41" s="3">
        <v>0</v>
      </c>
      <c r="EI41" s="3">
        <v>0</v>
      </c>
      <c r="EJ41" s="3">
        <v>0</v>
      </c>
      <c r="EK41" s="3">
        <v>8.1999999999999998E-4</v>
      </c>
      <c r="EL41" s="3">
        <v>7.9000000000000001E-4</v>
      </c>
      <c r="EM41" s="3">
        <v>1.5200000000000001E-3</v>
      </c>
      <c r="EN41" s="3">
        <v>2.1800000000000001E-3</v>
      </c>
      <c r="EO41" s="3">
        <v>2.0899999999999998E-3</v>
      </c>
      <c r="EP41" s="3">
        <v>9.3600000000000003E-3</v>
      </c>
      <c r="EQ41" s="3">
        <v>1.354E-2</v>
      </c>
      <c r="ER41" s="3">
        <v>0</v>
      </c>
      <c r="ES41" s="3">
        <v>0</v>
      </c>
      <c r="ET41" s="3">
        <v>0</v>
      </c>
      <c r="EU41" s="3">
        <v>2.0000000000000002E-5</v>
      </c>
      <c r="EV41" s="3">
        <v>0</v>
      </c>
      <c r="EW41" s="3">
        <v>0</v>
      </c>
      <c r="EX41" s="3">
        <v>0</v>
      </c>
      <c r="EY41" s="3">
        <v>0</v>
      </c>
      <c r="EZ41" s="3">
        <v>0</v>
      </c>
      <c r="FA41" s="3">
        <v>1.0300000000000001E-3</v>
      </c>
      <c r="FB41" s="3">
        <v>0</v>
      </c>
      <c r="FC41" s="3">
        <v>0</v>
      </c>
      <c r="FD41" s="3">
        <v>0</v>
      </c>
      <c r="FE41" s="3">
        <v>0</v>
      </c>
      <c r="FF41" s="3">
        <v>0</v>
      </c>
      <c r="FG41" s="3">
        <v>0</v>
      </c>
      <c r="FH41" s="3">
        <v>0</v>
      </c>
      <c r="FI41" s="3">
        <v>0</v>
      </c>
      <c r="FJ41" s="3">
        <v>0</v>
      </c>
      <c r="FK41" s="3">
        <v>0</v>
      </c>
      <c r="FL41" s="3">
        <v>0</v>
      </c>
      <c r="FM41" s="3">
        <v>0</v>
      </c>
      <c r="FN41" s="3">
        <v>3.4000000000000002E-4</v>
      </c>
      <c r="FO41" s="3">
        <v>5.9100000000000003E-3</v>
      </c>
      <c r="FP41" s="3">
        <v>1.9539999999999998E-2</v>
      </c>
      <c r="FQ41" s="3">
        <v>1.9519999999999999E-2</v>
      </c>
      <c r="FR41" s="3">
        <v>2.5569999999999999E-2</v>
      </c>
      <c r="FS41" s="3">
        <v>2.6499999999999999E-2</v>
      </c>
      <c r="FT41" s="3">
        <v>4.7309999999999998E-2</v>
      </c>
      <c r="FU41" s="3">
        <v>0.18917999999999999</v>
      </c>
      <c r="FV41" s="3">
        <v>5.9100000000000003E-3</v>
      </c>
      <c r="FW41" s="3">
        <v>4.8799999999999998E-3</v>
      </c>
      <c r="FX41" s="3">
        <v>7.7999999999999999E-4</v>
      </c>
      <c r="FY41" s="3">
        <v>5.2700000000000004E-3</v>
      </c>
      <c r="FZ41" s="3">
        <v>0</v>
      </c>
      <c r="GA41" s="3">
        <v>0</v>
      </c>
      <c r="GB41" s="3">
        <v>0</v>
      </c>
      <c r="GC41" s="3">
        <v>0</v>
      </c>
      <c r="GD41" s="3">
        <v>3.4000000000000002E-4</v>
      </c>
      <c r="GE41" s="3">
        <v>3.96E-3</v>
      </c>
      <c r="GF41" s="3">
        <v>3.2699999999999999E-3</v>
      </c>
      <c r="GG41" s="3">
        <v>4.1999999999999997E-3</v>
      </c>
      <c r="GH41" s="3">
        <v>5.28E-3</v>
      </c>
      <c r="GI41" s="3">
        <v>1.857E-2</v>
      </c>
      <c r="GJ41" s="3">
        <v>3.2750000000000001E-2</v>
      </c>
      <c r="GK41" s="3">
        <v>4.8000000000000001E-4</v>
      </c>
      <c r="GL41" s="3">
        <v>2.7999999999999998E-4</v>
      </c>
      <c r="GM41" s="3">
        <v>6.9999999999999994E-5</v>
      </c>
      <c r="GN41" s="3">
        <v>5.5999999999999995E-4</v>
      </c>
      <c r="GO41" s="3">
        <v>0</v>
      </c>
    </row>
    <row r="42" spans="1:197">
      <c r="A42" s="3" t="s">
        <v>182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6.9999999999999994E-5</v>
      </c>
      <c r="U42" s="3">
        <v>1.0399999999999999E-3</v>
      </c>
      <c r="V42" s="3">
        <v>2.4199999999999999E-2</v>
      </c>
      <c r="W42" s="3">
        <v>2.886E-2</v>
      </c>
      <c r="X42" s="3">
        <v>3.8429999999999999E-2</v>
      </c>
      <c r="Y42" s="3">
        <v>9.75E-3</v>
      </c>
      <c r="Z42" s="3">
        <v>4.3619999999999999E-2</v>
      </c>
      <c r="AA42" s="3">
        <v>3.16E-3</v>
      </c>
      <c r="AB42" s="3">
        <v>9.2000000000000003E-4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4.8999999999999998E-4</v>
      </c>
      <c r="AJ42" s="3">
        <v>8.0099999999999998E-3</v>
      </c>
      <c r="AK42" s="3">
        <v>3.542E-2</v>
      </c>
      <c r="AL42" s="3">
        <v>3.8120000000000001E-2</v>
      </c>
      <c r="AM42" s="3">
        <v>5.0959999999999998E-2</v>
      </c>
      <c r="AN42" s="3">
        <v>6.2500000000000003E-3</v>
      </c>
      <c r="AO42" s="3">
        <v>3.0710000000000001E-2</v>
      </c>
      <c r="AP42" s="3">
        <v>1.059E-2</v>
      </c>
      <c r="AQ42" s="3">
        <v>1.4300000000000001E-3</v>
      </c>
      <c r="AR42" s="3">
        <v>0</v>
      </c>
      <c r="AS42" s="3">
        <v>1.3999999999999999E-4</v>
      </c>
      <c r="AT42" s="3">
        <v>0.35360999999999998</v>
      </c>
      <c r="AU42" s="3">
        <v>3.5810000000000002E-2</v>
      </c>
      <c r="AV42" s="3">
        <v>0</v>
      </c>
      <c r="AW42" s="3">
        <v>0</v>
      </c>
      <c r="AX42" s="3">
        <v>7.7999999999999999E-4</v>
      </c>
      <c r="AY42" s="3">
        <v>1.1809999999999999E-2</v>
      </c>
      <c r="AZ42" s="3">
        <v>2.0809999999999999E-2</v>
      </c>
      <c r="BA42" s="3">
        <v>1.9709999999999998E-2</v>
      </c>
      <c r="BB42" s="3">
        <v>2.5839999999999998E-2</v>
      </c>
      <c r="BC42" s="3">
        <v>3.7499999999999999E-3</v>
      </c>
      <c r="BD42" s="3">
        <v>1.35E-2</v>
      </c>
      <c r="BE42" s="3">
        <v>1.7080000000000001E-2</v>
      </c>
      <c r="BF42" s="3">
        <v>1.1199999999999999E-3</v>
      </c>
      <c r="BG42" s="3">
        <v>1.1E-4</v>
      </c>
      <c r="BH42" s="3">
        <v>1.6000000000000001E-4</v>
      </c>
      <c r="BI42" s="3">
        <v>0.33217000000000002</v>
      </c>
      <c r="BJ42" s="3">
        <v>0.33266000000000001</v>
      </c>
      <c r="BK42" s="3">
        <v>0</v>
      </c>
      <c r="BL42" s="3">
        <v>0</v>
      </c>
      <c r="BM42" s="3">
        <v>0</v>
      </c>
      <c r="BN42" s="3">
        <v>9.1E-4</v>
      </c>
      <c r="BO42" s="3">
        <v>1.188E-2</v>
      </c>
      <c r="BP42" s="3">
        <v>0.01</v>
      </c>
      <c r="BQ42" s="3">
        <v>1.294E-2</v>
      </c>
      <c r="BR42" s="3">
        <v>2.0699999999999998E-3</v>
      </c>
      <c r="BS42" s="3">
        <v>8.5699999999999995E-3</v>
      </c>
      <c r="BT42" s="3">
        <v>1.0410000000000001E-2</v>
      </c>
      <c r="BU42" s="3">
        <v>6.8000000000000005E-4</v>
      </c>
      <c r="BV42" s="3">
        <v>5.0000000000000002E-5</v>
      </c>
      <c r="BW42" s="3">
        <v>6.9999999999999994E-5</v>
      </c>
      <c r="BX42" s="3">
        <v>0.14205999999999999</v>
      </c>
      <c r="BY42" s="3">
        <v>0.48287999999999998</v>
      </c>
      <c r="BZ42" s="3">
        <v>0</v>
      </c>
      <c r="CA42" s="3">
        <v>0</v>
      </c>
      <c r="CB42" s="3">
        <v>0</v>
      </c>
      <c r="CC42" s="3">
        <v>7.1000000000000002E-4</v>
      </c>
      <c r="CD42" s="3">
        <v>8.43E-3</v>
      </c>
      <c r="CE42" s="3">
        <v>6.9899999999999997E-3</v>
      </c>
      <c r="CF42" s="3">
        <v>9.0799999999999995E-3</v>
      </c>
      <c r="CG42" s="3">
        <v>1.49E-3</v>
      </c>
      <c r="CH42" s="3">
        <v>4.2199999999999998E-3</v>
      </c>
      <c r="CI42" s="3">
        <v>4.9199999999999999E-3</v>
      </c>
      <c r="CJ42" s="3">
        <v>2.3000000000000001E-4</v>
      </c>
      <c r="CK42" s="3">
        <v>2.0000000000000002E-5</v>
      </c>
      <c r="CL42" s="3">
        <v>4.0000000000000003E-5</v>
      </c>
      <c r="CM42" s="3">
        <v>8.2580000000000001E-2</v>
      </c>
      <c r="CN42" s="3">
        <v>0.53854000000000002</v>
      </c>
      <c r="CO42" s="3">
        <v>0</v>
      </c>
      <c r="CP42" s="3">
        <v>0</v>
      </c>
      <c r="CQ42" s="3">
        <v>0</v>
      </c>
      <c r="CR42" s="3">
        <v>5.4000000000000001E-4</v>
      </c>
      <c r="CS42" s="3">
        <v>6.0099999999999997E-3</v>
      </c>
      <c r="CT42" s="3">
        <v>4.9699999999999996E-3</v>
      </c>
      <c r="CU42" s="3">
        <v>6.3899999999999998E-3</v>
      </c>
      <c r="CV42" s="3">
        <v>1.24E-3</v>
      </c>
      <c r="CW42" s="3">
        <v>2.2159999999999999E-2</v>
      </c>
      <c r="CX42" s="3">
        <v>1.4630000000000001E-2</v>
      </c>
      <c r="CY42" s="3">
        <v>2.7999999999999998E-4</v>
      </c>
      <c r="CZ42" s="3">
        <v>0</v>
      </c>
      <c r="DA42" s="3">
        <v>0</v>
      </c>
      <c r="DB42" s="3">
        <v>4.0059999999999998E-2</v>
      </c>
      <c r="DC42" s="3">
        <v>0.53481999999999996</v>
      </c>
      <c r="DD42" s="3">
        <v>0</v>
      </c>
      <c r="DE42" s="3">
        <v>0</v>
      </c>
      <c r="DF42" s="3">
        <v>0</v>
      </c>
      <c r="DG42" s="3">
        <v>2.3000000000000001E-4</v>
      </c>
      <c r="DH42" s="3">
        <v>3.5300000000000002E-3</v>
      </c>
      <c r="DI42" s="3">
        <v>2.97E-3</v>
      </c>
      <c r="DJ42" s="3">
        <v>3.6600000000000001E-3</v>
      </c>
      <c r="DK42" s="3">
        <v>2.0000000000000001E-4</v>
      </c>
      <c r="DL42" s="3">
        <v>7.7000000000000002E-3</v>
      </c>
      <c r="DM42" s="3">
        <v>3.81E-3</v>
      </c>
      <c r="DN42" s="3">
        <v>0</v>
      </c>
      <c r="DO42" s="3">
        <v>0</v>
      </c>
      <c r="DP42" s="3">
        <v>0</v>
      </c>
      <c r="DQ42" s="3">
        <v>2.664E-2</v>
      </c>
      <c r="DR42" s="3">
        <v>0.51234000000000002</v>
      </c>
      <c r="DS42" s="3">
        <v>0</v>
      </c>
      <c r="DT42" s="3">
        <v>0</v>
      </c>
      <c r="DU42" s="3">
        <v>0</v>
      </c>
      <c r="DV42" s="3">
        <v>0</v>
      </c>
      <c r="DW42" s="3">
        <v>2.0100000000000001E-3</v>
      </c>
      <c r="DX42" s="3">
        <v>1.66E-3</v>
      </c>
      <c r="DY42" s="3">
        <v>2.1199999999999999E-3</v>
      </c>
      <c r="DZ42" s="3">
        <v>2.5000000000000001E-4</v>
      </c>
      <c r="EA42" s="3">
        <v>4.8599999999999997E-3</v>
      </c>
      <c r="EB42" s="3">
        <v>2.0999999999999999E-3</v>
      </c>
      <c r="EC42" s="3">
        <v>0</v>
      </c>
      <c r="ED42" s="3">
        <v>0</v>
      </c>
      <c r="EE42" s="3">
        <v>0</v>
      </c>
      <c r="EF42" s="3">
        <v>1.2659999999999999E-2</v>
      </c>
      <c r="EG42" s="3">
        <v>0.47600999999999999</v>
      </c>
      <c r="EH42" s="3">
        <v>0</v>
      </c>
      <c r="EI42" s="3">
        <v>0</v>
      </c>
      <c r="EJ42" s="3">
        <v>0</v>
      </c>
      <c r="EK42" s="3">
        <v>1.1800000000000001E-3</v>
      </c>
      <c r="EL42" s="3">
        <v>1.1299999999999999E-3</v>
      </c>
      <c r="EM42" s="3">
        <v>2.1800000000000001E-3</v>
      </c>
      <c r="EN42" s="3">
        <v>2.4399999999999999E-3</v>
      </c>
      <c r="EO42" s="3">
        <v>3.3E-4</v>
      </c>
      <c r="EP42" s="3">
        <v>6.0800000000000003E-3</v>
      </c>
      <c r="EQ42" s="3">
        <v>6.2E-4</v>
      </c>
      <c r="ER42" s="3">
        <v>0</v>
      </c>
      <c r="ES42" s="3">
        <v>0</v>
      </c>
      <c r="ET42" s="3">
        <v>0</v>
      </c>
      <c r="EU42" s="3">
        <v>7.7000000000000002E-3</v>
      </c>
      <c r="EV42" s="3">
        <v>0</v>
      </c>
      <c r="EW42" s="3">
        <v>0</v>
      </c>
      <c r="EX42" s="3">
        <v>0</v>
      </c>
      <c r="EY42" s="3">
        <v>0</v>
      </c>
      <c r="EZ42" s="3">
        <v>0</v>
      </c>
      <c r="FA42" s="3">
        <v>1.48E-3</v>
      </c>
      <c r="FB42" s="3">
        <v>0</v>
      </c>
      <c r="FC42" s="3">
        <v>0</v>
      </c>
      <c r="FD42" s="3">
        <v>0</v>
      </c>
      <c r="FE42" s="3">
        <v>0</v>
      </c>
      <c r="FF42" s="3">
        <v>0</v>
      </c>
      <c r="FG42" s="3">
        <v>0</v>
      </c>
      <c r="FH42" s="3">
        <v>0</v>
      </c>
      <c r="FI42" s="3">
        <v>0</v>
      </c>
      <c r="FJ42" s="3">
        <v>0</v>
      </c>
      <c r="FK42" s="3">
        <v>0</v>
      </c>
      <c r="FL42" s="3">
        <v>0</v>
      </c>
      <c r="FM42" s="3">
        <v>0</v>
      </c>
      <c r="FN42" s="3">
        <v>4.4999999999999999E-4</v>
      </c>
      <c r="FO42" s="3">
        <v>7.3400000000000002E-3</v>
      </c>
      <c r="FP42" s="3">
        <v>2.4109999999999999E-2</v>
      </c>
      <c r="FQ42" s="3">
        <v>2.4160000000000001E-2</v>
      </c>
      <c r="FR42" s="3">
        <v>3.1820000000000001E-2</v>
      </c>
      <c r="FS42" s="3">
        <v>4.2100000000000002E-3</v>
      </c>
      <c r="FT42" s="3">
        <v>1.8589999999999999E-2</v>
      </c>
      <c r="FU42" s="3">
        <v>1.2699999999999999E-2</v>
      </c>
      <c r="FV42" s="3">
        <v>1.1100000000000001E-3</v>
      </c>
      <c r="FW42" s="3">
        <v>5.0000000000000002E-5</v>
      </c>
      <c r="FX42" s="3">
        <v>1.2E-4</v>
      </c>
      <c r="FY42" s="3">
        <v>0.28588000000000002</v>
      </c>
      <c r="FZ42" s="3">
        <v>0.27978999999999998</v>
      </c>
      <c r="GA42" s="3">
        <v>0</v>
      </c>
      <c r="GB42" s="3">
        <v>0</v>
      </c>
      <c r="GC42" s="3">
        <v>0</v>
      </c>
      <c r="GD42" s="3">
        <v>4.8000000000000001E-4</v>
      </c>
      <c r="GE42" s="3">
        <v>4.8700000000000002E-3</v>
      </c>
      <c r="GF42" s="3">
        <v>4.0600000000000002E-3</v>
      </c>
      <c r="GG42" s="3">
        <v>5.1799999999999997E-3</v>
      </c>
      <c r="GH42" s="3">
        <v>8.0000000000000004E-4</v>
      </c>
      <c r="GI42" s="3">
        <v>8.8100000000000001E-3</v>
      </c>
      <c r="GJ42" s="3">
        <v>5.6299999999999996E-3</v>
      </c>
      <c r="GK42" s="3">
        <v>1.2999999999999999E-4</v>
      </c>
      <c r="GL42" s="3">
        <v>1.0000000000000001E-5</v>
      </c>
      <c r="GM42" s="3">
        <v>1.0000000000000001E-5</v>
      </c>
      <c r="GN42" s="3">
        <v>3.8280000000000002E-2</v>
      </c>
      <c r="GO42" s="3">
        <v>0.41621000000000002</v>
      </c>
    </row>
    <row r="43" spans="1:197">
      <c r="A43" s="3" t="s">
        <v>183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1.3999999999999999E-4</v>
      </c>
      <c r="U43" s="3">
        <v>2.3500000000000001E-3</v>
      </c>
      <c r="V43" s="3">
        <v>5.3039999999999997E-2</v>
      </c>
      <c r="W43" s="3">
        <v>6.5019999999999994E-2</v>
      </c>
      <c r="X43" s="3">
        <v>7.2840000000000002E-2</v>
      </c>
      <c r="Y43" s="3">
        <v>0.14019000000000001</v>
      </c>
      <c r="Z43" s="3">
        <v>0.19231000000000001</v>
      </c>
      <c r="AA43" s="3">
        <v>0.23676</v>
      </c>
      <c r="AB43" s="3">
        <v>0.33479999999999999</v>
      </c>
      <c r="AC43" s="3">
        <v>0.1</v>
      </c>
      <c r="AD43" s="3">
        <v>1.6000000000000001E-4</v>
      </c>
      <c r="AE43" s="3">
        <v>0</v>
      </c>
      <c r="AF43" s="3">
        <v>0</v>
      </c>
      <c r="AG43" s="3">
        <v>0</v>
      </c>
      <c r="AH43" s="3">
        <v>0</v>
      </c>
      <c r="AI43" s="3">
        <v>1.06E-3</v>
      </c>
      <c r="AJ43" s="3">
        <v>1.753E-2</v>
      </c>
      <c r="AK43" s="3">
        <v>7.8329999999999997E-2</v>
      </c>
      <c r="AL43" s="3">
        <v>8.7779999999999997E-2</v>
      </c>
      <c r="AM43" s="3">
        <v>0.10025000000000001</v>
      </c>
      <c r="AN43" s="3">
        <v>7.4999999999999997E-2</v>
      </c>
      <c r="AO43" s="3">
        <v>7.3080000000000006E-2</v>
      </c>
      <c r="AP43" s="3">
        <v>0.13524</v>
      </c>
      <c r="AQ43" s="3">
        <v>0.1472</v>
      </c>
      <c r="AR43" s="3">
        <v>9.3369999999999995E-2</v>
      </c>
      <c r="AS43" s="3">
        <v>1.7000000000000001E-4</v>
      </c>
      <c r="AT43" s="3">
        <v>0</v>
      </c>
      <c r="AU43" s="3">
        <v>0</v>
      </c>
      <c r="AV43" s="3">
        <v>0</v>
      </c>
      <c r="AW43" s="3">
        <v>0</v>
      </c>
      <c r="AX43" s="3">
        <v>1.89E-3</v>
      </c>
      <c r="AY43" s="3">
        <v>3.099E-2</v>
      </c>
      <c r="AZ43" s="3">
        <v>5.5640000000000002E-2</v>
      </c>
      <c r="BA43" s="3">
        <v>5.4449999999999998E-2</v>
      </c>
      <c r="BB43" s="3">
        <v>6.0650000000000003E-2</v>
      </c>
      <c r="BC43" s="3">
        <v>1.5879999999999998E-2</v>
      </c>
      <c r="BD43" s="3">
        <v>1.503E-2</v>
      </c>
      <c r="BE43" s="3">
        <v>5.8650000000000001E-2</v>
      </c>
      <c r="BF43" s="3">
        <v>6.7479999999999998E-2</v>
      </c>
      <c r="BG43" s="3">
        <v>2.3390000000000001E-2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1.8000000000000001E-4</v>
      </c>
      <c r="BN43" s="3">
        <v>2.48E-3</v>
      </c>
      <c r="BO43" s="3">
        <v>3.143E-2</v>
      </c>
      <c r="BP43" s="3">
        <v>2.7109999999999999E-2</v>
      </c>
      <c r="BQ43" s="3">
        <v>2.9360000000000001E-2</v>
      </c>
      <c r="BR43" s="3">
        <v>6.3800000000000003E-3</v>
      </c>
      <c r="BS43" s="3">
        <v>6.1199999999999996E-3</v>
      </c>
      <c r="BT43" s="3">
        <v>2.87E-2</v>
      </c>
      <c r="BU43" s="3">
        <v>2.869E-2</v>
      </c>
      <c r="BV43" s="3">
        <v>8.1700000000000002E-3</v>
      </c>
      <c r="BW43" s="3">
        <v>0</v>
      </c>
      <c r="BX43" s="3">
        <v>0</v>
      </c>
      <c r="BY43" s="3">
        <v>0</v>
      </c>
      <c r="BZ43" s="3">
        <v>0</v>
      </c>
      <c r="CA43" s="3">
        <v>0</v>
      </c>
      <c r="CB43" s="3">
        <v>6.9999999999999994E-5</v>
      </c>
      <c r="CC43" s="3">
        <v>1.74E-3</v>
      </c>
      <c r="CD43" s="3">
        <v>2.23E-2</v>
      </c>
      <c r="CE43" s="3">
        <v>1.8880000000000001E-2</v>
      </c>
      <c r="CF43" s="3">
        <v>2.0129999999999999E-2</v>
      </c>
      <c r="CG43" s="3">
        <v>5.5799999999999999E-3</v>
      </c>
      <c r="CH43" s="3">
        <v>3.96E-3</v>
      </c>
      <c r="CI43" s="3">
        <v>1.447E-2</v>
      </c>
      <c r="CJ43" s="3">
        <v>1.7010000000000001E-2</v>
      </c>
      <c r="CK43" s="3">
        <v>5.5199999999999997E-3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9.0000000000000006E-5</v>
      </c>
      <c r="CR43" s="3">
        <v>1.23E-3</v>
      </c>
      <c r="CS43" s="3">
        <v>1.593E-2</v>
      </c>
      <c r="CT43" s="3">
        <v>1.337E-2</v>
      </c>
      <c r="CU43" s="3">
        <v>1.406E-2</v>
      </c>
      <c r="CV43" s="3">
        <v>3.14E-3</v>
      </c>
      <c r="CW43" s="3">
        <v>2.1299999999999999E-3</v>
      </c>
      <c r="CX43" s="3">
        <v>9.3500000000000007E-3</v>
      </c>
      <c r="CY43" s="3">
        <v>9.8700000000000003E-3</v>
      </c>
      <c r="CZ43" s="3">
        <v>4.5999999999999999E-3</v>
      </c>
      <c r="DA43" s="3">
        <v>0</v>
      </c>
      <c r="DB43" s="3">
        <v>0</v>
      </c>
      <c r="DC43" s="3">
        <v>0</v>
      </c>
      <c r="DD43" s="3">
        <v>0</v>
      </c>
      <c r="DE43" s="3">
        <v>0</v>
      </c>
      <c r="DF43" s="3">
        <v>0</v>
      </c>
      <c r="DG43" s="3">
        <v>7.9000000000000001E-4</v>
      </c>
      <c r="DH43" s="3">
        <v>9.3500000000000007E-3</v>
      </c>
      <c r="DI43" s="3">
        <v>7.7799999999999996E-3</v>
      </c>
      <c r="DJ43" s="3">
        <v>8.1300000000000001E-3</v>
      </c>
      <c r="DK43" s="3">
        <v>9.7999999999999997E-4</v>
      </c>
      <c r="DL43" s="3">
        <v>5.6999999999999998E-4</v>
      </c>
      <c r="DM43" s="3">
        <v>3.9199999999999999E-3</v>
      </c>
      <c r="DN43" s="3">
        <v>7.3200000000000001E-3</v>
      </c>
      <c r="DO43" s="3">
        <v>1.89E-3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0</v>
      </c>
      <c r="DV43" s="3">
        <v>4.4000000000000002E-4</v>
      </c>
      <c r="DW43" s="3">
        <v>4.9699999999999996E-3</v>
      </c>
      <c r="DX43" s="3">
        <v>4.1000000000000003E-3</v>
      </c>
      <c r="DY43" s="3">
        <v>4.3299999999999996E-3</v>
      </c>
      <c r="DZ43" s="3">
        <v>5.1000000000000004E-4</v>
      </c>
      <c r="EA43" s="3">
        <v>0</v>
      </c>
      <c r="EB43" s="3">
        <v>2.33E-3</v>
      </c>
      <c r="EC43" s="3">
        <v>3.0200000000000001E-3</v>
      </c>
      <c r="ED43" s="3">
        <v>1.83E-3</v>
      </c>
      <c r="EE43" s="3">
        <v>0</v>
      </c>
      <c r="EF43" s="3">
        <v>0</v>
      </c>
      <c r="EG43" s="3">
        <v>0</v>
      </c>
      <c r="EH43" s="3">
        <v>0</v>
      </c>
      <c r="EI43" s="3">
        <v>0</v>
      </c>
      <c r="EJ43" s="3">
        <v>2.0000000000000001E-4</v>
      </c>
      <c r="EK43" s="3">
        <v>3.6800000000000001E-3</v>
      </c>
      <c r="EL43" s="3">
        <v>2.99E-3</v>
      </c>
      <c r="EM43" s="3">
        <v>5.3899999999999998E-3</v>
      </c>
      <c r="EN43" s="3">
        <v>5.7099999999999998E-3</v>
      </c>
      <c r="EO43" s="3">
        <v>1.17E-3</v>
      </c>
      <c r="EP43" s="3">
        <v>8.0000000000000004E-4</v>
      </c>
      <c r="EQ43" s="3">
        <v>2.14E-3</v>
      </c>
      <c r="ER43" s="3">
        <v>2.1900000000000001E-3</v>
      </c>
      <c r="ES43" s="3">
        <v>6.9999999999999999E-4</v>
      </c>
      <c r="ET43" s="3">
        <v>0</v>
      </c>
      <c r="EU43" s="3">
        <v>0</v>
      </c>
      <c r="EV43" s="3">
        <v>0</v>
      </c>
      <c r="EW43" s="3">
        <v>0</v>
      </c>
      <c r="EX43" s="3">
        <v>0</v>
      </c>
      <c r="EY43" s="3">
        <v>0</v>
      </c>
      <c r="EZ43" s="3">
        <v>0</v>
      </c>
      <c r="FA43" s="3">
        <v>4.62E-3</v>
      </c>
      <c r="FB43" s="3">
        <v>0</v>
      </c>
      <c r="FC43" s="3">
        <v>0</v>
      </c>
      <c r="FD43" s="3">
        <v>0</v>
      </c>
      <c r="FE43" s="3">
        <v>0</v>
      </c>
      <c r="FF43" s="3">
        <v>0</v>
      </c>
      <c r="FG43" s="3">
        <v>0</v>
      </c>
      <c r="FH43" s="3">
        <v>0</v>
      </c>
      <c r="FI43" s="3">
        <v>0</v>
      </c>
      <c r="FJ43" s="3">
        <v>0</v>
      </c>
      <c r="FK43" s="3">
        <v>0</v>
      </c>
      <c r="FL43" s="3">
        <v>0</v>
      </c>
      <c r="FM43" s="3">
        <v>0</v>
      </c>
      <c r="FN43" s="3">
        <v>1.09E-3</v>
      </c>
      <c r="FO43" s="3">
        <v>1.7899999999999999E-2</v>
      </c>
      <c r="FP43" s="3">
        <v>5.9420000000000001E-2</v>
      </c>
      <c r="FQ43" s="3">
        <v>6.164E-2</v>
      </c>
      <c r="FR43" s="3">
        <v>6.8900000000000003E-2</v>
      </c>
      <c r="FS43" s="3">
        <v>3.7679999999999998E-2</v>
      </c>
      <c r="FT43" s="3">
        <v>3.6139999999999999E-2</v>
      </c>
      <c r="FU43" s="3">
        <v>8.0430000000000001E-2</v>
      </c>
      <c r="FV43" s="3">
        <v>8.5709999999999995E-2</v>
      </c>
      <c r="FW43" s="3">
        <v>4.3650000000000001E-2</v>
      </c>
      <c r="FX43" s="3">
        <v>6.0000000000000002E-5</v>
      </c>
      <c r="FY43" s="3">
        <v>0</v>
      </c>
      <c r="FZ43" s="3">
        <v>0</v>
      </c>
      <c r="GA43" s="3">
        <v>0</v>
      </c>
      <c r="GB43" s="3">
        <v>0</v>
      </c>
      <c r="GC43" s="3">
        <v>6.0000000000000002E-5</v>
      </c>
      <c r="GD43" s="3">
        <v>1.3500000000000001E-3</v>
      </c>
      <c r="GE43" s="3">
        <v>1.29E-2</v>
      </c>
      <c r="GF43" s="3">
        <v>1.0800000000000001E-2</v>
      </c>
      <c r="GG43" s="3">
        <v>1.137E-2</v>
      </c>
      <c r="GH43" s="3">
        <v>2.5999999999999999E-3</v>
      </c>
      <c r="GI43" s="3">
        <v>1.73E-3</v>
      </c>
      <c r="GJ43" s="3">
        <v>7.2100000000000003E-3</v>
      </c>
      <c r="GK43" s="3">
        <v>8.6400000000000001E-3</v>
      </c>
      <c r="GL43" s="3">
        <v>3.1099999999999999E-3</v>
      </c>
      <c r="GM43" s="3">
        <v>0</v>
      </c>
      <c r="GN43" s="3">
        <v>0</v>
      </c>
      <c r="GO43" s="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BO43"/>
  <sheetViews>
    <sheetView workbookViewId="0">
      <selection activeCell="B4" sqref="B4"/>
    </sheetView>
  </sheetViews>
  <sheetFormatPr defaultColWidth="9.140625" defaultRowHeight="15"/>
  <cols>
    <col min="1" max="2" width="20.7109375" customWidth="1"/>
    <col min="3" max="3" width="21.28515625" style="123" customWidth="1"/>
    <col min="4" max="4" width="20" style="123" customWidth="1"/>
    <col min="5" max="5" width="29.42578125" style="123" customWidth="1"/>
  </cols>
  <sheetData>
    <row r="1" spans="1:67" ht="15.75" thickBot="1"/>
    <row r="2" spans="1:67" s="12" customFormat="1" ht="81.75" customHeight="1" thickBot="1">
      <c r="C2" s="124" t="s">
        <v>256</v>
      </c>
      <c r="D2" s="125" t="s">
        <v>257</v>
      </c>
      <c r="E2" s="126" t="s">
        <v>258</v>
      </c>
      <c r="F2" s="12" t="s">
        <v>259</v>
      </c>
      <c r="AK2" s="12" t="s">
        <v>260</v>
      </c>
    </row>
    <row r="3" spans="1:67">
      <c r="C3" s="152" t="s">
        <v>261</v>
      </c>
      <c r="D3" s="154" t="s">
        <v>262</v>
      </c>
      <c r="E3" s="156" t="s">
        <v>262</v>
      </c>
      <c r="F3" t="s">
        <v>263</v>
      </c>
      <c r="G3" t="s">
        <v>241</v>
      </c>
      <c r="H3" t="s">
        <v>242</v>
      </c>
      <c r="I3" t="s">
        <v>243</v>
      </c>
      <c r="J3" t="s">
        <v>244</v>
      </c>
      <c r="K3" t="s">
        <v>245</v>
      </c>
      <c r="L3" t="s">
        <v>246</v>
      </c>
      <c r="M3" t="s">
        <v>247</v>
      </c>
      <c r="N3" t="s">
        <v>248</v>
      </c>
      <c r="O3" t="s">
        <v>249</v>
      </c>
      <c r="P3" t="s">
        <v>250</v>
      </c>
      <c r="Q3" t="s">
        <v>251</v>
      </c>
      <c r="R3" t="s">
        <v>252</v>
      </c>
      <c r="S3" t="s">
        <v>253</v>
      </c>
      <c r="T3" t="s">
        <v>254</v>
      </c>
      <c r="U3" t="s">
        <v>137</v>
      </c>
      <c r="V3" t="s">
        <v>138</v>
      </c>
      <c r="W3" t="s">
        <v>139</v>
      </c>
      <c r="X3" t="s">
        <v>140</v>
      </c>
      <c r="Y3" t="s">
        <v>141</v>
      </c>
      <c r="Z3" t="s">
        <v>142</v>
      </c>
      <c r="AA3" t="s">
        <v>143</v>
      </c>
      <c r="AB3" t="s">
        <v>144</v>
      </c>
      <c r="AC3" t="s">
        <v>264</v>
      </c>
      <c r="AD3" t="s">
        <v>265</v>
      </c>
      <c r="AE3" t="s">
        <v>266</v>
      </c>
      <c r="AF3" t="s">
        <v>267</v>
      </c>
      <c r="AG3" t="s">
        <v>268</v>
      </c>
      <c r="AH3" t="s">
        <v>269</v>
      </c>
      <c r="AI3" t="s">
        <v>270</v>
      </c>
      <c r="AJ3" t="s">
        <v>271</v>
      </c>
      <c r="AK3" t="s">
        <v>263</v>
      </c>
      <c r="AL3" t="s">
        <v>241</v>
      </c>
      <c r="AM3" t="s">
        <v>242</v>
      </c>
      <c r="AN3" t="s">
        <v>243</v>
      </c>
      <c r="AO3" t="s">
        <v>244</v>
      </c>
      <c r="AP3" t="s">
        <v>245</v>
      </c>
      <c r="AQ3" t="s">
        <v>246</v>
      </c>
      <c r="AR3" t="s">
        <v>247</v>
      </c>
      <c r="AS3" t="s">
        <v>248</v>
      </c>
      <c r="AT3" t="s">
        <v>249</v>
      </c>
      <c r="AU3" t="s">
        <v>250</v>
      </c>
      <c r="AV3" t="s">
        <v>251</v>
      </c>
      <c r="AW3" t="s">
        <v>252</v>
      </c>
      <c r="AX3" t="s">
        <v>253</v>
      </c>
      <c r="AY3" t="s">
        <v>254</v>
      </c>
      <c r="AZ3" t="s">
        <v>137</v>
      </c>
      <c r="BA3" t="s">
        <v>138</v>
      </c>
      <c r="BB3" t="s">
        <v>139</v>
      </c>
      <c r="BC3" t="s">
        <v>140</v>
      </c>
      <c r="BD3" t="s">
        <v>141</v>
      </c>
      <c r="BE3" t="s">
        <v>142</v>
      </c>
      <c r="BF3" t="s">
        <v>143</v>
      </c>
      <c r="BG3" t="s">
        <v>144</v>
      </c>
      <c r="BH3" t="s">
        <v>264</v>
      </c>
      <c r="BI3" t="s">
        <v>265</v>
      </c>
      <c r="BJ3" t="s">
        <v>266</v>
      </c>
      <c r="BK3" t="s">
        <v>267</v>
      </c>
      <c r="BL3" t="s">
        <v>268</v>
      </c>
      <c r="BM3" t="s">
        <v>269</v>
      </c>
      <c r="BN3" t="s">
        <v>270</v>
      </c>
      <c r="BO3" t="s">
        <v>271</v>
      </c>
    </row>
    <row r="4" spans="1:67" ht="15.75" thickBot="1">
      <c r="A4" s="102" t="s">
        <v>98</v>
      </c>
      <c r="B4" s="103" t="s">
        <v>96</v>
      </c>
      <c r="C4" s="153"/>
      <c r="D4" s="155"/>
      <c r="E4" s="157"/>
    </row>
    <row r="5" spans="1:67">
      <c r="A5" t="s">
        <v>95</v>
      </c>
      <c r="C5" s="123">
        <v>23193</v>
      </c>
      <c r="D5" s="123">
        <v>13109</v>
      </c>
      <c r="E5" s="123">
        <v>210</v>
      </c>
      <c r="F5">
        <v>0</v>
      </c>
      <c r="G5">
        <v>0</v>
      </c>
      <c r="H5">
        <v>0</v>
      </c>
      <c r="I5">
        <v>0</v>
      </c>
      <c r="J5">
        <v>4</v>
      </c>
      <c r="K5">
        <v>63</v>
      </c>
      <c r="L5">
        <v>255</v>
      </c>
      <c r="M5">
        <v>414</v>
      </c>
      <c r="N5">
        <v>549</v>
      </c>
      <c r="O5">
        <v>594</v>
      </c>
      <c r="P5">
        <v>647</v>
      </c>
      <c r="Q5">
        <v>803</v>
      </c>
      <c r="R5">
        <v>928</v>
      </c>
      <c r="S5">
        <v>995</v>
      </c>
      <c r="T5">
        <v>1172</v>
      </c>
      <c r="U5">
        <v>1317</v>
      </c>
      <c r="V5">
        <v>1494</v>
      </c>
      <c r="W5">
        <v>1421</v>
      </c>
      <c r="X5">
        <v>1359</v>
      </c>
      <c r="Y5">
        <v>1327</v>
      </c>
      <c r="Z5">
        <v>1279</v>
      </c>
      <c r="AA5">
        <v>1216</v>
      </c>
      <c r="AB5">
        <v>1146</v>
      </c>
      <c r="AC5">
        <v>1066</v>
      </c>
      <c r="AD5">
        <v>984</v>
      </c>
      <c r="AE5">
        <v>892</v>
      </c>
      <c r="AF5">
        <v>805</v>
      </c>
      <c r="AG5">
        <v>723</v>
      </c>
      <c r="AH5">
        <v>648</v>
      </c>
      <c r="AI5">
        <v>579</v>
      </c>
      <c r="AJ5">
        <v>516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679</v>
      </c>
      <c r="BC5">
        <v>730</v>
      </c>
      <c r="BD5">
        <v>801</v>
      </c>
      <c r="BE5">
        <v>865</v>
      </c>
      <c r="BF5">
        <v>922</v>
      </c>
      <c r="BG5">
        <v>970</v>
      </c>
      <c r="BH5">
        <v>1007</v>
      </c>
      <c r="BI5">
        <v>1032</v>
      </c>
      <c r="BJ5">
        <v>1039</v>
      </c>
      <c r="BK5">
        <v>1037</v>
      </c>
      <c r="BL5">
        <v>1030</v>
      </c>
      <c r="BM5">
        <v>1017</v>
      </c>
      <c r="BN5">
        <v>1001</v>
      </c>
      <c r="BO5">
        <v>980</v>
      </c>
    </row>
    <row r="6" spans="1:67">
      <c r="A6" t="s">
        <v>146</v>
      </c>
      <c r="C6" s="123">
        <v>1285</v>
      </c>
      <c r="D6" s="123">
        <v>3706</v>
      </c>
      <c r="E6" s="123">
        <v>177</v>
      </c>
      <c r="F6">
        <v>0</v>
      </c>
      <c r="G6">
        <v>0</v>
      </c>
      <c r="H6">
        <v>0</v>
      </c>
      <c r="I6">
        <v>0</v>
      </c>
      <c r="J6">
        <v>0</v>
      </c>
      <c r="K6">
        <v>4</v>
      </c>
      <c r="L6">
        <v>17</v>
      </c>
      <c r="M6">
        <v>29</v>
      </c>
      <c r="N6">
        <v>37</v>
      </c>
      <c r="O6">
        <v>42</v>
      </c>
      <c r="P6">
        <v>47</v>
      </c>
      <c r="Q6">
        <v>59</v>
      </c>
      <c r="R6">
        <v>62</v>
      </c>
      <c r="S6">
        <v>64</v>
      </c>
      <c r="T6">
        <v>67</v>
      </c>
      <c r="U6">
        <v>72</v>
      </c>
      <c r="V6">
        <v>73</v>
      </c>
      <c r="W6">
        <v>70</v>
      </c>
      <c r="X6">
        <v>67</v>
      </c>
      <c r="Y6">
        <v>66</v>
      </c>
      <c r="Z6">
        <v>64</v>
      </c>
      <c r="AA6">
        <v>62</v>
      </c>
      <c r="AB6">
        <v>58</v>
      </c>
      <c r="AC6">
        <v>55</v>
      </c>
      <c r="AD6">
        <v>51</v>
      </c>
      <c r="AE6">
        <v>46</v>
      </c>
      <c r="AF6">
        <v>42</v>
      </c>
      <c r="AG6">
        <v>38</v>
      </c>
      <c r="AH6">
        <v>34</v>
      </c>
      <c r="AI6">
        <v>31</v>
      </c>
      <c r="AJ6">
        <v>27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241</v>
      </c>
      <c r="BC6">
        <v>250</v>
      </c>
      <c r="BD6">
        <v>264</v>
      </c>
      <c r="BE6">
        <v>274</v>
      </c>
      <c r="BF6">
        <v>281</v>
      </c>
      <c r="BG6">
        <v>286</v>
      </c>
      <c r="BH6">
        <v>287</v>
      </c>
      <c r="BI6">
        <v>285</v>
      </c>
      <c r="BJ6">
        <v>278</v>
      </c>
      <c r="BK6">
        <v>270</v>
      </c>
      <c r="BL6">
        <v>262</v>
      </c>
      <c r="BM6">
        <v>252</v>
      </c>
      <c r="BN6">
        <v>243</v>
      </c>
      <c r="BO6">
        <v>233</v>
      </c>
    </row>
    <row r="7" spans="1:67">
      <c r="A7" t="s">
        <v>147</v>
      </c>
      <c r="C7" s="123">
        <v>6374</v>
      </c>
      <c r="D7" s="123">
        <v>4388</v>
      </c>
      <c r="E7" s="123">
        <v>217</v>
      </c>
      <c r="F7">
        <v>0</v>
      </c>
      <c r="G7">
        <v>0</v>
      </c>
      <c r="H7">
        <v>0</v>
      </c>
      <c r="I7">
        <v>0</v>
      </c>
      <c r="J7">
        <v>1</v>
      </c>
      <c r="K7">
        <v>9</v>
      </c>
      <c r="L7">
        <v>36</v>
      </c>
      <c r="M7">
        <v>60</v>
      </c>
      <c r="N7">
        <v>79</v>
      </c>
      <c r="O7">
        <v>87</v>
      </c>
      <c r="P7">
        <v>121</v>
      </c>
      <c r="Q7">
        <v>179</v>
      </c>
      <c r="R7">
        <v>235</v>
      </c>
      <c r="S7">
        <v>261</v>
      </c>
      <c r="T7">
        <v>335</v>
      </c>
      <c r="U7">
        <v>382</v>
      </c>
      <c r="V7">
        <v>473</v>
      </c>
      <c r="W7">
        <v>443</v>
      </c>
      <c r="X7">
        <v>418</v>
      </c>
      <c r="Y7">
        <v>403</v>
      </c>
      <c r="Z7">
        <v>384</v>
      </c>
      <c r="AA7">
        <v>361</v>
      </c>
      <c r="AB7">
        <v>337</v>
      </c>
      <c r="AC7">
        <v>310</v>
      </c>
      <c r="AD7">
        <v>284</v>
      </c>
      <c r="AE7">
        <v>255</v>
      </c>
      <c r="AF7">
        <v>228</v>
      </c>
      <c r="AG7">
        <v>204</v>
      </c>
      <c r="AH7">
        <v>181</v>
      </c>
      <c r="AI7">
        <v>161</v>
      </c>
      <c r="AJ7">
        <v>143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217</v>
      </c>
      <c r="BC7">
        <v>238</v>
      </c>
      <c r="BD7">
        <v>265</v>
      </c>
      <c r="BE7">
        <v>289</v>
      </c>
      <c r="BF7">
        <v>310</v>
      </c>
      <c r="BG7">
        <v>327</v>
      </c>
      <c r="BH7">
        <v>340</v>
      </c>
      <c r="BI7">
        <v>349</v>
      </c>
      <c r="BJ7">
        <v>351</v>
      </c>
      <c r="BK7">
        <v>350</v>
      </c>
      <c r="BL7">
        <v>347</v>
      </c>
      <c r="BM7">
        <v>342</v>
      </c>
      <c r="BN7">
        <v>335</v>
      </c>
      <c r="BO7">
        <v>328</v>
      </c>
    </row>
    <row r="8" spans="1:67">
      <c r="A8" t="s">
        <v>148</v>
      </c>
      <c r="C8" s="123">
        <v>957</v>
      </c>
      <c r="D8" s="123">
        <v>3157</v>
      </c>
      <c r="E8" s="123">
        <v>183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12</v>
      </c>
      <c r="M8">
        <v>19</v>
      </c>
      <c r="N8">
        <v>26</v>
      </c>
      <c r="O8">
        <v>35</v>
      </c>
      <c r="P8">
        <v>43</v>
      </c>
      <c r="Q8">
        <v>48</v>
      </c>
      <c r="R8">
        <v>52</v>
      </c>
      <c r="S8">
        <v>51</v>
      </c>
      <c r="T8">
        <v>54</v>
      </c>
      <c r="U8">
        <v>57</v>
      </c>
      <c r="V8">
        <v>56</v>
      </c>
      <c r="W8">
        <v>53</v>
      </c>
      <c r="X8">
        <v>50</v>
      </c>
      <c r="Y8">
        <v>48</v>
      </c>
      <c r="Z8">
        <v>46</v>
      </c>
      <c r="AA8">
        <v>44</v>
      </c>
      <c r="AB8">
        <v>41</v>
      </c>
      <c r="AC8">
        <v>38</v>
      </c>
      <c r="AD8">
        <v>35</v>
      </c>
      <c r="AE8">
        <v>32</v>
      </c>
      <c r="AF8">
        <v>28</v>
      </c>
      <c r="AG8">
        <v>26</v>
      </c>
      <c r="AH8">
        <v>23</v>
      </c>
      <c r="AI8">
        <v>20</v>
      </c>
      <c r="AJ8">
        <v>18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205</v>
      </c>
      <c r="BC8">
        <v>213</v>
      </c>
      <c r="BD8">
        <v>225</v>
      </c>
      <c r="BE8">
        <v>234</v>
      </c>
      <c r="BF8">
        <v>240</v>
      </c>
      <c r="BG8">
        <v>244</v>
      </c>
      <c r="BH8">
        <v>245</v>
      </c>
      <c r="BI8">
        <v>243</v>
      </c>
      <c r="BJ8">
        <v>237</v>
      </c>
      <c r="BK8">
        <v>230</v>
      </c>
      <c r="BL8">
        <v>222</v>
      </c>
      <c r="BM8">
        <v>214</v>
      </c>
      <c r="BN8">
        <v>206</v>
      </c>
      <c r="BO8">
        <v>197</v>
      </c>
    </row>
    <row r="9" spans="1:67">
      <c r="A9" t="s">
        <v>149</v>
      </c>
      <c r="C9" s="123">
        <v>7470</v>
      </c>
      <c r="D9" s="123">
        <v>696</v>
      </c>
      <c r="E9" s="123">
        <v>292</v>
      </c>
      <c r="F9">
        <v>0</v>
      </c>
      <c r="G9">
        <v>0</v>
      </c>
      <c r="H9">
        <v>0</v>
      </c>
      <c r="I9">
        <v>0</v>
      </c>
      <c r="J9">
        <v>2</v>
      </c>
      <c r="K9">
        <v>31</v>
      </c>
      <c r="L9">
        <v>127</v>
      </c>
      <c r="M9">
        <v>205</v>
      </c>
      <c r="N9">
        <v>262</v>
      </c>
      <c r="O9">
        <v>275</v>
      </c>
      <c r="P9">
        <v>274</v>
      </c>
      <c r="Q9">
        <v>309</v>
      </c>
      <c r="R9">
        <v>327</v>
      </c>
      <c r="S9">
        <v>345</v>
      </c>
      <c r="T9">
        <v>361</v>
      </c>
      <c r="U9">
        <v>388</v>
      </c>
      <c r="V9">
        <v>424</v>
      </c>
      <c r="W9">
        <v>406</v>
      </c>
      <c r="X9">
        <v>391</v>
      </c>
      <c r="Y9">
        <v>385</v>
      </c>
      <c r="Z9">
        <v>374</v>
      </c>
      <c r="AA9">
        <v>358</v>
      </c>
      <c r="AB9">
        <v>340</v>
      </c>
      <c r="AC9">
        <v>318</v>
      </c>
      <c r="AD9">
        <v>295</v>
      </c>
      <c r="AE9">
        <v>269</v>
      </c>
      <c r="AF9">
        <v>244</v>
      </c>
      <c r="AG9">
        <v>221</v>
      </c>
      <c r="AH9">
        <v>199</v>
      </c>
      <c r="AI9">
        <v>178</v>
      </c>
      <c r="AJ9">
        <v>160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2</v>
      </c>
      <c r="BC9">
        <v>7</v>
      </c>
      <c r="BD9">
        <v>13</v>
      </c>
      <c r="BE9">
        <v>21</v>
      </c>
      <c r="BF9">
        <v>30</v>
      </c>
      <c r="BG9">
        <v>40</v>
      </c>
      <c r="BH9">
        <v>49</v>
      </c>
      <c r="BI9">
        <v>58</v>
      </c>
      <c r="BJ9">
        <v>66</v>
      </c>
      <c r="BK9">
        <v>72</v>
      </c>
      <c r="BL9">
        <v>78</v>
      </c>
      <c r="BM9">
        <v>83</v>
      </c>
      <c r="BN9">
        <v>87</v>
      </c>
      <c r="BO9">
        <v>90</v>
      </c>
    </row>
    <row r="10" spans="1:67">
      <c r="A10" t="s">
        <v>150</v>
      </c>
      <c r="C10" s="123">
        <v>7107</v>
      </c>
      <c r="D10" s="123">
        <v>1163</v>
      </c>
      <c r="E10" s="123">
        <v>311</v>
      </c>
      <c r="F10">
        <v>0</v>
      </c>
      <c r="G10">
        <v>0</v>
      </c>
      <c r="H10">
        <v>0</v>
      </c>
      <c r="I10">
        <v>0</v>
      </c>
      <c r="J10">
        <v>1</v>
      </c>
      <c r="K10">
        <v>16</v>
      </c>
      <c r="L10">
        <v>62</v>
      </c>
      <c r="M10">
        <v>102</v>
      </c>
      <c r="N10">
        <v>144</v>
      </c>
      <c r="O10">
        <v>155</v>
      </c>
      <c r="P10">
        <v>162</v>
      </c>
      <c r="Q10">
        <v>208</v>
      </c>
      <c r="R10">
        <v>251</v>
      </c>
      <c r="S10">
        <v>274</v>
      </c>
      <c r="T10">
        <v>354</v>
      </c>
      <c r="U10">
        <v>418</v>
      </c>
      <c r="V10">
        <v>469</v>
      </c>
      <c r="W10">
        <v>449</v>
      </c>
      <c r="X10">
        <v>432</v>
      </c>
      <c r="Y10">
        <v>424</v>
      </c>
      <c r="Z10">
        <v>410</v>
      </c>
      <c r="AA10">
        <v>391</v>
      </c>
      <c r="AB10">
        <v>369</v>
      </c>
      <c r="AC10">
        <v>345</v>
      </c>
      <c r="AD10">
        <v>319</v>
      </c>
      <c r="AE10">
        <v>289</v>
      </c>
      <c r="AF10">
        <v>261</v>
      </c>
      <c r="AG10">
        <v>235</v>
      </c>
      <c r="AH10">
        <v>211</v>
      </c>
      <c r="AI10">
        <v>189</v>
      </c>
      <c r="AJ10">
        <v>168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14</v>
      </c>
      <c r="BC10">
        <v>23</v>
      </c>
      <c r="BD10">
        <v>34</v>
      </c>
      <c r="BE10">
        <v>46</v>
      </c>
      <c r="BF10">
        <v>60</v>
      </c>
      <c r="BG10">
        <v>73</v>
      </c>
      <c r="BH10">
        <v>86</v>
      </c>
      <c r="BI10">
        <v>98</v>
      </c>
      <c r="BJ10">
        <v>107</v>
      </c>
      <c r="BK10">
        <v>115</v>
      </c>
      <c r="BL10">
        <v>121</v>
      </c>
      <c r="BM10">
        <v>126</v>
      </c>
      <c r="BN10">
        <v>130</v>
      </c>
      <c r="BO10">
        <v>132</v>
      </c>
    </row>
    <row r="11" spans="1:67">
      <c r="A11" t="s">
        <v>151</v>
      </c>
      <c r="C11" s="123">
        <v>1388</v>
      </c>
      <c r="D11" s="123">
        <v>3599</v>
      </c>
      <c r="E11" s="123">
        <v>179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19</v>
      </c>
      <c r="M11">
        <v>31</v>
      </c>
      <c r="N11">
        <v>41</v>
      </c>
      <c r="O11">
        <v>46</v>
      </c>
      <c r="P11">
        <v>51</v>
      </c>
      <c r="Q11">
        <v>64</v>
      </c>
      <c r="R11">
        <v>67</v>
      </c>
      <c r="S11">
        <v>69</v>
      </c>
      <c r="T11">
        <v>73</v>
      </c>
      <c r="U11">
        <v>78</v>
      </c>
      <c r="V11">
        <v>78</v>
      </c>
      <c r="W11">
        <v>75</v>
      </c>
      <c r="X11">
        <v>72</v>
      </c>
      <c r="Y11">
        <v>71</v>
      </c>
      <c r="Z11">
        <v>69</v>
      </c>
      <c r="AA11">
        <v>66</v>
      </c>
      <c r="AB11">
        <v>63</v>
      </c>
      <c r="AC11">
        <v>59</v>
      </c>
      <c r="AD11">
        <v>55</v>
      </c>
      <c r="AE11">
        <v>50</v>
      </c>
      <c r="AF11">
        <v>45</v>
      </c>
      <c r="AG11">
        <v>41</v>
      </c>
      <c r="AH11">
        <v>37</v>
      </c>
      <c r="AI11">
        <v>33</v>
      </c>
      <c r="AJ11">
        <v>30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233</v>
      </c>
      <c r="BC11">
        <v>242</v>
      </c>
      <c r="BD11">
        <v>255</v>
      </c>
      <c r="BE11">
        <v>266</v>
      </c>
      <c r="BF11">
        <v>273</v>
      </c>
      <c r="BG11">
        <v>277</v>
      </c>
      <c r="BH11">
        <v>278</v>
      </c>
      <c r="BI11">
        <v>277</v>
      </c>
      <c r="BJ11">
        <v>270</v>
      </c>
      <c r="BK11">
        <v>263</v>
      </c>
      <c r="BL11">
        <v>255</v>
      </c>
      <c r="BM11">
        <v>246</v>
      </c>
      <c r="BN11">
        <v>237</v>
      </c>
      <c r="BO11">
        <v>227</v>
      </c>
    </row>
    <row r="12" spans="1:67">
      <c r="A12" t="s">
        <v>152</v>
      </c>
      <c r="C12" s="123">
        <v>183</v>
      </c>
      <c r="D12" s="123">
        <v>1162</v>
      </c>
      <c r="E12" s="123">
        <v>181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2</v>
      </c>
      <c r="M12">
        <v>3</v>
      </c>
      <c r="N12">
        <v>4</v>
      </c>
      <c r="O12">
        <v>6</v>
      </c>
      <c r="P12">
        <v>8</v>
      </c>
      <c r="Q12">
        <v>9</v>
      </c>
      <c r="R12">
        <v>9</v>
      </c>
      <c r="S12">
        <v>9</v>
      </c>
      <c r="T12">
        <v>10</v>
      </c>
      <c r="U12">
        <v>11</v>
      </c>
      <c r="V12">
        <v>11</v>
      </c>
      <c r="W12">
        <v>10</v>
      </c>
      <c r="X12">
        <v>10</v>
      </c>
      <c r="Y12">
        <v>10</v>
      </c>
      <c r="Z12">
        <v>9</v>
      </c>
      <c r="AA12">
        <v>9</v>
      </c>
      <c r="AB12">
        <v>8</v>
      </c>
      <c r="AC12">
        <v>8</v>
      </c>
      <c r="AD12">
        <v>7</v>
      </c>
      <c r="AE12">
        <v>6</v>
      </c>
      <c r="AF12">
        <v>6</v>
      </c>
      <c r="AG12">
        <v>5</v>
      </c>
      <c r="AH12">
        <v>5</v>
      </c>
      <c r="AI12">
        <v>4</v>
      </c>
      <c r="AJ12">
        <v>4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77</v>
      </c>
      <c r="BC12">
        <v>80</v>
      </c>
      <c r="BD12">
        <v>84</v>
      </c>
      <c r="BE12">
        <v>87</v>
      </c>
      <c r="BF12">
        <v>89</v>
      </c>
      <c r="BG12">
        <v>90</v>
      </c>
      <c r="BH12">
        <v>90</v>
      </c>
      <c r="BI12">
        <v>89</v>
      </c>
      <c r="BJ12">
        <v>87</v>
      </c>
      <c r="BK12">
        <v>84</v>
      </c>
      <c r="BL12">
        <v>81</v>
      </c>
      <c r="BM12">
        <v>78</v>
      </c>
      <c r="BN12">
        <v>75</v>
      </c>
      <c r="BO12">
        <v>72</v>
      </c>
    </row>
    <row r="13" spans="1:67">
      <c r="A13" t="s">
        <v>153</v>
      </c>
      <c r="C13" s="123">
        <v>147</v>
      </c>
      <c r="D13" s="123">
        <v>1268</v>
      </c>
      <c r="E13" s="123">
        <v>177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2</v>
      </c>
      <c r="N13">
        <v>3</v>
      </c>
      <c r="O13">
        <v>4</v>
      </c>
      <c r="P13">
        <v>5</v>
      </c>
      <c r="Q13">
        <v>7</v>
      </c>
      <c r="R13">
        <v>7</v>
      </c>
      <c r="S13">
        <v>7</v>
      </c>
      <c r="T13">
        <v>8</v>
      </c>
      <c r="U13">
        <v>9</v>
      </c>
      <c r="V13">
        <v>9</v>
      </c>
      <c r="W13">
        <v>9</v>
      </c>
      <c r="X13">
        <v>8</v>
      </c>
      <c r="Y13">
        <v>8</v>
      </c>
      <c r="Z13">
        <v>8</v>
      </c>
      <c r="AA13">
        <v>7</v>
      </c>
      <c r="AB13">
        <v>7</v>
      </c>
      <c r="AC13">
        <v>6</v>
      </c>
      <c r="AD13">
        <v>6</v>
      </c>
      <c r="AE13">
        <v>5</v>
      </c>
      <c r="AF13">
        <v>5</v>
      </c>
      <c r="AG13">
        <v>4</v>
      </c>
      <c r="AH13">
        <v>4</v>
      </c>
      <c r="AI13">
        <v>3</v>
      </c>
      <c r="AJ13">
        <v>3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84</v>
      </c>
      <c r="BC13">
        <v>87</v>
      </c>
      <c r="BD13">
        <v>92</v>
      </c>
      <c r="BE13">
        <v>95</v>
      </c>
      <c r="BF13">
        <v>97</v>
      </c>
      <c r="BG13">
        <v>98</v>
      </c>
      <c r="BH13">
        <v>98</v>
      </c>
      <c r="BI13">
        <v>97</v>
      </c>
      <c r="BJ13">
        <v>95</v>
      </c>
      <c r="BK13">
        <v>91</v>
      </c>
      <c r="BL13">
        <v>88</v>
      </c>
      <c r="BM13">
        <v>85</v>
      </c>
      <c r="BN13">
        <v>81</v>
      </c>
      <c r="BO13">
        <v>78</v>
      </c>
    </row>
    <row r="14" spans="1:67">
      <c r="A14" t="s">
        <v>154</v>
      </c>
      <c r="C14" s="123">
        <v>520</v>
      </c>
      <c r="D14" s="123">
        <v>264</v>
      </c>
      <c r="E14" s="123">
        <v>190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7</v>
      </c>
      <c r="M14">
        <v>12</v>
      </c>
      <c r="N14">
        <v>19</v>
      </c>
      <c r="O14">
        <v>18</v>
      </c>
      <c r="P14">
        <v>18</v>
      </c>
      <c r="Q14">
        <v>23</v>
      </c>
      <c r="R14">
        <v>24</v>
      </c>
      <c r="S14">
        <v>25</v>
      </c>
      <c r="T14">
        <v>26</v>
      </c>
      <c r="U14">
        <v>28</v>
      </c>
      <c r="V14">
        <v>28</v>
      </c>
      <c r="W14">
        <v>27</v>
      </c>
      <c r="X14">
        <v>27</v>
      </c>
      <c r="Y14">
        <v>26</v>
      </c>
      <c r="Z14">
        <v>26</v>
      </c>
      <c r="AA14">
        <v>25</v>
      </c>
      <c r="AB14">
        <v>24</v>
      </c>
      <c r="AC14">
        <v>22</v>
      </c>
      <c r="AD14">
        <v>21</v>
      </c>
      <c r="AE14">
        <v>19</v>
      </c>
      <c r="AF14">
        <v>17</v>
      </c>
      <c r="AG14">
        <v>16</v>
      </c>
      <c r="AH14">
        <v>14</v>
      </c>
      <c r="AI14">
        <v>13</v>
      </c>
      <c r="AJ14">
        <v>11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14</v>
      </c>
      <c r="BC14">
        <v>15</v>
      </c>
      <c r="BD14">
        <v>16</v>
      </c>
      <c r="BE14">
        <v>18</v>
      </c>
      <c r="BF14">
        <v>19</v>
      </c>
      <c r="BG14">
        <v>19</v>
      </c>
      <c r="BH14">
        <v>20</v>
      </c>
      <c r="BI14">
        <v>21</v>
      </c>
      <c r="BJ14">
        <v>21</v>
      </c>
      <c r="BK14">
        <v>21</v>
      </c>
      <c r="BL14">
        <v>21</v>
      </c>
      <c r="BM14">
        <v>20</v>
      </c>
      <c r="BN14">
        <v>20</v>
      </c>
      <c r="BO14">
        <v>20</v>
      </c>
    </row>
    <row r="15" spans="1:67">
      <c r="A15" t="s">
        <v>155</v>
      </c>
      <c r="C15" s="123">
        <v>37</v>
      </c>
      <c r="D15" s="123">
        <v>500</v>
      </c>
      <c r="E15" s="123">
        <v>178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2</v>
      </c>
      <c r="Q15">
        <v>2</v>
      </c>
      <c r="R15">
        <v>2</v>
      </c>
      <c r="S15">
        <v>2</v>
      </c>
      <c r="T15">
        <v>2</v>
      </c>
      <c r="U15">
        <v>2</v>
      </c>
      <c r="V15">
        <v>2</v>
      </c>
      <c r="W15">
        <v>2</v>
      </c>
      <c r="X15">
        <v>2</v>
      </c>
      <c r="Y15">
        <v>2</v>
      </c>
      <c r="Z15">
        <v>2</v>
      </c>
      <c r="AA15">
        <v>2</v>
      </c>
      <c r="AB15">
        <v>2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33</v>
      </c>
      <c r="BC15">
        <v>35</v>
      </c>
      <c r="BD15">
        <v>36</v>
      </c>
      <c r="BE15">
        <v>38</v>
      </c>
      <c r="BF15">
        <v>38</v>
      </c>
      <c r="BG15">
        <v>39</v>
      </c>
      <c r="BH15">
        <v>39</v>
      </c>
      <c r="BI15">
        <v>38</v>
      </c>
      <c r="BJ15">
        <v>37</v>
      </c>
      <c r="BK15">
        <v>36</v>
      </c>
      <c r="BL15">
        <v>35</v>
      </c>
      <c r="BM15">
        <v>33</v>
      </c>
      <c r="BN15">
        <v>32</v>
      </c>
      <c r="BO15">
        <v>30</v>
      </c>
    </row>
    <row r="16" spans="1:67">
      <c r="A16" t="s">
        <v>156</v>
      </c>
      <c r="C16" s="123">
        <v>502</v>
      </c>
      <c r="D16" s="123">
        <v>406</v>
      </c>
      <c r="E16" s="123">
        <v>175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8</v>
      </c>
      <c r="M16">
        <v>14</v>
      </c>
      <c r="N16">
        <v>14</v>
      </c>
      <c r="O16">
        <v>16</v>
      </c>
      <c r="P16">
        <v>17</v>
      </c>
      <c r="Q16">
        <v>23</v>
      </c>
      <c r="R16">
        <v>25</v>
      </c>
      <c r="S16">
        <v>26</v>
      </c>
      <c r="T16">
        <v>27</v>
      </c>
      <c r="U16">
        <v>28</v>
      </c>
      <c r="V16">
        <v>28</v>
      </c>
      <c r="W16">
        <v>27</v>
      </c>
      <c r="X16">
        <v>26</v>
      </c>
      <c r="Y16">
        <v>25</v>
      </c>
      <c r="Z16">
        <v>25</v>
      </c>
      <c r="AA16">
        <v>24</v>
      </c>
      <c r="AB16">
        <v>23</v>
      </c>
      <c r="AC16">
        <v>21</v>
      </c>
      <c r="AD16">
        <v>20</v>
      </c>
      <c r="AE16">
        <v>18</v>
      </c>
      <c r="AF16">
        <v>16</v>
      </c>
      <c r="AG16">
        <v>15</v>
      </c>
      <c r="AH16">
        <v>13</v>
      </c>
      <c r="AI16">
        <v>12</v>
      </c>
      <c r="AJ16">
        <v>11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24</v>
      </c>
      <c r="BC16">
        <v>25</v>
      </c>
      <c r="BD16">
        <v>27</v>
      </c>
      <c r="BE16">
        <v>28</v>
      </c>
      <c r="BF16">
        <v>30</v>
      </c>
      <c r="BG16">
        <v>31</v>
      </c>
      <c r="BH16">
        <v>31</v>
      </c>
      <c r="BI16">
        <v>31</v>
      </c>
      <c r="BJ16">
        <v>31</v>
      </c>
      <c r="BK16">
        <v>31</v>
      </c>
      <c r="BL16">
        <v>30</v>
      </c>
      <c r="BM16">
        <v>30</v>
      </c>
      <c r="BN16">
        <v>29</v>
      </c>
      <c r="BO16">
        <v>28</v>
      </c>
    </row>
    <row r="17" spans="1:67">
      <c r="A17" t="s">
        <v>157</v>
      </c>
      <c r="C17" s="123">
        <v>6343</v>
      </c>
      <c r="D17" s="123">
        <v>4527</v>
      </c>
      <c r="E17" s="123">
        <v>218</v>
      </c>
      <c r="F17">
        <v>0</v>
      </c>
      <c r="G17">
        <v>0</v>
      </c>
      <c r="H17">
        <v>0</v>
      </c>
      <c r="I17">
        <v>0</v>
      </c>
      <c r="J17">
        <v>1</v>
      </c>
      <c r="K17">
        <v>9</v>
      </c>
      <c r="L17">
        <v>36</v>
      </c>
      <c r="M17">
        <v>59</v>
      </c>
      <c r="N17">
        <v>79</v>
      </c>
      <c r="O17">
        <v>87</v>
      </c>
      <c r="P17">
        <v>121</v>
      </c>
      <c r="Q17">
        <v>178</v>
      </c>
      <c r="R17">
        <v>233</v>
      </c>
      <c r="S17">
        <v>259</v>
      </c>
      <c r="T17">
        <v>332</v>
      </c>
      <c r="U17">
        <v>379</v>
      </c>
      <c r="V17">
        <v>470</v>
      </c>
      <c r="W17">
        <v>441</v>
      </c>
      <c r="X17">
        <v>416</v>
      </c>
      <c r="Y17">
        <v>402</v>
      </c>
      <c r="Z17">
        <v>383</v>
      </c>
      <c r="AA17">
        <v>360</v>
      </c>
      <c r="AB17">
        <v>336</v>
      </c>
      <c r="AC17">
        <v>310</v>
      </c>
      <c r="AD17">
        <v>283</v>
      </c>
      <c r="AE17">
        <v>255</v>
      </c>
      <c r="AF17">
        <v>228</v>
      </c>
      <c r="AG17">
        <v>204</v>
      </c>
      <c r="AH17">
        <v>181</v>
      </c>
      <c r="AI17">
        <v>161</v>
      </c>
      <c r="AJ17">
        <v>143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224</v>
      </c>
      <c r="BC17">
        <v>246</v>
      </c>
      <c r="BD17">
        <v>274</v>
      </c>
      <c r="BE17">
        <v>299</v>
      </c>
      <c r="BF17">
        <v>320</v>
      </c>
      <c r="BG17">
        <v>338</v>
      </c>
      <c r="BH17">
        <v>351</v>
      </c>
      <c r="BI17">
        <v>360</v>
      </c>
      <c r="BJ17">
        <v>362</v>
      </c>
      <c r="BK17">
        <v>361</v>
      </c>
      <c r="BL17">
        <v>358</v>
      </c>
      <c r="BM17">
        <v>352</v>
      </c>
      <c r="BN17">
        <v>346</v>
      </c>
      <c r="BO17">
        <v>337</v>
      </c>
    </row>
    <row r="18" spans="1:67">
      <c r="A18" t="s">
        <v>158</v>
      </c>
      <c r="C18" s="123">
        <v>365</v>
      </c>
      <c r="D18" s="123">
        <v>1072</v>
      </c>
      <c r="E18" s="123">
        <v>178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4</v>
      </c>
      <c r="M18">
        <v>7</v>
      </c>
      <c r="N18">
        <v>10</v>
      </c>
      <c r="O18">
        <v>10</v>
      </c>
      <c r="P18">
        <v>13</v>
      </c>
      <c r="Q18">
        <v>19</v>
      </c>
      <c r="R18">
        <v>19</v>
      </c>
      <c r="S18">
        <v>20</v>
      </c>
      <c r="T18">
        <v>21</v>
      </c>
      <c r="U18">
        <v>21</v>
      </c>
      <c r="V18">
        <v>21</v>
      </c>
      <c r="W18">
        <v>20</v>
      </c>
      <c r="X18">
        <v>19</v>
      </c>
      <c r="Y18">
        <v>19</v>
      </c>
      <c r="Z18">
        <v>18</v>
      </c>
      <c r="AA18">
        <v>17</v>
      </c>
      <c r="AB18">
        <v>16</v>
      </c>
      <c r="AC18">
        <v>15</v>
      </c>
      <c r="AD18">
        <v>14</v>
      </c>
      <c r="AE18">
        <v>13</v>
      </c>
      <c r="AF18">
        <v>12</v>
      </c>
      <c r="AG18">
        <v>10</v>
      </c>
      <c r="AH18">
        <v>9</v>
      </c>
      <c r="AI18">
        <v>8</v>
      </c>
      <c r="AJ18">
        <v>7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69</v>
      </c>
      <c r="BC18">
        <v>72</v>
      </c>
      <c r="BD18">
        <v>76</v>
      </c>
      <c r="BE18">
        <v>79</v>
      </c>
      <c r="BF18">
        <v>81</v>
      </c>
      <c r="BG18">
        <v>83</v>
      </c>
      <c r="BH18">
        <v>83</v>
      </c>
      <c r="BI18">
        <v>83</v>
      </c>
      <c r="BJ18">
        <v>81</v>
      </c>
      <c r="BK18">
        <v>78</v>
      </c>
      <c r="BL18">
        <v>76</v>
      </c>
      <c r="BM18">
        <v>73</v>
      </c>
      <c r="BN18">
        <v>70</v>
      </c>
      <c r="BO18">
        <v>67</v>
      </c>
    </row>
    <row r="19" spans="1:67">
      <c r="A19" t="s">
        <v>159</v>
      </c>
      <c r="C19" s="123">
        <v>5577</v>
      </c>
      <c r="D19" s="123">
        <v>1635</v>
      </c>
      <c r="E19" s="123">
        <v>286</v>
      </c>
      <c r="F19">
        <v>0</v>
      </c>
      <c r="G19">
        <v>0</v>
      </c>
      <c r="H19">
        <v>0</v>
      </c>
      <c r="I19">
        <v>0</v>
      </c>
      <c r="J19">
        <v>0</v>
      </c>
      <c r="K19">
        <v>6</v>
      </c>
      <c r="L19">
        <v>25</v>
      </c>
      <c r="M19">
        <v>42</v>
      </c>
      <c r="N19">
        <v>55</v>
      </c>
      <c r="O19">
        <v>62</v>
      </c>
      <c r="P19">
        <v>91</v>
      </c>
      <c r="Q19">
        <v>138</v>
      </c>
      <c r="R19">
        <v>193</v>
      </c>
      <c r="S19">
        <v>217</v>
      </c>
      <c r="T19">
        <v>289</v>
      </c>
      <c r="U19">
        <v>335</v>
      </c>
      <c r="V19">
        <v>426</v>
      </c>
      <c r="W19">
        <v>399</v>
      </c>
      <c r="X19">
        <v>377</v>
      </c>
      <c r="Y19">
        <v>363</v>
      </c>
      <c r="Z19">
        <v>346</v>
      </c>
      <c r="AA19">
        <v>325</v>
      </c>
      <c r="AB19">
        <v>303</v>
      </c>
      <c r="AC19">
        <v>279</v>
      </c>
      <c r="AD19">
        <v>255</v>
      </c>
      <c r="AE19">
        <v>229</v>
      </c>
      <c r="AF19">
        <v>205</v>
      </c>
      <c r="AG19">
        <v>183</v>
      </c>
      <c r="AH19">
        <v>163</v>
      </c>
      <c r="AI19">
        <v>144</v>
      </c>
      <c r="AJ19">
        <v>128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35</v>
      </c>
      <c r="BC19">
        <v>50</v>
      </c>
      <c r="BD19">
        <v>67</v>
      </c>
      <c r="BE19">
        <v>83</v>
      </c>
      <c r="BF19">
        <v>99</v>
      </c>
      <c r="BG19">
        <v>114</v>
      </c>
      <c r="BH19">
        <v>127</v>
      </c>
      <c r="BI19">
        <v>138</v>
      </c>
      <c r="BJ19">
        <v>145</v>
      </c>
      <c r="BK19">
        <v>151</v>
      </c>
      <c r="BL19">
        <v>154</v>
      </c>
      <c r="BM19">
        <v>157</v>
      </c>
      <c r="BN19">
        <v>158</v>
      </c>
      <c r="BO19">
        <v>157</v>
      </c>
    </row>
    <row r="20" spans="1:67">
      <c r="A20" t="s">
        <v>160</v>
      </c>
      <c r="C20" s="123">
        <v>137</v>
      </c>
      <c r="D20" s="123">
        <v>898</v>
      </c>
      <c r="E20" s="123">
        <v>180</v>
      </c>
      <c r="F20">
        <v>0</v>
      </c>
      <c r="G20">
        <v>0</v>
      </c>
      <c r="H20">
        <v>0</v>
      </c>
      <c r="I20">
        <v>0</v>
      </c>
      <c r="J20">
        <v>0</v>
      </c>
      <c r="K20">
        <v>1</v>
      </c>
      <c r="L20">
        <v>3</v>
      </c>
      <c r="M20">
        <v>4</v>
      </c>
      <c r="N20">
        <v>6</v>
      </c>
      <c r="O20">
        <v>6</v>
      </c>
      <c r="P20">
        <v>6</v>
      </c>
      <c r="Q20">
        <v>6</v>
      </c>
      <c r="R20">
        <v>7</v>
      </c>
      <c r="S20">
        <v>7</v>
      </c>
      <c r="T20">
        <v>7</v>
      </c>
      <c r="U20">
        <v>7</v>
      </c>
      <c r="V20">
        <v>7</v>
      </c>
      <c r="W20">
        <v>7</v>
      </c>
      <c r="X20">
        <v>7</v>
      </c>
      <c r="Y20">
        <v>7</v>
      </c>
      <c r="Z20">
        <v>6</v>
      </c>
      <c r="AA20">
        <v>6</v>
      </c>
      <c r="AB20">
        <v>6</v>
      </c>
      <c r="AC20">
        <v>5</v>
      </c>
      <c r="AD20">
        <v>5</v>
      </c>
      <c r="AE20">
        <v>4</v>
      </c>
      <c r="AF20">
        <v>4</v>
      </c>
      <c r="AG20">
        <v>4</v>
      </c>
      <c r="AH20">
        <v>3</v>
      </c>
      <c r="AI20">
        <v>3</v>
      </c>
      <c r="AJ20">
        <v>3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60</v>
      </c>
      <c r="BC20">
        <v>62</v>
      </c>
      <c r="BD20">
        <v>65</v>
      </c>
      <c r="BE20">
        <v>67</v>
      </c>
      <c r="BF20">
        <v>69</v>
      </c>
      <c r="BG20">
        <v>70</v>
      </c>
      <c r="BH20">
        <v>70</v>
      </c>
      <c r="BI20">
        <v>69</v>
      </c>
      <c r="BJ20">
        <v>67</v>
      </c>
      <c r="BK20">
        <v>65</v>
      </c>
      <c r="BL20">
        <v>63</v>
      </c>
      <c r="BM20">
        <v>60</v>
      </c>
      <c r="BN20">
        <v>58</v>
      </c>
      <c r="BO20">
        <v>55</v>
      </c>
    </row>
    <row r="21" spans="1:67">
      <c r="A21" t="s">
        <v>161</v>
      </c>
      <c r="C21" s="123">
        <v>263</v>
      </c>
      <c r="D21" s="123">
        <v>921</v>
      </c>
      <c r="E21" s="123">
        <v>178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4</v>
      </c>
      <c r="M21">
        <v>6</v>
      </c>
      <c r="N21">
        <v>7</v>
      </c>
      <c r="O21">
        <v>9</v>
      </c>
      <c r="P21">
        <v>11</v>
      </c>
      <c r="Q21">
        <v>14</v>
      </c>
      <c r="R21">
        <v>15</v>
      </c>
      <c r="S21">
        <v>15</v>
      </c>
      <c r="T21">
        <v>15</v>
      </c>
      <c r="U21">
        <v>15</v>
      </c>
      <c r="V21">
        <v>15</v>
      </c>
      <c r="W21">
        <v>14</v>
      </c>
      <c r="X21">
        <v>13</v>
      </c>
      <c r="Y21">
        <v>13</v>
      </c>
      <c r="Z21">
        <v>12</v>
      </c>
      <c r="AA21">
        <v>12</v>
      </c>
      <c r="AB21">
        <v>11</v>
      </c>
      <c r="AC21">
        <v>10</v>
      </c>
      <c r="AD21">
        <v>9</v>
      </c>
      <c r="AE21">
        <v>8</v>
      </c>
      <c r="AF21">
        <v>8</v>
      </c>
      <c r="AG21">
        <v>7</v>
      </c>
      <c r="AH21">
        <v>6</v>
      </c>
      <c r="AI21">
        <v>5</v>
      </c>
      <c r="AJ21">
        <v>5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60</v>
      </c>
      <c r="BC21">
        <v>62</v>
      </c>
      <c r="BD21">
        <v>66</v>
      </c>
      <c r="BE21">
        <v>68</v>
      </c>
      <c r="BF21">
        <v>70</v>
      </c>
      <c r="BG21">
        <v>71</v>
      </c>
      <c r="BH21">
        <v>71</v>
      </c>
      <c r="BI21">
        <v>71</v>
      </c>
      <c r="BJ21">
        <v>69</v>
      </c>
      <c r="BK21">
        <v>67</v>
      </c>
      <c r="BL21">
        <v>65</v>
      </c>
      <c r="BM21">
        <v>62</v>
      </c>
      <c r="BN21">
        <v>60</v>
      </c>
      <c r="BO21">
        <v>58</v>
      </c>
    </row>
    <row r="22" spans="1:67">
      <c r="A22" t="s">
        <v>162</v>
      </c>
      <c r="C22" s="123">
        <v>963</v>
      </c>
      <c r="D22" s="123">
        <v>3150</v>
      </c>
      <c r="E22" s="123">
        <v>183</v>
      </c>
      <c r="F22">
        <v>0</v>
      </c>
      <c r="G22">
        <v>0</v>
      </c>
      <c r="H22">
        <v>0</v>
      </c>
      <c r="I22">
        <v>0</v>
      </c>
      <c r="J22">
        <v>0</v>
      </c>
      <c r="K22">
        <v>3</v>
      </c>
      <c r="L22">
        <v>12</v>
      </c>
      <c r="M22">
        <v>19</v>
      </c>
      <c r="N22">
        <v>26</v>
      </c>
      <c r="O22">
        <v>35</v>
      </c>
      <c r="P22">
        <v>43</v>
      </c>
      <c r="Q22">
        <v>49</v>
      </c>
      <c r="R22">
        <v>52</v>
      </c>
      <c r="S22">
        <v>52</v>
      </c>
      <c r="T22">
        <v>54</v>
      </c>
      <c r="U22">
        <v>57</v>
      </c>
      <c r="V22">
        <v>56</v>
      </c>
      <c r="W22">
        <v>53</v>
      </c>
      <c r="X22">
        <v>50</v>
      </c>
      <c r="Y22">
        <v>49</v>
      </c>
      <c r="Z22">
        <v>47</v>
      </c>
      <c r="AA22">
        <v>44</v>
      </c>
      <c r="AB22">
        <v>41</v>
      </c>
      <c r="AC22">
        <v>38</v>
      </c>
      <c r="AD22">
        <v>35</v>
      </c>
      <c r="AE22">
        <v>32</v>
      </c>
      <c r="AF22">
        <v>29</v>
      </c>
      <c r="AG22">
        <v>26</v>
      </c>
      <c r="AH22">
        <v>23</v>
      </c>
      <c r="AI22">
        <v>20</v>
      </c>
      <c r="AJ22">
        <v>18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205</v>
      </c>
      <c r="BC22">
        <v>213</v>
      </c>
      <c r="BD22">
        <v>225</v>
      </c>
      <c r="BE22">
        <v>234</v>
      </c>
      <c r="BF22">
        <v>240</v>
      </c>
      <c r="BG22">
        <v>244</v>
      </c>
      <c r="BH22">
        <v>244</v>
      </c>
      <c r="BI22">
        <v>242</v>
      </c>
      <c r="BJ22">
        <v>236</v>
      </c>
      <c r="BK22">
        <v>229</v>
      </c>
      <c r="BL22">
        <v>222</v>
      </c>
      <c r="BM22">
        <v>214</v>
      </c>
      <c r="BN22">
        <v>205</v>
      </c>
      <c r="BO22">
        <v>197</v>
      </c>
    </row>
    <row r="23" spans="1:67">
      <c r="A23" t="s">
        <v>163</v>
      </c>
      <c r="C23" s="123">
        <v>59</v>
      </c>
      <c r="D23" s="123">
        <v>342</v>
      </c>
      <c r="E23" s="123">
        <v>182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1</v>
      </c>
      <c r="N23">
        <v>2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3</v>
      </c>
      <c r="V23">
        <v>3</v>
      </c>
      <c r="W23">
        <v>3</v>
      </c>
      <c r="X23">
        <v>3</v>
      </c>
      <c r="Y23">
        <v>3</v>
      </c>
      <c r="Z23">
        <v>3</v>
      </c>
      <c r="AA23">
        <v>3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1</v>
      </c>
      <c r="AH23">
        <v>1</v>
      </c>
      <c r="AI23">
        <v>1</v>
      </c>
      <c r="AJ23">
        <v>1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23</v>
      </c>
      <c r="BC23">
        <v>23</v>
      </c>
      <c r="BD23">
        <v>25</v>
      </c>
      <c r="BE23">
        <v>26</v>
      </c>
      <c r="BF23">
        <v>26</v>
      </c>
      <c r="BG23">
        <v>27</v>
      </c>
      <c r="BH23">
        <v>27</v>
      </c>
      <c r="BI23">
        <v>26</v>
      </c>
      <c r="BJ23">
        <v>26</v>
      </c>
      <c r="BK23">
        <v>25</v>
      </c>
      <c r="BL23">
        <v>24</v>
      </c>
      <c r="BM23">
        <v>23</v>
      </c>
      <c r="BN23">
        <v>22</v>
      </c>
      <c r="BO23">
        <v>21</v>
      </c>
    </row>
    <row r="24" spans="1:67">
      <c r="A24" t="s">
        <v>164</v>
      </c>
      <c r="C24" s="123">
        <v>350</v>
      </c>
      <c r="D24" s="123">
        <v>409</v>
      </c>
      <c r="E24" s="123">
        <v>195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6</v>
      </c>
      <c r="M24">
        <v>9</v>
      </c>
      <c r="N24">
        <v>12</v>
      </c>
      <c r="O24">
        <v>13</v>
      </c>
      <c r="P24">
        <v>15</v>
      </c>
      <c r="Q24">
        <v>16</v>
      </c>
      <c r="R24">
        <v>17</v>
      </c>
      <c r="S24">
        <v>18</v>
      </c>
      <c r="T24">
        <v>18</v>
      </c>
      <c r="U24">
        <v>19</v>
      </c>
      <c r="V24">
        <v>19</v>
      </c>
      <c r="W24">
        <v>19</v>
      </c>
      <c r="X24">
        <v>18</v>
      </c>
      <c r="Y24">
        <v>18</v>
      </c>
      <c r="Z24">
        <v>17</v>
      </c>
      <c r="AA24">
        <v>16</v>
      </c>
      <c r="AB24">
        <v>15</v>
      </c>
      <c r="AC24">
        <v>14</v>
      </c>
      <c r="AD24">
        <v>13</v>
      </c>
      <c r="AE24">
        <v>12</v>
      </c>
      <c r="AF24">
        <v>11</v>
      </c>
      <c r="AG24">
        <v>10</v>
      </c>
      <c r="AH24">
        <v>9</v>
      </c>
      <c r="AI24">
        <v>8</v>
      </c>
      <c r="AJ24">
        <v>7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25</v>
      </c>
      <c r="BC24">
        <v>26</v>
      </c>
      <c r="BD24">
        <v>28</v>
      </c>
      <c r="BE24">
        <v>29</v>
      </c>
      <c r="BF24">
        <v>30</v>
      </c>
      <c r="BG24">
        <v>31</v>
      </c>
      <c r="BH24">
        <v>32</v>
      </c>
      <c r="BI24">
        <v>32</v>
      </c>
      <c r="BJ24">
        <v>31</v>
      </c>
      <c r="BK24">
        <v>31</v>
      </c>
      <c r="BL24">
        <v>30</v>
      </c>
      <c r="BM24">
        <v>29</v>
      </c>
      <c r="BN24">
        <v>28</v>
      </c>
      <c r="BO24">
        <v>27</v>
      </c>
    </row>
    <row r="25" spans="1:67">
      <c r="A25" t="s">
        <v>165</v>
      </c>
      <c r="C25" s="123">
        <v>30</v>
      </c>
      <c r="D25" s="123">
        <v>9</v>
      </c>
      <c r="E25" s="123">
        <v>237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2</v>
      </c>
      <c r="T25">
        <v>2</v>
      </c>
      <c r="U25">
        <v>2</v>
      </c>
      <c r="V25">
        <v>2</v>
      </c>
      <c r="W25">
        <v>2</v>
      </c>
      <c r="X25">
        <v>2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</row>
    <row r="26" spans="1:67">
      <c r="A26" t="s">
        <v>166</v>
      </c>
      <c r="C26" s="123">
        <v>423</v>
      </c>
      <c r="D26" s="123">
        <v>1634</v>
      </c>
      <c r="E26" s="123">
        <v>182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3</v>
      </c>
      <c r="M26">
        <v>6</v>
      </c>
      <c r="N26">
        <v>8</v>
      </c>
      <c r="O26">
        <v>13</v>
      </c>
      <c r="P26">
        <v>19</v>
      </c>
      <c r="Q26">
        <v>23</v>
      </c>
      <c r="R26">
        <v>24</v>
      </c>
      <c r="S26">
        <v>24</v>
      </c>
      <c r="T26">
        <v>25</v>
      </c>
      <c r="U26">
        <v>27</v>
      </c>
      <c r="V26">
        <v>26</v>
      </c>
      <c r="W26">
        <v>24</v>
      </c>
      <c r="X26">
        <v>23</v>
      </c>
      <c r="Y26">
        <v>22</v>
      </c>
      <c r="Z26">
        <v>21</v>
      </c>
      <c r="AA26">
        <v>20</v>
      </c>
      <c r="AB26">
        <v>18</v>
      </c>
      <c r="AC26">
        <v>17</v>
      </c>
      <c r="AD26">
        <v>16</v>
      </c>
      <c r="AE26">
        <v>14</v>
      </c>
      <c r="AF26">
        <v>12</v>
      </c>
      <c r="AG26">
        <v>11</v>
      </c>
      <c r="AH26">
        <v>10</v>
      </c>
      <c r="AI26">
        <v>9</v>
      </c>
      <c r="AJ26">
        <v>8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106</v>
      </c>
      <c r="BC26">
        <v>111</v>
      </c>
      <c r="BD26">
        <v>117</v>
      </c>
      <c r="BE26">
        <v>122</v>
      </c>
      <c r="BF26">
        <v>125</v>
      </c>
      <c r="BG26">
        <v>127</v>
      </c>
      <c r="BH26">
        <v>127</v>
      </c>
      <c r="BI26">
        <v>126</v>
      </c>
      <c r="BJ26">
        <v>123</v>
      </c>
      <c r="BK26">
        <v>119</v>
      </c>
      <c r="BL26">
        <v>115</v>
      </c>
      <c r="BM26">
        <v>111</v>
      </c>
      <c r="BN26">
        <v>106</v>
      </c>
      <c r="BO26">
        <v>102</v>
      </c>
    </row>
    <row r="27" spans="1:67">
      <c r="A27" t="s">
        <v>167</v>
      </c>
      <c r="C27" s="123">
        <v>39</v>
      </c>
      <c r="D27" s="123">
        <v>415</v>
      </c>
      <c r="E27" s="123">
        <v>176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1</v>
      </c>
      <c r="O27">
        <v>2</v>
      </c>
      <c r="P27">
        <v>2</v>
      </c>
      <c r="Q27">
        <v>2</v>
      </c>
      <c r="R27">
        <v>2</v>
      </c>
      <c r="S27">
        <v>2</v>
      </c>
      <c r="T27">
        <v>2</v>
      </c>
      <c r="U27">
        <v>2</v>
      </c>
      <c r="V27">
        <v>2</v>
      </c>
      <c r="W27">
        <v>2</v>
      </c>
      <c r="X27">
        <v>2</v>
      </c>
      <c r="Y27">
        <v>2</v>
      </c>
      <c r="Z27">
        <v>2</v>
      </c>
      <c r="AA27">
        <v>2</v>
      </c>
      <c r="AB27">
        <v>2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28</v>
      </c>
      <c r="BC27">
        <v>29</v>
      </c>
      <c r="BD27">
        <v>30</v>
      </c>
      <c r="BE27">
        <v>31</v>
      </c>
      <c r="BF27">
        <v>32</v>
      </c>
      <c r="BG27">
        <v>32</v>
      </c>
      <c r="BH27">
        <v>32</v>
      </c>
      <c r="BI27">
        <v>32</v>
      </c>
      <c r="BJ27">
        <v>31</v>
      </c>
      <c r="BK27">
        <v>30</v>
      </c>
      <c r="BL27">
        <v>29</v>
      </c>
      <c r="BM27">
        <v>28</v>
      </c>
      <c r="BN27">
        <v>26</v>
      </c>
      <c r="BO27">
        <v>25</v>
      </c>
    </row>
    <row r="28" spans="1:67">
      <c r="A28" t="s">
        <v>168</v>
      </c>
      <c r="C28" s="123">
        <v>62</v>
      </c>
      <c r="D28" s="123">
        <v>341</v>
      </c>
      <c r="E28" s="123">
        <v>181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</v>
      </c>
      <c r="M28">
        <v>1</v>
      </c>
      <c r="N28">
        <v>2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3</v>
      </c>
      <c r="W28">
        <v>3</v>
      </c>
      <c r="X28">
        <v>3</v>
      </c>
      <c r="Y28">
        <v>3</v>
      </c>
      <c r="Z28">
        <v>3</v>
      </c>
      <c r="AA28">
        <v>2</v>
      </c>
      <c r="AB28">
        <v>2</v>
      </c>
      <c r="AC28">
        <v>2</v>
      </c>
      <c r="AD28">
        <v>2</v>
      </c>
      <c r="AE28">
        <v>2</v>
      </c>
      <c r="AF28">
        <v>2</v>
      </c>
      <c r="AG28">
        <v>1</v>
      </c>
      <c r="AH28">
        <v>1</v>
      </c>
      <c r="AI28">
        <v>1</v>
      </c>
      <c r="AJ28">
        <v>1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23</v>
      </c>
      <c r="BC28">
        <v>23</v>
      </c>
      <c r="BD28">
        <v>25</v>
      </c>
      <c r="BE28">
        <v>26</v>
      </c>
      <c r="BF28">
        <v>26</v>
      </c>
      <c r="BG28">
        <v>26</v>
      </c>
      <c r="BH28">
        <v>26</v>
      </c>
      <c r="BI28">
        <v>26</v>
      </c>
      <c r="BJ28">
        <v>25</v>
      </c>
      <c r="BK28">
        <v>25</v>
      </c>
      <c r="BL28">
        <v>24</v>
      </c>
      <c r="BM28">
        <v>23</v>
      </c>
      <c r="BN28">
        <v>22</v>
      </c>
      <c r="BO28">
        <v>21</v>
      </c>
    </row>
    <row r="29" spans="1:67">
      <c r="A29" t="s">
        <v>169</v>
      </c>
      <c r="C29" s="123">
        <v>7233</v>
      </c>
      <c r="D29" s="123">
        <v>1382</v>
      </c>
      <c r="E29" s="123">
        <v>242</v>
      </c>
      <c r="F29">
        <v>0</v>
      </c>
      <c r="G29">
        <v>0</v>
      </c>
      <c r="H29">
        <v>0</v>
      </c>
      <c r="I29">
        <v>0</v>
      </c>
      <c r="J29">
        <v>2</v>
      </c>
      <c r="K29">
        <v>29</v>
      </c>
      <c r="L29">
        <v>122</v>
      </c>
      <c r="M29">
        <v>196</v>
      </c>
      <c r="N29">
        <v>252</v>
      </c>
      <c r="O29">
        <v>266</v>
      </c>
      <c r="P29">
        <v>266</v>
      </c>
      <c r="Q29">
        <v>302</v>
      </c>
      <c r="R29">
        <v>320</v>
      </c>
      <c r="S29">
        <v>336</v>
      </c>
      <c r="T29">
        <v>352</v>
      </c>
      <c r="U29">
        <v>377</v>
      </c>
      <c r="V29">
        <v>405</v>
      </c>
      <c r="W29">
        <v>389</v>
      </c>
      <c r="X29">
        <v>375</v>
      </c>
      <c r="Y29">
        <v>370</v>
      </c>
      <c r="Z29">
        <v>360</v>
      </c>
      <c r="AA29">
        <v>346</v>
      </c>
      <c r="AB29">
        <v>329</v>
      </c>
      <c r="AC29">
        <v>309</v>
      </c>
      <c r="AD29">
        <v>287</v>
      </c>
      <c r="AE29">
        <v>262</v>
      </c>
      <c r="AF29">
        <v>238</v>
      </c>
      <c r="AG29">
        <v>216</v>
      </c>
      <c r="AH29">
        <v>195</v>
      </c>
      <c r="AI29">
        <v>175</v>
      </c>
      <c r="AJ29">
        <v>157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43</v>
      </c>
      <c r="BC29">
        <v>51</v>
      </c>
      <c r="BD29">
        <v>60</v>
      </c>
      <c r="BE29">
        <v>71</v>
      </c>
      <c r="BF29">
        <v>82</v>
      </c>
      <c r="BG29">
        <v>93</v>
      </c>
      <c r="BH29">
        <v>103</v>
      </c>
      <c r="BI29">
        <v>111</v>
      </c>
      <c r="BJ29">
        <v>118</v>
      </c>
      <c r="BK29">
        <v>123</v>
      </c>
      <c r="BL29">
        <v>128</v>
      </c>
      <c r="BM29">
        <v>131</v>
      </c>
      <c r="BN29">
        <v>133</v>
      </c>
      <c r="BO29">
        <v>134</v>
      </c>
    </row>
    <row r="30" spans="1:67">
      <c r="A30" t="s">
        <v>170</v>
      </c>
      <c r="C30" s="123">
        <v>802</v>
      </c>
      <c r="D30" s="123">
        <v>130</v>
      </c>
      <c r="E30" s="123">
        <v>261</v>
      </c>
      <c r="F30">
        <v>0</v>
      </c>
      <c r="G30">
        <v>0</v>
      </c>
      <c r="H30">
        <v>0</v>
      </c>
      <c r="I30">
        <v>0</v>
      </c>
      <c r="J30">
        <v>0</v>
      </c>
      <c r="K30">
        <v>2</v>
      </c>
      <c r="L30">
        <v>9</v>
      </c>
      <c r="M30">
        <v>15</v>
      </c>
      <c r="N30">
        <v>21</v>
      </c>
      <c r="O30">
        <v>22</v>
      </c>
      <c r="P30">
        <v>25</v>
      </c>
      <c r="Q30">
        <v>34</v>
      </c>
      <c r="R30">
        <v>36</v>
      </c>
      <c r="S30">
        <v>39</v>
      </c>
      <c r="T30">
        <v>41</v>
      </c>
      <c r="U30">
        <v>44</v>
      </c>
      <c r="V30">
        <v>45</v>
      </c>
      <c r="W30">
        <v>44</v>
      </c>
      <c r="X30">
        <v>43</v>
      </c>
      <c r="Y30">
        <v>42</v>
      </c>
      <c r="Z30">
        <v>42</v>
      </c>
      <c r="AA30">
        <v>40</v>
      </c>
      <c r="AB30">
        <v>39</v>
      </c>
      <c r="AC30">
        <v>36</v>
      </c>
      <c r="AD30">
        <v>34</v>
      </c>
      <c r="AE30">
        <v>31</v>
      </c>
      <c r="AF30">
        <v>29</v>
      </c>
      <c r="AG30">
        <v>26</v>
      </c>
      <c r="AH30">
        <v>23</v>
      </c>
      <c r="AI30">
        <v>21</v>
      </c>
      <c r="AJ30">
        <v>19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1</v>
      </c>
      <c r="BC30">
        <v>2</v>
      </c>
      <c r="BD30">
        <v>3</v>
      </c>
      <c r="BE30">
        <v>5</v>
      </c>
      <c r="BF30">
        <v>6</v>
      </c>
      <c r="BG30">
        <v>8</v>
      </c>
      <c r="BH30">
        <v>10</v>
      </c>
      <c r="BI30">
        <v>11</v>
      </c>
      <c r="BJ30">
        <v>12</v>
      </c>
      <c r="BK30">
        <v>13</v>
      </c>
      <c r="BL30">
        <v>14</v>
      </c>
      <c r="BM30">
        <v>15</v>
      </c>
      <c r="BN30">
        <v>15</v>
      </c>
      <c r="BO30">
        <v>16</v>
      </c>
    </row>
    <row r="31" spans="1:67">
      <c r="A31" t="s">
        <v>171</v>
      </c>
      <c r="C31" s="123">
        <v>1096</v>
      </c>
      <c r="D31" s="123">
        <v>130</v>
      </c>
      <c r="E31" s="123">
        <v>216</v>
      </c>
      <c r="F31">
        <v>0</v>
      </c>
      <c r="G31">
        <v>0</v>
      </c>
      <c r="H31">
        <v>0</v>
      </c>
      <c r="I31">
        <v>0</v>
      </c>
      <c r="J31">
        <v>0</v>
      </c>
      <c r="K31">
        <v>4</v>
      </c>
      <c r="L31">
        <v>17</v>
      </c>
      <c r="M31">
        <v>28</v>
      </c>
      <c r="N31">
        <v>35</v>
      </c>
      <c r="O31">
        <v>35</v>
      </c>
      <c r="P31">
        <v>39</v>
      </c>
      <c r="Q31">
        <v>50</v>
      </c>
      <c r="R31">
        <v>51</v>
      </c>
      <c r="S31">
        <v>54</v>
      </c>
      <c r="T31">
        <v>56</v>
      </c>
      <c r="U31">
        <v>60</v>
      </c>
      <c r="V31">
        <v>60</v>
      </c>
      <c r="W31">
        <v>58</v>
      </c>
      <c r="X31">
        <v>56</v>
      </c>
      <c r="Y31">
        <v>55</v>
      </c>
      <c r="Z31">
        <v>54</v>
      </c>
      <c r="AA31">
        <v>52</v>
      </c>
      <c r="AB31">
        <v>50</v>
      </c>
      <c r="AC31">
        <v>47</v>
      </c>
      <c r="AD31">
        <v>44</v>
      </c>
      <c r="AE31">
        <v>40</v>
      </c>
      <c r="AF31">
        <v>37</v>
      </c>
      <c r="AG31">
        <v>33</v>
      </c>
      <c r="AH31">
        <v>30</v>
      </c>
      <c r="AI31">
        <v>27</v>
      </c>
      <c r="AJ31">
        <v>24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1</v>
      </c>
      <c r="BC31">
        <v>2</v>
      </c>
      <c r="BD31">
        <v>3</v>
      </c>
      <c r="BE31">
        <v>5</v>
      </c>
      <c r="BF31">
        <v>6</v>
      </c>
      <c r="BG31">
        <v>8</v>
      </c>
      <c r="BH31">
        <v>9</v>
      </c>
      <c r="BI31">
        <v>11</v>
      </c>
      <c r="BJ31">
        <v>12</v>
      </c>
      <c r="BK31">
        <v>13</v>
      </c>
      <c r="BL31">
        <v>14</v>
      </c>
      <c r="BM31">
        <v>15</v>
      </c>
      <c r="BN31">
        <v>15</v>
      </c>
      <c r="BO31">
        <v>16</v>
      </c>
    </row>
    <row r="32" spans="1:67">
      <c r="A32" t="s">
        <v>172</v>
      </c>
      <c r="C32" s="123">
        <v>1897</v>
      </c>
      <c r="D32" s="123">
        <v>144</v>
      </c>
      <c r="E32" s="123">
        <v>275</v>
      </c>
      <c r="F32">
        <v>0</v>
      </c>
      <c r="G32">
        <v>0</v>
      </c>
      <c r="H32">
        <v>0</v>
      </c>
      <c r="I32">
        <v>0</v>
      </c>
      <c r="J32">
        <v>1</v>
      </c>
      <c r="K32">
        <v>9</v>
      </c>
      <c r="L32">
        <v>35</v>
      </c>
      <c r="M32">
        <v>58</v>
      </c>
      <c r="N32">
        <v>72</v>
      </c>
      <c r="O32">
        <v>83</v>
      </c>
      <c r="P32">
        <v>79</v>
      </c>
      <c r="Q32">
        <v>90</v>
      </c>
      <c r="R32">
        <v>93</v>
      </c>
      <c r="S32">
        <v>95</v>
      </c>
      <c r="T32">
        <v>98</v>
      </c>
      <c r="U32">
        <v>101</v>
      </c>
      <c r="V32">
        <v>101</v>
      </c>
      <c r="W32">
        <v>96</v>
      </c>
      <c r="X32">
        <v>93</v>
      </c>
      <c r="Y32">
        <v>91</v>
      </c>
      <c r="Z32">
        <v>88</v>
      </c>
      <c r="AA32">
        <v>85</v>
      </c>
      <c r="AB32">
        <v>80</v>
      </c>
      <c r="AC32">
        <v>75</v>
      </c>
      <c r="AD32">
        <v>70</v>
      </c>
      <c r="AE32">
        <v>64</v>
      </c>
      <c r="AF32">
        <v>58</v>
      </c>
      <c r="AG32">
        <v>53</v>
      </c>
      <c r="AH32">
        <v>48</v>
      </c>
      <c r="AI32">
        <v>43</v>
      </c>
      <c r="AJ32">
        <v>39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3</v>
      </c>
      <c r="BE32">
        <v>4</v>
      </c>
      <c r="BF32">
        <v>6</v>
      </c>
      <c r="BG32">
        <v>8</v>
      </c>
      <c r="BH32">
        <v>10</v>
      </c>
      <c r="BI32">
        <v>12</v>
      </c>
      <c r="BJ32">
        <v>14</v>
      </c>
      <c r="BK32">
        <v>15</v>
      </c>
      <c r="BL32">
        <v>16</v>
      </c>
      <c r="BM32">
        <v>17</v>
      </c>
      <c r="BN32">
        <v>18</v>
      </c>
      <c r="BO32">
        <v>19</v>
      </c>
    </row>
    <row r="33" spans="1:67">
      <c r="A33" t="s">
        <v>173</v>
      </c>
      <c r="C33" s="123">
        <v>1205</v>
      </c>
      <c r="D33" s="123">
        <v>481</v>
      </c>
      <c r="E33" s="123">
        <v>228</v>
      </c>
      <c r="F33">
        <v>0</v>
      </c>
      <c r="G33">
        <v>0</v>
      </c>
      <c r="H33">
        <v>0</v>
      </c>
      <c r="I33">
        <v>0</v>
      </c>
      <c r="J33">
        <v>0</v>
      </c>
      <c r="K33">
        <v>6</v>
      </c>
      <c r="L33">
        <v>23</v>
      </c>
      <c r="M33">
        <v>38</v>
      </c>
      <c r="N33">
        <v>44</v>
      </c>
      <c r="O33">
        <v>42</v>
      </c>
      <c r="P33">
        <v>40</v>
      </c>
      <c r="Q33">
        <v>40</v>
      </c>
      <c r="R33">
        <v>43</v>
      </c>
      <c r="S33">
        <v>46</v>
      </c>
      <c r="T33">
        <v>48</v>
      </c>
      <c r="U33">
        <v>58</v>
      </c>
      <c r="V33">
        <v>71</v>
      </c>
      <c r="W33">
        <v>69</v>
      </c>
      <c r="X33">
        <v>66</v>
      </c>
      <c r="Y33">
        <v>66</v>
      </c>
      <c r="Z33">
        <v>64</v>
      </c>
      <c r="AA33">
        <v>61</v>
      </c>
      <c r="AB33">
        <v>58</v>
      </c>
      <c r="AC33">
        <v>54</v>
      </c>
      <c r="AD33">
        <v>50</v>
      </c>
      <c r="AE33">
        <v>46</v>
      </c>
      <c r="AF33">
        <v>42</v>
      </c>
      <c r="AG33">
        <v>38</v>
      </c>
      <c r="AH33">
        <v>34</v>
      </c>
      <c r="AI33">
        <v>30</v>
      </c>
      <c r="AJ33">
        <v>27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21</v>
      </c>
      <c r="BC33">
        <v>23</v>
      </c>
      <c r="BD33">
        <v>26</v>
      </c>
      <c r="BE33">
        <v>29</v>
      </c>
      <c r="BF33">
        <v>32</v>
      </c>
      <c r="BG33">
        <v>34</v>
      </c>
      <c r="BH33">
        <v>37</v>
      </c>
      <c r="BI33">
        <v>38</v>
      </c>
      <c r="BJ33">
        <v>39</v>
      </c>
      <c r="BK33">
        <v>40</v>
      </c>
      <c r="BL33">
        <v>40</v>
      </c>
      <c r="BM33">
        <v>40</v>
      </c>
      <c r="BN33">
        <v>40</v>
      </c>
      <c r="BO33">
        <v>40</v>
      </c>
    </row>
    <row r="34" spans="1:67">
      <c r="A34" t="s">
        <v>174</v>
      </c>
      <c r="C34" s="123">
        <v>723</v>
      </c>
      <c r="D34" s="123">
        <v>390</v>
      </c>
      <c r="E34" s="123">
        <v>227</v>
      </c>
      <c r="F34">
        <v>0</v>
      </c>
      <c r="G34">
        <v>0</v>
      </c>
      <c r="H34">
        <v>0</v>
      </c>
      <c r="I34">
        <v>0</v>
      </c>
      <c r="J34">
        <v>0</v>
      </c>
      <c r="K34">
        <v>2</v>
      </c>
      <c r="L34">
        <v>10</v>
      </c>
      <c r="M34">
        <v>16</v>
      </c>
      <c r="N34">
        <v>20</v>
      </c>
      <c r="O34">
        <v>21</v>
      </c>
      <c r="P34">
        <v>22</v>
      </c>
      <c r="Q34">
        <v>27</v>
      </c>
      <c r="R34">
        <v>30</v>
      </c>
      <c r="S34">
        <v>32</v>
      </c>
      <c r="T34">
        <v>34</v>
      </c>
      <c r="U34">
        <v>35</v>
      </c>
      <c r="V34">
        <v>47</v>
      </c>
      <c r="W34">
        <v>44</v>
      </c>
      <c r="X34">
        <v>42</v>
      </c>
      <c r="Y34">
        <v>41</v>
      </c>
      <c r="Z34">
        <v>39</v>
      </c>
      <c r="AA34">
        <v>37</v>
      </c>
      <c r="AB34">
        <v>35</v>
      </c>
      <c r="AC34">
        <v>33</v>
      </c>
      <c r="AD34">
        <v>30</v>
      </c>
      <c r="AE34">
        <v>27</v>
      </c>
      <c r="AF34">
        <v>25</v>
      </c>
      <c r="AG34">
        <v>22</v>
      </c>
      <c r="AH34">
        <v>20</v>
      </c>
      <c r="AI34">
        <v>18</v>
      </c>
      <c r="AJ34">
        <v>16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20</v>
      </c>
      <c r="BC34">
        <v>21</v>
      </c>
      <c r="BD34">
        <v>24</v>
      </c>
      <c r="BE34">
        <v>26</v>
      </c>
      <c r="BF34">
        <v>27</v>
      </c>
      <c r="BG34">
        <v>29</v>
      </c>
      <c r="BH34">
        <v>30</v>
      </c>
      <c r="BI34">
        <v>31</v>
      </c>
      <c r="BJ34">
        <v>31</v>
      </c>
      <c r="BK34">
        <v>31</v>
      </c>
      <c r="BL34">
        <v>31</v>
      </c>
      <c r="BM34">
        <v>31</v>
      </c>
      <c r="BN34">
        <v>30</v>
      </c>
      <c r="BO34">
        <v>29</v>
      </c>
    </row>
    <row r="35" spans="1:67">
      <c r="A35" t="s">
        <v>175</v>
      </c>
      <c r="C35" s="123">
        <v>1510</v>
      </c>
      <c r="D35" s="123">
        <v>107</v>
      </c>
      <c r="E35" s="123">
        <v>324</v>
      </c>
      <c r="F35">
        <v>0</v>
      </c>
      <c r="G35">
        <v>0</v>
      </c>
      <c r="H35">
        <v>0</v>
      </c>
      <c r="I35">
        <v>0</v>
      </c>
      <c r="J35">
        <v>0</v>
      </c>
      <c r="K35">
        <v>5</v>
      </c>
      <c r="L35">
        <v>27</v>
      </c>
      <c r="M35">
        <v>41</v>
      </c>
      <c r="N35">
        <v>61</v>
      </c>
      <c r="O35">
        <v>64</v>
      </c>
      <c r="P35">
        <v>61</v>
      </c>
      <c r="Q35">
        <v>62</v>
      </c>
      <c r="R35">
        <v>67</v>
      </c>
      <c r="S35">
        <v>71</v>
      </c>
      <c r="T35">
        <v>75</v>
      </c>
      <c r="U35">
        <v>80</v>
      </c>
      <c r="V35">
        <v>81</v>
      </c>
      <c r="W35">
        <v>78</v>
      </c>
      <c r="X35">
        <v>76</v>
      </c>
      <c r="Y35">
        <v>75</v>
      </c>
      <c r="Z35">
        <v>73</v>
      </c>
      <c r="AA35">
        <v>70</v>
      </c>
      <c r="AB35">
        <v>67</v>
      </c>
      <c r="AC35">
        <v>63</v>
      </c>
      <c r="AD35">
        <v>59</v>
      </c>
      <c r="AE35">
        <v>54</v>
      </c>
      <c r="AF35">
        <v>49</v>
      </c>
      <c r="AG35">
        <v>44</v>
      </c>
      <c r="AH35">
        <v>40</v>
      </c>
      <c r="AI35">
        <v>36</v>
      </c>
      <c r="AJ35">
        <v>32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1</v>
      </c>
      <c r="BE35">
        <v>2</v>
      </c>
      <c r="BF35">
        <v>4</v>
      </c>
      <c r="BG35">
        <v>5</v>
      </c>
      <c r="BH35">
        <v>7</v>
      </c>
      <c r="BI35">
        <v>9</v>
      </c>
      <c r="BJ35">
        <v>10</v>
      </c>
      <c r="BK35">
        <v>12</v>
      </c>
      <c r="BL35">
        <v>13</v>
      </c>
      <c r="BM35">
        <v>14</v>
      </c>
      <c r="BN35">
        <v>15</v>
      </c>
      <c r="BO35">
        <v>15</v>
      </c>
    </row>
    <row r="36" spans="1:67">
      <c r="A36" t="s">
        <v>176</v>
      </c>
      <c r="C36" s="123">
        <v>7038</v>
      </c>
      <c r="D36" s="123">
        <v>1800</v>
      </c>
      <c r="E36" s="123">
        <v>265</v>
      </c>
      <c r="F36">
        <v>0</v>
      </c>
      <c r="G36">
        <v>0</v>
      </c>
      <c r="H36">
        <v>0</v>
      </c>
      <c r="I36">
        <v>0</v>
      </c>
      <c r="J36">
        <v>1</v>
      </c>
      <c r="K36">
        <v>16</v>
      </c>
      <c r="L36">
        <v>62</v>
      </c>
      <c r="M36">
        <v>101</v>
      </c>
      <c r="N36">
        <v>144</v>
      </c>
      <c r="O36">
        <v>156</v>
      </c>
      <c r="P36">
        <v>163</v>
      </c>
      <c r="Q36">
        <v>207</v>
      </c>
      <c r="R36">
        <v>248</v>
      </c>
      <c r="S36">
        <v>271</v>
      </c>
      <c r="T36">
        <v>349</v>
      </c>
      <c r="U36">
        <v>410</v>
      </c>
      <c r="V36">
        <v>460</v>
      </c>
      <c r="W36">
        <v>441</v>
      </c>
      <c r="X36">
        <v>425</v>
      </c>
      <c r="Y36">
        <v>418</v>
      </c>
      <c r="Z36">
        <v>405</v>
      </c>
      <c r="AA36">
        <v>387</v>
      </c>
      <c r="AB36">
        <v>366</v>
      </c>
      <c r="AC36">
        <v>342</v>
      </c>
      <c r="AD36">
        <v>316</v>
      </c>
      <c r="AE36">
        <v>288</v>
      </c>
      <c r="AF36">
        <v>260</v>
      </c>
      <c r="AG36">
        <v>234</v>
      </c>
      <c r="AH36">
        <v>210</v>
      </c>
      <c r="AI36">
        <v>188</v>
      </c>
      <c r="AJ36">
        <v>168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56</v>
      </c>
      <c r="BC36">
        <v>66</v>
      </c>
      <c r="BD36">
        <v>80</v>
      </c>
      <c r="BE36">
        <v>94</v>
      </c>
      <c r="BF36">
        <v>109</v>
      </c>
      <c r="BG36">
        <v>123</v>
      </c>
      <c r="BH36">
        <v>135</v>
      </c>
      <c r="BI36">
        <v>146</v>
      </c>
      <c r="BJ36">
        <v>154</v>
      </c>
      <c r="BK36">
        <v>161</v>
      </c>
      <c r="BL36">
        <v>166</v>
      </c>
      <c r="BM36">
        <v>169</v>
      </c>
      <c r="BN36">
        <v>171</v>
      </c>
      <c r="BO36">
        <v>171</v>
      </c>
    </row>
    <row r="37" spans="1:67">
      <c r="A37" t="s">
        <v>177</v>
      </c>
      <c r="C37" s="123">
        <v>3355</v>
      </c>
      <c r="D37" s="123">
        <v>425</v>
      </c>
      <c r="E37" s="123">
        <v>335</v>
      </c>
      <c r="F37">
        <v>0</v>
      </c>
      <c r="G37">
        <v>0</v>
      </c>
      <c r="H37">
        <v>0</v>
      </c>
      <c r="I37">
        <v>0</v>
      </c>
      <c r="J37">
        <v>1</v>
      </c>
      <c r="K37">
        <v>10</v>
      </c>
      <c r="L37">
        <v>38</v>
      </c>
      <c r="M37">
        <v>62</v>
      </c>
      <c r="N37">
        <v>74</v>
      </c>
      <c r="O37">
        <v>75</v>
      </c>
      <c r="P37">
        <v>80</v>
      </c>
      <c r="Q37">
        <v>99</v>
      </c>
      <c r="R37">
        <v>113</v>
      </c>
      <c r="S37">
        <v>125</v>
      </c>
      <c r="T37">
        <v>169</v>
      </c>
      <c r="U37">
        <v>197</v>
      </c>
      <c r="V37">
        <v>216</v>
      </c>
      <c r="W37">
        <v>207</v>
      </c>
      <c r="X37">
        <v>200</v>
      </c>
      <c r="Y37">
        <v>197</v>
      </c>
      <c r="Z37">
        <v>191</v>
      </c>
      <c r="AA37">
        <v>182</v>
      </c>
      <c r="AB37">
        <v>173</v>
      </c>
      <c r="AC37">
        <v>161</v>
      </c>
      <c r="AD37">
        <v>149</v>
      </c>
      <c r="AE37">
        <v>136</v>
      </c>
      <c r="AF37">
        <v>123</v>
      </c>
      <c r="AG37">
        <v>111</v>
      </c>
      <c r="AH37">
        <v>99</v>
      </c>
      <c r="AI37">
        <v>89</v>
      </c>
      <c r="AJ37">
        <v>79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2</v>
      </c>
      <c r="BC37">
        <v>5</v>
      </c>
      <c r="BD37">
        <v>9</v>
      </c>
      <c r="BE37">
        <v>14</v>
      </c>
      <c r="BF37">
        <v>19</v>
      </c>
      <c r="BG37">
        <v>25</v>
      </c>
      <c r="BH37">
        <v>31</v>
      </c>
      <c r="BI37">
        <v>36</v>
      </c>
      <c r="BJ37">
        <v>40</v>
      </c>
      <c r="BK37">
        <v>44</v>
      </c>
      <c r="BL37">
        <v>47</v>
      </c>
      <c r="BM37">
        <v>49</v>
      </c>
      <c r="BN37">
        <v>51</v>
      </c>
      <c r="BO37">
        <v>53</v>
      </c>
    </row>
    <row r="38" spans="1:67">
      <c r="A38" t="s">
        <v>178</v>
      </c>
      <c r="C38" s="123">
        <v>1367</v>
      </c>
      <c r="D38" s="123">
        <v>243</v>
      </c>
      <c r="E38" s="123">
        <v>356</v>
      </c>
      <c r="F38">
        <v>0</v>
      </c>
      <c r="G38">
        <v>0</v>
      </c>
      <c r="H38">
        <v>0</v>
      </c>
      <c r="I38">
        <v>0</v>
      </c>
      <c r="J38">
        <v>0</v>
      </c>
      <c r="K38">
        <v>1</v>
      </c>
      <c r="L38">
        <v>2</v>
      </c>
      <c r="M38">
        <v>4</v>
      </c>
      <c r="N38">
        <v>9</v>
      </c>
      <c r="O38">
        <v>12</v>
      </c>
      <c r="P38">
        <v>13</v>
      </c>
      <c r="Q38">
        <v>28</v>
      </c>
      <c r="R38">
        <v>46</v>
      </c>
      <c r="S38">
        <v>52</v>
      </c>
      <c r="T38">
        <v>79</v>
      </c>
      <c r="U38">
        <v>97</v>
      </c>
      <c r="V38">
        <v>99</v>
      </c>
      <c r="W38">
        <v>94</v>
      </c>
      <c r="X38">
        <v>90</v>
      </c>
      <c r="Y38">
        <v>88</v>
      </c>
      <c r="Z38">
        <v>85</v>
      </c>
      <c r="AA38">
        <v>81</v>
      </c>
      <c r="AB38">
        <v>76</v>
      </c>
      <c r="AC38">
        <v>71</v>
      </c>
      <c r="AD38">
        <v>65</v>
      </c>
      <c r="AE38">
        <v>59</v>
      </c>
      <c r="AF38">
        <v>53</v>
      </c>
      <c r="AG38">
        <v>48</v>
      </c>
      <c r="AH38">
        <v>43</v>
      </c>
      <c r="AI38">
        <v>38</v>
      </c>
      <c r="AJ38">
        <v>34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1</v>
      </c>
      <c r="BC38">
        <v>4</v>
      </c>
      <c r="BD38">
        <v>6</v>
      </c>
      <c r="BE38">
        <v>9</v>
      </c>
      <c r="BF38">
        <v>12</v>
      </c>
      <c r="BG38">
        <v>15</v>
      </c>
      <c r="BH38">
        <v>18</v>
      </c>
      <c r="BI38">
        <v>21</v>
      </c>
      <c r="BJ38">
        <v>23</v>
      </c>
      <c r="BK38">
        <v>25</v>
      </c>
      <c r="BL38">
        <v>26</v>
      </c>
      <c r="BM38">
        <v>27</v>
      </c>
      <c r="BN38">
        <v>28</v>
      </c>
      <c r="BO38">
        <v>28</v>
      </c>
    </row>
    <row r="39" spans="1:67">
      <c r="A39" t="s">
        <v>179</v>
      </c>
      <c r="C39" s="123">
        <v>550</v>
      </c>
      <c r="D39" s="123">
        <v>89</v>
      </c>
      <c r="E39" s="123">
        <v>255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15</v>
      </c>
      <c r="O39">
        <v>22</v>
      </c>
      <c r="P39">
        <v>22</v>
      </c>
      <c r="Q39">
        <v>24</v>
      </c>
      <c r="R39">
        <v>26</v>
      </c>
      <c r="S39">
        <v>28</v>
      </c>
      <c r="T39">
        <v>29</v>
      </c>
      <c r="U39">
        <v>31</v>
      </c>
      <c r="V39">
        <v>31</v>
      </c>
      <c r="W39">
        <v>30</v>
      </c>
      <c r="X39">
        <v>30</v>
      </c>
      <c r="Y39">
        <v>29</v>
      </c>
      <c r="Z39">
        <v>29</v>
      </c>
      <c r="AA39">
        <v>28</v>
      </c>
      <c r="AB39">
        <v>27</v>
      </c>
      <c r="AC39">
        <v>25</v>
      </c>
      <c r="AD39">
        <v>23</v>
      </c>
      <c r="AE39">
        <v>21</v>
      </c>
      <c r="AF39">
        <v>19</v>
      </c>
      <c r="AG39">
        <v>18</v>
      </c>
      <c r="AH39">
        <v>16</v>
      </c>
      <c r="AI39">
        <v>14</v>
      </c>
      <c r="AJ39">
        <v>13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2</v>
      </c>
      <c r="BC39">
        <v>3</v>
      </c>
      <c r="BD39">
        <v>3</v>
      </c>
      <c r="BE39">
        <v>4</v>
      </c>
      <c r="BF39">
        <v>5</v>
      </c>
      <c r="BG39">
        <v>6</v>
      </c>
      <c r="BH39">
        <v>6</v>
      </c>
      <c r="BI39">
        <v>7</v>
      </c>
      <c r="BJ39">
        <v>8</v>
      </c>
      <c r="BK39">
        <v>8</v>
      </c>
      <c r="BL39">
        <v>9</v>
      </c>
      <c r="BM39">
        <v>9</v>
      </c>
      <c r="BN39">
        <v>9</v>
      </c>
      <c r="BO39">
        <v>10</v>
      </c>
    </row>
    <row r="40" spans="1:67">
      <c r="A40" t="s">
        <v>180</v>
      </c>
      <c r="C40" s="123">
        <v>55</v>
      </c>
      <c r="D40" s="123">
        <v>190</v>
      </c>
      <c r="E40" s="123">
        <v>181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1</v>
      </c>
      <c r="M40">
        <v>1</v>
      </c>
      <c r="N40">
        <v>2</v>
      </c>
      <c r="O40">
        <v>2</v>
      </c>
      <c r="P40">
        <v>2</v>
      </c>
      <c r="Q40">
        <v>3</v>
      </c>
      <c r="R40">
        <v>3</v>
      </c>
      <c r="S40">
        <v>3</v>
      </c>
      <c r="T40">
        <v>3</v>
      </c>
      <c r="U40">
        <v>3</v>
      </c>
      <c r="V40">
        <v>3</v>
      </c>
      <c r="W40">
        <v>3</v>
      </c>
      <c r="X40">
        <v>3</v>
      </c>
      <c r="Y40">
        <v>3</v>
      </c>
      <c r="Z40">
        <v>3</v>
      </c>
      <c r="AA40">
        <v>2</v>
      </c>
      <c r="AB40">
        <v>2</v>
      </c>
      <c r="AC40">
        <v>2</v>
      </c>
      <c r="AD40">
        <v>2</v>
      </c>
      <c r="AE40">
        <v>2</v>
      </c>
      <c r="AF40">
        <v>2</v>
      </c>
      <c r="AG40">
        <v>1</v>
      </c>
      <c r="AH40">
        <v>1</v>
      </c>
      <c r="AI40">
        <v>1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12</v>
      </c>
      <c r="BC40">
        <v>13</v>
      </c>
      <c r="BD40">
        <v>14</v>
      </c>
      <c r="BE40">
        <v>14</v>
      </c>
      <c r="BF40">
        <v>15</v>
      </c>
      <c r="BG40">
        <v>15</v>
      </c>
      <c r="BH40">
        <v>15</v>
      </c>
      <c r="BI40">
        <v>15</v>
      </c>
      <c r="BJ40">
        <v>14</v>
      </c>
      <c r="BK40">
        <v>14</v>
      </c>
      <c r="BL40">
        <v>13</v>
      </c>
      <c r="BM40">
        <v>13</v>
      </c>
      <c r="BN40">
        <v>12</v>
      </c>
      <c r="BO40">
        <v>12</v>
      </c>
    </row>
    <row r="41" spans="1:67">
      <c r="A41" t="s">
        <v>181</v>
      </c>
      <c r="C41" s="123">
        <v>139</v>
      </c>
      <c r="D41" s="123">
        <v>148</v>
      </c>
      <c r="E41" s="123">
        <v>192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1</v>
      </c>
      <c r="M41">
        <v>2</v>
      </c>
      <c r="N41">
        <v>3</v>
      </c>
      <c r="O41">
        <v>3</v>
      </c>
      <c r="P41">
        <v>4</v>
      </c>
      <c r="Q41">
        <v>8</v>
      </c>
      <c r="R41">
        <v>8</v>
      </c>
      <c r="S41">
        <v>8</v>
      </c>
      <c r="T41">
        <v>8</v>
      </c>
      <c r="U41">
        <v>8</v>
      </c>
      <c r="V41">
        <v>8</v>
      </c>
      <c r="W41">
        <v>8</v>
      </c>
      <c r="X41">
        <v>8</v>
      </c>
      <c r="Y41">
        <v>7</v>
      </c>
      <c r="Z41">
        <v>7</v>
      </c>
      <c r="AA41">
        <v>7</v>
      </c>
      <c r="AB41">
        <v>6</v>
      </c>
      <c r="AC41">
        <v>6</v>
      </c>
      <c r="AD41">
        <v>5</v>
      </c>
      <c r="AE41">
        <v>5</v>
      </c>
      <c r="AF41">
        <v>4</v>
      </c>
      <c r="AG41">
        <v>4</v>
      </c>
      <c r="AH41">
        <v>4</v>
      </c>
      <c r="AI41">
        <v>3</v>
      </c>
      <c r="AJ41">
        <v>3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9</v>
      </c>
      <c r="BC41">
        <v>9</v>
      </c>
      <c r="BD41">
        <v>10</v>
      </c>
      <c r="BE41">
        <v>10</v>
      </c>
      <c r="BF41">
        <v>11</v>
      </c>
      <c r="BG41">
        <v>11</v>
      </c>
      <c r="BH41">
        <v>11</v>
      </c>
      <c r="BI41">
        <v>11</v>
      </c>
      <c r="BJ41">
        <v>11</v>
      </c>
      <c r="BK41">
        <v>11</v>
      </c>
      <c r="BL41">
        <v>11</v>
      </c>
      <c r="BM41">
        <v>11</v>
      </c>
      <c r="BN41">
        <v>10</v>
      </c>
      <c r="BO41">
        <v>10</v>
      </c>
    </row>
    <row r="42" spans="1:67">
      <c r="A42" t="s">
        <v>182</v>
      </c>
      <c r="C42" s="123">
        <v>482</v>
      </c>
      <c r="D42" s="123">
        <v>211</v>
      </c>
      <c r="E42" s="123">
        <v>239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3</v>
      </c>
      <c r="M42">
        <v>5</v>
      </c>
      <c r="N42">
        <v>7</v>
      </c>
      <c r="O42">
        <v>6</v>
      </c>
      <c r="P42">
        <v>7</v>
      </c>
      <c r="Q42">
        <v>7</v>
      </c>
      <c r="R42">
        <v>7</v>
      </c>
      <c r="S42">
        <v>7</v>
      </c>
      <c r="T42">
        <v>7</v>
      </c>
      <c r="U42">
        <v>17</v>
      </c>
      <c r="V42">
        <v>45</v>
      </c>
      <c r="W42">
        <v>41</v>
      </c>
      <c r="X42">
        <v>38</v>
      </c>
      <c r="Y42">
        <v>36</v>
      </c>
      <c r="Z42">
        <v>34</v>
      </c>
      <c r="AA42">
        <v>32</v>
      </c>
      <c r="AB42">
        <v>30</v>
      </c>
      <c r="AC42">
        <v>27</v>
      </c>
      <c r="AD42">
        <v>25</v>
      </c>
      <c r="AE42">
        <v>22</v>
      </c>
      <c r="AF42">
        <v>20</v>
      </c>
      <c r="AG42">
        <v>17</v>
      </c>
      <c r="AH42">
        <v>15</v>
      </c>
      <c r="AI42">
        <v>14</v>
      </c>
      <c r="AJ42">
        <v>12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8</v>
      </c>
      <c r="BC42">
        <v>9</v>
      </c>
      <c r="BD42">
        <v>11</v>
      </c>
      <c r="BE42">
        <v>13</v>
      </c>
      <c r="BF42">
        <v>14</v>
      </c>
      <c r="BG42">
        <v>15</v>
      </c>
      <c r="BH42">
        <v>16</v>
      </c>
      <c r="BI42">
        <v>17</v>
      </c>
      <c r="BJ42">
        <v>18</v>
      </c>
      <c r="BK42">
        <v>18</v>
      </c>
      <c r="BL42">
        <v>18</v>
      </c>
      <c r="BM42">
        <v>18</v>
      </c>
      <c r="BN42">
        <v>18</v>
      </c>
      <c r="BO42">
        <v>18</v>
      </c>
    </row>
    <row r="43" spans="1:67">
      <c r="A43" t="s">
        <v>183</v>
      </c>
      <c r="C43" s="123">
        <v>1089</v>
      </c>
      <c r="D43" s="123">
        <v>495</v>
      </c>
      <c r="E43" s="123">
        <v>227</v>
      </c>
      <c r="F43">
        <v>0</v>
      </c>
      <c r="G43">
        <v>0</v>
      </c>
      <c r="H43">
        <v>0</v>
      </c>
      <c r="I43">
        <v>0</v>
      </c>
      <c r="J43">
        <v>0</v>
      </c>
      <c r="K43">
        <v>4</v>
      </c>
      <c r="L43">
        <v>17</v>
      </c>
      <c r="M43">
        <v>27</v>
      </c>
      <c r="N43">
        <v>36</v>
      </c>
      <c r="O43">
        <v>36</v>
      </c>
      <c r="P43">
        <v>34</v>
      </c>
      <c r="Q43">
        <v>38</v>
      </c>
      <c r="R43">
        <v>45</v>
      </c>
      <c r="S43">
        <v>49</v>
      </c>
      <c r="T43">
        <v>53</v>
      </c>
      <c r="U43">
        <v>56</v>
      </c>
      <c r="V43">
        <v>58</v>
      </c>
      <c r="W43">
        <v>57</v>
      </c>
      <c r="X43">
        <v>57</v>
      </c>
      <c r="Y43">
        <v>57</v>
      </c>
      <c r="Z43">
        <v>56</v>
      </c>
      <c r="AA43">
        <v>55</v>
      </c>
      <c r="AB43">
        <v>52</v>
      </c>
      <c r="AC43">
        <v>50</v>
      </c>
      <c r="AD43">
        <v>46</v>
      </c>
      <c r="AE43">
        <v>43</v>
      </c>
      <c r="AF43">
        <v>39</v>
      </c>
      <c r="AG43">
        <v>36</v>
      </c>
      <c r="AH43">
        <v>32</v>
      </c>
      <c r="AI43">
        <v>29</v>
      </c>
      <c r="AJ43">
        <v>26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22</v>
      </c>
      <c r="BC43">
        <v>24</v>
      </c>
      <c r="BD43">
        <v>27</v>
      </c>
      <c r="BE43">
        <v>30</v>
      </c>
      <c r="BF43">
        <v>33</v>
      </c>
      <c r="BG43">
        <v>35</v>
      </c>
      <c r="BH43">
        <v>37</v>
      </c>
      <c r="BI43">
        <v>39</v>
      </c>
      <c r="BJ43">
        <v>40</v>
      </c>
      <c r="BK43">
        <v>41</v>
      </c>
      <c r="BL43">
        <v>42</v>
      </c>
      <c r="BM43">
        <v>42</v>
      </c>
      <c r="BN43">
        <v>42</v>
      </c>
      <c r="BO43">
        <v>42</v>
      </c>
    </row>
  </sheetData>
  <mergeCells count="3"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Stover</dc:creator>
  <cp:keywords/>
  <dc:description/>
  <cp:lastModifiedBy/>
  <cp:revision/>
  <dcterms:created xsi:type="dcterms:W3CDTF">2023-12-27T21:25:23Z</dcterms:created>
  <dcterms:modified xsi:type="dcterms:W3CDTF">2024-01-03T15:25:40Z</dcterms:modified>
  <cp:category/>
  <cp:contentStatus/>
</cp:coreProperties>
</file>