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man\Desktop\courses\TOD310_PAB\class\excels\"/>
    </mc:Choice>
  </mc:AlternateContent>
  <xr:revisionPtr revIDLastSave="0" documentId="13_ncr:1_{48CD6FED-B9FF-4B82-A58B-F6BD42DAEC7C}" xr6:coauthVersionLast="47" xr6:coauthVersionMax="47" xr10:uidLastSave="{00000000-0000-0000-0000-000000000000}"/>
  <bookViews>
    <workbookView xWindow="-108" yWindow="-108" windowWidth="23256" windowHeight="13176" xr2:uid="{6C79DD23-9535-4056-9CC4-80540E813CFD}"/>
  </bookViews>
  <sheets>
    <sheet name="Sheet1" sheetId="1" r:id="rId1"/>
  </sheets>
  <definedNames>
    <definedName name="solver_adj" localSheetId="0" hidden="1">Sheet1!$B$23,Sheet1!$B$24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Sheet1!$F$26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" i="1"/>
  <c r="C2" i="1"/>
  <c r="D2" i="1" s="1"/>
  <c r="E2" i="1" s="1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D10" i="1" s="1"/>
  <c r="E10" i="1" s="1"/>
  <c r="C11" i="1"/>
  <c r="D11" i="1" s="1"/>
  <c r="E11" i="1" s="1"/>
  <c r="C12" i="1"/>
  <c r="D12" i="1" s="1"/>
  <c r="E12" i="1" s="1"/>
  <c r="C13" i="1"/>
  <c r="D13" i="1" s="1"/>
  <c r="E13" i="1" s="1"/>
  <c r="C14" i="1"/>
  <c r="D14" i="1" s="1"/>
  <c r="E14" i="1" s="1"/>
  <c r="G14" i="1" s="1"/>
  <c r="H14" i="1" s="1"/>
  <c r="C15" i="1"/>
  <c r="D15" i="1" s="1"/>
  <c r="E15" i="1" s="1"/>
  <c r="G15" i="1" s="1"/>
  <c r="H15" i="1" s="1"/>
  <c r="C16" i="1"/>
  <c r="D16" i="1" s="1"/>
  <c r="E16" i="1" s="1"/>
  <c r="G16" i="1" s="1"/>
  <c r="H16" i="1" s="1"/>
  <c r="C17" i="1"/>
  <c r="D17" i="1" s="1"/>
  <c r="E17" i="1" s="1"/>
  <c r="C18" i="1"/>
  <c r="D18" i="1" s="1"/>
  <c r="E18" i="1" s="1"/>
  <c r="C19" i="1"/>
  <c r="D19" i="1" s="1"/>
  <c r="E19" i="1" s="1"/>
  <c r="C20" i="1"/>
  <c r="D20" i="1" s="1"/>
  <c r="E20" i="1" s="1"/>
  <c r="G20" i="1" s="1"/>
  <c r="H20" i="1" s="1"/>
  <c r="C21" i="1"/>
  <c r="D21" i="1" s="1"/>
  <c r="E21" i="1" s="1"/>
  <c r="F8" i="1" l="1"/>
  <c r="G8" i="1" s="1"/>
  <c r="H8" i="1" s="1"/>
  <c r="F17" i="1"/>
  <c r="G17" i="1" s="1"/>
  <c r="H17" i="1" s="1"/>
  <c r="F3" i="1"/>
  <c r="G3" i="1" s="1"/>
  <c r="H3" i="1" s="1"/>
  <c r="F15" i="1"/>
  <c r="F10" i="1"/>
  <c r="G10" i="1" s="1"/>
  <c r="H10" i="1" s="1"/>
  <c r="F6" i="1"/>
  <c r="G6" i="1" s="1"/>
  <c r="H6" i="1" s="1"/>
  <c r="F5" i="1"/>
  <c r="G5" i="1" s="1"/>
  <c r="H5" i="1" s="1"/>
  <c r="F16" i="1"/>
  <c r="F21" i="1"/>
  <c r="G21" i="1" s="1"/>
  <c r="H21" i="1" s="1"/>
  <c r="F12" i="1"/>
  <c r="G12" i="1" s="1"/>
  <c r="H12" i="1" s="1"/>
  <c r="F14" i="1"/>
  <c r="F11" i="1"/>
  <c r="G11" i="1" s="1"/>
  <c r="H11" i="1" s="1"/>
  <c r="F4" i="1"/>
  <c r="G4" i="1" s="1"/>
  <c r="H4" i="1" s="1"/>
  <c r="F9" i="1"/>
  <c r="G9" i="1" s="1"/>
  <c r="H9" i="1" s="1"/>
  <c r="F2" i="1"/>
  <c r="G2" i="1" s="1"/>
  <c r="H2" i="1" s="1"/>
  <c r="F13" i="1"/>
  <c r="G13" i="1" s="1"/>
  <c r="H13" i="1" s="1"/>
  <c r="F18" i="1"/>
  <c r="G18" i="1" s="1"/>
  <c r="H18" i="1" s="1"/>
  <c r="F20" i="1"/>
  <c r="F7" i="1"/>
  <c r="G7" i="1" s="1"/>
  <c r="H7" i="1" s="1"/>
  <c r="F19" i="1"/>
  <c r="G19" i="1" s="1"/>
  <c r="H19" i="1" s="1"/>
  <c r="F26" i="1" l="1"/>
</calcChain>
</file>

<file path=xl/sharedStrings.xml><?xml version="1.0" encoding="utf-8"?>
<sst xmlns="http://schemas.openxmlformats.org/spreadsheetml/2006/main" count="13" uniqueCount="13">
  <si>
    <t>Ad Expense</t>
  </si>
  <si>
    <t>Profit</t>
  </si>
  <si>
    <t>Logit(p)</t>
  </si>
  <si>
    <t>slope</t>
  </si>
  <si>
    <t>intercept</t>
  </si>
  <si>
    <t>Odds</t>
  </si>
  <si>
    <t>ProbProfit</t>
  </si>
  <si>
    <t>ProbLoss</t>
  </si>
  <si>
    <t>sum of log likelihood</t>
  </si>
  <si>
    <t>Liklihood</t>
  </si>
  <si>
    <t>Log(Likelihood)</t>
  </si>
  <si>
    <t>Exp</t>
  </si>
  <si>
    <t>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</si>
</sst>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ProbProfit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7</c:v>
                </c:pt>
                <c:pt idx="1">
                  <c:v>12</c:v>
                </c:pt>
                <c:pt idx="2">
                  <c:v>12</c:v>
                </c:pt>
                <c:pt idx="3">
                  <c:v>21</c:v>
                </c:pt>
                <c:pt idx="4">
                  <c:v>23</c:v>
                </c:pt>
                <c:pt idx="5">
                  <c:v>43</c:v>
                </c:pt>
                <c:pt idx="6">
                  <c:v>59</c:v>
                </c:pt>
                <c:pt idx="7">
                  <c:v>60</c:v>
                </c:pt>
                <c:pt idx="8">
                  <c:v>67</c:v>
                </c:pt>
                <c:pt idx="9">
                  <c:v>73</c:v>
                </c:pt>
                <c:pt idx="10">
                  <c:v>75</c:v>
                </c:pt>
                <c:pt idx="11">
                  <c:v>82</c:v>
                </c:pt>
                <c:pt idx="12">
                  <c:v>93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128</c:v>
                </c:pt>
                <c:pt idx="18">
                  <c:v>141</c:v>
                </c:pt>
                <c:pt idx="19">
                  <c:v>143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1.4649200757786238E-2</c:v>
                </c:pt>
                <c:pt idx="1">
                  <c:v>2.0444489086943466E-2</c:v>
                </c:pt>
                <c:pt idx="2">
                  <c:v>2.0444489086943466E-2</c:v>
                </c:pt>
                <c:pt idx="3">
                  <c:v>3.7012739048177347E-2</c:v>
                </c:pt>
                <c:pt idx="4">
                  <c:v>4.2164901600930178E-2</c:v>
                </c:pt>
                <c:pt idx="5">
                  <c:v>0.14601779139787507</c:v>
                </c:pt>
                <c:pt idx="6">
                  <c:v>0.33611458925550314</c:v>
                </c:pt>
                <c:pt idx="7">
                  <c:v>0.35141797798806779</c:v>
                </c:pt>
                <c:pt idx="8">
                  <c:v>0.46558072691327645</c:v>
                </c:pt>
                <c:pt idx="9">
                  <c:v>0.56689072344578606</c:v>
                </c:pt>
                <c:pt idx="10">
                  <c:v>0.59985645726202508</c:v>
                </c:pt>
                <c:pt idx="11">
                  <c:v>0.70677745941141823</c:v>
                </c:pt>
                <c:pt idx="12">
                  <c:v>0.83563221530988052</c:v>
                </c:pt>
                <c:pt idx="13">
                  <c:v>0.96946600084242474</c:v>
                </c:pt>
                <c:pt idx="14">
                  <c:v>0.97141161847083957</c:v>
                </c:pt>
                <c:pt idx="15">
                  <c:v>0.97323668436652477</c:v>
                </c:pt>
                <c:pt idx="16">
                  <c:v>0.97494824381015721</c:v>
                </c:pt>
                <c:pt idx="17">
                  <c:v>0.98202556463179269</c:v>
                </c:pt>
                <c:pt idx="18">
                  <c:v>0.99248011014017401</c:v>
                </c:pt>
                <c:pt idx="19">
                  <c:v>0.99342801730815677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B9-4A5D-B596-B6BB04A4D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754256"/>
        <c:axId val="1990765776"/>
      </c:scatterChart>
      <c:valAx>
        <c:axId val="199075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765776"/>
        <c:crosses val="autoZero"/>
        <c:crossBetween val="midCat"/>
      </c:valAx>
      <c:valAx>
        <c:axId val="19907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7542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508000</xdr:colOff>
      <xdr:row>8</xdr:row>
      <xdr:rowOff>98425</xdr:rowOff>
    </xdr:from>
    <xdr:to>
      <xdr:col>21</xdr:col>
      <xdr:colOff>203200</xdr:colOff>
      <xdr:row>23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1CAB3-06DE-2CD4-283F-6BDF71BD4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081F0-3645-4140-B62E-7FB97FD397A1}">
  <dimension ref="A1:K26"/>
  <sheetViews>
    <sheetView tabSelected="1" zoomScale="120" workbookViewId="0">
      <selection activeCell="K2" sqref="K2"/>
    </sheetView>
  </sheetViews>
  <sheetFormatPr defaultRowHeight="14.4" x14ac:dyDescent="0.3"/>
  <cols>
    <col min="1" max="1" width="10.21875" bestFit="1" customWidth="1"/>
    <col min="2" max="2" width="5.5546875" bestFit="1" customWidth="1"/>
    <col min="3" max="3" width="7.109375" bestFit="1" customWidth="1"/>
    <col min="4" max="4" width="12" bestFit="1" customWidth="1"/>
    <col min="5" max="5" width="18" bestFit="1" customWidth="1"/>
    <col min="6" max="6" width="12" bestFit="1" customWidth="1"/>
    <col min="7" max="7" width="12" customWidth="1"/>
    <col min="8" max="8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9</v>
      </c>
      <c r="H1" t="s">
        <v>10</v>
      </c>
      <c r="J1" t="s">
        <v>11</v>
      </c>
      <c r="K1" t="s">
        <v>12</v>
      </c>
    </row>
    <row r="2" spans="1:11" x14ac:dyDescent="0.3">
      <c r="A2">
        <v>7</v>
      </c>
      <c r="B2">
        <v>0</v>
      </c>
      <c r="C2">
        <f t="shared" ref="C2:C21" si="0">$B$23+$B$24*$A2</f>
        <v>-4.2086119409391145</v>
      </c>
      <c r="D2">
        <f>EXP(C2)</f>
        <v>1.4866990283107537E-2</v>
      </c>
      <c r="E2">
        <f t="shared" ref="E2:E21" si="1">(D2/(1+D2))</f>
        <v>1.4649200757786238E-2</v>
      </c>
      <c r="F2">
        <f t="shared" ref="F2:F21" si="2">1-E2</f>
        <v>0.9853507992422138</v>
      </c>
      <c r="G2">
        <f t="shared" ref="G2:G21" si="3">IF(B2=1,E2,F2)</f>
        <v>0.9853507992422138</v>
      </c>
      <c r="H2">
        <f t="shared" ref="H2:H21" si="4">LN(G2)</f>
        <v>-1.4757559850676418E-2</v>
      </c>
      <c r="J2">
        <v>5</v>
      </c>
      <c r="K2">
        <f>1/(EXP(-($B$23+$B$24*J2)))</f>
        <v>1.2980559037741266E-2</v>
      </c>
    </row>
    <row r="3" spans="1:11" x14ac:dyDescent="0.3">
      <c r="A3">
        <v>12</v>
      </c>
      <c r="B3">
        <v>0</v>
      </c>
      <c r="C3">
        <f t="shared" si="0"/>
        <v>-3.8693855446113585</v>
      </c>
      <c r="D3">
        <f t="shared" ref="D3:D21" si="5">EXP(C3)</f>
        <v>2.0871189901108197E-2</v>
      </c>
      <c r="E3">
        <f t="shared" si="1"/>
        <v>2.0444489086943466E-2</v>
      </c>
      <c r="F3">
        <f t="shared" si="2"/>
        <v>0.97955551091305648</v>
      </c>
      <c r="G3">
        <f t="shared" si="3"/>
        <v>0.97955551091305648</v>
      </c>
      <c r="H3">
        <f t="shared" si="4"/>
        <v>-2.0656370499900822E-2</v>
      </c>
      <c r="J3">
        <v>10</v>
      </c>
      <c r="K3">
        <f t="shared" ref="K3:K24" si="6">1/(EXP(-($B$23+$B$24*J3)))</f>
        <v>1.8222902385768968E-2</v>
      </c>
    </row>
    <row r="4" spans="1:11" x14ac:dyDescent="0.3">
      <c r="A4">
        <v>12</v>
      </c>
      <c r="B4">
        <v>0</v>
      </c>
      <c r="C4">
        <f t="shared" si="0"/>
        <v>-3.8693855446113585</v>
      </c>
      <c r="D4">
        <f t="shared" si="5"/>
        <v>2.0871189901108197E-2</v>
      </c>
      <c r="E4">
        <f t="shared" si="1"/>
        <v>2.0444489086943466E-2</v>
      </c>
      <c r="F4">
        <f t="shared" si="2"/>
        <v>0.97955551091305648</v>
      </c>
      <c r="G4">
        <f t="shared" si="3"/>
        <v>0.97955551091305648</v>
      </c>
      <c r="H4">
        <f t="shared" si="4"/>
        <v>-2.0656370499900822E-2</v>
      </c>
      <c r="J4">
        <v>15</v>
      </c>
      <c r="K4">
        <f t="shared" si="6"/>
        <v>2.5582424485397808E-2</v>
      </c>
    </row>
    <row r="5" spans="1:11" x14ac:dyDescent="0.3">
      <c r="A5">
        <v>21</v>
      </c>
      <c r="B5">
        <v>0</v>
      </c>
      <c r="C5">
        <f t="shared" si="0"/>
        <v>-3.2587780312213974</v>
      </c>
      <c r="D5">
        <f t="shared" si="5"/>
        <v>3.8435336113993579E-2</v>
      </c>
      <c r="E5">
        <f t="shared" si="1"/>
        <v>3.7012739048177347E-2</v>
      </c>
      <c r="F5">
        <f t="shared" si="2"/>
        <v>0.96298726095182263</v>
      </c>
      <c r="G5">
        <f t="shared" si="3"/>
        <v>0.96298726095182263</v>
      </c>
      <c r="H5">
        <f t="shared" si="4"/>
        <v>-3.7715095774289144E-2</v>
      </c>
      <c r="J5">
        <v>20</v>
      </c>
      <c r="K5">
        <f t="shared" si="6"/>
        <v>3.5914171557115827E-2</v>
      </c>
    </row>
    <row r="6" spans="1:11" x14ac:dyDescent="0.3">
      <c r="A6">
        <v>23</v>
      </c>
      <c r="B6">
        <v>0</v>
      </c>
      <c r="C6">
        <f t="shared" si="0"/>
        <v>-3.1230874726902949</v>
      </c>
      <c r="D6">
        <f t="shared" si="5"/>
        <v>4.4021044615513455E-2</v>
      </c>
      <c r="E6">
        <f t="shared" si="1"/>
        <v>4.2164901600930178E-2</v>
      </c>
      <c r="F6">
        <f t="shared" si="2"/>
        <v>0.95783509839906977</v>
      </c>
      <c r="G6">
        <f t="shared" si="3"/>
        <v>0.95783509839906977</v>
      </c>
      <c r="H6">
        <f t="shared" si="4"/>
        <v>-4.3079646934978656E-2</v>
      </c>
      <c r="J6">
        <v>25</v>
      </c>
      <c r="K6">
        <f t="shared" si="6"/>
        <v>5.0418509761268632E-2</v>
      </c>
    </row>
    <row r="7" spans="1:11" x14ac:dyDescent="0.3">
      <c r="A7">
        <v>43</v>
      </c>
      <c r="B7">
        <v>1</v>
      </c>
      <c r="C7">
        <f t="shared" si="0"/>
        <v>-1.7661818873792701</v>
      </c>
      <c r="D7">
        <f t="shared" si="5"/>
        <v>0.17098458249720466</v>
      </c>
      <c r="E7">
        <f t="shared" si="1"/>
        <v>0.14601779139787507</v>
      </c>
      <c r="F7">
        <f t="shared" si="2"/>
        <v>0.85398220860212493</v>
      </c>
      <c r="G7">
        <f t="shared" si="3"/>
        <v>0.14601779139787507</v>
      </c>
      <c r="H7">
        <f t="shared" si="4"/>
        <v>-1.9240268058084367</v>
      </c>
      <c r="J7">
        <v>30</v>
      </c>
      <c r="K7">
        <f t="shared" si="6"/>
        <v>7.0780586502028828E-2</v>
      </c>
    </row>
    <row r="8" spans="1:11" x14ac:dyDescent="0.3">
      <c r="A8">
        <v>59</v>
      </c>
      <c r="B8">
        <v>0</v>
      </c>
      <c r="C8">
        <f t="shared" si="0"/>
        <v>-0.68065741913045041</v>
      </c>
      <c r="D8">
        <f t="shared" si="5"/>
        <v>0.50628404211891975</v>
      </c>
      <c r="E8">
        <f t="shared" si="1"/>
        <v>0.33611458925550314</v>
      </c>
      <c r="F8">
        <f t="shared" si="2"/>
        <v>0.66388541074449692</v>
      </c>
      <c r="G8">
        <f t="shared" si="3"/>
        <v>0.66388541074449692</v>
      </c>
      <c r="H8">
        <f t="shared" si="4"/>
        <v>-0.40964571857831494</v>
      </c>
      <c r="J8">
        <v>35</v>
      </c>
      <c r="K8">
        <f t="shared" si="6"/>
        <v>9.9366114732327371E-2</v>
      </c>
    </row>
    <row r="9" spans="1:11" x14ac:dyDescent="0.3">
      <c r="A9">
        <v>60</v>
      </c>
      <c r="B9">
        <v>0</v>
      </c>
      <c r="C9">
        <f t="shared" si="0"/>
        <v>-0.61281213986489913</v>
      </c>
      <c r="D9">
        <f t="shared" si="5"/>
        <v>0.54182503686727623</v>
      </c>
      <c r="E9">
        <f t="shared" si="1"/>
        <v>0.35141797798806779</v>
      </c>
      <c r="F9">
        <f t="shared" si="2"/>
        <v>0.64858202201193227</v>
      </c>
      <c r="G9">
        <f t="shared" si="3"/>
        <v>0.64858202201193227</v>
      </c>
      <c r="H9">
        <f t="shared" si="4"/>
        <v>-0.43296680363687284</v>
      </c>
      <c r="J9">
        <v>40</v>
      </c>
      <c r="K9">
        <f t="shared" si="6"/>
        <v>0.13949622693102479</v>
      </c>
    </row>
    <row r="10" spans="1:11" x14ac:dyDescent="0.3">
      <c r="A10">
        <v>67</v>
      </c>
      <c r="B10">
        <v>1</v>
      </c>
      <c r="C10">
        <f t="shared" si="0"/>
        <v>-0.13789518500604014</v>
      </c>
      <c r="D10">
        <f t="shared" si="5"/>
        <v>0.87119000073510411</v>
      </c>
      <c r="E10">
        <f t="shared" si="1"/>
        <v>0.46558072691327645</v>
      </c>
      <c r="F10">
        <f t="shared" si="2"/>
        <v>0.53441927308672355</v>
      </c>
      <c r="G10">
        <f t="shared" si="3"/>
        <v>0.46558072691327645</v>
      </c>
      <c r="H10">
        <f t="shared" si="4"/>
        <v>-0.76446977750827338</v>
      </c>
      <c r="J10">
        <v>45</v>
      </c>
      <c r="K10">
        <f t="shared" si="6"/>
        <v>0.19583333192015404</v>
      </c>
    </row>
    <row r="11" spans="1:11" x14ac:dyDescent="0.3">
      <c r="A11">
        <v>73</v>
      </c>
      <c r="B11">
        <v>0</v>
      </c>
      <c r="C11">
        <f t="shared" si="0"/>
        <v>0.26917649058726756</v>
      </c>
      <c r="D11">
        <f t="shared" si="5"/>
        <v>1.3088861267436418</v>
      </c>
      <c r="E11">
        <f t="shared" si="1"/>
        <v>0.56689072344578606</v>
      </c>
      <c r="F11">
        <f t="shared" si="2"/>
        <v>0.43310927655421394</v>
      </c>
      <c r="G11">
        <f t="shared" si="3"/>
        <v>0.43310927655421394</v>
      </c>
      <c r="H11">
        <f t="shared" si="4"/>
        <v>-0.83676521202484799</v>
      </c>
      <c r="J11">
        <v>50</v>
      </c>
      <c r="K11">
        <f t="shared" si="6"/>
        <v>0.27492280425557358</v>
      </c>
    </row>
    <row r="12" spans="1:11" x14ac:dyDescent="0.3">
      <c r="A12">
        <v>75</v>
      </c>
      <c r="B12">
        <v>0</v>
      </c>
      <c r="C12">
        <f t="shared" si="0"/>
        <v>0.40486704911836924</v>
      </c>
      <c r="D12">
        <f t="shared" si="5"/>
        <v>1.4991031797177541</v>
      </c>
      <c r="E12">
        <f t="shared" si="1"/>
        <v>0.59985645726202508</v>
      </c>
      <c r="F12">
        <f t="shared" si="2"/>
        <v>0.40014354273797492</v>
      </c>
      <c r="G12">
        <f t="shared" si="3"/>
        <v>0.40014354273797492</v>
      </c>
      <c r="H12">
        <f t="shared" si="4"/>
        <v>-0.91593193940293516</v>
      </c>
      <c r="J12">
        <v>55</v>
      </c>
      <c r="K12">
        <f t="shared" si="6"/>
        <v>0.3859534409115058</v>
      </c>
    </row>
    <row r="13" spans="1:11" x14ac:dyDescent="0.3">
      <c r="A13">
        <v>82</v>
      </c>
      <c r="B13">
        <v>1</v>
      </c>
      <c r="C13">
        <f t="shared" si="0"/>
        <v>0.87978400397722822</v>
      </c>
      <c r="D13">
        <f t="shared" si="5"/>
        <v>2.4103790179046705</v>
      </c>
      <c r="E13">
        <f t="shared" si="1"/>
        <v>0.70677745941141823</v>
      </c>
      <c r="F13">
        <f t="shared" si="2"/>
        <v>0.29322254058858177</v>
      </c>
      <c r="G13">
        <f t="shared" si="3"/>
        <v>0.70677745941141823</v>
      </c>
      <c r="H13">
        <f t="shared" si="4"/>
        <v>-0.3470394300872619</v>
      </c>
      <c r="J13">
        <v>60</v>
      </c>
      <c r="K13">
        <f t="shared" si="6"/>
        <v>0.54182503686727623</v>
      </c>
    </row>
    <row r="14" spans="1:11" x14ac:dyDescent="0.3">
      <c r="A14">
        <v>93</v>
      </c>
      <c r="B14">
        <v>1</v>
      </c>
      <c r="C14">
        <f t="shared" si="0"/>
        <v>1.6260820758982923</v>
      </c>
      <c r="D14">
        <f t="shared" si="5"/>
        <v>5.0839172462249058</v>
      </c>
      <c r="E14">
        <f t="shared" si="1"/>
        <v>0.83563221530988052</v>
      </c>
      <c r="F14">
        <f t="shared" si="2"/>
        <v>0.16436778469011948</v>
      </c>
      <c r="G14">
        <f t="shared" si="3"/>
        <v>0.83563221530988052</v>
      </c>
      <c r="H14">
        <f t="shared" si="4"/>
        <v>-0.17956669653657423</v>
      </c>
      <c r="J14">
        <v>65</v>
      </c>
      <c r="K14">
        <f t="shared" si="6"/>
        <v>0.76064711298567811</v>
      </c>
    </row>
    <row r="15" spans="1:11" x14ac:dyDescent="0.3">
      <c r="A15">
        <v>120</v>
      </c>
      <c r="B15">
        <v>1</v>
      </c>
      <c r="C15">
        <f t="shared" si="0"/>
        <v>3.4579046160681752</v>
      </c>
      <c r="D15">
        <f t="shared" si="5"/>
        <v>31.750377532905386</v>
      </c>
      <c r="E15">
        <f t="shared" si="1"/>
        <v>0.96946600084242474</v>
      </c>
      <c r="F15">
        <f t="shared" si="2"/>
        <v>3.0533999157575265E-2</v>
      </c>
      <c r="G15">
        <f t="shared" si="3"/>
        <v>0.96946600084242474</v>
      </c>
      <c r="H15">
        <f t="shared" si="4"/>
        <v>-3.1009873668943973E-2</v>
      </c>
      <c r="J15">
        <v>70</v>
      </c>
      <c r="K15">
        <f t="shared" si="6"/>
        <v>1.0678429218382079</v>
      </c>
    </row>
    <row r="16" spans="1:11" x14ac:dyDescent="0.3">
      <c r="A16">
        <v>121</v>
      </c>
      <c r="B16">
        <v>1</v>
      </c>
      <c r="C16">
        <f t="shared" si="0"/>
        <v>3.5257498953337265</v>
      </c>
      <c r="D16">
        <f t="shared" si="5"/>
        <v>33.979244941865254</v>
      </c>
      <c r="E16">
        <f t="shared" si="1"/>
        <v>0.97141161847083957</v>
      </c>
      <c r="F16">
        <f t="shared" si="2"/>
        <v>2.8588381529160434E-2</v>
      </c>
      <c r="G16">
        <f t="shared" si="3"/>
        <v>0.97141161847083957</v>
      </c>
      <c r="H16">
        <f t="shared" si="4"/>
        <v>-2.9004988599668522E-2</v>
      </c>
      <c r="J16">
        <v>75</v>
      </c>
      <c r="K16">
        <f t="shared" si="6"/>
        <v>1.4991031797177543</v>
      </c>
    </row>
    <row r="17" spans="1:11" x14ac:dyDescent="0.3">
      <c r="A17">
        <v>122</v>
      </c>
      <c r="B17">
        <v>1</v>
      </c>
      <c r="C17">
        <f t="shared" si="0"/>
        <v>3.5935951745992778</v>
      </c>
      <c r="D17">
        <f t="shared" si="5"/>
        <v>36.36457820454843</v>
      </c>
      <c r="E17">
        <f t="shared" si="1"/>
        <v>0.97323668436652477</v>
      </c>
      <c r="F17">
        <f t="shared" si="2"/>
        <v>2.6763315633475226E-2</v>
      </c>
      <c r="G17">
        <f t="shared" si="3"/>
        <v>0.97323668436652477</v>
      </c>
      <c r="H17">
        <f t="shared" si="4"/>
        <v>-2.7127974201888668E-2</v>
      </c>
      <c r="J17">
        <v>80</v>
      </c>
      <c r="K17">
        <f t="shared" si="6"/>
        <v>2.104532696224005</v>
      </c>
    </row>
    <row r="18" spans="1:11" x14ac:dyDescent="0.3">
      <c r="A18">
        <v>123</v>
      </c>
      <c r="B18">
        <v>1</v>
      </c>
      <c r="C18">
        <f t="shared" si="0"/>
        <v>3.6614404538648291</v>
      </c>
      <c r="D18">
        <f t="shared" si="5"/>
        <v>38.917361179071797</v>
      </c>
      <c r="E18">
        <f t="shared" si="1"/>
        <v>0.97494824381015721</v>
      </c>
      <c r="F18">
        <f t="shared" si="2"/>
        <v>2.5051756189842789E-2</v>
      </c>
      <c r="G18">
        <f t="shared" si="3"/>
        <v>0.97494824381015721</v>
      </c>
      <c r="H18">
        <f t="shared" si="4"/>
        <v>-2.5370892664890232E-2</v>
      </c>
      <c r="J18">
        <v>85</v>
      </c>
      <c r="K18">
        <f t="shared" si="6"/>
        <v>2.9544716663930819</v>
      </c>
    </row>
    <row r="19" spans="1:11" x14ac:dyDescent="0.3">
      <c r="A19">
        <v>128</v>
      </c>
      <c r="B19">
        <v>1</v>
      </c>
      <c r="C19">
        <f t="shared" si="0"/>
        <v>4.0006668501925855</v>
      </c>
      <c r="D19">
        <f t="shared" si="5"/>
        <v>54.634570962310804</v>
      </c>
      <c r="E19">
        <f t="shared" si="1"/>
        <v>0.98202556463179269</v>
      </c>
      <c r="F19">
        <f t="shared" si="2"/>
        <v>1.7974435368207309E-2</v>
      </c>
      <c r="G19">
        <f t="shared" si="3"/>
        <v>0.98202556463179269</v>
      </c>
      <c r="H19">
        <f t="shared" si="4"/>
        <v>-1.8137937736598355E-2</v>
      </c>
      <c r="J19">
        <v>90</v>
      </c>
      <c r="K19">
        <f t="shared" si="6"/>
        <v>4.1476679564927101</v>
      </c>
    </row>
    <row r="20" spans="1:11" x14ac:dyDescent="0.3">
      <c r="A20">
        <v>141</v>
      </c>
      <c r="B20">
        <v>1</v>
      </c>
      <c r="C20">
        <f t="shared" si="0"/>
        <v>4.8826554806447522</v>
      </c>
      <c r="D20">
        <f t="shared" si="5"/>
        <v>131.98067107902324</v>
      </c>
      <c r="E20">
        <f t="shared" si="1"/>
        <v>0.99248011014017401</v>
      </c>
      <c r="F20">
        <f t="shared" si="2"/>
        <v>7.51988985982599E-3</v>
      </c>
      <c r="G20">
        <f t="shared" si="3"/>
        <v>0.99248011014017401</v>
      </c>
      <c r="H20">
        <f t="shared" si="4"/>
        <v>-7.5483067826320272E-3</v>
      </c>
      <c r="J20">
        <v>95</v>
      </c>
      <c r="K20">
        <f t="shared" si="6"/>
        <v>5.8227498584606829</v>
      </c>
    </row>
    <row r="21" spans="1:11" x14ac:dyDescent="0.3">
      <c r="A21">
        <v>143</v>
      </c>
      <c r="B21">
        <v>1</v>
      </c>
      <c r="C21">
        <f t="shared" si="0"/>
        <v>5.0183460391758548</v>
      </c>
      <c r="D21">
        <f t="shared" si="5"/>
        <v>151.16108241446608</v>
      </c>
      <c r="E21">
        <f t="shared" si="1"/>
        <v>0.99342801730815677</v>
      </c>
      <c r="F21">
        <f t="shared" si="2"/>
        <v>6.5719826918432256E-3</v>
      </c>
      <c r="G21">
        <f t="shared" si="3"/>
        <v>0.99342801730815677</v>
      </c>
      <c r="H21">
        <f t="shared" si="4"/>
        <v>-6.5936732556638317E-3</v>
      </c>
      <c r="J21">
        <v>100</v>
      </c>
      <c r="K21">
        <f t="shared" si="6"/>
        <v>8.1743322440096247</v>
      </c>
    </row>
    <row r="22" spans="1:11" x14ac:dyDescent="0.3">
      <c r="J22">
        <v>105</v>
      </c>
      <c r="K22">
        <f t="shared" si="6"/>
        <v>11.475627368461288</v>
      </c>
    </row>
    <row r="23" spans="1:11" x14ac:dyDescent="0.3">
      <c r="A23" t="s">
        <v>4</v>
      </c>
      <c r="B23">
        <v>-4.6835288957979735</v>
      </c>
      <c r="J23">
        <v>110</v>
      </c>
      <c r="K23">
        <f t="shared" si="6"/>
        <v>16.110187299553893</v>
      </c>
    </row>
    <row r="24" spans="1:11" x14ac:dyDescent="0.3">
      <c r="A24" t="s">
        <v>3</v>
      </c>
      <c r="B24">
        <v>6.7845279265551242E-2</v>
      </c>
      <c r="J24">
        <v>115</v>
      </c>
      <c r="K24">
        <f t="shared" si="6"/>
        <v>22.61646587967833</v>
      </c>
    </row>
    <row r="26" spans="1:11" x14ac:dyDescent="0.3">
      <c r="E26" t="s">
        <v>8</v>
      </c>
      <c r="F26">
        <f>SUM(H2:H21)</f>
        <v>-6.0920710740535498</v>
      </c>
    </row>
  </sheetData>
  <sortState xmlns:xlrd2="http://schemas.microsoft.com/office/spreadsheetml/2017/richdata2" ref="A2:H21">
    <sortCondition ref="A2:A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Harman Jani</dc:creator>
  <cp:lastModifiedBy>Harman Jani</cp:lastModifiedBy>
  <dcterms:created xsi:type="dcterms:W3CDTF">2024-03-15T11:15:50Z</dcterms:created>
  <dcterms:modified xsi:type="dcterms:W3CDTF">2024-03-22T09:35:59Z</dcterms:modified>
</cp:coreProperties>
</file>