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__temporal\"/>
    </mc:Choice>
  </mc:AlternateContent>
  <xr:revisionPtr revIDLastSave="0" documentId="8_{B968C98F-1F7F-4C56-AB1B-38F6E5FEED47}" xr6:coauthVersionLast="40" xr6:coauthVersionMax="40" xr10:uidLastSave="{00000000-0000-0000-0000-000000000000}"/>
  <bookViews>
    <workbookView xWindow="930" yWindow="0" windowWidth="19560" windowHeight="8130" activeTab="2" xr2:uid="{00000000-000D-0000-FFFF-FFFF00000000}"/>
  </bookViews>
  <sheets>
    <sheet name="data_reporte_sis" sheetId="1" r:id="rId1"/>
    <sheet name="tablai_generada" sheetId="2" r:id="rId2"/>
    <sheet name="dimensiones" sheetId="3" r:id="rId3"/>
  </sheets>
  <definedNames>
    <definedName name="_xlnm._FilterDatabase" localSheetId="0" hidden="1">data_reporte_sis!$A$1:$AI$1</definedName>
  </definedNames>
  <calcPr calcId="191029"/>
</workbook>
</file>

<file path=xl/calcChain.xml><?xml version="1.0" encoding="utf-8"?>
<calcChain xmlns="http://schemas.openxmlformats.org/spreadsheetml/2006/main">
  <c r="S101" i="2" l="1"/>
  <c r="R101" i="2"/>
  <c r="O101" i="2"/>
  <c r="Q101" i="2" s="1"/>
  <c r="N101" i="2"/>
  <c r="P101" i="2" s="1"/>
  <c r="M101" i="2"/>
  <c r="L101" i="2"/>
  <c r="K101" i="2"/>
  <c r="J101" i="2"/>
  <c r="I101" i="2"/>
  <c r="H101" i="2"/>
  <c r="G101" i="2"/>
  <c r="F101" i="2"/>
  <c r="D101" i="2"/>
  <c r="C101" i="2"/>
  <c r="B101" i="2"/>
  <c r="A101" i="2"/>
  <c r="S100" i="2"/>
  <c r="R100" i="2"/>
  <c r="O100" i="2"/>
  <c r="Q100" i="2" s="1"/>
  <c r="N100" i="2"/>
  <c r="P100" i="2" s="1"/>
  <c r="M100" i="2"/>
  <c r="L100" i="2"/>
  <c r="K100" i="2"/>
  <c r="J100" i="2"/>
  <c r="I100" i="2"/>
  <c r="H100" i="2"/>
  <c r="G100" i="2"/>
  <c r="F100" i="2"/>
  <c r="D100" i="2"/>
  <c r="C100" i="2"/>
  <c r="B100" i="2"/>
  <c r="A100" i="2"/>
  <c r="S99" i="2"/>
  <c r="R99" i="2"/>
  <c r="P99" i="2"/>
  <c r="O99" i="2"/>
  <c r="Q99" i="2" s="1"/>
  <c r="N99" i="2"/>
  <c r="M99" i="2"/>
  <c r="L99" i="2"/>
  <c r="K99" i="2"/>
  <c r="J99" i="2"/>
  <c r="I99" i="2"/>
  <c r="H99" i="2"/>
  <c r="G99" i="2"/>
  <c r="F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D98" i="2"/>
  <c r="B98" i="2"/>
  <c r="C98" i="2" s="1"/>
  <c r="A98" i="2"/>
  <c r="S97" i="2"/>
  <c r="R97" i="2"/>
  <c r="O97" i="2"/>
  <c r="Q97" i="2" s="1"/>
  <c r="N97" i="2"/>
  <c r="P97" i="2" s="1"/>
  <c r="M97" i="2"/>
  <c r="L97" i="2"/>
  <c r="K97" i="2"/>
  <c r="J97" i="2"/>
  <c r="I97" i="2"/>
  <c r="H97" i="2"/>
  <c r="G97" i="2"/>
  <c r="F97" i="2"/>
  <c r="D97" i="2"/>
  <c r="C97" i="2"/>
  <c r="B97" i="2"/>
  <c r="A97" i="2"/>
  <c r="S96" i="2"/>
  <c r="R96" i="2"/>
  <c r="O96" i="2"/>
  <c r="Q96" i="2" s="1"/>
  <c r="N96" i="2"/>
  <c r="P96" i="2" s="1"/>
  <c r="M96" i="2"/>
  <c r="L96" i="2"/>
  <c r="K96" i="2"/>
  <c r="J96" i="2"/>
  <c r="I96" i="2"/>
  <c r="H96" i="2"/>
  <c r="G96" i="2"/>
  <c r="F96" i="2"/>
  <c r="D96" i="2"/>
  <c r="C96" i="2"/>
  <c r="B96" i="2"/>
  <c r="A96" i="2"/>
  <c r="S95" i="2"/>
  <c r="R95" i="2"/>
  <c r="P95" i="2"/>
  <c r="O95" i="2"/>
  <c r="Q95" i="2" s="1"/>
  <c r="N95" i="2"/>
  <c r="M95" i="2"/>
  <c r="L95" i="2"/>
  <c r="K95" i="2"/>
  <c r="J95" i="2"/>
  <c r="I95" i="2"/>
  <c r="H95" i="2"/>
  <c r="G95" i="2"/>
  <c r="F95" i="2"/>
  <c r="D95" i="2"/>
  <c r="B95" i="2"/>
  <c r="C95" i="2" s="1"/>
  <c r="A95" i="2"/>
  <c r="S94" i="2"/>
  <c r="R94" i="2"/>
  <c r="O94" i="2"/>
  <c r="Q94" i="2" s="1"/>
  <c r="N94" i="2"/>
  <c r="P94" i="2" s="1"/>
  <c r="M94" i="2"/>
  <c r="L94" i="2"/>
  <c r="K94" i="2"/>
  <c r="J94" i="2"/>
  <c r="I94" i="2"/>
  <c r="H94" i="2"/>
  <c r="G94" i="2"/>
  <c r="F94" i="2"/>
  <c r="D94" i="2"/>
  <c r="B94" i="2"/>
  <c r="C94" i="2" s="1"/>
  <c r="A94" i="2"/>
  <c r="S93" i="2"/>
  <c r="R93" i="2"/>
  <c r="O93" i="2"/>
  <c r="Q93" i="2" s="1"/>
  <c r="N93" i="2"/>
  <c r="P93" i="2" s="1"/>
  <c r="M93" i="2"/>
  <c r="L93" i="2"/>
  <c r="K93" i="2"/>
  <c r="J93" i="2"/>
  <c r="I93" i="2"/>
  <c r="H93" i="2"/>
  <c r="G93" i="2"/>
  <c r="F93" i="2"/>
  <c r="D93" i="2"/>
  <c r="C93" i="2"/>
  <c r="B93" i="2"/>
  <c r="A93" i="2"/>
  <c r="S92" i="2"/>
  <c r="R92" i="2"/>
  <c r="Q92" i="2"/>
  <c r="O92" i="2"/>
  <c r="N92" i="2"/>
  <c r="P92" i="2" s="1"/>
  <c r="M92" i="2"/>
  <c r="L92" i="2"/>
  <c r="K92" i="2"/>
  <c r="J92" i="2"/>
  <c r="I92" i="2"/>
  <c r="H92" i="2"/>
  <c r="G92" i="2"/>
  <c r="F92" i="2"/>
  <c r="D92" i="2"/>
  <c r="B92" i="2"/>
  <c r="C92" i="2" s="1"/>
  <c r="A92" i="2"/>
  <c r="S91" i="2"/>
  <c r="R91" i="2"/>
  <c r="P91" i="2"/>
  <c r="O91" i="2"/>
  <c r="Q91" i="2" s="1"/>
  <c r="N91" i="2"/>
  <c r="M91" i="2"/>
  <c r="L91" i="2"/>
  <c r="K91" i="2"/>
  <c r="J91" i="2"/>
  <c r="I91" i="2"/>
  <c r="H91" i="2"/>
  <c r="G91" i="2"/>
  <c r="F91" i="2"/>
  <c r="D91" i="2"/>
  <c r="B91" i="2"/>
  <c r="C91" i="2" s="1"/>
  <c r="A91" i="2"/>
  <c r="S90" i="2"/>
  <c r="R90" i="2"/>
  <c r="O90" i="2"/>
  <c r="Q90" i="2" s="1"/>
  <c r="N90" i="2"/>
  <c r="P90" i="2" s="1"/>
  <c r="M90" i="2"/>
  <c r="L90" i="2"/>
  <c r="K90" i="2"/>
  <c r="J90" i="2"/>
  <c r="I90" i="2"/>
  <c r="H90" i="2"/>
  <c r="G90" i="2"/>
  <c r="F90" i="2"/>
  <c r="D90" i="2"/>
  <c r="B90" i="2"/>
  <c r="C90" i="2" s="1"/>
  <c r="A90" i="2"/>
  <c r="S89" i="2"/>
  <c r="R89" i="2"/>
  <c r="O89" i="2"/>
  <c r="Q89" i="2" s="1"/>
  <c r="N89" i="2"/>
  <c r="P89" i="2" s="1"/>
  <c r="M89" i="2"/>
  <c r="L89" i="2"/>
  <c r="K89" i="2"/>
  <c r="J89" i="2"/>
  <c r="I89" i="2"/>
  <c r="H89" i="2"/>
  <c r="G89" i="2"/>
  <c r="F89" i="2"/>
  <c r="D89" i="2"/>
  <c r="B89" i="2"/>
  <c r="C89" i="2" s="1"/>
  <c r="A89" i="2"/>
  <c r="S88" i="2"/>
  <c r="R88" i="2"/>
  <c r="Q88" i="2"/>
  <c r="O88" i="2"/>
  <c r="N88" i="2"/>
  <c r="P88" i="2" s="1"/>
  <c r="M88" i="2"/>
  <c r="L88" i="2"/>
  <c r="K88" i="2"/>
  <c r="J88" i="2"/>
  <c r="I88" i="2"/>
  <c r="H88" i="2"/>
  <c r="G88" i="2"/>
  <c r="F88" i="2"/>
  <c r="D88" i="2"/>
  <c r="B88" i="2"/>
  <c r="C88" i="2" s="1"/>
  <c r="A88" i="2"/>
  <c r="S87" i="2"/>
  <c r="R87" i="2"/>
  <c r="P87" i="2"/>
  <c r="O87" i="2"/>
  <c r="Q87" i="2" s="1"/>
  <c r="N87" i="2"/>
  <c r="M87" i="2"/>
  <c r="L87" i="2"/>
  <c r="K87" i="2"/>
  <c r="J87" i="2"/>
  <c r="I87" i="2"/>
  <c r="H87" i="2"/>
  <c r="G87" i="2"/>
  <c r="F87" i="2"/>
  <c r="D87" i="2"/>
  <c r="B87" i="2"/>
  <c r="C87" i="2" s="1"/>
  <c r="A87" i="2"/>
  <c r="S86" i="2"/>
  <c r="R86" i="2"/>
  <c r="O86" i="2"/>
  <c r="Q86" i="2" s="1"/>
  <c r="N86" i="2"/>
  <c r="P86" i="2" s="1"/>
  <c r="M86" i="2"/>
  <c r="L86" i="2"/>
  <c r="K86" i="2"/>
  <c r="J86" i="2"/>
  <c r="I86" i="2"/>
  <c r="H86" i="2"/>
  <c r="G86" i="2"/>
  <c r="F86" i="2"/>
  <c r="D86" i="2"/>
  <c r="B86" i="2"/>
  <c r="C86" i="2" s="1"/>
  <c r="A86" i="2"/>
  <c r="S85" i="2"/>
  <c r="R85" i="2"/>
  <c r="P85" i="2"/>
  <c r="O85" i="2"/>
  <c r="Q85" i="2" s="1"/>
  <c r="N85" i="2"/>
  <c r="M85" i="2"/>
  <c r="L85" i="2"/>
  <c r="K85" i="2"/>
  <c r="J85" i="2"/>
  <c r="I85" i="2"/>
  <c r="H85" i="2"/>
  <c r="G85" i="2"/>
  <c r="F85" i="2"/>
  <c r="D85" i="2"/>
  <c r="B85" i="2"/>
  <c r="C85" i="2" s="1"/>
  <c r="A85" i="2"/>
  <c r="S84" i="2"/>
  <c r="R84" i="2"/>
  <c r="Q84" i="2"/>
  <c r="O84" i="2"/>
  <c r="N84" i="2"/>
  <c r="P84" i="2" s="1"/>
  <c r="M84" i="2"/>
  <c r="L84" i="2"/>
  <c r="K84" i="2"/>
  <c r="J84" i="2"/>
  <c r="I84" i="2"/>
  <c r="H84" i="2"/>
  <c r="G84" i="2"/>
  <c r="F84" i="2"/>
  <c r="D84" i="2"/>
  <c r="B84" i="2"/>
  <c r="C84" i="2" s="1"/>
  <c r="A84" i="2"/>
  <c r="S83" i="2"/>
  <c r="R83" i="2"/>
  <c r="P83" i="2"/>
  <c r="O83" i="2"/>
  <c r="Q83" i="2" s="1"/>
  <c r="N83" i="2"/>
  <c r="M83" i="2"/>
  <c r="L83" i="2"/>
  <c r="K83" i="2"/>
  <c r="J83" i="2"/>
  <c r="I83" i="2"/>
  <c r="H83" i="2"/>
  <c r="G83" i="2"/>
  <c r="F83" i="2"/>
  <c r="D83" i="2"/>
  <c r="B83" i="2"/>
  <c r="C83" i="2" s="1"/>
  <c r="A83" i="2"/>
  <c r="S82" i="2"/>
  <c r="R82" i="2"/>
  <c r="O82" i="2"/>
  <c r="Q82" i="2" s="1"/>
  <c r="N82" i="2"/>
  <c r="P82" i="2" s="1"/>
  <c r="M82" i="2"/>
  <c r="L82" i="2"/>
  <c r="K82" i="2"/>
  <c r="J82" i="2"/>
  <c r="I82" i="2"/>
  <c r="H82" i="2"/>
  <c r="G82" i="2"/>
  <c r="F82" i="2"/>
  <c r="D82" i="2"/>
  <c r="B82" i="2"/>
  <c r="C82" i="2" s="1"/>
  <c r="A82" i="2"/>
  <c r="S81" i="2"/>
  <c r="R81" i="2"/>
  <c r="P81" i="2"/>
  <c r="O81" i="2"/>
  <c r="Q81" i="2" s="1"/>
  <c r="N81" i="2"/>
  <c r="M81" i="2"/>
  <c r="L81" i="2"/>
  <c r="K81" i="2"/>
  <c r="J81" i="2"/>
  <c r="I81" i="2"/>
  <c r="H81" i="2"/>
  <c r="G81" i="2"/>
  <c r="F81" i="2"/>
  <c r="D81" i="2"/>
  <c r="B81" i="2"/>
  <c r="C81" i="2" s="1"/>
  <c r="A81" i="2"/>
  <c r="S80" i="2"/>
  <c r="R80" i="2"/>
  <c r="Q80" i="2"/>
  <c r="O80" i="2"/>
  <c r="N80" i="2"/>
  <c r="P80" i="2" s="1"/>
  <c r="M80" i="2"/>
  <c r="L80" i="2"/>
  <c r="K80" i="2"/>
  <c r="J80" i="2"/>
  <c r="I80" i="2"/>
  <c r="H80" i="2"/>
  <c r="G80" i="2"/>
  <c r="F80" i="2"/>
  <c r="D80" i="2"/>
  <c r="B80" i="2"/>
  <c r="C80" i="2" s="1"/>
  <c r="A80" i="2"/>
  <c r="S79" i="2"/>
  <c r="R79" i="2"/>
  <c r="P79" i="2"/>
  <c r="O79" i="2"/>
  <c r="Q79" i="2" s="1"/>
  <c r="N79" i="2"/>
  <c r="M79" i="2"/>
  <c r="L79" i="2"/>
  <c r="K79" i="2"/>
  <c r="J79" i="2"/>
  <c r="I79" i="2"/>
  <c r="H79" i="2"/>
  <c r="G79" i="2"/>
  <c r="F79" i="2"/>
  <c r="D79" i="2"/>
  <c r="B79" i="2"/>
  <c r="C79" i="2" s="1"/>
  <c r="A79" i="2"/>
  <c r="S78" i="2"/>
  <c r="R78" i="2"/>
  <c r="O78" i="2"/>
  <c r="Q78" i="2" s="1"/>
  <c r="N78" i="2"/>
  <c r="P78" i="2" s="1"/>
  <c r="M78" i="2"/>
  <c r="L78" i="2"/>
  <c r="K78" i="2"/>
  <c r="J78" i="2"/>
  <c r="I78" i="2"/>
  <c r="H78" i="2"/>
  <c r="G78" i="2"/>
  <c r="F78" i="2"/>
  <c r="D78" i="2"/>
  <c r="B78" i="2"/>
  <c r="C78" i="2" s="1"/>
  <c r="A78" i="2"/>
  <c r="S77" i="2"/>
  <c r="R77" i="2"/>
  <c r="P77" i="2"/>
  <c r="O77" i="2"/>
  <c r="Q77" i="2" s="1"/>
  <c r="N77" i="2"/>
  <c r="M77" i="2"/>
  <c r="L77" i="2"/>
  <c r="K77" i="2"/>
  <c r="J77" i="2"/>
  <c r="I77" i="2"/>
  <c r="H77" i="2"/>
  <c r="G77" i="2"/>
  <c r="F77" i="2"/>
  <c r="D77" i="2"/>
  <c r="B77" i="2"/>
  <c r="C77" i="2" s="1"/>
  <c r="A77" i="2"/>
  <c r="S76" i="2"/>
  <c r="R76" i="2"/>
  <c r="Q76" i="2"/>
  <c r="O76" i="2"/>
  <c r="N76" i="2"/>
  <c r="P76" i="2" s="1"/>
  <c r="M76" i="2"/>
  <c r="L76" i="2"/>
  <c r="K76" i="2"/>
  <c r="J76" i="2"/>
  <c r="I76" i="2"/>
  <c r="H76" i="2"/>
  <c r="G76" i="2"/>
  <c r="F76" i="2"/>
  <c r="D76" i="2"/>
  <c r="B76" i="2"/>
  <c r="C76" i="2" s="1"/>
  <c r="A76" i="2"/>
  <c r="S75" i="2"/>
  <c r="R75" i="2"/>
  <c r="P75" i="2"/>
  <c r="O75" i="2"/>
  <c r="Q75" i="2" s="1"/>
  <c r="N75" i="2"/>
  <c r="M75" i="2"/>
  <c r="L75" i="2"/>
  <c r="K75" i="2"/>
  <c r="J75" i="2"/>
  <c r="I75" i="2"/>
  <c r="H75" i="2"/>
  <c r="G75" i="2"/>
  <c r="F75" i="2"/>
  <c r="D75" i="2"/>
  <c r="B75" i="2"/>
  <c r="C75" i="2" s="1"/>
  <c r="A75" i="2"/>
  <c r="S74" i="2"/>
  <c r="R74" i="2"/>
  <c r="O74" i="2"/>
  <c r="Q74" i="2" s="1"/>
  <c r="N74" i="2"/>
  <c r="P74" i="2" s="1"/>
  <c r="M74" i="2"/>
  <c r="L74" i="2"/>
  <c r="K74" i="2"/>
  <c r="J74" i="2"/>
  <c r="I74" i="2"/>
  <c r="H74" i="2"/>
  <c r="G74" i="2"/>
  <c r="F74" i="2"/>
  <c r="D74" i="2"/>
  <c r="B74" i="2"/>
  <c r="C74" i="2" s="1"/>
  <c r="A74" i="2"/>
  <c r="S73" i="2"/>
  <c r="R73" i="2"/>
  <c r="P73" i="2"/>
  <c r="O73" i="2"/>
  <c r="Q73" i="2" s="1"/>
  <c r="N73" i="2"/>
  <c r="M73" i="2"/>
  <c r="L73" i="2"/>
  <c r="K73" i="2"/>
  <c r="J73" i="2"/>
  <c r="I73" i="2"/>
  <c r="H73" i="2"/>
  <c r="G73" i="2"/>
  <c r="F73" i="2"/>
  <c r="D73" i="2"/>
  <c r="B73" i="2"/>
  <c r="C73" i="2" s="1"/>
  <c r="A73" i="2"/>
  <c r="S72" i="2"/>
  <c r="R72" i="2"/>
  <c r="Q72" i="2"/>
  <c r="O72" i="2"/>
  <c r="N72" i="2"/>
  <c r="P72" i="2" s="1"/>
  <c r="M72" i="2"/>
  <c r="L72" i="2"/>
  <c r="K72" i="2"/>
  <c r="J72" i="2"/>
  <c r="I72" i="2"/>
  <c r="H72" i="2"/>
  <c r="G72" i="2"/>
  <c r="F72" i="2"/>
  <c r="D72" i="2"/>
  <c r="B72" i="2"/>
  <c r="C72" i="2" s="1"/>
  <c r="A72" i="2"/>
  <c r="S71" i="2"/>
  <c r="R71" i="2"/>
  <c r="P71" i="2"/>
  <c r="O71" i="2"/>
  <c r="Q71" i="2" s="1"/>
  <c r="N71" i="2"/>
  <c r="M71" i="2"/>
  <c r="L71" i="2"/>
  <c r="K71" i="2"/>
  <c r="J71" i="2"/>
  <c r="I71" i="2"/>
  <c r="H71" i="2"/>
  <c r="G71" i="2"/>
  <c r="F71" i="2"/>
  <c r="D71" i="2"/>
  <c r="B71" i="2"/>
  <c r="C71" i="2" s="1"/>
  <c r="A71" i="2"/>
  <c r="S70" i="2"/>
  <c r="R70" i="2"/>
  <c r="O70" i="2"/>
  <c r="Q70" i="2" s="1"/>
  <c r="N70" i="2"/>
  <c r="P70" i="2" s="1"/>
  <c r="M70" i="2"/>
  <c r="L70" i="2"/>
  <c r="K70" i="2"/>
  <c r="J70" i="2"/>
  <c r="I70" i="2"/>
  <c r="H70" i="2"/>
  <c r="G70" i="2"/>
  <c r="F70" i="2"/>
  <c r="D70" i="2"/>
  <c r="B70" i="2"/>
  <c r="C70" i="2" s="1"/>
  <c r="A70" i="2"/>
  <c r="S69" i="2"/>
  <c r="R69" i="2"/>
  <c r="P69" i="2"/>
  <c r="O69" i="2"/>
  <c r="Q69" i="2" s="1"/>
  <c r="N69" i="2"/>
  <c r="M69" i="2"/>
  <c r="L69" i="2"/>
  <c r="K69" i="2"/>
  <c r="J69" i="2"/>
  <c r="I69" i="2"/>
  <c r="H69" i="2"/>
  <c r="G69" i="2"/>
  <c r="F69" i="2"/>
  <c r="D69" i="2"/>
  <c r="B69" i="2"/>
  <c r="C69" i="2" s="1"/>
  <c r="A69" i="2"/>
  <c r="S68" i="2"/>
  <c r="R68" i="2"/>
  <c r="Q68" i="2"/>
  <c r="O68" i="2"/>
  <c r="N68" i="2"/>
  <c r="P68" i="2" s="1"/>
  <c r="M68" i="2"/>
  <c r="L68" i="2"/>
  <c r="K68" i="2"/>
  <c r="J68" i="2"/>
  <c r="I68" i="2"/>
  <c r="H68" i="2"/>
  <c r="G68" i="2"/>
  <c r="F68" i="2"/>
  <c r="D68" i="2"/>
  <c r="B68" i="2"/>
  <c r="C68" i="2" s="1"/>
  <c r="A68" i="2"/>
  <c r="S67" i="2"/>
  <c r="R67" i="2"/>
  <c r="P67" i="2"/>
  <c r="O67" i="2"/>
  <c r="Q67" i="2" s="1"/>
  <c r="N67" i="2"/>
  <c r="M67" i="2"/>
  <c r="L67" i="2"/>
  <c r="K67" i="2"/>
  <c r="J67" i="2"/>
  <c r="I67" i="2"/>
  <c r="H67" i="2"/>
  <c r="G67" i="2"/>
  <c r="F67" i="2"/>
  <c r="D67" i="2"/>
  <c r="B67" i="2"/>
  <c r="C67" i="2" s="1"/>
  <c r="A67" i="2"/>
  <c r="S66" i="2"/>
  <c r="R66" i="2"/>
  <c r="O66" i="2"/>
  <c r="Q66" i="2" s="1"/>
  <c r="N66" i="2"/>
  <c r="P66" i="2" s="1"/>
  <c r="M66" i="2"/>
  <c r="L66" i="2"/>
  <c r="K66" i="2"/>
  <c r="J66" i="2"/>
  <c r="I66" i="2"/>
  <c r="H66" i="2"/>
  <c r="G66" i="2"/>
  <c r="F66" i="2"/>
  <c r="D66" i="2"/>
  <c r="B66" i="2"/>
  <c r="C66" i="2" s="1"/>
  <c r="A66" i="2"/>
  <c r="S65" i="2"/>
  <c r="R65" i="2"/>
  <c r="O65" i="2"/>
  <c r="Q65" i="2" s="1"/>
  <c r="N65" i="2"/>
  <c r="P65" i="2" s="1"/>
  <c r="M65" i="2"/>
  <c r="L65" i="2"/>
  <c r="K65" i="2"/>
  <c r="J65" i="2"/>
  <c r="I65" i="2"/>
  <c r="H65" i="2"/>
  <c r="G65" i="2"/>
  <c r="F65" i="2"/>
  <c r="D65" i="2"/>
  <c r="B65" i="2"/>
  <c r="C65" i="2" s="1"/>
  <c r="A65" i="2"/>
  <c r="S64" i="2"/>
  <c r="R64" i="2"/>
  <c r="Q64" i="2"/>
  <c r="O64" i="2"/>
  <c r="N64" i="2"/>
  <c r="P64" i="2" s="1"/>
  <c r="M64" i="2"/>
  <c r="L64" i="2"/>
  <c r="K64" i="2"/>
  <c r="J64" i="2"/>
  <c r="I64" i="2"/>
  <c r="H64" i="2"/>
  <c r="G64" i="2"/>
  <c r="F64" i="2"/>
  <c r="D64" i="2"/>
  <c r="B64" i="2"/>
  <c r="C64" i="2" s="1"/>
  <c r="A64" i="2"/>
  <c r="S63" i="2"/>
  <c r="R63" i="2"/>
  <c r="P63" i="2"/>
  <c r="O63" i="2"/>
  <c r="Q63" i="2" s="1"/>
  <c r="N63" i="2"/>
  <c r="M63" i="2"/>
  <c r="L63" i="2"/>
  <c r="K63" i="2"/>
  <c r="J63" i="2"/>
  <c r="I63" i="2"/>
  <c r="H63" i="2"/>
  <c r="G63" i="2"/>
  <c r="F63" i="2"/>
  <c r="D63" i="2"/>
  <c r="B63" i="2"/>
  <c r="C63" i="2" s="1"/>
  <c r="A63" i="2"/>
  <c r="S62" i="2"/>
  <c r="R62" i="2"/>
  <c r="P62" i="2"/>
  <c r="O62" i="2"/>
  <c r="Q62" i="2" s="1"/>
  <c r="N62" i="2"/>
  <c r="M62" i="2"/>
  <c r="L62" i="2"/>
  <c r="K62" i="2"/>
  <c r="J62" i="2"/>
  <c r="I62" i="2"/>
  <c r="H62" i="2"/>
  <c r="G62" i="2"/>
  <c r="F62" i="2"/>
  <c r="D62" i="2"/>
  <c r="B62" i="2"/>
  <c r="C62" i="2" s="1"/>
  <c r="A62" i="2"/>
  <c r="S61" i="2"/>
  <c r="R61" i="2"/>
  <c r="O61" i="2"/>
  <c r="Q61" i="2" s="1"/>
  <c r="N61" i="2"/>
  <c r="P61" i="2" s="1"/>
  <c r="M61" i="2"/>
  <c r="L61" i="2"/>
  <c r="K61" i="2"/>
  <c r="J61" i="2"/>
  <c r="I61" i="2"/>
  <c r="H61" i="2"/>
  <c r="G61" i="2"/>
  <c r="F61" i="2"/>
  <c r="D61" i="2"/>
  <c r="B61" i="2"/>
  <c r="C61" i="2" s="1"/>
  <c r="A61" i="2"/>
  <c r="S60" i="2"/>
  <c r="R60" i="2"/>
  <c r="Q60" i="2"/>
  <c r="O60" i="2"/>
  <c r="N60" i="2"/>
  <c r="P60" i="2" s="1"/>
  <c r="M60" i="2"/>
  <c r="L60" i="2"/>
  <c r="K60" i="2"/>
  <c r="J60" i="2"/>
  <c r="I60" i="2"/>
  <c r="H60" i="2"/>
  <c r="G60" i="2"/>
  <c r="F60" i="2"/>
  <c r="D60" i="2"/>
  <c r="B60" i="2"/>
  <c r="C60" i="2" s="1"/>
  <c r="A60" i="2"/>
  <c r="S59" i="2"/>
  <c r="R59" i="2"/>
  <c r="P59" i="2"/>
  <c r="O59" i="2"/>
  <c r="Q59" i="2" s="1"/>
  <c r="N59" i="2"/>
  <c r="M59" i="2"/>
  <c r="L59" i="2"/>
  <c r="K59" i="2"/>
  <c r="J59" i="2"/>
  <c r="I59" i="2"/>
  <c r="H59" i="2"/>
  <c r="G59" i="2"/>
  <c r="F59" i="2"/>
  <c r="D59" i="2"/>
  <c r="B59" i="2"/>
  <c r="C59" i="2" s="1"/>
  <c r="A59" i="2"/>
  <c r="S58" i="2"/>
  <c r="R58" i="2"/>
  <c r="P58" i="2"/>
  <c r="O58" i="2"/>
  <c r="Q58" i="2" s="1"/>
  <c r="N58" i="2"/>
  <c r="M58" i="2"/>
  <c r="L58" i="2"/>
  <c r="K58" i="2"/>
  <c r="J58" i="2"/>
  <c r="I58" i="2"/>
  <c r="H58" i="2"/>
  <c r="G58" i="2"/>
  <c r="F58" i="2"/>
  <c r="D58" i="2"/>
  <c r="B58" i="2"/>
  <c r="C58" i="2" s="1"/>
  <c r="A58" i="2"/>
  <c r="S57" i="2"/>
  <c r="R57" i="2"/>
  <c r="O57" i="2"/>
  <c r="Q57" i="2" s="1"/>
  <c r="N57" i="2"/>
  <c r="P57" i="2" s="1"/>
  <c r="M57" i="2"/>
  <c r="L57" i="2"/>
  <c r="K57" i="2"/>
  <c r="J57" i="2"/>
  <c r="I57" i="2"/>
  <c r="H57" i="2"/>
  <c r="G57" i="2"/>
  <c r="F57" i="2"/>
  <c r="D57" i="2"/>
  <c r="B57" i="2"/>
  <c r="C57" i="2" s="1"/>
  <c r="A57" i="2"/>
  <c r="S56" i="2"/>
  <c r="R56" i="2"/>
  <c r="Q56" i="2"/>
  <c r="O56" i="2"/>
  <c r="N56" i="2"/>
  <c r="P56" i="2" s="1"/>
  <c r="M56" i="2"/>
  <c r="L56" i="2"/>
  <c r="K56" i="2"/>
  <c r="J56" i="2"/>
  <c r="I56" i="2"/>
  <c r="H56" i="2"/>
  <c r="G56" i="2"/>
  <c r="F56" i="2"/>
  <c r="D56" i="2"/>
  <c r="B56" i="2"/>
  <c r="C56" i="2" s="1"/>
  <c r="A56" i="2"/>
  <c r="S55" i="2"/>
  <c r="R55" i="2"/>
  <c r="P55" i="2"/>
  <c r="O55" i="2"/>
  <c r="Q55" i="2" s="1"/>
  <c r="N55" i="2"/>
  <c r="M55" i="2"/>
  <c r="L55" i="2"/>
  <c r="K55" i="2"/>
  <c r="J55" i="2"/>
  <c r="I55" i="2"/>
  <c r="H55" i="2"/>
  <c r="G55" i="2"/>
  <c r="F55" i="2"/>
  <c r="D55" i="2"/>
  <c r="B55" i="2"/>
  <c r="C55" i="2" s="1"/>
  <c r="A55" i="2"/>
  <c r="S54" i="2"/>
  <c r="R54" i="2"/>
  <c r="P54" i="2"/>
  <c r="O54" i="2"/>
  <c r="Q54" i="2" s="1"/>
  <c r="N54" i="2"/>
  <c r="M54" i="2"/>
  <c r="L54" i="2"/>
  <c r="K54" i="2"/>
  <c r="J54" i="2"/>
  <c r="I54" i="2"/>
  <c r="H54" i="2"/>
  <c r="G54" i="2"/>
  <c r="F54" i="2"/>
  <c r="D54" i="2"/>
  <c r="B54" i="2"/>
  <c r="C54" i="2" s="1"/>
  <c r="A54" i="2"/>
  <c r="S53" i="2"/>
  <c r="R53" i="2"/>
  <c r="O53" i="2"/>
  <c r="Q53" i="2" s="1"/>
  <c r="N53" i="2"/>
  <c r="P53" i="2" s="1"/>
  <c r="M53" i="2"/>
  <c r="L53" i="2"/>
  <c r="K53" i="2"/>
  <c r="J53" i="2"/>
  <c r="I53" i="2"/>
  <c r="H53" i="2"/>
  <c r="G53" i="2"/>
  <c r="F53" i="2"/>
  <c r="D53" i="2"/>
  <c r="B53" i="2"/>
  <c r="C53" i="2" s="1"/>
  <c r="A53" i="2"/>
  <c r="S52" i="2"/>
  <c r="R52" i="2"/>
  <c r="Q52" i="2"/>
  <c r="O52" i="2"/>
  <c r="N52" i="2"/>
  <c r="P52" i="2" s="1"/>
  <c r="M52" i="2"/>
  <c r="L52" i="2"/>
  <c r="K52" i="2"/>
  <c r="J52" i="2"/>
  <c r="I52" i="2"/>
  <c r="H52" i="2"/>
  <c r="G52" i="2"/>
  <c r="F52" i="2"/>
  <c r="D52" i="2"/>
  <c r="B52" i="2"/>
  <c r="C52" i="2" s="1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D51" i="2"/>
  <c r="B51" i="2"/>
  <c r="C51" i="2" s="1"/>
  <c r="A51" i="2"/>
  <c r="S50" i="2"/>
  <c r="R50" i="2"/>
  <c r="P50" i="2"/>
  <c r="O50" i="2"/>
  <c r="Q50" i="2" s="1"/>
  <c r="N50" i="2"/>
  <c r="M50" i="2"/>
  <c r="L50" i="2"/>
  <c r="K50" i="2"/>
  <c r="J50" i="2"/>
  <c r="I50" i="2"/>
  <c r="H50" i="2"/>
  <c r="G50" i="2"/>
  <c r="F50" i="2"/>
  <c r="D50" i="2"/>
  <c r="B50" i="2"/>
  <c r="C50" i="2" s="1"/>
  <c r="A50" i="2"/>
  <c r="S49" i="2"/>
  <c r="R49" i="2"/>
  <c r="O49" i="2"/>
  <c r="Q49" i="2" s="1"/>
  <c r="N49" i="2"/>
  <c r="P49" i="2" s="1"/>
  <c r="M49" i="2"/>
  <c r="L49" i="2"/>
  <c r="K49" i="2"/>
  <c r="J49" i="2"/>
  <c r="I49" i="2"/>
  <c r="H49" i="2"/>
  <c r="G49" i="2"/>
  <c r="F49" i="2"/>
  <c r="D49" i="2"/>
  <c r="B49" i="2"/>
  <c r="C49" i="2" s="1"/>
  <c r="A49" i="2"/>
  <c r="S48" i="2"/>
  <c r="R48" i="2"/>
  <c r="Q48" i="2"/>
  <c r="O48" i="2"/>
  <c r="N48" i="2"/>
  <c r="P48" i="2" s="1"/>
  <c r="M48" i="2"/>
  <c r="L48" i="2"/>
  <c r="K48" i="2"/>
  <c r="J48" i="2"/>
  <c r="I48" i="2"/>
  <c r="H48" i="2"/>
  <c r="G48" i="2"/>
  <c r="F48" i="2"/>
  <c r="D48" i="2"/>
  <c r="B48" i="2"/>
  <c r="C48" i="2" s="1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D47" i="2"/>
  <c r="B47" i="2"/>
  <c r="C47" i="2" s="1"/>
  <c r="A47" i="2"/>
  <c r="S46" i="2"/>
  <c r="R46" i="2"/>
  <c r="P46" i="2"/>
  <c r="O46" i="2"/>
  <c r="Q46" i="2" s="1"/>
  <c r="N46" i="2"/>
  <c r="M46" i="2"/>
  <c r="L46" i="2"/>
  <c r="K46" i="2"/>
  <c r="J46" i="2"/>
  <c r="I46" i="2"/>
  <c r="H46" i="2"/>
  <c r="G46" i="2"/>
  <c r="F46" i="2"/>
  <c r="D46" i="2"/>
  <c r="B46" i="2"/>
  <c r="C46" i="2" s="1"/>
  <c r="A46" i="2"/>
  <c r="S45" i="2"/>
  <c r="R45" i="2"/>
  <c r="O45" i="2"/>
  <c r="Q45" i="2" s="1"/>
  <c r="N45" i="2"/>
  <c r="P45" i="2" s="1"/>
  <c r="M45" i="2"/>
  <c r="L45" i="2"/>
  <c r="K45" i="2"/>
  <c r="J45" i="2"/>
  <c r="I45" i="2"/>
  <c r="H45" i="2"/>
  <c r="G45" i="2"/>
  <c r="F45" i="2"/>
  <c r="D45" i="2"/>
  <c r="C45" i="2"/>
  <c r="B45" i="2"/>
  <c r="A45" i="2"/>
  <c r="S44" i="2"/>
  <c r="R44" i="2"/>
  <c r="Q44" i="2"/>
  <c r="O44" i="2"/>
  <c r="N44" i="2"/>
  <c r="P44" i="2" s="1"/>
  <c r="M44" i="2"/>
  <c r="L44" i="2"/>
  <c r="K44" i="2"/>
  <c r="J44" i="2"/>
  <c r="I44" i="2"/>
  <c r="H44" i="2"/>
  <c r="G44" i="2"/>
  <c r="F44" i="2"/>
  <c r="D44" i="2"/>
  <c r="B44" i="2"/>
  <c r="C44" i="2" s="1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D43" i="2"/>
  <c r="B43" i="2"/>
  <c r="C43" i="2" s="1"/>
  <c r="A43" i="2"/>
  <c r="S42" i="2"/>
  <c r="R42" i="2"/>
  <c r="P42" i="2"/>
  <c r="O42" i="2"/>
  <c r="Q42" i="2" s="1"/>
  <c r="N42" i="2"/>
  <c r="M42" i="2"/>
  <c r="L42" i="2"/>
  <c r="K42" i="2"/>
  <c r="J42" i="2"/>
  <c r="I42" i="2"/>
  <c r="H42" i="2"/>
  <c r="G42" i="2"/>
  <c r="F42" i="2"/>
  <c r="D42" i="2"/>
  <c r="B42" i="2"/>
  <c r="C42" i="2" s="1"/>
  <c r="A42" i="2"/>
  <c r="S41" i="2"/>
  <c r="R41" i="2"/>
  <c r="O41" i="2"/>
  <c r="Q41" i="2" s="1"/>
  <c r="N41" i="2"/>
  <c r="P41" i="2" s="1"/>
  <c r="M41" i="2"/>
  <c r="L41" i="2"/>
  <c r="K41" i="2"/>
  <c r="J41" i="2"/>
  <c r="I41" i="2"/>
  <c r="H41" i="2"/>
  <c r="G41" i="2"/>
  <c r="F41" i="2"/>
  <c r="D41" i="2"/>
  <c r="C41" i="2"/>
  <c r="B41" i="2"/>
  <c r="A41" i="2"/>
  <c r="S40" i="2"/>
  <c r="R40" i="2"/>
  <c r="Q40" i="2"/>
  <c r="O40" i="2"/>
  <c r="N40" i="2"/>
  <c r="P40" i="2" s="1"/>
  <c r="M40" i="2"/>
  <c r="L40" i="2"/>
  <c r="K40" i="2"/>
  <c r="J40" i="2"/>
  <c r="I40" i="2"/>
  <c r="H40" i="2"/>
  <c r="G40" i="2"/>
  <c r="F40" i="2"/>
  <c r="D40" i="2"/>
  <c r="B40" i="2"/>
  <c r="C40" i="2" s="1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D39" i="2"/>
  <c r="B39" i="2"/>
  <c r="C39" i="2" s="1"/>
  <c r="A39" i="2"/>
  <c r="S38" i="2"/>
  <c r="R38" i="2"/>
  <c r="P38" i="2"/>
  <c r="O38" i="2"/>
  <c r="Q38" i="2" s="1"/>
  <c r="N38" i="2"/>
  <c r="M38" i="2"/>
  <c r="L38" i="2"/>
  <c r="K38" i="2"/>
  <c r="J38" i="2"/>
  <c r="I38" i="2"/>
  <c r="H38" i="2"/>
  <c r="G38" i="2"/>
  <c r="F38" i="2"/>
  <c r="D38" i="2"/>
  <c r="B38" i="2"/>
  <c r="C38" i="2" s="1"/>
  <c r="A38" i="2"/>
  <c r="S37" i="2"/>
  <c r="R37" i="2"/>
  <c r="O37" i="2"/>
  <c r="Q37" i="2" s="1"/>
  <c r="N37" i="2"/>
  <c r="P37" i="2" s="1"/>
  <c r="M37" i="2"/>
  <c r="L37" i="2"/>
  <c r="K37" i="2"/>
  <c r="J37" i="2"/>
  <c r="I37" i="2"/>
  <c r="H37" i="2"/>
  <c r="G37" i="2"/>
  <c r="F37" i="2"/>
  <c r="D37" i="2"/>
  <c r="B37" i="2"/>
  <c r="C37" i="2" s="1"/>
  <c r="A37" i="2"/>
  <c r="S36" i="2"/>
  <c r="R36" i="2"/>
  <c r="Q36" i="2"/>
  <c r="O36" i="2"/>
  <c r="N36" i="2"/>
  <c r="P36" i="2" s="1"/>
  <c r="M36" i="2"/>
  <c r="L36" i="2"/>
  <c r="K36" i="2"/>
  <c r="J36" i="2"/>
  <c r="I36" i="2"/>
  <c r="H36" i="2"/>
  <c r="G36" i="2"/>
  <c r="F36" i="2"/>
  <c r="D36" i="2"/>
  <c r="B36" i="2"/>
  <c r="C36" i="2" s="1"/>
  <c r="A36" i="2"/>
  <c r="S35" i="2"/>
  <c r="R35" i="2"/>
  <c r="P35" i="2"/>
  <c r="O35" i="2"/>
  <c r="Q35" i="2" s="1"/>
  <c r="N35" i="2"/>
  <c r="M35" i="2"/>
  <c r="L35" i="2"/>
  <c r="K35" i="2"/>
  <c r="J35" i="2"/>
  <c r="I35" i="2"/>
  <c r="H35" i="2"/>
  <c r="G35" i="2"/>
  <c r="F35" i="2"/>
  <c r="D35" i="2"/>
  <c r="B35" i="2"/>
  <c r="C35" i="2" s="1"/>
  <c r="A35" i="2"/>
  <c r="S34" i="2"/>
  <c r="R34" i="2"/>
  <c r="P34" i="2"/>
  <c r="O34" i="2"/>
  <c r="Q34" i="2" s="1"/>
  <c r="N34" i="2"/>
  <c r="M34" i="2"/>
  <c r="L34" i="2"/>
  <c r="K34" i="2"/>
  <c r="J34" i="2"/>
  <c r="I34" i="2"/>
  <c r="H34" i="2"/>
  <c r="G34" i="2"/>
  <c r="F34" i="2"/>
  <c r="D34" i="2"/>
  <c r="C34" i="2"/>
  <c r="B34" i="2"/>
  <c r="A34" i="2"/>
  <c r="S33" i="2"/>
  <c r="R33" i="2"/>
  <c r="O33" i="2"/>
  <c r="Q33" i="2" s="1"/>
  <c r="N33" i="2"/>
  <c r="P33" i="2" s="1"/>
  <c r="M33" i="2"/>
  <c r="L33" i="2"/>
  <c r="K33" i="2"/>
  <c r="J33" i="2"/>
  <c r="I33" i="2"/>
  <c r="H33" i="2"/>
  <c r="G33" i="2"/>
  <c r="F33" i="2"/>
  <c r="D33" i="2"/>
  <c r="C33" i="2"/>
  <c r="B33" i="2"/>
  <c r="A33" i="2"/>
  <c r="S32" i="2"/>
  <c r="R32" i="2"/>
  <c r="Q32" i="2"/>
  <c r="O32" i="2"/>
  <c r="N32" i="2"/>
  <c r="P32" i="2" s="1"/>
  <c r="M32" i="2"/>
  <c r="L32" i="2"/>
  <c r="K32" i="2"/>
  <c r="J32" i="2"/>
  <c r="I32" i="2"/>
  <c r="H32" i="2"/>
  <c r="G32" i="2"/>
  <c r="F32" i="2"/>
  <c r="D32" i="2"/>
  <c r="B32" i="2"/>
  <c r="C32" i="2" s="1"/>
  <c r="A32" i="2"/>
  <c r="S31" i="2"/>
  <c r="R31" i="2"/>
  <c r="P31" i="2"/>
  <c r="O31" i="2"/>
  <c r="Q31" i="2" s="1"/>
  <c r="N31" i="2"/>
  <c r="M31" i="2"/>
  <c r="L31" i="2"/>
  <c r="K31" i="2"/>
  <c r="J31" i="2"/>
  <c r="I31" i="2"/>
  <c r="H31" i="2"/>
  <c r="G31" i="2"/>
  <c r="F31" i="2"/>
  <c r="D31" i="2"/>
  <c r="B31" i="2"/>
  <c r="C31" i="2" s="1"/>
  <c r="A31" i="2"/>
  <c r="R3" i="2" l="1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A3" i="2" l="1"/>
  <c r="B3" i="2"/>
  <c r="C3" i="2" s="1"/>
  <c r="D3" i="2"/>
  <c r="J3" i="2"/>
  <c r="K3" i="2"/>
  <c r="L3" i="2"/>
  <c r="M3" i="2"/>
  <c r="P3" i="2"/>
  <c r="Q3" i="2"/>
  <c r="A4" i="2"/>
  <c r="B4" i="2"/>
  <c r="C4" i="2" s="1"/>
  <c r="D4" i="2"/>
  <c r="J4" i="2"/>
  <c r="K4" i="2"/>
  <c r="L4" i="2"/>
  <c r="M4" i="2"/>
  <c r="P4" i="2"/>
  <c r="Q4" i="2"/>
  <c r="A5" i="2"/>
  <c r="B5" i="2"/>
  <c r="C5" i="2" s="1"/>
  <c r="D5" i="2"/>
  <c r="J5" i="2"/>
  <c r="K5" i="2"/>
  <c r="L5" i="2"/>
  <c r="M5" i="2"/>
  <c r="P5" i="2"/>
  <c r="Q5" i="2"/>
  <c r="A6" i="2"/>
  <c r="B6" i="2"/>
  <c r="C6" i="2" s="1"/>
  <c r="D6" i="2"/>
  <c r="J6" i="2"/>
  <c r="K6" i="2"/>
  <c r="L6" i="2"/>
  <c r="M6" i="2"/>
  <c r="P6" i="2"/>
  <c r="Q6" i="2"/>
  <c r="A7" i="2"/>
  <c r="B7" i="2"/>
  <c r="C7" i="2" s="1"/>
  <c r="D7" i="2"/>
  <c r="J7" i="2"/>
  <c r="K7" i="2"/>
  <c r="L7" i="2"/>
  <c r="M7" i="2"/>
  <c r="Q7" i="2"/>
  <c r="P7" i="2"/>
  <c r="A8" i="2"/>
  <c r="B8" i="2"/>
  <c r="C8" i="2" s="1"/>
  <c r="D8" i="2"/>
  <c r="J8" i="2"/>
  <c r="K8" i="2"/>
  <c r="L8" i="2"/>
  <c r="M8" i="2"/>
  <c r="P8" i="2"/>
  <c r="Q8" i="2"/>
  <c r="A9" i="2"/>
  <c r="B9" i="2"/>
  <c r="C9" i="2" s="1"/>
  <c r="D9" i="2"/>
  <c r="J9" i="2"/>
  <c r="K9" i="2"/>
  <c r="L9" i="2"/>
  <c r="M9" i="2"/>
  <c r="P9" i="2"/>
  <c r="Q9" i="2"/>
  <c r="A10" i="2"/>
  <c r="B10" i="2"/>
  <c r="C10" i="2" s="1"/>
  <c r="D10" i="2"/>
  <c r="J10" i="2"/>
  <c r="K10" i="2"/>
  <c r="L10" i="2"/>
  <c r="M10" i="2"/>
  <c r="P10" i="2"/>
  <c r="Q10" i="2"/>
  <c r="A11" i="2"/>
  <c r="B11" i="2"/>
  <c r="C11" i="2" s="1"/>
  <c r="D11" i="2"/>
  <c r="J11" i="2"/>
  <c r="K11" i="2"/>
  <c r="L11" i="2"/>
  <c r="M11" i="2"/>
  <c r="P11" i="2"/>
  <c r="Q11" i="2"/>
  <c r="A12" i="2"/>
  <c r="B12" i="2"/>
  <c r="C12" i="2" s="1"/>
  <c r="D12" i="2"/>
  <c r="J12" i="2"/>
  <c r="K12" i="2"/>
  <c r="L12" i="2"/>
  <c r="M12" i="2"/>
  <c r="P12" i="2"/>
  <c r="Q12" i="2"/>
  <c r="A13" i="2"/>
  <c r="B13" i="2"/>
  <c r="C13" i="2" s="1"/>
  <c r="D13" i="2"/>
  <c r="J13" i="2"/>
  <c r="K13" i="2"/>
  <c r="L13" i="2"/>
  <c r="M13" i="2"/>
  <c r="P13" i="2"/>
  <c r="Q13" i="2"/>
  <c r="A14" i="2"/>
  <c r="B14" i="2"/>
  <c r="C14" i="2" s="1"/>
  <c r="D14" i="2"/>
  <c r="J14" i="2"/>
  <c r="K14" i="2"/>
  <c r="L14" i="2"/>
  <c r="M14" i="2"/>
  <c r="P14" i="2"/>
  <c r="Q14" i="2"/>
  <c r="A15" i="2"/>
  <c r="B15" i="2"/>
  <c r="C15" i="2" s="1"/>
  <c r="D15" i="2"/>
  <c r="J15" i="2"/>
  <c r="K15" i="2"/>
  <c r="L15" i="2"/>
  <c r="M15" i="2"/>
  <c r="P15" i="2"/>
  <c r="Q15" i="2"/>
  <c r="A16" i="2"/>
  <c r="B16" i="2"/>
  <c r="C16" i="2" s="1"/>
  <c r="D16" i="2"/>
  <c r="J16" i="2"/>
  <c r="K16" i="2"/>
  <c r="L16" i="2"/>
  <c r="M16" i="2"/>
  <c r="P16" i="2"/>
  <c r="Q16" i="2"/>
  <c r="A17" i="2"/>
  <c r="B17" i="2"/>
  <c r="C17" i="2" s="1"/>
  <c r="D17" i="2"/>
  <c r="J17" i="2"/>
  <c r="K17" i="2"/>
  <c r="L17" i="2"/>
  <c r="M17" i="2"/>
  <c r="P17" i="2"/>
  <c r="Q17" i="2"/>
  <c r="A18" i="2"/>
  <c r="B18" i="2"/>
  <c r="C18" i="2" s="1"/>
  <c r="D18" i="2"/>
  <c r="J18" i="2"/>
  <c r="K18" i="2"/>
  <c r="L18" i="2"/>
  <c r="M18" i="2"/>
  <c r="P18" i="2"/>
  <c r="Q18" i="2"/>
  <c r="A19" i="2"/>
  <c r="B19" i="2"/>
  <c r="C19" i="2" s="1"/>
  <c r="D19" i="2"/>
  <c r="J19" i="2"/>
  <c r="K19" i="2"/>
  <c r="L19" i="2"/>
  <c r="M19" i="2"/>
  <c r="P19" i="2"/>
  <c r="Q19" i="2"/>
  <c r="A20" i="2"/>
  <c r="B20" i="2"/>
  <c r="C20" i="2" s="1"/>
  <c r="D20" i="2"/>
  <c r="J20" i="2"/>
  <c r="K20" i="2"/>
  <c r="L20" i="2"/>
  <c r="M20" i="2"/>
  <c r="P20" i="2"/>
  <c r="Q20" i="2"/>
  <c r="A21" i="2"/>
  <c r="B21" i="2"/>
  <c r="C21" i="2" s="1"/>
  <c r="D21" i="2"/>
  <c r="J21" i="2"/>
  <c r="K21" i="2"/>
  <c r="L21" i="2"/>
  <c r="M21" i="2"/>
  <c r="P21" i="2"/>
  <c r="Q21" i="2"/>
  <c r="A22" i="2"/>
  <c r="B22" i="2"/>
  <c r="C22" i="2" s="1"/>
  <c r="D22" i="2"/>
  <c r="J22" i="2"/>
  <c r="K22" i="2"/>
  <c r="L22" i="2"/>
  <c r="M22" i="2"/>
  <c r="P22" i="2"/>
  <c r="Q22" i="2"/>
  <c r="A23" i="2"/>
  <c r="B23" i="2"/>
  <c r="C23" i="2" s="1"/>
  <c r="D23" i="2"/>
  <c r="J23" i="2"/>
  <c r="K23" i="2"/>
  <c r="L23" i="2"/>
  <c r="M23" i="2"/>
  <c r="P23" i="2"/>
  <c r="Q23" i="2"/>
  <c r="A24" i="2"/>
  <c r="B24" i="2"/>
  <c r="C24" i="2" s="1"/>
  <c r="D24" i="2"/>
  <c r="J24" i="2"/>
  <c r="K24" i="2"/>
  <c r="L24" i="2"/>
  <c r="M24" i="2"/>
  <c r="P24" i="2"/>
  <c r="Q24" i="2"/>
  <c r="A25" i="2"/>
  <c r="B25" i="2"/>
  <c r="C25" i="2" s="1"/>
  <c r="D25" i="2"/>
  <c r="J25" i="2"/>
  <c r="K25" i="2"/>
  <c r="L25" i="2"/>
  <c r="M25" i="2"/>
  <c r="P25" i="2"/>
  <c r="Q25" i="2"/>
  <c r="A26" i="2"/>
  <c r="B26" i="2"/>
  <c r="C26" i="2"/>
  <c r="D26" i="2"/>
  <c r="J26" i="2"/>
  <c r="K26" i="2"/>
  <c r="L26" i="2"/>
  <c r="M26" i="2"/>
  <c r="P26" i="2"/>
  <c r="Q26" i="2"/>
  <c r="A27" i="2"/>
  <c r="B27" i="2"/>
  <c r="C27" i="2" s="1"/>
  <c r="D27" i="2"/>
  <c r="J27" i="2"/>
  <c r="K27" i="2"/>
  <c r="L27" i="2"/>
  <c r="M27" i="2"/>
  <c r="P27" i="2"/>
  <c r="Q27" i="2"/>
  <c r="A28" i="2"/>
  <c r="B28" i="2"/>
  <c r="C28" i="2" s="1"/>
  <c r="D28" i="2"/>
  <c r="J28" i="2"/>
  <c r="K28" i="2"/>
  <c r="L28" i="2"/>
  <c r="M28" i="2"/>
  <c r="P28" i="2"/>
  <c r="Q28" i="2"/>
  <c r="A29" i="2"/>
  <c r="B29" i="2"/>
  <c r="C29" i="2" s="1"/>
  <c r="D29" i="2"/>
  <c r="J29" i="2"/>
  <c r="K29" i="2"/>
  <c r="L29" i="2"/>
  <c r="M29" i="2"/>
  <c r="P29" i="2"/>
  <c r="Q29" i="2"/>
  <c r="A30" i="2"/>
  <c r="B30" i="2"/>
  <c r="C30" i="2" s="1"/>
  <c r="D30" i="2"/>
  <c r="J30" i="2"/>
  <c r="K30" i="2"/>
  <c r="L30" i="2"/>
  <c r="M30" i="2"/>
  <c r="P30" i="2"/>
  <c r="Q30" i="2"/>
  <c r="D2" i="2" l="1"/>
  <c r="B2" i="2" l="1"/>
  <c r="M2" i="2"/>
  <c r="K2" i="2"/>
  <c r="L2" i="2" l="1"/>
  <c r="R2" i="2" l="1"/>
  <c r="P2" i="2"/>
  <c r="Q2" i="2"/>
  <c r="J2" i="2"/>
  <c r="C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cayoc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Periodo de remisión de información a SUSALUD 
Formato: AAAAMM
Ejm. 201604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Código de IPRESS otorgado por SUSALUD 
Formato Texto
Ejm: 00001234</t>
        </r>
      </text>
    </comment>
    <comment ref="C1" authorId="0" shapeId="0" xr:uid="{00000000-0006-0000-0100-000003000000}">
      <text>
        <r>
          <rPr>
            <sz val="9"/>
            <color indexed="81"/>
            <rFont val="Tahoma"/>
            <family val="2"/>
          </rPr>
          <t>Código de UGIPRESS otorgado por SUSALUD 
Formato Texto
Ejm: 00001234</t>
        </r>
      </text>
    </comment>
    <comment ref="D1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Centro Asistencial de menor nivel de resolución que genera la referencia según Código del IPRESS otorgado por SUSALUD Formato Texto  </t>
        </r>
      </text>
    </comment>
    <comment ref="E1" authorId="0" shapeId="0" xr:uid="{00000000-0006-0000-0100-000005000000}">
      <text>
        <r>
          <rPr>
            <sz val="9"/>
            <color indexed="81"/>
            <rFont val="Tahoma"/>
            <family val="2"/>
          </rPr>
          <t>Correlativo otorgado por la IPRESS o UGIPRESS</t>
        </r>
      </text>
    </comment>
    <comment ref="F1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Código de Historia Clínica Formato Texto
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Documento Nacional de Identidad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: Carné de Extranjería 
</t>
        </r>
        <r>
          <rPr>
            <b/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Tahoma"/>
            <family val="2"/>
          </rPr>
          <t xml:space="preserve">: Pasaporte
</t>
        </r>
        <r>
          <rPr>
            <b/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>: Código de Recién Nacido (Madre)
Formato Texto</t>
        </r>
      </text>
    </comment>
    <comment ref="H1" authorId="0" shapeId="0" xr:uid="{00000000-0006-0000-0100-000008000000}">
      <text>
        <r>
          <rPr>
            <sz val="9"/>
            <color indexed="81"/>
            <rFont val="Tahoma"/>
            <charset val="1"/>
          </rPr>
          <t>Número de documento de identidad señalado en el numeral precedente
Formato Texto</t>
        </r>
      </text>
    </comment>
    <comment ref="I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Hombre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: Mujer
Formato Texto</t>
        </r>
      </text>
    </comment>
    <comment ref="J1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-Mayores de 1 año en, en años Ejm. </t>
        </r>
        <r>
          <rPr>
            <b/>
            <sz val="9"/>
            <color indexed="81"/>
            <rFont val="Tahoma"/>
            <family val="2"/>
          </rPr>
          <t xml:space="preserve">45-a </t>
        </r>
        <r>
          <rPr>
            <sz val="9"/>
            <color indexed="81"/>
            <rFont val="Tahoma"/>
            <family val="2"/>
          </rPr>
          <t xml:space="preserve">
-Menores de 1 año, en meses Ejm. </t>
        </r>
        <r>
          <rPr>
            <b/>
            <sz val="9"/>
            <color indexed="81"/>
            <rFont val="Tahoma"/>
            <family val="2"/>
          </rPr>
          <t xml:space="preserve">8-m
</t>
        </r>
        <r>
          <rPr>
            <sz val="9"/>
            <color indexed="81"/>
            <rFont val="Tahoma"/>
            <family val="2"/>
          </rPr>
          <t xml:space="preserve">
Formato:</t>
        </r>
        <r>
          <rPr>
            <b/>
            <sz val="9"/>
            <color indexed="81"/>
            <rFont val="Tahoma"/>
            <family val="2"/>
          </rPr>
          <t xml:space="preserve"> nn-m</t>
        </r>
        <r>
          <rPr>
            <sz val="9"/>
            <color indexed="81"/>
            <rFont val="Tahoma"/>
            <family val="2"/>
          </rPr>
          <t xml:space="preserve"> o </t>
        </r>
        <r>
          <rPr>
            <b/>
            <sz val="9"/>
            <color indexed="81"/>
            <rFont val="Tahoma"/>
            <family val="2"/>
          </rPr>
          <t>nn-a</t>
        </r>
      </text>
    </comment>
    <comment ref="K1" authorId="0" shapeId="0" xr:uid="{00000000-0006-0000-0100-00000B000000}">
      <text>
        <r>
          <rPr>
            <sz val="9"/>
            <color indexed="81"/>
            <rFont val="Tahoma"/>
            <family val="2"/>
          </rPr>
          <t>Sólo debe contener uno de los valores definidos en el Catálogo UPS
Formato Texto</t>
        </r>
      </text>
    </comment>
    <comment ref="L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Centro Asistencial de mayor nivel de resolución que recibe la referencia según Código de IPRESS otorgado por SUSALUD 
Formato Texto </t>
        </r>
      </text>
    </comment>
    <comment ref="M1" authorId="0" shapeId="0" xr:uid="{00000000-0006-0000-0100-00000D000000}">
      <text>
        <r>
          <rPr>
            <sz val="9"/>
            <color indexed="81"/>
            <rFont val="Tahoma"/>
            <family val="2"/>
          </rPr>
          <t>Sólo debe contener uno de los valores definidos en el Catálogo UPS
Formato Texto</t>
        </r>
      </text>
    </comment>
    <comment ref="N1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Diagnóstico Principal Motivo de la Referencia Según CIE10
Formato Texto </t>
        </r>
      </text>
    </comment>
    <comment ref="O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Tahoma"/>
            <family val="2"/>
          </rPr>
          <t xml:space="preserve">: Preseuntivo
</t>
        </r>
        <r>
          <rPr>
            <b/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Tahoma"/>
            <family val="2"/>
          </rPr>
          <t>: Definitivo
Formato Texto</t>
        </r>
      </text>
    </comment>
    <comment ref="P1" authorId="0" shapeId="0" xr:uid="{00000000-0006-0000-0100-000010000000}">
      <text>
        <r>
          <rPr>
            <sz val="9"/>
            <color indexed="81"/>
            <rFont val="Tahoma"/>
            <family val="2"/>
          </rPr>
          <t>Diagnóstico Secundario Motivo de la Referencia Según Código CIE10
Formato Texto</t>
        </r>
      </text>
    </comment>
    <comment ref="Q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Tahoma"/>
            <family val="2"/>
          </rPr>
          <t xml:space="preserve">: Presuntivo
</t>
        </r>
        <r>
          <rPr>
            <b/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Tahoma"/>
            <family val="2"/>
          </rPr>
          <t>: Definitivo
Formato Texto</t>
        </r>
      </text>
    </comment>
    <comment ref="R1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Es la fecha en la que el médico o profesional de la salud extiende la referencia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" authorId="0" shapeId="0" xr:uid="{00000000-0006-0000-0100-000013000000}">
      <text>
        <r>
          <rPr>
            <sz val="9"/>
            <color indexed="81"/>
            <rFont val="Tahoma"/>
            <family val="2"/>
          </rPr>
          <t>Es la fecha en la que el área o unidad de referencia del centro
asistencial origen solicita y tramita la referencia en el sistema
informático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<sst xmlns="http://schemas.openxmlformats.org/spreadsheetml/2006/main" count="3839" uniqueCount="1433">
  <si>
    <t>NRO REF</t>
  </si>
  <si>
    <t>NRO H.C.</t>
  </si>
  <si>
    <t>AÑO</t>
  </si>
  <si>
    <t>MES</t>
  </si>
  <si>
    <t>F. REG</t>
  </si>
  <si>
    <t>F. ENV</t>
  </si>
  <si>
    <t>DISA ORIGEN</t>
  </si>
  <si>
    <t>RED ORIGEN</t>
  </si>
  <si>
    <t>MRED ORIGEN</t>
  </si>
  <si>
    <t>EST. ORIGEN</t>
  </si>
  <si>
    <t>DISA DESTINO</t>
  </si>
  <si>
    <t>RED DESTINO</t>
  </si>
  <si>
    <t>MRED DESTINO</t>
  </si>
  <si>
    <t>EST. DESTINO</t>
  </si>
  <si>
    <t>NOM PACIENTE</t>
  </si>
  <si>
    <t>T. DOC</t>
  </si>
  <si>
    <t>NRO DOC</t>
  </si>
  <si>
    <t>F. NAC</t>
  </si>
  <si>
    <t>EDAD</t>
  </si>
  <si>
    <t>TIPO EDAD</t>
  </si>
  <si>
    <t>TIPO DIAG.</t>
  </si>
  <si>
    <t>EST. REFERENCIA</t>
  </si>
  <si>
    <t>MOTIVO</t>
  </si>
  <si>
    <t>FINANCIADOR</t>
  </si>
  <si>
    <t>SEXO</t>
  </si>
  <si>
    <t>UPS ORIGEN</t>
  </si>
  <si>
    <t>UPS DESTINO</t>
  </si>
  <si>
    <t>ESPECIALIDAD</t>
  </si>
  <si>
    <t>CORIRE</t>
  </si>
  <si>
    <t>HOSPITAL REGIONAL HONORIO DELGADO ESPINOZA</t>
  </si>
  <si>
    <t>DNI</t>
  </si>
  <si>
    <t>D</t>
  </si>
  <si>
    <t>MASCULINO</t>
  </si>
  <si>
    <t>CONSULTA EXTERNA</t>
  </si>
  <si>
    <t>HOSPITAL APOYO APLAO</t>
  </si>
  <si>
    <t>P</t>
  </si>
  <si>
    <t>CONSULTA EXTERNA-TRAUMATOLOGÍA Y ORTOPEDIA-ORTOPEDIA</t>
  </si>
  <si>
    <t>CENTRO DE SALUD CIUDAD DE DIOS</t>
  </si>
  <si>
    <t>HOSPITAL III GOYENECHE</t>
  </si>
  <si>
    <t>S/DOC.</t>
  </si>
  <si>
    <t>FEMENINO</t>
  </si>
  <si>
    <t>EMERGENCIA</t>
  </si>
  <si>
    <t>EL CARMEN- CAMANA</t>
  </si>
  <si>
    <t>CENTRO DE SALUD LA PAMPA</t>
  </si>
  <si>
    <t>CENTRO DE SALUD ALTO SELVA ALEGRE</t>
  </si>
  <si>
    <t>CENTRO DE SALUD MARITZA CAMPOS DIAZ</t>
  </si>
  <si>
    <t>CONSULTA EXTERNA-OBSTETRICIA / ATENCIÓN DE LA MUJER-OBSTETRICIA</t>
  </si>
  <si>
    <t>SAN JOSE</t>
  </si>
  <si>
    <t>EL PUENTE</t>
  </si>
  <si>
    <t>CENTRO DE SALUD SAN JOSE</t>
  </si>
  <si>
    <t>HOSPITAL DE CAMANA</t>
  </si>
  <si>
    <t>EMERGENCIA-EMERGENCIA / PRIORIDAD 2-GINECO-OBSTÉTRICA</t>
  </si>
  <si>
    <t>CONSULTA EXTERNA-GINECOLOGÍA GENERAL-GINECOLOGÍA</t>
  </si>
  <si>
    <t>CONSULTA EXTERNA-ENDOCRINOLOGÍA-DIABETES MELLITUS I Y II</t>
  </si>
  <si>
    <t>CONSULTA EXTERNA-PSIQUIATRÍA-CONSEJERIA</t>
  </si>
  <si>
    <t>CENTRO DE SALUD APURIMAC</t>
  </si>
  <si>
    <t>R</t>
  </si>
  <si>
    <t>PUESTO DE SALUD HEROES DEL CENEPA</t>
  </si>
  <si>
    <t>PUESTO DE SALUD MIGUEL GRAU MODULO C-D</t>
  </si>
  <si>
    <t>CONSULTA EXTERNA-UROLOGÍA -</t>
  </si>
  <si>
    <t>CONSULTA EXTERNA-MEDICINA GENERAL / ATENCIÓN DEL ADULTO-</t>
  </si>
  <si>
    <t>DIAGNÓSTICO POR IMÁGENES -ULTRASONIDO/ ECOGRAFÍA-</t>
  </si>
  <si>
    <t>CENTRO DE SALUD 15 DE AGOSTO</t>
  </si>
  <si>
    <t>CONSULTA EXTERNA-CIRUGÍA GENERAL-</t>
  </si>
  <si>
    <t>PUESTO DE SALUD PAMPA DE CAMARONES</t>
  </si>
  <si>
    <t>OTROS PROCED. DIAGNÓSTICOS Y TERAPÉUTICOS-OTORRINOLARINGOLOGÍA-</t>
  </si>
  <si>
    <t>PUESTO DE SALUD MIGUEL GRAU MODULO A</t>
  </si>
  <si>
    <t>CENTRO DE SALUD MIGUEL GRAU B</t>
  </si>
  <si>
    <t>CONSULTA EXTERNA-PEDIATRÍA GENERAL-</t>
  </si>
  <si>
    <t>CENTRO DE SALUD FRANCISCO BOLOGNESI</t>
  </si>
  <si>
    <t>INSTITUTO NACIONAL DE ENFERMEDADES NEOPLASICAS</t>
  </si>
  <si>
    <t>CONSULTA EXTERNA-GINECOLOGÍA GENERAL-ONCOLOGÍA GINECOLÓGICA</t>
  </si>
  <si>
    <t>CENTRO DE SALUD INDEPENDENCIA</t>
  </si>
  <si>
    <t>Periodo del reporte (AAAAmm)</t>
  </si>
  <si>
    <t>Código de la IPRESS (8 dígitos)</t>
  </si>
  <si>
    <t>Código de la UGIPRESS (8 dígito)</t>
  </si>
  <si>
    <t>Centro Asistencial Origen</t>
  </si>
  <si>
    <t>Correlativo otorgado por la IPRESS o UGIPRESS</t>
  </si>
  <si>
    <t>Número de la Historia Clínica</t>
  </si>
  <si>
    <t>Tipo de documento de la identidad del paciente</t>
  </si>
  <si>
    <t>Número de documento de identidad del paciente</t>
  </si>
  <si>
    <t>Sexo del Paciente</t>
  </si>
  <si>
    <t>Edad del Paciente</t>
  </si>
  <si>
    <t>Servicio Asistencial de Origen</t>
  </si>
  <si>
    <t>Centro Asistencial Destino</t>
  </si>
  <si>
    <t>Servicio Asistencial Destino</t>
  </si>
  <si>
    <t>Diagnóstico Principal Motivo de Referencia</t>
  </si>
  <si>
    <t>Tipo de Diagnóstico Principal Motivo de Referencia</t>
  </si>
  <si>
    <t>Diagnóstico Secundario Motivo de Referencia</t>
  </si>
  <si>
    <t>Tipo de Diagnóstico Secundario Motivo de la Referencia</t>
  </si>
  <si>
    <t>Fecha de extensión de la referencia</t>
  </si>
  <si>
    <t>Fecha de trámite o solicitud de la referencia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</si>
  <si>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</si>
  <si>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</si>
  <si>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</si>
  <si>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</si>
  <si>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</si>
  <si>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</si>
  <si>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</si>
  <si>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</si>
  <si>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</si>
  <si>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</si>
  <si>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</si>
  <si>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</si>
  <si>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</si>
  <si>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</si>
  <si>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</si>
  <si>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</si>
  <si>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</si>
  <si>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</si>
  <si>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</si>
  <si>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</si>
  <si>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</si>
  <si>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</si>
  <si>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</si>
  <si>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</si>
  <si>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</si>
  <si>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ipress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</si>
  <si>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</si>
  <si>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</si>
  <si>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</si>
  <si>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</si>
  <si>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</si>
  <si>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</si>
  <si>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</si>
  <si>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</si>
  <si>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</si>
  <si>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tipo de documentos</t>
  </si>
  <si>
    <t>00001</t>
  </si>
  <si>
    <t>sexo</t>
  </si>
  <si>
    <t>UPS</t>
  </si>
  <si>
    <t>diagnostico</t>
  </si>
  <si>
    <t>PUESTO DE SALUD CIUDAD MUNICIPAL - ZAMACOLA</t>
  </si>
  <si>
    <t>PUESTO DE SALUD NAZARENO</t>
  </si>
  <si>
    <t>SAN FERNANDO</t>
  </si>
  <si>
    <t>UCHUMAYO</t>
  </si>
  <si>
    <t>PEDREGAL</t>
  </si>
  <si>
    <t>SONDOR - CARAVELI</t>
  </si>
  <si>
    <t>CENTRO DE SALUD SAN GREGORIO</t>
  </si>
  <si>
    <t>CENTRO DE SALUD OCOÑA</t>
  </si>
  <si>
    <t>ATICO</t>
  </si>
  <si>
    <t>CENTRO DE SALUD CHALA</t>
  </si>
  <si>
    <t>CENTRO DE SALUD CARAVELI</t>
  </si>
  <si>
    <t>CENTRO DE SALUD ACARI</t>
  </si>
  <si>
    <t>PUESTO DE SALUD LUIS F. CORTEGANA-HUACAPUY</t>
  </si>
  <si>
    <t>EL CARDO</t>
  </si>
  <si>
    <t>LA PUNTA- CAMANA</t>
  </si>
  <si>
    <t>JUAN PABLO VIZCARDO GUZMAN</t>
  </si>
  <si>
    <t>HACIENDA DEL MEDIO</t>
  </si>
  <si>
    <t>SONAY</t>
  </si>
  <si>
    <t>QUILCA</t>
  </si>
  <si>
    <t>LA PLANCHADA</t>
  </si>
  <si>
    <t>PESCADORES</t>
  </si>
  <si>
    <t>URASQUI</t>
  </si>
  <si>
    <t>LA EUGENIA</t>
  </si>
  <si>
    <t>TOCOTA</t>
  </si>
  <si>
    <t>SANTA ROSA-CHALA</t>
  </si>
  <si>
    <t>CHAPARRA</t>
  </si>
  <si>
    <t>ACHANIZO</t>
  </si>
  <si>
    <t>JAQUI</t>
  </si>
  <si>
    <t>YAUCA</t>
  </si>
  <si>
    <t>LOMAS</t>
  </si>
  <si>
    <t>CAHUACHO</t>
  </si>
  <si>
    <t>SONDOR</t>
  </si>
  <si>
    <t>AYROCA</t>
  </si>
  <si>
    <t>CENTRO DE SALUD IQUIPI</t>
  </si>
  <si>
    <t>PIUCA</t>
  </si>
  <si>
    <t>HUANCARQUI</t>
  </si>
  <si>
    <t>PAMPACOLCA</t>
  </si>
  <si>
    <t>CHUQUIBAMBA</t>
  </si>
  <si>
    <t>YANAQUIHUA</t>
  </si>
  <si>
    <t>TORAN</t>
  </si>
  <si>
    <t>ESCALERILLAS</t>
  </si>
  <si>
    <t>ACOY</t>
  </si>
  <si>
    <t>HUATIAPILLA</t>
  </si>
  <si>
    <t>LA REAL</t>
  </si>
  <si>
    <t>EL CASTILLO</t>
  </si>
  <si>
    <t>LA CENTRAL</t>
  </si>
  <si>
    <t>SAN ANTONIO</t>
  </si>
  <si>
    <t>PISCOPAMAPA</t>
  </si>
  <si>
    <t>TIPAN</t>
  </si>
  <si>
    <t>TAGRE</t>
  </si>
  <si>
    <t>UÑON</t>
  </si>
  <si>
    <t>AYO</t>
  </si>
  <si>
    <t>CHACHAS</t>
  </si>
  <si>
    <t>CHAPACOCO</t>
  </si>
  <si>
    <t>ORCOPAMPA</t>
  </si>
  <si>
    <t>SOPORO</t>
  </si>
  <si>
    <t>IRAY</t>
  </si>
  <si>
    <t>CHICHAS</t>
  </si>
  <si>
    <t>YACHANGUILLO</t>
  </si>
  <si>
    <t>SALAMANCA</t>
  </si>
  <si>
    <t>PUCUNCHO</t>
  </si>
  <si>
    <t>ISPACAS</t>
  </si>
  <si>
    <t>ANDARAY</t>
  </si>
  <si>
    <t>YANQUE</t>
  </si>
  <si>
    <t>JACHAÑA</t>
  </si>
  <si>
    <t>PINCHOLLO</t>
  </si>
  <si>
    <t>HUAMBO</t>
  </si>
  <si>
    <t>TAPAY</t>
  </si>
  <si>
    <t>CHOCO</t>
  </si>
  <si>
    <t>TOLCONI</t>
  </si>
  <si>
    <t>CENTRO DE SALUD MATARANI</t>
  </si>
  <si>
    <t>CENTRO DE SALUD ALTO INCLAN</t>
  </si>
  <si>
    <t>CENTRO DE SALUD COCACHACRA</t>
  </si>
  <si>
    <t>CENTRO DE SALUD LA PUNTA</t>
  </si>
  <si>
    <t>PUESTO DE SALUD VILLA LOURDES</t>
  </si>
  <si>
    <t>PUESTO DE SALUD MEJIA</t>
  </si>
  <si>
    <t>CENTRO DE SALUD LA CURVA</t>
  </si>
  <si>
    <t>PUESTO DE SALUD ALTO ENSENADA</t>
  </si>
  <si>
    <t>PUESTO DE SALUD EL ARENAL</t>
  </si>
  <si>
    <t>PUESTO DE SALUD EL FISCAL</t>
  </si>
  <si>
    <t>EL TORO</t>
  </si>
  <si>
    <t>PUESTO DE SALUD LA PASCANA</t>
  </si>
  <si>
    <t>TOMEPAMPA</t>
  </si>
  <si>
    <t>TORO</t>
  </si>
  <si>
    <t>CASPI</t>
  </si>
  <si>
    <t>HUARHUA</t>
  </si>
  <si>
    <t>MUNGUI</t>
  </si>
  <si>
    <t>TAURISMA</t>
  </si>
  <si>
    <t>PAMPAMARCA</t>
  </si>
  <si>
    <t>HUAYNACOTAS</t>
  </si>
  <si>
    <t>PUYCA</t>
  </si>
  <si>
    <t>ANDAMARCA</t>
  </si>
  <si>
    <t>CHARCANA</t>
  </si>
  <si>
    <t>VELINGA</t>
  </si>
  <si>
    <t>SAYLA</t>
  </si>
  <si>
    <t>TAURIA</t>
  </si>
  <si>
    <t>CHURCA</t>
  </si>
  <si>
    <t>HUAMI</t>
  </si>
  <si>
    <t>HUARCAYA</t>
  </si>
  <si>
    <t>SOLIDARIDAD</t>
  </si>
  <si>
    <t>MACHAHUAYA</t>
  </si>
  <si>
    <t>POLICLINICO DIVINO NIÑO DEL GRAN PODER S.A.C.</t>
  </si>
  <si>
    <t>SISTEMAS DE ADMINISTRACION HOSPITALARIA S.A.C.</t>
  </si>
  <si>
    <t>LABORATORIO REFERENCIAL REGIONAL AREQUIPA</t>
  </si>
  <si>
    <t>CONSULTORIO MÉDICO DE MEDICINA FÍSICA Y REHABILITACIÓN</t>
  </si>
  <si>
    <t>ASOCIACION PAZ HOLANDESA</t>
  </si>
  <si>
    <t>CHILCAYMARCA</t>
  </si>
  <si>
    <t>PUESTO DE SALUD SECOCHA</t>
  </si>
  <si>
    <t>RADIOLOGOS ESPECIALISTAS DEL SUR</t>
  </si>
  <si>
    <t>00001241</t>
  </si>
  <si>
    <t>00001242</t>
  </si>
  <si>
    <t>00001243</t>
  </si>
  <si>
    <t>00001244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</si>
  <si>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</si>
  <si>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</si>
  <si>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</si>
  <si>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</si>
  <si>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</si>
  <si>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</si>
  <si>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</si>
  <si>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</si>
  <si>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</si>
  <si>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</si>
  <si>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</si>
  <si>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</si>
  <si>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</si>
  <si>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</si>
  <si>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</si>
  <si>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</si>
  <si>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</si>
  <si>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</si>
  <si>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</si>
  <si>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</si>
  <si>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</si>
  <si>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</si>
  <si>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</si>
  <si>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</si>
  <si>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</si>
  <si>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</si>
  <si>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</si>
  <si>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</si>
  <si>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</si>
  <si>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</si>
  <si>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</si>
  <si>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</si>
  <si>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</si>
  <si>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</si>
  <si>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</si>
  <si>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</si>
  <si>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</si>
  <si>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</si>
  <si>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</si>
  <si>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</si>
  <si>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</si>
  <si>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</si>
  <si>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</si>
  <si>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</si>
  <si>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</si>
  <si>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</si>
  <si>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</si>
  <si>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</si>
  <si>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</si>
  <si>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</si>
  <si>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</si>
  <si>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</si>
  <si>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</si>
  <si>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00001301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</si>
  <si>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</si>
  <si>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</si>
  <si>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</si>
  <si>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</si>
  <si>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</si>
  <si>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</si>
  <si>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</si>
  <si>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</si>
  <si>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</si>
  <si>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</si>
  <si>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</si>
  <si>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</si>
  <si>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</si>
  <si>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</si>
  <si>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</si>
  <si>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</si>
  <si>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</si>
  <si>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</si>
  <si>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</si>
  <si>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</si>
  <si>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00001322</t>
  </si>
  <si>
    <t>00001323</t>
  </si>
  <si>
    <t>00001324</t>
  </si>
  <si>
    <t>00001325</t>
  </si>
  <si>
    <t>00001326</t>
  </si>
  <si>
    <t>00001327</t>
  </si>
  <si>
    <t>00001328</t>
  </si>
  <si>
    <t>00001329</t>
  </si>
  <si>
    <t>00001330</t>
  </si>
  <si>
    <t>00001331</t>
  </si>
  <si>
    <t>00001332</t>
  </si>
  <si>
    <t>00001334</t>
  </si>
  <si>
    <t>00001335</t>
  </si>
  <si>
    <t>00001336</t>
  </si>
  <si>
    <t>00001337</t>
  </si>
  <si>
    <t>00001339</t>
  </si>
  <si>
    <t>00001340</t>
  </si>
  <si>
    <t>00001341</t>
  </si>
  <si>
    <t>00001342</t>
  </si>
  <si>
    <t>00001343</t>
  </si>
  <si>
    <t>00001344</t>
  </si>
  <si>
    <t>00001345</t>
  </si>
  <si>
    <t>00001346</t>
  </si>
  <si>
    <t>00001347</t>
  </si>
  <si>
    <t>00001348</t>
  </si>
  <si>
    <t>00001349</t>
  </si>
  <si>
    <t>00001350</t>
  </si>
  <si>
    <t>00001351</t>
  </si>
  <si>
    <t>00001352</t>
  </si>
  <si>
    <t>00001353</t>
  </si>
  <si>
    <t>00001354</t>
  </si>
  <si>
    <t>00001355</t>
  </si>
  <si>
    <t>00001356</t>
  </si>
  <si>
    <t>00001357</t>
  </si>
  <si>
    <t>00001358</t>
  </si>
  <si>
    <t>00001359</t>
  </si>
  <si>
    <t>00001360</t>
  </si>
  <si>
    <t>00001361</t>
  </si>
  <si>
    <t>00001362</t>
  </si>
  <si>
    <t>00001363</t>
  </si>
  <si>
    <t>00001364</t>
  </si>
  <si>
    <t>00001365</t>
  </si>
  <si>
    <t>00001366</t>
  </si>
  <si>
    <t>00001367</t>
  </si>
  <si>
    <t>00001368</t>
  </si>
  <si>
    <t>00001369</t>
  </si>
  <si>
    <t>00001370</t>
  </si>
  <si>
    <t>00001371</t>
  </si>
  <si>
    <t>00001372</t>
  </si>
  <si>
    <t>00001373</t>
  </si>
  <si>
    <t>00001374</t>
  </si>
  <si>
    <t>00001375</t>
  </si>
  <si>
    <t>00001376</t>
  </si>
  <si>
    <t>00001377</t>
  </si>
  <si>
    <t>00001379</t>
  </si>
  <si>
    <t>00001380</t>
  </si>
  <si>
    <t>00001381</t>
  </si>
  <si>
    <t>00001382</t>
  </si>
  <si>
    <t>00001383</t>
  </si>
  <si>
    <t>00001384</t>
  </si>
  <si>
    <t>00001385</t>
  </si>
  <si>
    <t>00001386</t>
  </si>
  <si>
    <t>00001387</t>
  </si>
  <si>
    <t>00001388</t>
  </si>
  <si>
    <t>00001389</t>
  </si>
  <si>
    <t>00001390</t>
  </si>
  <si>
    <t>00001391</t>
  </si>
  <si>
    <t>00001392</t>
  </si>
  <si>
    <t>00001393</t>
  </si>
  <si>
    <t>00001394</t>
  </si>
  <si>
    <t>00001395</t>
  </si>
  <si>
    <t>00001396</t>
  </si>
  <si>
    <t>00001397</t>
  </si>
  <si>
    <t>00001398</t>
  </si>
  <si>
    <t>00001399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</si>
  <si>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</si>
  <si>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</si>
  <si>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</si>
  <si>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</si>
  <si>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</si>
  <si>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</si>
  <si>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</si>
  <si>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</si>
  <si>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</si>
  <si>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</si>
  <si>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</si>
  <si>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</si>
  <si>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</si>
  <si>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</si>
  <si>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</si>
  <si>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</si>
  <si>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</si>
  <si>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</si>
  <si>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</si>
  <si>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</si>
  <si>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</si>
  <si>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</si>
  <si>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</si>
  <si>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</si>
  <si>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</si>
  <si>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</si>
  <si>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</si>
  <si>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</si>
  <si>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</si>
  <si>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</si>
  <si>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</si>
  <si>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</si>
  <si>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</si>
  <si>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</si>
  <si>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</si>
  <si>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</si>
  <si>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</si>
  <si>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</si>
  <si>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</si>
  <si>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</si>
  <si>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</si>
  <si>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</si>
  <si>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</si>
  <si>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</si>
  <si>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</si>
  <si>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</si>
  <si>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</si>
  <si>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</si>
  <si>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</si>
  <si>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</si>
  <si>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</si>
  <si>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</si>
  <si>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</si>
  <si>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</si>
  <si>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</si>
  <si>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</si>
  <si>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</si>
  <si>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</si>
  <si>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</si>
  <si>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</si>
  <si>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</si>
  <si>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</si>
  <si>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</si>
  <si>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</si>
  <si>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</si>
  <si>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</si>
  <si>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</si>
  <si>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</si>
  <si>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CE</t>
  </si>
  <si>
    <t>PASS</t>
  </si>
  <si>
    <t>DIE</t>
  </si>
  <si>
    <t xml:space="preserve">HOSPITALIZACION </t>
  </si>
  <si>
    <t>HOSPITALIZACIÓN QUIRÚRGICA-CIRUGÍA GENERAL-</t>
  </si>
  <si>
    <t>HOSPITALIZACIÓN QUIRÚRGICA-CIRUGÍA DE CABEZA Y CUELLO / MÁXILO FACIAL-</t>
  </si>
  <si>
    <t>HOSPITALIZACIÓN QUIRÚRGICA-CIRUGÍA DIGESTIVA-</t>
  </si>
  <si>
    <t>HOSPITALIZACIÓN QUIRÚRGICA-CIRUGÍA DE TÓRAX Y CARDIOVASCULAR-</t>
  </si>
  <si>
    <t>HOSPITALIZACIÓN QUIRÚRGICA-CIRUGÍA DE TRANSPLANTES-</t>
  </si>
  <si>
    <t>HOSPITALIZACIÓN QUIRÚRGICA-CIRUGÍA OFTALMOLÓGICA-</t>
  </si>
  <si>
    <t>HOSPITALIZACIÓN QUIRÚRGICA-CIRUGÍA PEDIÁTRICA-</t>
  </si>
  <si>
    <t>HOSPITALIZACIÓN QUIRÚRGICA-CIRUGÍA PLÁSTICA/RECONSTRUCTIVA/ REPARADORA-</t>
  </si>
  <si>
    <t>HOSPITALIZACIÓN QUIRÚRGICA-CIRUGÍA PLÁSTICA/RECONSTRUCTIVA/ REPARADORA-QUEMADOS</t>
  </si>
  <si>
    <t>HOSPITALIZACIÓN QUIRÚRGICA-NEUROCIRUGÍA-</t>
  </si>
  <si>
    <t>HOSPITALIZACIÓN QUIRÚRGICA-ONCOLOGÍA QUIRÚRGICA -</t>
  </si>
  <si>
    <t>HOSPITALIZACIÓN QUIRÚRGICA-OTORRINOLARINGOLOGÍA -</t>
  </si>
  <si>
    <t>HOSPITALIZACIÓN QUIRÚRGICA-TRAUMATOLOGÍA Y ORTOPEDIA-</t>
  </si>
  <si>
    <t>HOSPITALIZACIÓN QUIRÚRGICA-UROLOGÍA -</t>
  </si>
  <si>
    <t>HOSPITALIZACIÓN QUIRÚRGICA-GINECO - OBSTETRICIA-</t>
  </si>
  <si>
    <t>HOSPITALIZACIÓN QUIRÚRGICA-GINECOLOGÍA -</t>
  </si>
  <si>
    <t>HOSPITALIZACIÓN QUIRÚRGICA-GINECOLOGÍA - GINECOLOGIA ONCOLOGiCA</t>
  </si>
  <si>
    <t>HOSPITALIZACIÓN QUIRÚRGICA-OBSTETRICIA  -</t>
  </si>
  <si>
    <t>HOSPITALIZACIÓN QUIRÚRGICA-CARDIOLOGIA-</t>
  </si>
  <si>
    <t>HOSPITALIZACIÓN QUIRÚRGICA-CARDIOLOGIA-CARDIOLOGIA INTERVENVIONISTA</t>
  </si>
  <si>
    <t>HOSPITALIZACIÓN DE MEDICINA-MEDICINA GENERAL-</t>
  </si>
  <si>
    <t>HOSPITALIZACIÓN DE MEDICINA-MEDICINA INTERNA-</t>
  </si>
  <si>
    <t>HOSPITALIZACIÓN DE MEDICINA-MEDICINA TROPICAL E INFECCIOSAS-</t>
  </si>
  <si>
    <t>HOSPITALIZACIÓN DE MEDICINA-ONCOLOGÍA MÉDICA-</t>
  </si>
  <si>
    <t>HOSPITALIZACIÓN DE MEDICINA-PSIQUIATRÍA-</t>
  </si>
  <si>
    <t>HOSPITALIZACIÓN DE MEDICINA-PSIQUIATRÍA-PSIQUIATRÍA - HOSPITALIZACIÓN DE DÍA</t>
  </si>
  <si>
    <t>HOSPITALIZACIÓN DE MEDICINA-PSIQUIATRÍA-PSIQUIATRÍA DEL ADULTO Y GERONTE</t>
  </si>
  <si>
    <t>HOSPITALIZACIÓN DE MEDICINA-PSIQUIATRÍA-PSIQUIATRÍA DEL NIÑO Y DEL ADOLESCENTE</t>
  </si>
  <si>
    <t xml:space="preserve">HOSPITALIZACIÓN DE MEDICINA-PSIQUIATRÍA-REHABILITACIÓN PSIQUIÁTRICA / REINSERCIÓN </t>
  </si>
  <si>
    <t>HOSPITALIZACIÓN MEDICINA-PSIQUIATRÍA-PISIQUIATRIA/ SALUD MENTAL Y ADICCIONES</t>
  </si>
  <si>
    <t>HOSPITALIZACIÓN DE PEDIATRÍA- PEDIATRÍA  GENERAL-</t>
  </si>
  <si>
    <t>HOSPITALIZACIÓN DE PEDIATRÍA-ADOLESCENTES-</t>
  </si>
  <si>
    <t>HOSPITALIZACIÓN DE PEDIATRÍA-PEDIATRIA-CARDIOLOGÍA PEDIÁTRICA</t>
  </si>
  <si>
    <t>HOSPITALIZACIÓN DE PEDIATRÍA-PEDIATRIA-DERMATOLOGÍA PEDIÁTRICA</t>
  </si>
  <si>
    <t>HOSPITALIZACIÓN DE PEDIATRÍA-PEDIATRIA-ENDOCRINOLOGÍA PEDIÁTRICA</t>
  </si>
  <si>
    <t>HOSPITALIZACIÓN DE PEDIATRÍA-PEDIATRIA-GASTROENTEROLOGÍA PEDIÁTRICA</t>
  </si>
  <si>
    <t>HOSPITALIZACIÓN DE PEDIATRÍA-PEDIATRIA-GINECOLOGÍA PEDIÁTRICA</t>
  </si>
  <si>
    <t>HOSPITALIZACIÓN DE PEDIATRÍA-PEDIATRIA-NEFROLOGÍA PEDIÁTRICA</t>
  </si>
  <si>
    <t>HOSPITALIZACIÓN DE PEDIATRÍA-PEDIATRIA-NEONATOLOGÍA</t>
  </si>
  <si>
    <t>HOSPITALIZACIÓN DE PEDIATRÍA-PEDIATRIA-NEUMOLOGÍA PEDIÁTRICA</t>
  </si>
  <si>
    <t>HOSPITALIZACIÓN DE PEDIATRÍA-PEDIATRIA-NEUROLOGÍA PEDIÁTRICA</t>
  </si>
  <si>
    <t>HOSPITALIZACIÓN DE PEDIATRÍA-PEDIATRIA-OFTALMOLOGÍA PEDIÁTRICA</t>
  </si>
  <si>
    <t>HOSPITALIZACIÓN DE PEDIATRÍA-PEDIATRIA-ONCOLOGÍA PEDIÁTRICA</t>
  </si>
  <si>
    <t xml:space="preserve">HOSPITALIZACIÓN DE PEDIATRÍA-PEDIATRIA-OTORRINOLARINGOLOGÍA PEDIÁTRICA </t>
  </si>
  <si>
    <t>HOSPITALIZACIÓN DE PEDIATRÍA-PEDIATRIA-PSIQUIATRÍA PEDIÁTRICA</t>
  </si>
  <si>
    <t>HOSPITALIZACIÓN DE PEDIATRÍA-PEDIATRIA-REUMATOLOGÍA PEDIÁTRICA</t>
  </si>
  <si>
    <t>HOSPITALIZACIÓN DE MEDICINA-CARDIOLOGIA-</t>
  </si>
  <si>
    <t>HOSPITALIZACIÓN DE MEDICINA-DERMATOLOGÍA   -</t>
  </si>
  <si>
    <t>HOSPITALIZACIÓN DE MEDICINA-ENDOCRINOLOGIA-</t>
  </si>
  <si>
    <t>HOSPITALIZACIÓN DE MEDICINA-GASTROENTEROLOGÍA -</t>
  </si>
  <si>
    <t>HOSPITALIZACIÓN DE MEDICINA-GERIATRIA-</t>
  </si>
  <si>
    <t>HOSPITALIZACIÓN DE MEDICINA-HEMATOLOGÍA-</t>
  </si>
  <si>
    <t>HOSPITALIZACIÓN DE MEDICINA-NEFROLOGIA-</t>
  </si>
  <si>
    <t>HOSPITALIZACIÓN DE MEDICINA-NEUROLOGIA -</t>
  </si>
  <si>
    <t>HOSPITALIZACIÓN DE MEDICINA-NEUROLOGIA -NEUROLOGIA DE LA CONDUCTA</t>
  </si>
  <si>
    <t>HOSPITALIZACIÓN DE MEDICINA-NEUROLOGIA -NEURODEGENERATIVAS</t>
  </si>
  <si>
    <t>HOSPITALIZACIÓN DE MEDICINA-NEUROLOGIA -NEUROVASCULARES Y METABOLICAS</t>
  </si>
  <si>
    <t>HOSPITALIZACIÓN DE MEDICINA-NEUROLOGIA -ENFERMEDADES INFECCIOSAS/TRANSMISIBLES DEL SISTEMA NERVIOSO</t>
  </si>
  <si>
    <t>HOSPITALIZACIÓN DE MEDICINA-NEUROLOGIA -EPILEPSIA/EPILEPTOLOGIA</t>
  </si>
  <si>
    <t>HOSPITALIZACIÓN DE MEDICINA-NEUMOLOGÍA -</t>
  </si>
  <si>
    <t>HOSPITALIZACIÓN DE MEDICINA-GINECOLOGIA-</t>
  </si>
  <si>
    <t>HOSPITALIZACIÓN DE MEDICINA-REUMATOLOGÍA   -</t>
  </si>
  <si>
    <t>HOSPITALIZACIÓN DE DÍA</t>
  </si>
  <si>
    <t>UNIDAD DE CUIDADOS CRITICOS</t>
  </si>
  <si>
    <t>UNIDAD DE CUIDADOS CRITICOS-UNIDAD  DE CUIDADOS INTENSIVOS GENERALES (UCI)-</t>
  </si>
  <si>
    <t>UNIDAD DE CUIDADOS CRITICOS-UNIDAD  DE CUIDADOS INTENSIVOS GENERALES (UCI)-CARDIOLOGIA</t>
  </si>
  <si>
    <t>UNIDAD DE CUIDADOS CRITICOS-UNIDAD  DE CUIDADOS INTENSIVOS GENERALES (UCI)-GINECO-OBSTETRICIA</t>
  </si>
  <si>
    <t>UNIDAD DE CUIDADOS CRITICOS-UNIDAD  DE CUIDADOS INTENSIVOS GENERALES  (UCI)-MEDICINA</t>
  </si>
  <si>
    <t>UNIDAD DE CUIDADOS CRITICOS-UNIDAD  DE CUIDADOS INTENSIVOS GENERALES  (UCI)-MEDICINA TROPICAL</t>
  </si>
  <si>
    <t>UNIDAD DE CUIDADOS CRITICOS-UNIDAD  DE CUIDADOS INTENSIVOS  (UCI)-NEONATOLOGÍA</t>
  </si>
  <si>
    <t>UNIDAD DE CUIDADOS CRITICOS-UNIDAD  DE CUIDADOS INTENSIVOS  (UCI)-NEUROLÓGICA</t>
  </si>
  <si>
    <t>UNIDAD DE CUIDADOS CRITICOS-UNIDAD  DE CUIDADOS INTENSIVOS  (UCI)-NEUROQUIRÚRGICA</t>
  </si>
  <si>
    <t>UNIDAD DE CUIDADOS CRITICOS-UNIDAD  DE CUIDADOS INTENSIVOS  (UCI)-PEDIÁTRICA</t>
  </si>
  <si>
    <t>UNIDAD DE CUIDADOS CRITICOS-UNIDAD  DE CUIDADOS INTENSIVOS  (UCI)-QUIRÚRGICA</t>
  </si>
  <si>
    <t>UNIDAD DE CUIDADOS CRITICOS-UNIDAD  DE CUIDADOS INTENSIVOS  (UCI)-RESPIRATORIA</t>
  </si>
  <si>
    <t>UNIDAD DE CUIDADOS CRITICOS-UNIDAD  DE CUIDADOS INTENSIVOS  (UCI)-CARDIOVASCULAR</t>
  </si>
  <si>
    <t>UNIDAD DE CUIDADOS CRITICOS-UNIDAD DE CUIDADOS INTERMEDIOS GENERAL  (UCIN)-</t>
  </si>
  <si>
    <t>UNIDAD DE CUIDADOS CRITICOS-UNIDAD DE CUIDADOS INTERMEDIOS  (UCIN)-NEONATAL</t>
  </si>
  <si>
    <t>UNIDAD DE CUIDADOS CRITICOS-UNIDAD DE CUIDADOS INTERMEDIOS  (UCIN)-PEDIÁTRICOS</t>
  </si>
  <si>
    <t>UNIDAD DE CUIDADOS CRITICOS-UNIDAD DE VIGILANCIA INTENSIVA  CLINICA (UVIC)-</t>
  </si>
  <si>
    <t>UNIDAD DE CUIDADOS CRITICOS-UNIDAD DE QUEMADOS (GRAN QUEMADO)-</t>
  </si>
  <si>
    <t>EMERGENCIA-EMERGENCIA / PRIORIDAD 2-</t>
  </si>
  <si>
    <t>EMERGENCIA-EMERGENCIA / PRIORIDAD 2-CIRUGÍA GENERAL</t>
  </si>
  <si>
    <t>EMERGENCIA-EMERGENCIA / PRIORIDAD 2-MEDICINA ADULTOS</t>
  </si>
  <si>
    <t>EMERGENCIA-EMERGENCIA / PRIORIDAD 2-OFTALMOLOGÍA</t>
  </si>
  <si>
    <t>EMERGENCIA-EMERGENCIA / PRIORIDAD 2-ODONTOLOGÍA</t>
  </si>
  <si>
    <t>EMERGENCIA-EMERGENCIA / PRIORIDAD 2-PEDIATRÍA</t>
  </si>
  <si>
    <t>EMERGENCIA-EMERGENCIA / PRIORIDAD 2-PSIQUIATRÍA</t>
  </si>
  <si>
    <t>EMERGENCIA-EMERGENCIA / PRIORIDAD 2-UROLOGÍA</t>
  </si>
  <si>
    <t>EMERGENCIA-EMERGENCIA / PRIORIDAD 2-TRAUMATOLOGÍA Y ORTOPEDIA</t>
  </si>
  <si>
    <t>EMERGENCIA-EMERGENCIA / PRIORIDAD 2-NEUROCIRUGIA</t>
  </si>
  <si>
    <t>EMERGENCIA-EMERGENCIA / PRIORIDAD 2-NEONATOLOGÍA</t>
  </si>
  <si>
    <t>EMERGENCIA-EMERGENCIA / PRIORIDAD 2-CIRUGIA PEDIÁTRICA</t>
  </si>
  <si>
    <t>EMERGENCIA-NO EMERGENCIA / NO URGENCIA /  PRIORIDAD 4-</t>
  </si>
  <si>
    <t>EMERGENCIA-SALA DE OBSERVACION-</t>
  </si>
  <si>
    <t>EMERGENCIA-SALA DE OBSERVACION-SALA OBSERVACION PACIENTE CRITICO</t>
  </si>
  <si>
    <t>EMERGENCIA-SHOCKTRAUMA / PRIORIDAD 1-</t>
  </si>
  <si>
    <t>EMERGENCIA-URGENCIA / PRIORIDAD 3-</t>
  </si>
  <si>
    <t>030000</t>
  </si>
  <si>
    <t>ANATOMO PATOLOGÍA / PATOLOGÍA</t>
  </si>
  <si>
    <t>030100</t>
  </si>
  <si>
    <t>ANATOMO PATOLOGÍA / PATOLOGÍA-BIOPSIAS (Anatomo patología)-</t>
  </si>
  <si>
    <t>030200</t>
  </si>
  <si>
    <t>ANATOMO PATOLOGÍA / PATOLOGÍA-CITOGENÉTICA-</t>
  </si>
  <si>
    <t>030300</t>
  </si>
  <si>
    <t>ANATOMO PATOLOGÍA / PATOLOGÍA-CITOLOGÍA-</t>
  </si>
  <si>
    <t>030400</t>
  </si>
  <si>
    <t>ANATOMO PATOLOGÍA / PATOLOGÍA-CITOMETRÍA DE FLUJO-</t>
  </si>
  <si>
    <t>030500</t>
  </si>
  <si>
    <t>ANATOMO PATOLOGÍA / PATOLOGÍA-INMUNOHISTOQUÍMICA-</t>
  </si>
  <si>
    <t>030600</t>
  </si>
  <si>
    <t>ANATOMO PATOLOGÍA / PATOLOGÍA-NECROPSIAS-</t>
  </si>
  <si>
    <t>040000</t>
  </si>
  <si>
    <t>CENTRO QUIRÚRGICO Y ANESTESIOLOGÍA</t>
  </si>
  <si>
    <t>040100</t>
  </si>
  <si>
    <t>CENTRO QUIRÚRGICO Y ANESTESIOLOGÍA- CIRUGÍA ALTAMENTE ESPECIALIZADA Y DE ALTA COMPLEJIDAD</t>
  </si>
  <si>
    <t>040101</t>
  </si>
  <si>
    <t>CENTRO QUIRÚRGICO Y ANESTESIOLOGÍA-CIRUGÍA "A" -"A1" - CIRUGÍA ALTAMENTE ESPECIALIZADA</t>
  </si>
  <si>
    <t>040102</t>
  </si>
  <si>
    <t>CENTRO QUIRÚRGICO Y ANESTESIOLOGÍA-CIRUGÍA "A" -"A 2" - CIRUGÍA DE ALTA COMPLEJIDAD</t>
  </si>
  <si>
    <t>040200</t>
  </si>
  <si>
    <t>CENTRO QUIRÚRGICO Y ANESTESIOLOGÍA-CIRUGÍA "B" (MEDIANA COMPLEJIDAD)-</t>
  </si>
  <si>
    <t>040300</t>
  </si>
  <si>
    <t>CENTRO QUIRÚRGICO Y ANESTESIOLOGÍA-CIRUGÍA "C" (BAJA COMPLEJIDAD)-</t>
  </si>
  <si>
    <t>040400</t>
  </si>
  <si>
    <t>CENTRO QUIRÚRGICO Y ANESTESIOLOGÍA-CIRUGÍA MENOR DE ALTO REQUERIMIENTO / CIRUGIA AMBULATORIA DE DIA</t>
  </si>
  <si>
    <t>040500</t>
  </si>
  <si>
    <t>CENTRO QUIRÚRGICO Y ANESTESIOLOGÍA-CIRUGÍA MENOR (TÓPICO)-</t>
  </si>
  <si>
    <t>040600</t>
  </si>
  <si>
    <t>CENTRO QUIRÚRGICO Y ANESTESIOLOGÍA-UNIDAD DEL DOLOR-</t>
  </si>
  <si>
    <t>040700</t>
  </si>
  <si>
    <t>CENTRO QUIRÚRGICO Y ANESTESIOLOGÍA-UNIDAD DE RECUPERACIÓN Y REANIMACIÓN-</t>
  </si>
  <si>
    <t>050000</t>
  </si>
  <si>
    <t>BANCO DE ÓRGANOS</t>
  </si>
  <si>
    <t>050100</t>
  </si>
  <si>
    <t>BANCO DE ÓRGANOS-CÉLULAS MADRE DE CORDÓN UMBILICAL-</t>
  </si>
  <si>
    <t>050200</t>
  </si>
  <si>
    <t>BANCO DE ÓRGANOS-CRÍO PRESERVACIÓN-</t>
  </si>
  <si>
    <t>050300</t>
  </si>
  <si>
    <t>BANCO DE ÓRGANOS-HISTOCOMPATIBILIDAD-</t>
  </si>
  <si>
    <t>050400</t>
  </si>
  <si>
    <t>BANCO DE ÓRGANOS-TEJIDOS (piel, córneas, otros)-</t>
  </si>
  <si>
    <t>050500</t>
  </si>
  <si>
    <t>BANCO DE ÓRGANOS-TRANSPLANTES-</t>
  </si>
  <si>
    <t>060000</t>
  </si>
  <si>
    <t xml:space="preserve">BIOLOGÍA MOLECULAR Y GENÉTICA </t>
  </si>
  <si>
    <t>060100</t>
  </si>
  <si>
    <t>BIOLOGÍA MOLECULAR Y GENÉTICA -BIOLOGÍA MOLECULAR -</t>
  </si>
  <si>
    <t>060200</t>
  </si>
  <si>
    <t>BIOLOGÍA MOLECULAR Y GENÉTICA -GENÉTICA -</t>
  </si>
  <si>
    <t>070000</t>
  </si>
  <si>
    <t>CENTRO OBSTÉTRICO</t>
  </si>
  <si>
    <t>080000</t>
  </si>
  <si>
    <t xml:space="preserve">DIAGNÓSTICO POR IMÁGENES </t>
  </si>
  <si>
    <t>080100</t>
  </si>
  <si>
    <t>DIAGNÓSTICO POR IMÁGENES -DENSITOMETRÍA ÓSEA-</t>
  </si>
  <si>
    <t>080200</t>
  </si>
  <si>
    <t>DIAGNÓSTICO POR IMÁGENES -ECO CARDIOGRAFÍA-</t>
  </si>
  <si>
    <t>080300</t>
  </si>
  <si>
    <t>DIAGNÓSTICO POR IMÁGENES -MAMOGRAFÍA-</t>
  </si>
  <si>
    <t>080400</t>
  </si>
  <si>
    <t>DIAGNÓSTICO POR IMÁGENES -RADIODIAGNÓSTICO / RAYOS X-</t>
  </si>
  <si>
    <t>080500</t>
  </si>
  <si>
    <t>DIAGNÓSTICO POR IMÁGENES -RADIOLOGÍA INTERVENCIONISTA</t>
  </si>
  <si>
    <t>080501</t>
  </si>
  <si>
    <t>DIAGNÓSTICO POR IMÁGENES -RADIOLOGÍA INTERVENCIONISTA-DIAGNÓSTICA</t>
  </si>
  <si>
    <t>080502</t>
  </si>
  <si>
    <t>DIAGNÓSTICO POR IMÁGENES -RADIOLOGÍA INTERVENCIONISTA-TERAPÉUTICA</t>
  </si>
  <si>
    <t>080503</t>
  </si>
  <si>
    <t>DIAGNÓSTICO POR IMÁGENES -RADIOLOGÍA INTERVENCIONISTA-ANGIOGRAFÍAS</t>
  </si>
  <si>
    <t>080600</t>
  </si>
  <si>
    <t>DIAGNÓSTICO POR IMÁGENES -RESONANCIA MAGNÉTICA</t>
  </si>
  <si>
    <t>080601</t>
  </si>
  <si>
    <t>DIAGNÓSTICO POR IMÁGENES -RESONANCIA MAGNÉTICA-DETECCIÓN</t>
  </si>
  <si>
    <t>080602</t>
  </si>
  <si>
    <t>DIAGNÓSTICO POR IMÁGENES -RESONANCIA MAGNÉTICA-PROCEDIMIENTOS</t>
  </si>
  <si>
    <t>080700</t>
  </si>
  <si>
    <t>DIAGNÓSTICO POR IMÁGENES -RADIOLOGÍA NUCLEAR-</t>
  </si>
  <si>
    <t>080800</t>
  </si>
  <si>
    <t>DIAGNÓSTICO POR IMÁGENES -TOMOGRAFÍA COMPUTARIZADA-</t>
  </si>
  <si>
    <t>080900</t>
  </si>
  <si>
    <t>090000</t>
  </si>
  <si>
    <t>DIÁLISIS</t>
  </si>
  <si>
    <t>090100</t>
  </si>
  <si>
    <t>DIÁLISIS-DIÁLISIS PERITONEAL-</t>
  </si>
  <si>
    <t>090200</t>
  </si>
  <si>
    <t>DIÁLISIS-HEMODIÁLISIS-</t>
  </si>
  <si>
    <t>ENDOSCOPIAS</t>
  </si>
  <si>
    <t>ENDOSCOPIAS-DIAGNÓSTICAS DIGESTIVAS-</t>
  </si>
  <si>
    <t>ENDOSCOPIAS-DIAGNÓSTICAS GINECOLÓGICAS -</t>
  </si>
  <si>
    <t>ENDOSCOPIAS-DIAGNÓSTICAS RESPIRATORIA / BRONCOSCOPIAS-</t>
  </si>
  <si>
    <t>ENDOSCOPIAS-DIAGNÓSTICAS REUMATO - TRAUMATOLÓGICAS-</t>
  </si>
  <si>
    <t>ENDOSCOPIAS-DIAGNÓSTICAS UROLÓGICAS-</t>
  </si>
  <si>
    <t>ENDOSCOPIAS-LAPAROSCOPIAS-</t>
  </si>
  <si>
    <t>ENDOSCOPIAS-OTRAS ENDOSCOPÍAS DIAGNÓSTICAS-</t>
  </si>
  <si>
    <t>ENDOSCOPIAS-TERAPEÚTICAS DIGESTIVAS-</t>
  </si>
  <si>
    <t>ENDOSCOPIAS-TERAPEÚTICAS GINECOLÓGICAS-</t>
  </si>
  <si>
    <t>ENDOSCOPIAS-OTRAS ENDOSCOPÍAS TERAPÉUTICAS-</t>
  </si>
  <si>
    <t>ENDOSCOPIAS-TERAPEÚTICAS RESPIRATORIAS-</t>
  </si>
  <si>
    <t>ENDOSCOPIAS-TERAPEÚTICAS REUMATO - TRAUMATOLÓGICAS-</t>
  </si>
  <si>
    <t>ENDOSCOPIAS-TERAPEÚTICAS UROLÓGICAS-</t>
  </si>
  <si>
    <t xml:space="preserve">HEMOTERAPIA Y BANCO DE SANGRE  </t>
  </si>
  <si>
    <t>HEMOTERAPIA Y BANCO DE SANGRE -FRACCIONAMIENTO DE HEMODERIVADOS-</t>
  </si>
  <si>
    <t>HEMOTERAPIA Y BANCO DE SANGRE -FRACCIONAMIENTO DE SANGRE-</t>
  </si>
  <si>
    <t>HEMOTERAPIA Y BANCO DE SANGRE -ALMACENAMIENTO Y CONTROL DE CALIDAD-</t>
  </si>
  <si>
    <t>HEMOTERAPIA Y BANCO DE SANGRE -COMPATIBILIDAD Y GRUPOS SANGUÍNEOS-</t>
  </si>
  <si>
    <t>HEMOTERAPIA Y BANCO DE SANGRE -EXTRACCIÓN Y SEPARACIÓN DE COMPONENTES-</t>
  </si>
  <si>
    <t>HEMOTERAPIA Y BANCO DE SANGRE -HEMOTERAPIA-</t>
  </si>
  <si>
    <t>HEMOTERAPIA Y BANCO DE SANGRE -SELECCIÓN Y PROMOCIÓN DE DONANTES-</t>
  </si>
  <si>
    <t>HEMOTERAPIA Y BANCO DE SANGRE -TAMIZAJE-</t>
  </si>
  <si>
    <t>MEDICINA DE REHABILITACIÓN / MEDICINA FÍSICA Y REHABILITACIÓN</t>
  </si>
  <si>
    <t>MEDIC. DE REHAB. / MEDICINA FÍS.Y REHAB.-FONIATRÍA -</t>
  </si>
  <si>
    <t>MEDIC. DE REHAB. / MEDICINA FÍS.Y REHAB.-LOGOTERAPIA-</t>
  </si>
  <si>
    <t>130300</t>
  </si>
  <si>
    <t>MEDIC. DE REHAB. / MEDICINA FÍS.Y REHAB.-REHABILITACIÓN FÍSICA</t>
  </si>
  <si>
    <t>MEDIC. DE REHAB. / MEDICINA FÍS.Y REHAB.-REHABILITACIÓN FÍSICA-REHABILITACIÓN NEUROLÓGICA</t>
  </si>
  <si>
    <t>REHABILITACIÓN FÍSICA-REHABILITACIÓN POST RESECCIÓN QUIRÚRGICA / AMPUTACIÓN</t>
  </si>
  <si>
    <t>MEDIC. DE REHAB. / MEDICINA FÍS.Y REHAB.-REHABILITACIÓN FÍSICA-REHABILITACIÓN OFTALMOLÓGICA</t>
  </si>
  <si>
    <t>REHABILITACIÓN FÍSICA-REHABILITACIÓN REUMATOLÓGICA Y TRAUMATOLÓGICA</t>
  </si>
  <si>
    <t xml:space="preserve">MEDICINA NUCLEAR </t>
  </si>
  <si>
    <t>MEDICINA NUCLEAR -GAMAGRAFÍA-</t>
  </si>
  <si>
    <t>MEDICINA NUCLEAR -RADIOINMUNOENSAYO-</t>
  </si>
  <si>
    <t>MEDICINA NUCLEAR -TOMOGRAFÍA POR EMISIÓN DE FOTÓN ÚNICO (SPECT)-</t>
  </si>
  <si>
    <t>MEDICINA NUCLEAR -TOMOGRAFÍA POR EMISIÓN DE POSITRONES (PET)-</t>
  </si>
  <si>
    <t>PATOLOGÍA CLÍNICA (LABORATORIO CLÍNICO)</t>
  </si>
  <si>
    <t>PATOLOGÍA CLÍNICA (LABORATORIO CLÍNICO)-BIOQUÍMICA Y URIANÁLISIS-</t>
  </si>
  <si>
    <t>PATOLOGÍA CLÍNICA (LABORATORIO CLÍNICO)-ENDOCRINOLOGÍA-</t>
  </si>
  <si>
    <t>PATOLOGÍA CLÍNICA (LABORATORIO CLÍNICO)-HEMATOLOGÍA -</t>
  </si>
  <si>
    <t>150400</t>
  </si>
  <si>
    <t>PATOLOGÍA CLÍNICA (LABORATORIO CLÍNICO)-iINMULOGÍA</t>
  </si>
  <si>
    <t>PATOLOGÍA CLÍNICA (LABORATORIO CLÍNICO)-INMUNOLOGÍA -</t>
  </si>
  <si>
    <t>PATOLOGÍA CLÍNICA (LABORATORIO CLÍNICO)-LABORATORIO DE EMERGENCIA-</t>
  </si>
  <si>
    <t>PATOLOGÍA CLÍNICA (LABORATORIO CLÍNICO)-LABORATORIO DE INFERTILIDAD-</t>
  </si>
  <si>
    <t>PATOLOGÍA CLÍNICA (LABORATORIO CLÍNICO)-MICROBIOLOGÍA Y PARASITOLOGÍA-</t>
  </si>
  <si>
    <t>OTROS PROCEDIMIENTOS DIAGNÓSTICOS Y TERAPÉUTICOS</t>
  </si>
  <si>
    <t>OTROS PROCED. DIAGNÓSTICOS Y TERAPÉUTICOS-CARDIOVASCULAR-</t>
  </si>
  <si>
    <t>OTROS PROCED. DIAGNÓSTICOS Y TERAPÉUTICOS-GINECOLÓGICAS -</t>
  </si>
  <si>
    <t>OTROS PROCED. DIAGNÓSTICOS Y TERAPÉUTICOS-NEUMOLÓGICOS-</t>
  </si>
  <si>
    <t>OTROS PROCED. DIAGNÓSTICOS Y TERAPÉUTICOS-NEUROLÓGICOS -</t>
  </si>
  <si>
    <t>OTROS PROCED. DIAGNÓSTICOS Y TERAPÉUTICOS-OFTALMOLÓGICOS (CAMPIMETRÍA, FONDO DE OJO, OTROS)-</t>
  </si>
  <si>
    <t>OTROS PROCED. DIAGNÓSTICOS Y TERAPÉUTICOS-TRAUMATOLÓGICOS-</t>
  </si>
  <si>
    <t>OTROS PROCED. DIAGNÓSTICOS Y TERAPÉUTICOS- REHABILITACION EN SALUD MENTAL</t>
  </si>
  <si>
    <t>REHAB. EN SALUD MENTAL-TERAPIA PSICOLÓGICA INDIVIDUAL NIÑO / ADOLESCENTE</t>
  </si>
  <si>
    <t>REHAB. EN SALUD MENTAL-TERAPIA PSICOLÓGICA INDIVIDUAL ADULTO / GERONTE</t>
  </si>
  <si>
    <t>REHAB. EN SALUD MENTAL-TERAPIA PSIQUIÁTRICA INDIVIDUAL NIÑO / ADOLESCENTE</t>
  </si>
  <si>
    <t>REHAB. EN SALUD MENTAL-TERAPIA PSIQUIÁTRICA INDIVIDUAL ADULTO / GERONTE</t>
  </si>
  <si>
    <t>OTROS PROCED. DIAGNÓSTICOS Y TERAPÉUTICOS-REHAB. EN SALUD MENTAL-TERAPIA FAMILIAR</t>
  </si>
  <si>
    <t>OTROS PROCED. DIAGNÓSTICOS Y TERAPÉUTICOS-REHAB. EN SALUD MENTAL-PSICOLOGÍA GRUPAL</t>
  </si>
  <si>
    <t>OTROS PROCED. DIAGNÓSTICOS Y TERAPÉUTICOS-REHAB. EN SALUD MENTAL-PSIQUIATRÍA GRUPAL</t>
  </si>
  <si>
    <t>QUIMIOTERAPIA</t>
  </si>
  <si>
    <t>RADIOTERAPIA</t>
  </si>
  <si>
    <t>RADIOTERAPIA-BRAQUITERAPIA-</t>
  </si>
  <si>
    <t>RADIOTERAPIA-RADIOTERAPIA (Cobaltoterapia y Acelerador lineal)-</t>
  </si>
  <si>
    <t>BIENESTAR  FETAL</t>
  </si>
  <si>
    <t>BIENESTAR FETAL-PERFIL BIOFÍSICO-</t>
  </si>
  <si>
    <t>BIENESTAR FETAL-MONITOREO FETAL NST / ST-</t>
  </si>
  <si>
    <t>NUTRICIÓN Y DIETÉTICA</t>
  </si>
  <si>
    <t>TERAPIA NUTRICIONAL ESPECIALIZADA</t>
  </si>
  <si>
    <t>CONSULTA EXTERNA-CIRUGÍA DE CABEZA Y CUELLO / MAXILO FACIAL-</t>
  </si>
  <si>
    <t>CONSULTA EXTERNA-CIRUGÍA DIGESTIVA</t>
  </si>
  <si>
    <t>CONSULTA EXTERNA-CIRUGÍA DIGESTIVA-CIRUGÍA COLORECTAL</t>
  </si>
  <si>
    <t>CONSULTA EXTERNA-CIRUGÍA DIGESTIVA-CIRUGÍA GASTROINTESTINAL GENERAL</t>
  </si>
  <si>
    <t>CONSULTA EXTERNA-CIRUGÍA DIGESTIVA-CIRUGÍA HEPATOBILIAR</t>
  </si>
  <si>
    <t>CONSULTA EXTERNA-CIRUGÍA DIGESTIVA-CIRUGÍA PANCREÁTICA</t>
  </si>
  <si>
    <t>CONSULTA EXTERNA-CIRUGÍA DIGESTIVA-CIRUGÍA DE TRACTO GASTROINTESTINAL SUPERIOR</t>
  </si>
  <si>
    <t>CONSULTA EXTERNA-CIRUGÍA DE MAMA-</t>
  </si>
  <si>
    <t>CONSULTA EXTERNA-CIRUGÍA PEDIÁTRICA-</t>
  </si>
  <si>
    <t>CONSULTA EXTERNA-CIRUGÍA PEDIÁTRICA-REPARADORA</t>
  </si>
  <si>
    <t>CONSULTA EXTERNA-CIRUGÍA PLÁSTICA</t>
  </si>
  <si>
    <t>CONSULTA EXTERNA-CIRUGÍA PLÁSTICA-ESTÉTICA</t>
  </si>
  <si>
    <t>CONSULTA EXTERNA-CIRUGÍA PLÁSTICA-QUEMADOS</t>
  </si>
  <si>
    <t>CONSULTA EXTERNA-CIRUGÍA PLÁSTICA-REPARADORA</t>
  </si>
  <si>
    <t>CONSULTA EXTERNA-CIRUGÍA DE TÓRAX Y CARDIOVASCULAR</t>
  </si>
  <si>
    <t>CONSULTA EXTERNA-CIRUGÍA DE TÓRAX Y CARDIOVASCULAR-CIRUGÍA CARDIACA</t>
  </si>
  <si>
    <t>CONSULTA EXTERNA-CIRUGÍA DE TÓRAX Y CARDIOVASCULAR-CIRUGÍA DE TÓRAX</t>
  </si>
  <si>
    <t>CONSULTA EXTERNA-CIRUGÍA DE TÓRAX Y CARDIOVASCULAR-CIRUGÍA VASCULAR</t>
  </si>
  <si>
    <t>CONSULTA EXTERNA-CIRUGÍA DE TRANSPLANTES</t>
  </si>
  <si>
    <t>CONSULTA EXTERNA-CIRUGÍA DE TRANSPLANTES-PROCURA DE ÓRGANOS / LOGÍSTICA</t>
  </si>
  <si>
    <t>CONSULTA EXTERNA-CIRUGÍA DE TRANSPLANTES-TRANSPLANTE DE CÉLULAS MADRE</t>
  </si>
  <si>
    <t>CONSULTA EXTERNA-CIRUGÍA DE TRANSPLANTES-TRANSPLANTE DE CÓRNEA</t>
  </si>
  <si>
    <t>CONSULTA EXTERNA-CIRUGÍA DE TRANSPLANTES-TRANSPLANTE DE HÍGADO</t>
  </si>
  <si>
    <t>CONSULTA EXTERNA-CIRUGÍA DE TRANSPLANTES-TRANSPLANTE DE MEDULA ÓSEA</t>
  </si>
  <si>
    <t>CONSULTA EXTERNA-CIRUGÍA DE TRANSPLANTES-TRANSPLANTE RENAL</t>
  </si>
  <si>
    <t>CONSULTA EXTERNA-NEUROCIRUGÍA</t>
  </si>
  <si>
    <t>CONSULTA EXTERNA-NEUROCIRUGÍA-NEUROCIRUGÍA PEDIÁTRICA</t>
  </si>
  <si>
    <t>CONSULTA EXTERNA-OFTALMOLOGÍA</t>
  </si>
  <si>
    <t>CONSULTA EXTERNA-OFTALMOLOGÍA-CIRUGÍA PLÁSTICA OFTALMOLÓGICA</t>
  </si>
  <si>
    <t>CONSULTA EXTERNA-OFTALMOLOGÍA-CÓRNEA</t>
  </si>
  <si>
    <t>CONSULTA EXTERNA-OFTALMOLOGÍA-ESTRABISMO</t>
  </si>
  <si>
    <t>CONSULTA EXTERNA-OFTALMOLOGÍA-GLAUCOMA</t>
  </si>
  <si>
    <t>CONSULTA EXTERNA-OFTALMOLOGÍA-NEUROFTALMOLOGÍA</t>
  </si>
  <si>
    <t>CONSULTA EXTERNA-OFTALMOLOGÍA-RETINA</t>
  </si>
  <si>
    <t>CONSULTA EXTERNA-OFTALMOLOGÍA-TUMORES OCULARES</t>
  </si>
  <si>
    <t>CONSULTA EXTERNA-OFTALMOLOGÍA-ÚVEA</t>
  </si>
  <si>
    <t>CONSULTA EXTERNA-ONCOLOGÍA QUIRÚRGICA -</t>
  </si>
  <si>
    <t>CONSULTA EXTERNA-OTORRINOLARINGOLOGÍA -</t>
  </si>
  <si>
    <t>CONSULTA EXTERNA-TRAUMATOLOGÍA Y ORTOPEDIA</t>
  </si>
  <si>
    <t>CONSULTA EXTERNA-TRAUMATOLOGÍA Y ORTOPEDIA-CIRUGÍA DE MANO</t>
  </si>
  <si>
    <t>CONSULTA EXTERNA-TRAUMATOLOGÍA Y ORTOPEDIA-TRAUMATOLOGÍA</t>
  </si>
  <si>
    <t>CONSULTA EXTERNA-GINECOLOGÍA GENERAL</t>
  </si>
  <si>
    <t>CONSULTA EXTERNA-GINECOLOGÍA GENERAL-ENDOCRINOLOGÍA GINECOLÓGICA</t>
  </si>
  <si>
    <t>CONSULTA EXTERNA-GINECOLOGÍA GENERAL-INFERTILIDAD O REPRODUCCIÓN HUMANA</t>
  </si>
  <si>
    <t>CONSULTA EXTERNA-GINECOLOGÍA GENERAL-PLANIFICACIÓN FAMILIAR</t>
  </si>
  <si>
    <t>CONSULTA EXTERNA-OBSTETRICIA / ATENCIÓN DE LA MUJER</t>
  </si>
  <si>
    <t>CONSULTA EXTERNA-OBSTETRICIA / ATENCIÓN DE LA MUJER-PSICOPROFILAXIS OBSTÉTRICA</t>
  </si>
  <si>
    <t>CONSULTA EXTERNA-CIRUGÍA ORAL-</t>
  </si>
  <si>
    <t>CONSULTA EXTERNA-ODONTOLOGÍA ESPECIALIZADA</t>
  </si>
  <si>
    <t>CONSULTA EXTERNA-ODONTOLOGÍA ESPECIALIZADA- ENDODONCIA</t>
  </si>
  <si>
    <t>CONSULTA EXTERNA-ODONTOLOGÍA ESPECIALIZADA- PERIODONCIA</t>
  </si>
  <si>
    <t>CONSULTA EXTERNA-ODONTOLOGÍA GENERAL-</t>
  </si>
  <si>
    <t>CONSULTA EXTERNA-ODONTOLOGÍA PEDIÁTRICA-</t>
  </si>
  <si>
    <t>CONSULTA EXTERNA-ORTODONCIA / ORTOPEDIA DE LOS MAXILARES-</t>
  </si>
  <si>
    <t>CONSULTA EXTERNA-PRÓTESIS DENTAL-</t>
  </si>
  <si>
    <t>CONSULTA EXTERNA-RADIOLOGÍA ODONTOLÓGICA -</t>
  </si>
  <si>
    <t>CONSULTA EXTERNA-CARDIOLOGÍA</t>
  </si>
  <si>
    <t>CONSULTA EXTERNA-CARDIOLOGÍA-HIPERTENSIÓN ARTERIAL</t>
  </si>
  <si>
    <t>CONSULTA EXTERNA-DERMATOLOGÍA-</t>
  </si>
  <si>
    <t>CONSULTA EXTERNA-ENDOCRINOLOGÍA</t>
  </si>
  <si>
    <t>CONSULTA EXTERNA-GASTROENTEROLOGÍA-</t>
  </si>
  <si>
    <t>CONSULTA EXTERNA-GENÉTICA</t>
  </si>
  <si>
    <t>CONSULTA EXTERNA-GENÉTICA-CITOGENÉTICA CLÍNICA</t>
  </si>
  <si>
    <t>CONSULTA EXTERNA-GENÉTICA-GENÉTICA CLÍNICA</t>
  </si>
  <si>
    <t>CONSULTA EXTERNA-GENÉTICA-GENÉTICA MOLECULAR CLÍNICA</t>
  </si>
  <si>
    <t>CONSULTA EXTERNA-GERIATRÍA-</t>
  </si>
  <si>
    <t>CONSULTA EXTERNA – GERIATRICA-ADULTO MAYOR-SERVICIO DIFERENCIADO</t>
  </si>
  <si>
    <t>CONSULTA EXTERNA – GERIATRICA-ADULTO MAYOR-SERVICIO DIFERENCIADO-AMBIENTE ADAPTADO</t>
  </si>
  <si>
    <t>CONSULTA EXTERNA-HEMATOLOGÍA-</t>
  </si>
  <si>
    <t>CONSULTA EXTERNA-INFECTOLOGÍA-</t>
  </si>
  <si>
    <t>CONSULTA EXTERNA-INMUNOLOGÍA Y ALERGIA-</t>
  </si>
  <si>
    <t>CONSULTA EXTERNA-MEDICINA FÍSICA Y REHABILITACIÓN-</t>
  </si>
  <si>
    <t>CONSULTA EXTERNA-MEDICINA INTERNA-</t>
  </si>
  <si>
    <t>CONSULTA EXTERNA-MEDICINA TROPICAL E INFECTOCONTAGIOSAS-</t>
  </si>
  <si>
    <t>CONSULTA EXTERNA-NEFROLOGÍA-</t>
  </si>
  <si>
    <t>CONSULTA EXTERNA-NEUMOLOGÍA</t>
  </si>
  <si>
    <t>CONSULTA EXTERNA-NEUMOLOGÍA-ASMA</t>
  </si>
  <si>
    <t>CONSULTA EXTERNA-NEUROLOGÍA</t>
  </si>
  <si>
    <t>CONSULTA EXTERNA-NEUROLOGÍA-NEUROFISIOLOGÍA CLÍNICA</t>
  </si>
  <si>
    <t>CONSULTA EXTERNA-ONCOLOGÍA MÉDICA -</t>
  </si>
  <si>
    <t>CONSULTA EXTERNA-PSICOLOGÍA-ADICCIONES</t>
  </si>
  <si>
    <t>CONSULTA EXTERNA-PSICOLOGÍA-CONSEJERÍA</t>
  </si>
  <si>
    <t>CONSULTA EXTERNA-PSICOLOGÍA-PSICOLOGÍA ADULTO Y GERONTE</t>
  </si>
  <si>
    <t>CONSULTA EXTERNA-PSICOLOGÍA-PSICOLOGÍA FAMILIAR</t>
  </si>
  <si>
    <t>CONSULTA EXTERNA-PSICOLOGÍA-PSICOLOGÍA NIÑO Y ADOLESCENTE</t>
  </si>
  <si>
    <t>CONSULTA EXTERNA-PSIQUIATRÍA</t>
  </si>
  <si>
    <t>CONSULTA EXTERNA-PSIQUIATRÍA-ADICCIONES</t>
  </si>
  <si>
    <t>CONSULTA EXTERNA-PSIQUIATRÍA-PSIQUIATRÍA ADULTO Y GERONTE</t>
  </si>
  <si>
    <t>CONSULTA EXTERNA-PSIQUIATRÍA-PSIQUIATRÍA FAMILIAR</t>
  </si>
  <si>
    <t>CONSULTA EXTERNA-PSIQUIATRÍA-PSIQUIATRÍA NIÑO Y ADOLESCENTE</t>
  </si>
  <si>
    <t>CONSULTA EXTERNA-RADIOTERAPIA -</t>
  </si>
  <si>
    <t>CONSULTA EXTERNA-REUMATOLOGÍA-</t>
  </si>
  <si>
    <t>CONSULTA EXTERNA-TRATAMIENTO DEL DOLOR -</t>
  </si>
  <si>
    <t>CONSULTA EXTERNA-ADOLESCENTES-</t>
  </si>
  <si>
    <t>CONSULTA EXTERNA-ADOLESCENTES-SERVICIO DIFERENCIADO -HORARIO DIFERENCIADO</t>
  </si>
  <si>
    <t>CONSULTA EXTERNA-ADOLESCENTES-SERVICIO DIFERENCIADO-AMBIENTE EXCLUSIVO</t>
  </si>
  <si>
    <t>CONSULTA EXTERNA-ADOLESCENTES-SERVICIO DIFERENCIADO-SERVICIOS DIFERENCIADOS ESPECIALIZADOS</t>
  </si>
  <si>
    <t>CONSULTA EXTERNA-CARDIOLOGÍA PEDIÁTRICA-</t>
  </si>
  <si>
    <t>CONSULTA EXTERNA-DERMATOLOGÍA PEDIÁTRICA-</t>
  </si>
  <si>
    <t>CONSULTA EXTERNA-ENDOCRINOLOGÍA PEDIÁTRICA-</t>
  </si>
  <si>
    <t>CONSULTA EXTERNA-GASTROENTEROLOGÍA PEDIÁTRICA-</t>
  </si>
  <si>
    <t>CONSULTA EXTERNA-GINECOLOGÍA PEDIÁTRICA-</t>
  </si>
  <si>
    <t>CONSULTA EXTERNA-NEFROLOGÍA PEDIÁTRICA-</t>
  </si>
  <si>
    <t>CONSULTA EXTERNA-NEONATOLOGÍA-</t>
  </si>
  <si>
    <t>CONSULTA EXTERNA-NEUMOLOGÍA PEDIÁTRICA-</t>
  </si>
  <si>
    <t>CONSULTA EXTERNA-NEUROLOGÍA PEDIÁTRICA-</t>
  </si>
  <si>
    <t>CONSULTA EXTERNA-OFTALMOLOGÍA PEDIÁTRICA-</t>
  </si>
  <si>
    <t>CONSULTA EXTERNA-ONCOLOGÍA PEDIÁTRICA-</t>
  </si>
  <si>
    <t>CONSULTA EXTERNA-PSIQUIATRÍA PEDIÁTRICA-</t>
  </si>
  <si>
    <t>CONSULTA EXTERNA-REUMATOLOGÍA PEDIÁTRICA-</t>
  </si>
  <si>
    <t>CONSULTA EXTERNA-ONCOLOGÍA PREVENTIVA-</t>
  </si>
  <si>
    <t>CONSULTA EXTERNA-FAMILIAR/COMUNITARIA/INTEGRAL</t>
  </si>
  <si>
    <t>CONSULTA EXTERNA- ANESTESIOLOGIA</t>
  </si>
  <si>
    <t>ESTRATEGIAS SANITARIAS NACIONALES</t>
  </si>
  <si>
    <t>ESTRAT.SANIT. NAC.-CENTRO JUVENIL-</t>
  </si>
  <si>
    <t>260200</t>
  </si>
  <si>
    <t>ESTRAT.SANIT. NAC.-COMPONENTES ESPECIALES</t>
  </si>
  <si>
    <t>ESTRAT.SANIT. NAC.-COMPONENTES ESPECIALES-ACCIDENTES POR ANIMALES PONZOÑOSOS</t>
  </si>
  <si>
    <t>ESTRAT.SANIT. NAC.-COMPONENTES ESPECIALES-NUTRICIÓN</t>
  </si>
  <si>
    <t>ESTRAT.SANIT. NAC.-COMPONENTES ESPECIALES-PREVENCIÓN DE CISTICERCOSIS</t>
  </si>
  <si>
    <t>ESTRAT.SANIT. NAC.-COMPONENTES ESPECIALES-SALUD BUCAL</t>
  </si>
  <si>
    <t>ESTRAT.SANIT. NAC.-COMPONENTES ESPECIALES-ZOONOSIS HUMANA (Rabia, carbunco y otras)</t>
  </si>
  <si>
    <t>ESTRAT.SANIT. NAC.-INMUNIZACIONES-</t>
  </si>
  <si>
    <t>ESTRAT.SANIT. NAC.-MAMIS-</t>
  </si>
  <si>
    <t>260500</t>
  </si>
  <si>
    <t>ESTRAT.SANIT. NAC.-PREVENCIÓN Y CONTROL DE DAÑOS NO TRANSMISIBLES</t>
  </si>
  <si>
    <t>ESTRAT.SANIT. NAC.-PREVENCIÓN Y CONTROL DE DAÑOS NO TRANSMISIBLES-ADULTO MAYOR</t>
  </si>
  <si>
    <t>ESTRAT.SANIT. NAC.-PREVENCIÓN Y CONTROL DE DAÑOS NO TRANSMISIBLES-DIABETES MELLITUS</t>
  </si>
  <si>
    <t>ESTRAT.SANIT. NAC.-PREVENCIÓN Y CONTROL DE DAÑOS NO TRANSMISIBLES-HIPERTENSIÓN ARTERIAL</t>
  </si>
  <si>
    <t>ESTRAT.SANIT. NAC.-PREVENCIÓN Y CONTROL DE DAÑOS NO TRANSMISIBLES-MANEJO DE ALZHEIMER</t>
  </si>
  <si>
    <t>ESTRAT.SANIT. NAC.-PREVENCIÓN Y CONTROL DE DAÑOS NO TRANSMISIBLES-MANEJO DE ASMA</t>
  </si>
  <si>
    <t>ESTRAT.SANIT. NAC.-PREVENCIÓN Y CONTROL DE DAÑOS NO TRANSMISIBLES-OBESIDAD E HIPERCOLESTEROLEMIAS</t>
  </si>
  <si>
    <t>ESTRAT.SANIT. NAC.-PREVENCIÓN Y CONTROL DE DAÑOS NO TRANSMISIBLES-OSTEOPOROSIS</t>
  </si>
  <si>
    <t>260600</t>
  </si>
  <si>
    <t>PREV.Y CONTROL DE ENF. METAXÉNICAS Y OTRAS TRANS. POR VECTORES</t>
  </si>
  <si>
    <t>PREV.Y CONTROL DE ENF. METAXÉNICAS Y OTRAS TRANS. POR VECTORES-UNIDAD DE DIAG. Y TRAT. DE ENF. METAXÉNICAS</t>
  </si>
  <si>
    <t>260700</t>
  </si>
  <si>
    <t>PREV. Y CONTROL DE INFECCIONES DE TRANSMISIÓN SEXUAL Y VIH-SIDA</t>
  </si>
  <si>
    <t>PREV. Y CONTROL DE INFECCIONES DE TRANSMISIÓN SEXUAL Y VIH-SIDA-UNIDAD DE DIAG. Y TRATAMIENTO DE ITS</t>
  </si>
  <si>
    <t>PREV. Y CONTROL DE INFECCIONES DE TRANSMISIÓN SEXUAL Y VIH-SIDA-UNIDAD DE DIAG. Y TRAT. DE VIH/SIDA</t>
  </si>
  <si>
    <t>260800</t>
  </si>
  <si>
    <t>ESTRAT.SANIT. NAC.-PREVENCIÓN Y CONTROL DE TUBERCULOSIS</t>
  </si>
  <si>
    <t>ESTRAT.SANIT. NAC.-PREVENCIÓN Y CONTROL DE TUBERCULOSIS-UNIDAD DE DIAG. Y TRATAMIENTO CLÁSICO</t>
  </si>
  <si>
    <t>PREVENCIÓN Y CONTROL DE TUBERCULOSIS-UNIDAD DE DIAG. Y TRATAMIENTO MULTIDROGO RESISTENTES</t>
  </si>
  <si>
    <t>260900</t>
  </si>
  <si>
    <t>ESTRAT.SANIT. NAC.-SALUD MENTAL Y CULTURA DE PAZ</t>
  </si>
  <si>
    <t>ESTRAT.SANIT. NAC.-SALUD MENTAL Y CULTURA DE PAZ-ADOLESCENTE</t>
  </si>
  <si>
    <t>ESTRAT.SANIT. NAC.-SALUD MENTAL Y CULTURA DE PAZ-DEPRESIÓN</t>
  </si>
  <si>
    <t>ESTRAT.SANIT. NAC.-SALUD MENTAL Y CULTURA DE PAZ-PREVENCIÓN DE ADICCIONES (drogas y alcohol)</t>
  </si>
  <si>
    <t>ESTRAT.SANIT. NAC.-SALUD MENTAL Y CULTURA DE PAZ-VIOLENCIA</t>
  </si>
  <si>
    <t>260905</t>
  </si>
  <si>
    <t>ESTRAT.SANIT. NAC.-SALUD MENTAL Y CULTURA DE PAZ-MAMIS</t>
  </si>
  <si>
    <t>261000</t>
  </si>
  <si>
    <t>ESTRAT.SANIT. NAC.-SALUD SEXUAL Y REPRODUCTIVA</t>
  </si>
  <si>
    <t>ESTRAT.SANIT. NAC.-SALUD SEXUAL Y REPRODUCTIVA-PLANIFICACIÓN FAMILIAR</t>
  </si>
  <si>
    <t>ESTRAT.SANIT. NAC.-SALUD SEXUAL Y REPRODUCTIVA-SALUD MATERNA</t>
  </si>
  <si>
    <t>PUESTO DE SALUD 13 DE ENERO</t>
  </si>
  <si>
    <t>PUESTO DE SALUD ACHOMA</t>
  </si>
  <si>
    <t>PUESTO DE SALUD ALTO ALIANZA</t>
  </si>
  <si>
    <t>PUESTO DE SALUD ALTO JESUS</t>
  </si>
  <si>
    <t>PUESTO DE SALUD AMPLIACION PAMPAS DEL CUZCO</t>
  </si>
  <si>
    <t>PUESTO DE SALUD ARCATA</t>
  </si>
  <si>
    <t>PUESTO DE SALUD ARENALES</t>
  </si>
  <si>
    <t>PUESTO DE SALUD ASENTAMIENTO B-1</t>
  </si>
  <si>
    <t>PUESTO DE SALUD ASENTAMIENTO B-2</t>
  </si>
  <si>
    <t>PUESTO DE SALUD ATALAYA</t>
  </si>
  <si>
    <t>PUESTO DE SALUD ATIQUIPA</t>
  </si>
  <si>
    <t>PUESTO DE SALUD BELLA UNION</t>
  </si>
  <si>
    <t>PUESTO DE SALUD BENITO LAZO</t>
  </si>
  <si>
    <t>PUESTO DE SALUD CAMINOS DEL INCA</t>
  </si>
  <si>
    <t>PUESTO DE SALUD CANOCOTA</t>
  </si>
  <si>
    <t>PUESTO DE SALUD CAYARANI</t>
  </si>
  <si>
    <t>PUESTO DE SALUD CERRITO BUENAVISTA</t>
  </si>
  <si>
    <t>PUESTO DE SALUD CERRO JULI</t>
  </si>
  <si>
    <t>PUESTO DE SALUD CHALHUANCA</t>
  </si>
  <si>
    <t>PUESTO DE SALUD CHILPINILLA</t>
  </si>
  <si>
    <t>PUESTO DE SALUD CIUDAD MI TRABAJO</t>
  </si>
  <si>
    <t>PUESTO DE SALUD COPORAQUE</t>
  </si>
  <si>
    <t>PUESTO DE SALUD COTACOTA</t>
  </si>
  <si>
    <t>PUESTO DE SALUD DANIEL ALCIDES CARRION</t>
  </si>
  <si>
    <t>PUESTO DE SALUD DEAN VALDIVIA</t>
  </si>
  <si>
    <t>PUESTO DE SALUD EL CURAL</t>
  </si>
  <si>
    <t>PUESTO DE SALUD EL MIRADOR</t>
  </si>
  <si>
    <t>PUESTO DE SALUD FELIX NAQUIRA VILDOSO</t>
  </si>
  <si>
    <t>PUESTO DE SALUD HUANCA</t>
  </si>
  <si>
    <t>PUESTO DE SALUD ICHUPAMPA</t>
  </si>
  <si>
    <t>PUESTO DE SALUD IMATA</t>
  </si>
  <si>
    <t>PUESTO DE SALUD ISRAEL</t>
  </si>
  <si>
    <t>PUESTO DE SALUD JERUSALEN</t>
  </si>
  <si>
    <t>PUESTO DE SALUD JOSE S. ATAHUALPA</t>
  </si>
  <si>
    <t>PUESTO DE SALUD LA CANO</t>
  </si>
  <si>
    <t>PUESTO DE SALUD LA TOMILLA</t>
  </si>
  <si>
    <t>PUESTO DE SALUD LARA</t>
  </si>
  <si>
    <t>PUESTO DE SALUD LARI</t>
  </si>
  <si>
    <t>PUESTO DE SALUD LEONES DEL MISTI</t>
  </si>
  <si>
    <t>PUESTO DE SALUD LEOPOLDO RONDON</t>
  </si>
  <si>
    <t>PUESTO DE SALUD LLUTA</t>
  </si>
  <si>
    <t>PUESTO DE SALUD LOS MEDANOS</t>
  </si>
  <si>
    <t>PUESTO DE SALUD MACA</t>
  </si>
  <si>
    <t>PUESTO DE SALUD MACHAHUAYA</t>
  </si>
  <si>
    <t>PUESTO DE SALUD MADRIGAL</t>
  </si>
  <si>
    <t>PUESTO DE SALUD MARGEN DERECHA</t>
  </si>
  <si>
    <t>PUESTO DE SALUD MOLLEBAYA</t>
  </si>
  <si>
    <t>PUESTO DE SALUD PIACA</t>
  </si>
  <si>
    <t>PUESTO DE SALUD PILLONES</t>
  </si>
  <si>
    <t>PUESTO DE SALUD PITAY</t>
  </si>
  <si>
    <t>PUESTO DE SALUD POCSI</t>
  </si>
  <si>
    <t>PUESTO DE SALUD POLOBAYA</t>
  </si>
  <si>
    <t>PUESTO DE SALUD PUCCHUN</t>
  </si>
  <si>
    <t>PUESTO DE SALUD QUEQUEÑA</t>
  </si>
  <si>
    <t>PUESTO DE SALUD QUERQUE</t>
  </si>
  <si>
    <t>PUESTO DE SALUD QUICACHA</t>
  </si>
  <si>
    <t>PUESTO DE SALUD RAFAEL BELAUNDE</t>
  </si>
  <si>
    <t>PUESTO DE SALUD S. RURAL PACHACUTEC</t>
  </si>
  <si>
    <t>PUESTO DE SALUD SACHACA</t>
  </si>
  <si>
    <t>PUESTO DE SALUD SALAVERRY</t>
  </si>
  <si>
    <t>PUESTO DE SALUD SALINAS HUITO</t>
  </si>
  <si>
    <t>PUESTO DE SALUD SAN CAMILO</t>
  </si>
  <si>
    <t>PUESTO DE SALUD SAN CAMILO 7</t>
  </si>
  <si>
    <t>PUESTO DE SALUD SAN JUAN BAUTISTA</t>
  </si>
  <si>
    <t>PUESTO DE SALUD SAN JUAN DE SIGUAS</t>
  </si>
  <si>
    <t>PUESTO DE SALUD SAN JUAN DE TARUCANI</t>
  </si>
  <si>
    <t>PUESTO DE SALUD SANTA ISABEL DE SIGUAS</t>
  </si>
  <si>
    <t>PUESTO DE SALUD SANTA RITA DE SIGUAS</t>
  </si>
  <si>
    <t>PUESTO DE SALUD SANTA ROSA</t>
  </si>
  <si>
    <t>PUESTO DE SALUD SANTA ROSA DE SIBAYO</t>
  </si>
  <si>
    <t>PUESTO DE SALUD SUMBAY - CHASQUIPAMPA</t>
  </si>
  <si>
    <t>PUESTO DE SALUD TARUCAMARCA</t>
  </si>
  <si>
    <t>PUESTO DE SALUD TAYA</t>
  </si>
  <si>
    <t>PUESTO DE SALUD TISCO</t>
  </si>
  <si>
    <t>PUESTO DE SALUD TOMASA T. COMDEMAYTA</t>
  </si>
  <si>
    <t>PUESTO DE SALUD TUTI</t>
  </si>
  <si>
    <t>PUESTO DE SALUD UPIS PAISAJISTA</t>
  </si>
  <si>
    <t>PUESTO DE SALUD VILLA JESUS</t>
  </si>
  <si>
    <t>PUESTO DE SALUD YARABAMBA</t>
  </si>
  <si>
    <t>PUESTO DE SALUD YURA</t>
  </si>
  <si>
    <t>PUESTO DE SALUD YURAMAYO</t>
  </si>
  <si>
    <t>HOSPITAL CENTRAL DE MAJES- ANGEL GABRIEL CHURA GALLEGOS</t>
  </si>
  <si>
    <t>CENTRO DE SALUD 4 DE OCTUBRE</t>
  </si>
  <si>
    <t>CENTRO DE SALUD ALCA</t>
  </si>
  <si>
    <t>CENTRO DE SALUD ALTO LIBERTAD</t>
  </si>
  <si>
    <t>CENTRO DE SALUD AMPLIAC. PAUCARPATA</t>
  </si>
  <si>
    <t>CENTRO DE SALUD ANDAGUA</t>
  </si>
  <si>
    <t>CENTRO DE SALUD BUENOS AIRES DE CAYMA</t>
  </si>
  <si>
    <t>CENTRO DE SALUD CABANACONDE</t>
  </si>
  <si>
    <t>CENTRO DE SALUD CALLALLI</t>
  </si>
  <si>
    <t>CENTRO DE SALUD CAMPO MARTE</t>
  </si>
  <si>
    <t>CENTRO DE SALUD CAYLLOMA</t>
  </si>
  <si>
    <t>CENTRO DE SALUD CERRO COLORADO</t>
  </si>
  <si>
    <t>CENTRO DE SALUD CERRO VERDE</t>
  </si>
  <si>
    <t>CENTRO DE SALUD CHARACATO</t>
  </si>
  <si>
    <t>CENTRO DE SALUD CHIGUATA</t>
  </si>
  <si>
    <t>CENTRO DE SALUD CHIVAY</t>
  </si>
  <si>
    <t>CENTRO DE SALUD CIUDAD BLANCA</t>
  </si>
  <si>
    <t>CENTRO DE SALUD CONGATA</t>
  </si>
  <si>
    <t>CENTRO DE SALUD COTAHUASI</t>
  </si>
  <si>
    <t>CENTRO DE SALUD EDIFICADORES MISTI</t>
  </si>
  <si>
    <t>CENTRO DE SALUD EL CRUCE - TRIUNFO</t>
  </si>
  <si>
    <t>CENTRO DE SALUD GENERALISIMO SAN MARTIN</t>
  </si>
  <si>
    <t>CENTRO DE SALUD JAVIER LLOSA GARCIA -  HUNTER</t>
  </si>
  <si>
    <t>CENTRO DE SALUD LA COLINA</t>
  </si>
  <si>
    <t>CENTRO DE SALUD LA JOYA</t>
  </si>
  <si>
    <t>CENTRO DE SALUD LAS ESMERALDAS</t>
  </si>
  <si>
    <t>CENTRO DE SALUD MANUEL PRADO</t>
  </si>
  <si>
    <t>CENTRO DE SALUD MARIANO MELGAR</t>
  </si>
  <si>
    <t>CENTRO DE SALUD MARISCAL CASTILLA</t>
  </si>
  <si>
    <t>CENTRO DE SALUD MATEO PUMACAHUA</t>
  </si>
  <si>
    <t>CENTRO DE SALUD MIRAFLORES</t>
  </si>
  <si>
    <t>CENTRO DE SALUD NUEVA ALBORADA</t>
  </si>
  <si>
    <t>CENTRO DE SALUD PORVENIR MIRAFLORES</t>
  </si>
  <si>
    <t>CENTRO DE SALUD SAN ISIDRO</t>
  </si>
  <si>
    <t>CENTRO DE SALUD SAN JUAN DE CIUDAD BLANCA</t>
  </si>
  <si>
    <t>CENTRO DE SALUD SAN MARTIN SOCABAYA</t>
  </si>
  <si>
    <t>CENTRO DE SALUD SANDRITA PEREZ - EL PEDREGAL</t>
  </si>
  <si>
    <t>CENTRO DE SALUD TIABAYA</t>
  </si>
  <si>
    <t>CENTRO DE SALUD VICTOR RAUL HINOJOSA</t>
  </si>
  <si>
    <t>CENTRO DE SALUD VIRACO</t>
  </si>
  <si>
    <t>CENTRO DE SALUD VITOR</t>
  </si>
  <si>
    <t>CENTRO DE SALUD YANAHUARA</t>
  </si>
  <si>
    <t>PUESTO DE SALUD  PERUARBO</t>
  </si>
  <si>
    <t>00014382</t>
  </si>
  <si>
    <t>00016721</t>
  </si>
  <si>
    <t>00006766</t>
  </si>
  <si>
    <t>00007265</t>
  </si>
  <si>
    <t>00007397</t>
  </si>
  <si>
    <t>00006210</t>
  </si>
  <si>
    <t>00011677</t>
  </si>
  <si>
    <t>00011023</t>
  </si>
  <si>
    <t>00007407</t>
  </si>
  <si>
    <t>00007722</t>
  </si>
  <si>
    <t>00011022</t>
  </si>
  <si>
    <t>00006890</t>
  </si>
  <si>
    <t>00018691</t>
  </si>
  <si>
    <t>00006891</t>
  </si>
  <si>
    <t>00007744</t>
  </si>
  <si>
    <t>00007723</t>
  </si>
  <si>
    <t>1291 - 07746</t>
  </si>
  <si>
    <t>Noviembre</t>
  </si>
  <si>
    <t>AREQUIPA</t>
  </si>
  <si>
    <t>AREQUIPA CAYLLOMA</t>
  </si>
  <si>
    <t>ALTO SELVA ALEGRE</t>
  </si>
  <si>
    <t>NO PERTENECE A NINGUNA RED</t>
  </si>
  <si>
    <t>NO PERTENECE A NINGUNA MICRORED</t>
  </si>
  <si>
    <t>GABY ROSMERY MAYTA MAYTA</t>
  </si>
  <si>
    <t>A</t>
  </si>
  <si>
    <t>CIEX-1</t>
  </si>
  <si>
    <t>H527</t>
  </si>
  <si>
    <t>Trastorno de la refracción, no especificado</t>
  </si>
  <si>
    <t>REFERENCIA</t>
  </si>
  <si>
    <t>ESTABLE</t>
  </si>
  <si>
    <t>1.- N.C.R. (POR EL NIVEL DEL EESS)</t>
  </si>
  <si>
    <t>S.I.S</t>
  </si>
  <si>
    <t>OFTALMOLOGÍA</t>
  </si>
  <si>
    <t>HUARCA FLORES ELIA DELMIRA</t>
  </si>
  <si>
    <t>1291 - 07748</t>
  </si>
  <si>
    <t>SD-08396</t>
  </si>
  <si>
    <t>GIULIANA CUADROS PERYRA</t>
  </si>
  <si>
    <t>E109</t>
  </si>
  <si>
    <t>Diabetes mellitus insulinodependiente, sin mención de complicación</t>
  </si>
  <si>
    <t>USUARIO</t>
  </si>
  <si>
    <t>ENDOCRINOLOGÍA</t>
  </si>
  <si>
    <t>NEVES DE SALAS SONIA MERCEDES</t>
  </si>
  <si>
    <t>1291 - 07749</t>
  </si>
  <si>
    <t>MARIA ELENA MANTILLA ZEBALLOS</t>
  </si>
  <si>
    <t>I10X</t>
  </si>
  <si>
    <t>Hipertensión esencial (primaria)</t>
  </si>
  <si>
    <t>CARDIOLOGÍA</t>
  </si>
  <si>
    <t>1291 - 07750</t>
  </si>
  <si>
    <t>ROSARIO BUDIEL CORDOVA</t>
  </si>
  <si>
    <t>M664</t>
  </si>
  <si>
    <t>Ruptura espontánea de otros tendones</t>
  </si>
  <si>
    <t>ORTOPEDIA Y TRAUMATOLOGÍA </t>
  </si>
  <si>
    <t>1291 - 07751</t>
  </si>
  <si>
    <t>BRISEIDA YOSELIN YANQUI PUMA</t>
  </si>
  <si>
    <t>GASTROENTEROLOGÍA</t>
  </si>
  <si>
    <t>CIEX-2</t>
  </si>
  <si>
    <t>L259</t>
  </si>
  <si>
    <t>Dermatitis de contacto, forma y causa no especificadas</t>
  </si>
  <si>
    <t>1291 - 07752</t>
  </si>
  <si>
    <t>LIAM GAEL LOPEZ YUCRA</t>
  </si>
  <si>
    <t>Q532</t>
  </si>
  <si>
    <t>Testículo no descendido, bilateral</t>
  </si>
  <si>
    <t>CIRUGÍA PEDIÁTRICA</t>
  </si>
  <si>
    <t>1291 - 07757</t>
  </si>
  <si>
    <t>CARMEN JENIFFER AROTINGO ZARATE</t>
  </si>
  <si>
    <t>Z359</t>
  </si>
  <si>
    <t>Supervisión de embarazo de alto riesgo, sin otra especificación</t>
  </si>
  <si>
    <t>GINECOLOGÍA Y OBSTETRICIA</t>
  </si>
  <si>
    <t>1291 - 07762</t>
  </si>
  <si>
    <t>SD-08403</t>
  </si>
  <si>
    <t>MAILY YOHANA CONTRERA MARTINEZ</t>
  </si>
  <si>
    <t>O200</t>
  </si>
  <si>
    <t>Amenaza de aborto</t>
  </si>
  <si>
    <t>1291 - 07763</t>
  </si>
  <si>
    <t>MARLENE SABINA ABARCA DE AYERBE</t>
  </si>
  <si>
    <t>G441</t>
  </si>
  <si>
    <t>Cefalea vascular, NCOP</t>
  </si>
  <si>
    <t>NEUROLOGÍA</t>
  </si>
  <si>
    <t>1291 - 07764</t>
  </si>
  <si>
    <t>ALEJANDRA LUCIA SANCHEZ ZEGARRA</t>
  </si>
  <si>
    <t>G560</t>
  </si>
  <si>
    <t>Síndrome del túnel carpiano</t>
  </si>
  <si>
    <t>1291 - 07765</t>
  </si>
  <si>
    <t>CONCEPCION LLOSA LLASACA</t>
  </si>
  <si>
    <t>M328</t>
  </si>
  <si>
    <t>Otras formas de lupus eritematoso sistémico</t>
  </si>
  <si>
    <t>INMUNOLOGÍA Y REUMATOLOGÍA</t>
  </si>
  <si>
    <t>DEL CARPIO BELLIDO POSTIGO LUIS ENRIQUE</t>
  </si>
  <si>
    <t>1291 - 07766</t>
  </si>
  <si>
    <t>LUIS MANRIQUE ZUÑIGA</t>
  </si>
  <si>
    <t>F339</t>
  </si>
  <si>
    <t>Trastorno depresivo recurrente, no especificado</t>
  </si>
  <si>
    <t>PSIQUIATRÍA</t>
  </si>
  <si>
    <t>1291 - 07767</t>
  </si>
  <si>
    <t>FORTUNATA CHIPA SIN DATOS</t>
  </si>
  <si>
    <t>H259</t>
  </si>
  <si>
    <t>Catarata senil, no especificada</t>
  </si>
  <si>
    <t>SIN UPS</t>
  </si>
  <si>
    <t>1291 - 07768</t>
  </si>
  <si>
    <t>ELISA JUCHARO LAIME</t>
  </si>
  <si>
    <t>N644</t>
  </si>
  <si>
    <t>Mastodinia</t>
  </si>
  <si>
    <t>GINECOLOGÍA ONCOLÓGICA</t>
  </si>
  <si>
    <t>1291 - 07769</t>
  </si>
  <si>
    <t>ERIKA URQUIZO DE LOS RIOS</t>
  </si>
  <si>
    <t>H160</t>
  </si>
  <si>
    <t>Úlcera de la córnea</t>
  </si>
  <si>
    <t>H103</t>
  </si>
  <si>
    <t>Conjuntivitis aguda, no especificada</t>
  </si>
  <si>
    <t>1291 - 07770</t>
  </si>
  <si>
    <t>TEODOCIA AJAHUANA DE BERRIOS</t>
  </si>
  <si>
    <t>S800</t>
  </si>
  <si>
    <t>Contusión de la rodilla</t>
  </si>
  <si>
    <t>E119</t>
  </si>
  <si>
    <t>Diabetes mellitus no insulinodependiente, sin mención de complicación</t>
  </si>
  <si>
    <t>1291 - 07771</t>
  </si>
  <si>
    <t>ANTHONY MAURICIO HARETH MARROQUIN</t>
  </si>
  <si>
    <t>1291 - 07772</t>
  </si>
  <si>
    <t>RICARDO TINTA MAMANI</t>
  </si>
  <si>
    <t>G409</t>
  </si>
  <si>
    <t>Epilepsia, tipo no especificado</t>
  </si>
  <si>
    <t>F412</t>
  </si>
  <si>
    <t>Trastorno mixto de ansiedad y depresión</t>
  </si>
  <si>
    <t>1291 - 07773</t>
  </si>
  <si>
    <t>EVARISTA GUTIERREZ CHOQUEHUAYTA</t>
  </si>
  <si>
    <t>M159</t>
  </si>
  <si>
    <t>Poliartrosis, no especificada</t>
  </si>
  <si>
    <t>REUMATOLOGÍA</t>
  </si>
  <si>
    <t>1291 - 07774</t>
  </si>
  <si>
    <t>BALBINA CONDORI VARGAS</t>
  </si>
  <si>
    <t>M753</t>
  </si>
  <si>
    <t>Tendinitis calcificante del hombro</t>
  </si>
  <si>
    <t>GUILLEN TOCCAS ELSA</t>
  </si>
  <si>
    <t>1291 - 07775</t>
  </si>
  <si>
    <t>HIGINIA ALICIA PAZ CHUCTAYA</t>
  </si>
  <si>
    <t>G824</t>
  </si>
  <si>
    <t>Cuadriplejía espástica</t>
  </si>
  <si>
    <t>1291 - 07776</t>
  </si>
  <si>
    <t>CIEX-3</t>
  </si>
  <si>
    <t>MEDICINA FÍSICA Y REHABILITACIÓN</t>
  </si>
  <si>
    <t>1291 - 07777</t>
  </si>
  <si>
    <t>ANASTACIA SONCCO DE ALVAREZ</t>
  </si>
  <si>
    <t>C762</t>
  </si>
  <si>
    <t>Tumor maligno del abdomen</t>
  </si>
  <si>
    <t>ONCOLOGÍA MÉDICA </t>
  </si>
  <si>
    <t>1291 - 07778</t>
  </si>
  <si>
    <t>RENE VAN QUISPE CONDE</t>
  </si>
  <si>
    <t>M626</t>
  </si>
  <si>
    <t>Distensión muscular</t>
  </si>
  <si>
    <t>TAYPICAHUANA JUAREZ CLAUDIA MARIA DEL CARMEN</t>
  </si>
  <si>
    <t>1291 - 07779</t>
  </si>
  <si>
    <t>JIMMY ERNESTO ZEGARRA CARPIO</t>
  </si>
  <si>
    <t>S420</t>
  </si>
  <si>
    <t>Fractura de la clavícula</t>
  </si>
  <si>
    <t>1291 - 07780</t>
  </si>
  <si>
    <t>REACHEL YESSIRE HUAYAPA CAYRA</t>
  </si>
  <si>
    <t>1291 - 07781</t>
  </si>
  <si>
    <t>JUAN ULISES BENDIVES LIMA</t>
  </si>
  <si>
    <t>CIEX-4</t>
  </si>
  <si>
    <t>CIEX-5</t>
  </si>
  <si>
    <t>I209</t>
  </si>
  <si>
    <t>Angina de pecho, no especificada</t>
  </si>
  <si>
    <t>1291 - 07782</t>
  </si>
  <si>
    <t>CESAR ROBERTO TOLEDO VEGA</t>
  </si>
  <si>
    <t>CIEX-6</t>
  </si>
  <si>
    <t>N40X</t>
  </si>
  <si>
    <t>Hiperplasia de la próstata</t>
  </si>
  <si>
    <t>UROLOGÍA</t>
  </si>
  <si>
    <t>1291 - 07783</t>
  </si>
  <si>
    <t>LOURDES JUANA BELTRAN SANCHEZ</t>
  </si>
  <si>
    <t>MEDICINA INTERNA </t>
  </si>
  <si>
    <t>I48X</t>
  </si>
  <si>
    <t>Fibrilación y aleteo auricular</t>
  </si>
  <si>
    <t>1291 - 07784</t>
  </si>
  <si>
    <t>WIMAR ARCE ARCE</t>
  </si>
  <si>
    <t>F09X</t>
  </si>
  <si>
    <t>Trastorno mental orgánico o sintomático, no especificado</t>
  </si>
  <si>
    <t>1291 - 07785</t>
  </si>
  <si>
    <t>FREDY CCOSCCO PERALTA</t>
  </si>
  <si>
    <t>H669</t>
  </si>
  <si>
    <t>Otitis media, no especificada</t>
  </si>
  <si>
    <t>OTORRINOLARINGOLOGÍA</t>
  </si>
  <si>
    <t>1291 - 07786</t>
  </si>
  <si>
    <t>RAUL RODRIGO VALDIVIA MONTEAGUDO</t>
  </si>
  <si>
    <t>I499</t>
  </si>
  <si>
    <t>Arritmia cardíaca, no especificada</t>
  </si>
  <si>
    <t>1291 - 07787</t>
  </si>
  <si>
    <t>1291 - 07788</t>
  </si>
  <si>
    <t>SD-08545</t>
  </si>
  <si>
    <t>MARIA CHOQUE CHAMBILLA</t>
  </si>
  <si>
    <t>H919</t>
  </si>
  <si>
    <t>Hipoacusia, no especificada</t>
  </si>
  <si>
    <t>1291 - 07789</t>
  </si>
  <si>
    <t>PATRICIA LIMA CRUZ</t>
  </si>
  <si>
    <t>1291 - 07790</t>
  </si>
  <si>
    <t>LUCIA REYES VALDIVIA</t>
  </si>
  <si>
    <t>E039</t>
  </si>
  <si>
    <t>Hipotiroidismo, no especificado</t>
  </si>
  <si>
    <t>1291 - 07791</t>
  </si>
  <si>
    <t>MATILDE HUACASI MAMANI</t>
  </si>
  <si>
    <t>1291 - 07792</t>
  </si>
  <si>
    <t>ERNESTO FELICIANO BUTRON TEJADA</t>
  </si>
  <si>
    <t>T150</t>
  </si>
  <si>
    <t>Cuerpo extraño en la córnea</t>
  </si>
  <si>
    <t>1291 - 07793</t>
  </si>
  <si>
    <t>CARLOS MIJAIL TORRES PUMACAYO</t>
  </si>
  <si>
    <t>A70X</t>
  </si>
  <si>
    <t>Infeccion debida a Chlamydia psittaci</t>
  </si>
  <si>
    <t>1291 - 07794</t>
  </si>
  <si>
    <t>LUZGARDA AURELIA AQUISE ZARATE</t>
  </si>
  <si>
    <t>1291 - 07796</t>
  </si>
  <si>
    <t>NEFROLOGÍA</t>
  </si>
  <si>
    <t>1291 - 07797</t>
  </si>
  <si>
    <t>VICTOR GUILLERMO HINOJOSA VIZCARRA</t>
  </si>
  <si>
    <t>FUENTES ANGELO JOSEFA HERMINIA</t>
  </si>
  <si>
    <t>1291 - 07798</t>
  </si>
  <si>
    <t>PAUL BRYAN ACUÑA SALAS</t>
  </si>
  <si>
    <t>M674</t>
  </si>
  <si>
    <t>Ganglión</t>
  </si>
  <si>
    <t>1291 - 07799</t>
  </si>
  <si>
    <t>VICTOR HUGO PEÑAFIEL CANALES</t>
  </si>
  <si>
    <t>K279</t>
  </si>
  <si>
    <t>Úlcera péptica, de sitio no especificado, no especificada como aguda ni crónica, sin hemorragia ni perforación</t>
  </si>
  <si>
    <t>L509</t>
  </si>
  <si>
    <t>Urticaria, no especificada</t>
  </si>
  <si>
    <t>1291 - 07800</t>
  </si>
  <si>
    <t>CARMEN LUISA MARTINEZ BELZU</t>
  </si>
  <si>
    <t>K802</t>
  </si>
  <si>
    <t>Cálculo de la vesícula biliar sin colecistitis</t>
  </si>
  <si>
    <t>CIRUGÍA GENERAL</t>
  </si>
  <si>
    <t>1291 - 07801</t>
  </si>
  <si>
    <t>SD-08608</t>
  </si>
  <si>
    <t>CIRO JOSÉ PINTO AGUILAR</t>
  </si>
  <si>
    <t>N200</t>
  </si>
  <si>
    <t>Cálculo del riñón</t>
  </si>
  <si>
    <t>1291 - 07802</t>
  </si>
  <si>
    <t>R491</t>
  </si>
  <si>
    <t>Afonía</t>
  </si>
  <si>
    <t>C329</t>
  </si>
  <si>
    <t>Tumor maligno de la laringe, parte no especificada</t>
  </si>
  <si>
    <t>1291 - 07803</t>
  </si>
  <si>
    <t>PETRONILA QUISPE QUISPE</t>
  </si>
  <si>
    <t>O149</t>
  </si>
  <si>
    <t>Preeclampsia, no especificada</t>
  </si>
  <si>
    <t>1291 - 07804</t>
  </si>
  <si>
    <t>FAUSTINA JOVITA OVIEDO SANCHEZ</t>
  </si>
  <si>
    <t>I872</t>
  </si>
  <si>
    <t>Insuficiencia venosa (crónica) (periférica)</t>
  </si>
  <si>
    <t>CIRUGÍA TORACCICA Y CARDIOVASCULAR</t>
  </si>
  <si>
    <t>1291 - 07806</t>
  </si>
  <si>
    <t>MARLENE SELMIRA CAMARGO CHILIN</t>
  </si>
  <si>
    <t>D390</t>
  </si>
  <si>
    <t>Tumor de comportamiento incierto o desconocido del útero</t>
  </si>
  <si>
    <t>1291 - 07807</t>
  </si>
  <si>
    <t>LANDER RENATO TAPIA BORJAS</t>
  </si>
  <si>
    <t>K729</t>
  </si>
  <si>
    <t>Insuficiencia hepática, no especificada</t>
  </si>
  <si>
    <t>K703</t>
  </si>
  <si>
    <t>Cirrosis hepática alcohólica</t>
  </si>
  <si>
    <t>1291 - 07808</t>
  </si>
  <si>
    <t>MARIA LUZ MOLLO CHOQUE DE MANCHEGO</t>
  </si>
  <si>
    <t>M199</t>
  </si>
  <si>
    <t>Artrosis, no especificada</t>
  </si>
  <si>
    <t>1291 - 07809</t>
  </si>
  <si>
    <t>CAROL NUÑEZ SOLIS</t>
  </si>
  <si>
    <t>O601</t>
  </si>
  <si>
    <t>Trabajo de parto prematuro espontáneo con parto prematuro</t>
  </si>
  <si>
    <t>1291 - 07810</t>
  </si>
  <si>
    <t>ELSA YOLANDA COAPAZA DE CHAMBI</t>
  </si>
  <si>
    <t>C509</t>
  </si>
  <si>
    <t>Tumor maligno de la mama, parte no especificada</t>
  </si>
  <si>
    <t>1291 - 07811</t>
  </si>
  <si>
    <t>BEATRIZ SIMONA KCEYA SOTO</t>
  </si>
  <si>
    <t>G609</t>
  </si>
  <si>
    <t>Neuropatía hereditaria e idiopática, sin otra especificación</t>
  </si>
  <si>
    <t>1291 - 07812</t>
  </si>
  <si>
    <t>FORTUNATA DELIA LOPEZ VARGAS</t>
  </si>
  <si>
    <t>H811</t>
  </si>
  <si>
    <t>Vértigo paroxístico benigno</t>
  </si>
  <si>
    <t>1291 - 07813</t>
  </si>
  <si>
    <t>NANCY EDITH CHALLA ROJAS</t>
  </si>
  <si>
    <t>M773</t>
  </si>
  <si>
    <t>Espolón calcáneo</t>
  </si>
  <si>
    <t>1291 - 07814</t>
  </si>
  <si>
    <t>LOURDES GLORIA BARRIGA TITO</t>
  </si>
  <si>
    <t>N920</t>
  </si>
  <si>
    <t>Menstruación excesiva y frecuente con ciclo regular</t>
  </si>
  <si>
    <t>D259</t>
  </si>
  <si>
    <t>Leiomioma del útero, sin otra especificación</t>
  </si>
  <si>
    <t>1291 - 07815</t>
  </si>
  <si>
    <t>LUCY PUMA PAUCCARA</t>
  </si>
  <si>
    <t>1291 - 07816</t>
  </si>
  <si>
    <t>ISABEL EUGENIA VILCA VILCA</t>
  </si>
  <si>
    <t>O471</t>
  </si>
  <si>
    <t>Falso trabajo de parto a las 37 y más semanas completas de gestación</t>
  </si>
  <si>
    <t>1291 - 07817</t>
  </si>
  <si>
    <t>RAQUEL YANET RODRIGUEZ CAHUANA</t>
  </si>
  <si>
    <t>M069</t>
  </si>
  <si>
    <t>Artritis reumatoide, no especificada</t>
  </si>
  <si>
    <t>1291 - 07818</t>
  </si>
  <si>
    <t>MILUSCA CCAMASA CHAIÑA</t>
  </si>
  <si>
    <t>D24X</t>
  </si>
  <si>
    <t>Tumor benigno de la mama</t>
  </si>
  <si>
    <t>1291 - 07819</t>
  </si>
  <si>
    <t>VICTORIA CHIRIO VDA. DE JUAREZ</t>
  </si>
  <si>
    <t>C049</t>
  </si>
  <si>
    <t>Tumor maligno del piso de la boca, parte no especificada</t>
  </si>
  <si>
    <t>1291 - 07820</t>
  </si>
  <si>
    <t>KARLA ALEJANDRA MURILLO LLERENA</t>
  </si>
  <si>
    <t>C539</t>
  </si>
  <si>
    <t>Tumor maligno del cuello del útero, sin otra especificación</t>
  </si>
  <si>
    <t>1291 - 07821</t>
  </si>
  <si>
    <t>ANDREINA CAROLINA BARVERENA PAULET</t>
  </si>
  <si>
    <t>G442</t>
  </si>
  <si>
    <t>Cefalea debida a tensión</t>
  </si>
  <si>
    <t>1291 - 07822</t>
  </si>
  <si>
    <t>SD-08695</t>
  </si>
  <si>
    <t>CONTRERAS MARTINEZ MAILY</t>
  </si>
  <si>
    <t>O034</t>
  </si>
  <si>
    <t>Aborto espontáneo incompleto, sin complicación</t>
  </si>
  <si>
    <t>1291 - 07823</t>
  </si>
  <si>
    <t>SD-08697</t>
  </si>
  <si>
    <t>SOLEDAD LEON CASAS</t>
  </si>
  <si>
    <t>N719</t>
  </si>
  <si>
    <t>Enfermedad inflamatoria del útero, no especificada</t>
  </si>
  <si>
    <t>1291 - 07824</t>
  </si>
  <si>
    <t>ARACELI RIVERA CANO</t>
  </si>
  <si>
    <t>H526</t>
  </si>
  <si>
    <t>Otros trastornos de la refracción</t>
  </si>
  <si>
    <t>1291 - 07825</t>
  </si>
  <si>
    <t>ELIAS RENATO MENDOZA RAMIREZ</t>
  </si>
  <si>
    <t>L239</t>
  </si>
  <si>
    <t>Dermatitis alérgica de contacto, de causa no especificada</t>
  </si>
  <si>
    <t>DERMATOLOGÍA</t>
  </si>
  <si>
    <t>1291 - 07827</t>
  </si>
  <si>
    <t>INES ANCALLA ILACCAÑA</t>
  </si>
  <si>
    <t>1291 - 07829</t>
  </si>
  <si>
    <t>WENCESLAO SULLCA MACEDO</t>
  </si>
  <si>
    <t>1291 - 07830</t>
  </si>
  <si>
    <t>CARMEN ROSA LIMA YANQUI</t>
  </si>
  <si>
    <t>Z21X</t>
  </si>
  <si>
    <t>Estado de infección asintomática por el virus de la inmunodeficiencia humana [VIH]</t>
  </si>
  <si>
    <t>INFECTOLOGÍA PEDIÁTRICA</t>
  </si>
  <si>
    <t>1291 - 07831</t>
  </si>
  <si>
    <t>OSCAR HORACIO URTEAGA MAZUELOS</t>
  </si>
  <si>
    <t>1291 - 07832</t>
  </si>
  <si>
    <t>VILMA SANCHEZ RODRIGUEZ</t>
  </si>
  <si>
    <t>F319</t>
  </si>
  <si>
    <t>Trastorno afectivo bipolar, no especificado</t>
  </si>
  <si>
    <t>1291 - 07833</t>
  </si>
  <si>
    <t>NELIA PERES QUISPE</t>
  </si>
  <si>
    <t>N897</t>
  </si>
  <si>
    <t>Hematocolpos</t>
  </si>
  <si>
    <t>1291 - 07834</t>
  </si>
  <si>
    <t>IGNACIO ORTIZ ALATA</t>
  </si>
  <si>
    <t>C109</t>
  </si>
  <si>
    <t>Tumor maligno de la orofaringe, parte no especificada</t>
  </si>
  <si>
    <t>1291 - 07835</t>
  </si>
  <si>
    <t>GENARO SAAVEDRA CARBAJAL</t>
  </si>
  <si>
    <t>1291 - 07838</t>
  </si>
  <si>
    <t>EDGAR SANCCA CACERES</t>
  </si>
  <si>
    <t>1291 - 07839</t>
  </si>
  <si>
    <t>J40X</t>
  </si>
  <si>
    <t>Bronquitis, no especificada como aguda o crónica</t>
  </si>
  <si>
    <t>NEUMOLOGÍA</t>
  </si>
  <si>
    <t>1291 - 07840</t>
  </si>
  <si>
    <t>PERCY CLODOALDO BEDOYA HURTADO</t>
  </si>
  <si>
    <t>G20X</t>
  </si>
  <si>
    <t>Enfermedad de Parkinson</t>
  </si>
  <si>
    <t>1291 - 07841</t>
  </si>
  <si>
    <t>LIMA NORTE</t>
  </si>
  <si>
    <t>INSTITUTO NACIONAL DE SALUD MENTAL "HONORIO DELGADO - HIDEYO NOGUCHI"</t>
  </si>
  <si>
    <t>PERCY JORGE MARTINEZ CONDORI</t>
  </si>
  <si>
    <t>ENFERMEDADES INFECCIOSAS Y TROPICALES</t>
  </si>
  <si>
    <t>1291 - 07842</t>
  </si>
  <si>
    <t>NATALY NICOLE CABRERA CASTRO</t>
  </si>
  <si>
    <t>T181</t>
  </si>
  <si>
    <t>Cuerpo extraño en el esófago</t>
  </si>
  <si>
    <t>1291 - 07843</t>
  </si>
  <si>
    <t>DALILA MEGGI GALIA LOPEZ</t>
  </si>
  <si>
    <t>O470</t>
  </si>
  <si>
    <t>Falso trabajo de parto antes de las 37 semanas completas de gestación</t>
  </si>
  <si>
    <t>O40X</t>
  </si>
  <si>
    <t>Polihidramnios</t>
  </si>
  <si>
    <t>O234</t>
  </si>
  <si>
    <t>Infección no especificada de las vías urinarias en el embarazo</t>
  </si>
  <si>
    <t>1291 - 07872</t>
  </si>
  <si>
    <t>INSTITUTO REGIONAL DE ENFERMEDADES NEOPLASICAS</t>
  </si>
  <si>
    <t>SONIA ILLA HUARACCA</t>
  </si>
  <si>
    <t>1291 - 07892</t>
  </si>
  <si>
    <t>RADIODIAGNÓSTICO</t>
  </si>
  <si>
    <t>DELGADO RODRIGUEZ ROSALINDA AMPARO</t>
  </si>
  <si>
    <t>Z123</t>
  </si>
  <si>
    <t>Examen de pesquisa especial para tumor de la mama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</si>
  <si>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</si>
  <si>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</si>
  <si>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</si>
  <si>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</si>
  <si>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</si>
  <si>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</si>
  <si>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</si>
  <si>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</si>
  <si>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</si>
  <si>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</si>
  <si>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</si>
  <si>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</si>
  <si>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</si>
  <si>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</si>
  <si>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</si>
  <si>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</si>
  <si>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</si>
  <si>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</si>
  <si>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</si>
  <si>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</si>
  <si>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</si>
  <si>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</si>
  <si>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</si>
  <si>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</si>
  <si>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</si>
  <si>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</si>
  <si>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</si>
  <si>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</si>
  <si>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ID CORREL.</t>
  </si>
  <si>
    <t>COD CIEX/CPT</t>
  </si>
  <si>
    <t>DES CIEX/CPT</t>
  </si>
  <si>
    <t>TIPO</t>
  </si>
  <si>
    <t>TIPO DOC.</t>
  </si>
  <si>
    <t>NUMERO DOC.</t>
  </si>
  <si>
    <t>NOMBRE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</si>
</sst>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A0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94FF"/>
      </right>
      <top style="medium">
        <color rgb="FFFFFFFF"/>
      </top>
      <bottom style="medium">
        <color rgb="FF0094FF"/>
      </bottom>
      <diagonal/>
    </border>
    <border>
      <left style="medium">
        <color rgb="FF0094FF"/>
      </left>
      <right style="medium">
        <color rgb="FF0094FF"/>
      </right>
      <top style="medium">
        <color rgb="FFFFFFFF"/>
      </top>
      <bottom style="medium">
        <color rgb="FF0094FF"/>
      </bottom>
      <diagonal/>
    </border>
    <border>
      <left style="medium">
        <color rgb="FF0094FF"/>
      </left>
      <right style="medium">
        <color rgb="FFFFFFFF"/>
      </right>
      <top style="medium">
        <color rgb="FFFFFFFF"/>
      </top>
      <bottom style="medium">
        <color rgb="FF0094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0094FF"/>
      </right>
      <top style="medium">
        <color rgb="FF0094FF"/>
      </top>
      <bottom style="medium">
        <color rgb="FF0094FF"/>
      </bottom>
      <diagonal/>
    </border>
    <border>
      <left style="medium">
        <color rgb="FF0094FF"/>
      </left>
      <right style="medium">
        <color rgb="FF0094FF"/>
      </right>
      <top style="medium">
        <color rgb="FF0094FF"/>
      </top>
      <bottom style="medium">
        <color rgb="FF0094FF"/>
      </bottom>
      <diagonal/>
    </border>
    <border>
      <left style="medium">
        <color rgb="FF0094FF"/>
      </left>
      <right style="medium">
        <color rgb="FFFFFFFF"/>
      </right>
      <top style="medium">
        <color rgb="FF0094FF"/>
      </top>
      <bottom style="medium">
        <color rgb="FF0094FF"/>
      </bottom>
      <diagonal/>
    </border>
    <border>
      <left style="medium">
        <color rgb="FFFFFFFF"/>
      </left>
      <right style="medium">
        <color rgb="FF0094FF"/>
      </right>
      <top style="medium">
        <color rgb="FF0094FF"/>
      </top>
      <bottom style="medium">
        <color rgb="FFFFFFFF"/>
      </bottom>
      <diagonal/>
    </border>
    <border>
      <left style="medium">
        <color rgb="FF0094FF"/>
      </left>
      <right style="medium">
        <color rgb="FF0094FF"/>
      </right>
      <top style="medium">
        <color rgb="FF0094FF"/>
      </top>
      <bottom style="medium">
        <color rgb="FFFFFFFF"/>
      </bottom>
      <diagonal/>
    </border>
    <border>
      <left style="medium">
        <color rgb="FF0094FF"/>
      </left>
      <right style="medium">
        <color rgb="FFFFFFFF"/>
      </right>
      <top style="medium">
        <color rgb="FF0094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quotePrefix="1" applyBorder="1"/>
    <xf numFmtId="0" fontId="0" fillId="0" borderId="18" xfId="0" applyBorder="1"/>
    <xf numFmtId="0" fontId="0" fillId="0" borderId="19" xfId="0" quotePrefix="1" applyBorder="1"/>
    <xf numFmtId="0" fontId="0" fillId="0" borderId="0" xfId="0" applyNumberFormat="1"/>
    <xf numFmtId="0" fontId="0" fillId="0" borderId="17" xfId="0" applyBorder="1"/>
    <xf numFmtId="0" fontId="0" fillId="0" borderId="19" xfId="0" applyBorder="1"/>
    <xf numFmtId="0" fontId="0" fillId="0" borderId="17" xfId="0" quotePrefix="1" applyFill="1" applyBorder="1"/>
    <xf numFmtId="0" fontId="0" fillId="0" borderId="19" xfId="0" quotePrefix="1" applyFill="1" applyBorder="1"/>
    <xf numFmtId="0" fontId="0" fillId="0" borderId="0" xfId="0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7" xfId="0" applyBorder="1" applyAlignment="1">
      <alignment horizontal="left"/>
    </xf>
    <xf numFmtId="0" fontId="0" fillId="0" borderId="17" xfId="0" quotePrefix="1" applyBorder="1" applyAlignment="1">
      <alignment horizontal="left"/>
    </xf>
    <xf numFmtId="0" fontId="0" fillId="0" borderId="19" xfId="0" applyBorder="1" applyAlignment="1">
      <alignment horizontal="left"/>
    </xf>
    <xf numFmtId="0" fontId="22" fillId="35" borderId="20" xfId="0" applyFont="1" applyFill="1" applyBorder="1" applyAlignment="1">
      <alignment horizontal="left" wrapText="1"/>
    </xf>
    <xf numFmtId="0" fontId="22" fillId="35" borderId="21" xfId="0" applyFont="1" applyFill="1" applyBorder="1" applyAlignment="1">
      <alignment horizontal="left" wrapText="1"/>
    </xf>
    <xf numFmtId="22" fontId="22" fillId="35" borderId="21" xfId="0" applyNumberFormat="1" applyFont="1" applyFill="1" applyBorder="1" applyAlignment="1">
      <alignment horizontal="left" wrapText="1"/>
    </xf>
    <xf numFmtId="14" fontId="22" fillId="35" borderId="21" xfId="0" applyNumberFormat="1" applyFont="1" applyFill="1" applyBorder="1" applyAlignment="1">
      <alignment horizontal="left" wrapText="1"/>
    </xf>
    <xf numFmtId="0" fontId="22" fillId="35" borderId="22" xfId="0" applyFont="1" applyFill="1" applyBorder="1" applyAlignment="1">
      <alignment horizontal="left" wrapText="1"/>
    </xf>
    <xf numFmtId="0" fontId="22" fillId="35" borderId="23" xfId="0" applyFont="1" applyFill="1" applyBorder="1" applyAlignment="1">
      <alignment horizontal="left" wrapText="1"/>
    </xf>
    <xf numFmtId="0" fontId="22" fillId="35" borderId="24" xfId="0" applyFont="1" applyFill="1" applyBorder="1" applyAlignment="1">
      <alignment horizontal="left" wrapText="1"/>
    </xf>
    <xf numFmtId="22" fontId="22" fillId="35" borderId="24" xfId="0" applyNumberFormat="1" applyFont="1" applyFill="1" applyBorder="1" applyAlignment="1">
      <alignment horizontal="left" wrapText="1"/>
    </xf>
    <xf numFmtId="14" fontId="22" fillId="35" borderId="24" xfId="0" applyNumberFormat="1" applyFont="1" applyFill="1" applyBorder="1" applyAlignment="1">
      <alignment horizontal="left" wrapText="1"/>
    </xf>
    <xf numFmtId="0" fontId="22" fillId="35" borderId="25" xfId="0" applyFont="1" applyFill="1" applyBorder="1" applyAlignment="1">
      <alignment horizontal="left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"/>
  <sheetViews>
    <sheetView showGridLines="0" topLeftCell="K97" zoomScaleNormal="100" workbookViewId="0">
      <selection activeCell="N100" sqref="N100"/>
    </sheetView>
  </sheetViews>
  <sheetFormatPr baseColWidth="10" defaultRowHeight="15" x14ac:dyDescent="0.25"/>
  <cols>
    <col min="1" max="1" width="6.375" customWidth="1"/>
    <col min="2" max="2" width="6.875" customWidth="1"/>
    <col min="3" max="3" width="4.375" customWidth="1"/>
    <col min="4" max="4" width="4.875" customWidth="1"/>
    <col min="5" max="6" width="13.125" bestFit="1" customWidth="1"/>
    <col min="7" max="7" width="9.375" customWidth="1"/>
    <col min="8" max="8" width="23.375" bestFit="1" customWidth="1"/>
    <col min="9" max="9" width="17.125" bestFit="1" customWidth="1"/>
    <col min="10" max="10" width="31.25" bestFit="1" customWidth="1"/>
    <col min="11" max="11" width="10" customWidth="1"/>
    <col min="12" max="12" width="23.75" bestFit="1" customWidth="1"/>
    <col min="13" max="13" width="41.125" bestFit="1" customWidth="1"/>
    <col min="14" max="14" width="37" bestFit="1" customWidth="1"/>
    <col min="15" max="15" width="36.75" bestFit="1" customWidth="1"/>
    <col min="16" max="16" width="11.25" customWidth="1"/>
    <col min="17" max="17" width="7.875" customWidth="1"/>
    <col min="18" max="18" width="13.125" bestFit="1" customWidth="1"/>
    <col min="19" max="19" width="4.75" customWidth="1"/>
    <col min="20" max="20" width="8" customWidth="1"/>
    <col min="21" max="21" width="12.25" customWidth="1"/>
    <col min="22" max="22" width="45.75" bestFit="1" customWidth="1"/>
    <col min="23" max="23" width="16.125" customWidth="1"/>
    <col min="24" max="24" width="8.125" customWidth="1"/>
    <col min="25" max="25" width="11.25" customWidth="1"/>
    <col min="26" max="26" width="11.75" bestFit="1" customWidth="1"/>
    <col min="27" max="27" width="37.375" bestFit="1" customWidth="1"/>
    <col min="28" max="28" width="10.25" customWidth="1"/>
    <col min="29" max="29" width="8.875" customWidth="1"/>
    <col min="30" max="31" width="45.75" bestFit="1" customWidth="1"/>
    <col min="32" max="32" width="27" bestFit="1" customWidth="1"/>
  </cols>
  <sheetData>
    <row r="1" spans="1:35" ht="23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16</v>
      </c>
      <c r="Q1" s="2" t="s">
        <v>14</v>
      </c>
      <c r="R1" s="2" t="s">
        <v>17</v>
      </c>
      <c r="S1" s="2" t="s">
        <v>18</v>
      </c>
      <c r="T1" s="2" t="s">
        <v>19</v>
      </c>
      <c r="U1" s="2" t="s">
        <v>24</v>
      </c>
      <c r="V1" s="2" t="s">
        <v>1426</v>
      </c>
      <c r="W1" s="2" t="s">
        <v>1427</v>
      </c>
      <c r="X1" s="2" t="s">
        <v>1428</v>
      </c>
      <c r="Y1" s="2" t="s">
        <v>20</v>
      </c>
      <c r="Z1" s="2" t="s">
        <v>1429</v>
      </c>
      <c r="AA1" s="2" t="s">
        <v>21</v>
      </c>
      <c r="AB1" s="2" t="s">
        <v>22</v>
      </c>
      <c r="AC1" s="2" t="s">
        <v>23</v>
      </c>
      <c r="AD1" s="2" t="s">
        <v>25</v>
      </c>
      <c r="AE1" s="2" t="s">
        <v>26</v>
      </c>
      <c r="AF1" s="2" t="s">
        <v>27</v>
      </c>
      <c r="AG1" s="2" t="s">
        <v>1430</v>
      </c>
      <c r="AH1" s="2" t="s">
        <v>1431</v>
      </c>
      <c r="AI1" s="3" t="s">
        <v>1432</v>
      </c>
    </row>
    <row r="2" spans="1:35" ht="69" thickBot="1" x14ac:dyDescent="0.3">
      <c r="A2" s="25" t="s">
        <v>1020</v>
      </c>
      <c r="B2" s="26">
        <v>68395</v>
      </c>
      <c r="C2" s="26">
        <v>2018</v>
      </c>
      <c r="D2" s="26" t="s">
        <v>1021</v>
      </c>
      <c r="E2" s="27">
        <v>43406.336006944446</v>
      </c>
      <c r="F2" s="27">
        <v>43406.334074074075</v>
      </c>
      <c r="G2" s="26" t="s">
        <v>1022</v>
      </c>
      <c r="H2" s="26" t="s">
        <v>1023</v>
      </c>
      <c r="I2" s="26" t="s">
        <v>1024</v>
      </c>
      <c r="J2" s="26" t="s">
        <v>44</v>
      </c>
      <c r="K2" s="26" t="s">
        <v>1022</v>
      </c>
      <c r="L2" s="26" t="s">
        <v>1025</v>
      </c>
      <c r="M2" s="26" t="s">
        <v>1026</v>
      </c>
      <c r="N2" s="26" t="s">
        <v>29</v>
      </c>
      <c r="O2" s="26" t="s">
        <v>30</v>
      </c>
      <c r="P2" s="26">
        <v>48118514</v>
      </c>
      <c r="Q2" s="26" t="s">
        <v>1027</v>
      </c>
      <c r="R2" s="28">
        <v>34057</v>
      </c>
      <c r="S2" s="26">
        <v>25</v>
      </c>
      <c r="T2" s="26" t="s">
        <v>1028</v>
      </c>
      <c r="U2" s="26" t="s">
        <v>40</v>
      </c>
      <c r="V2" s="26" t="s">
        <v>1029</v>
      </c>
      <c r="W2" s="26" t="s">
        <v>1030</v>
      </c>
      <c r="X2" s="26" t="s">
        <v>1031</v>
      </c>
      <c r="Y2" s="26" t="s">
        <v>31</v>
      </c>
      <c r="Z2" s="26" t="s">
        <v>1032</v>
      </c>
      <c r="AA2" s="26" t="s">
        <v>1033</v>
      </c>
      <c r="AB2" s="26" t="s">
        <v>1034</v>
      </c>
      <c r="AC2" s="26" t="s">
        <v>1035</v>
      </c>
      <c r="AD2" s="26" t="s">
        <v>33</v>
      </c>
      <c r="AE2" s="26" t="s">
        <v>33</v>
      </c>
      <c r="AF2" s="26" t="s">
        <v>1036</v>
      </c>
      <c r="AG2" s="26" t="s">
        <v>30</v>
      </c>
      <c r="AH2" s="26">
        <v>29659875</v>
      </c>
      <c r="AI2" s="29" t="s">
        <v>1037</v>
      </c>
    </row>
    <row r="3" spans="1:35" ht="91.5" thickBot="1" x14ac:dyDescent="0.3">
      <c r="A3" s="25" t="s">
        <v>1038</v>
      </c>
      <c r="B3" s="26">
        <v>74411</v>
      </c>
      <c r="C3" s="26">
        <v>2018</v>
      </c>
      <c r="D3" s="26" t="s">
        <v>1021</v>
      </c>
      <c r="E3" s="27">
        <v>43406.354189814818</v>
      </c>
      <c r="F3" s="27">
        <v>43406.352083333331</v>
      </c>
      <c r="G3" s="26" t="s">
        <v>1022</v>
      </c>
      <c r="H3" s="26" t="s">
        <v>1023</v>
      </c>
      <c r="I3" s="26" t="s">
        <v>1024</v>
      </c>
      <c r="J3" s="26" t="s">
        <v>44</v>
      </c>
      <c r="K3" s="26" t="s">
        <v>1022</v>
      </c>
      <c r="L3" s="26" t="s">
        <v>1025</v>
      </c>
      <c r="M3" s="26" t="s">
        <v>1026</v>
      </c>
      <c r="N3" s="26" t="s">
        <v>29</v>
      </c>
      <c r="O3" s="26" t="s">
        <v>39</v>
      </c>
      <c r="P3" s="26" t="s">
        <v>1039</v>
      </c>
      <c r="Q3" s="26" t="s">
        <v>1040</v>
      </c>
      <c r="R3" s="28">
        <v>35195</v>
      </c>
      <c r="S3" s="26">
        <v>22</v>
      </c>
      <c r="T3" s="26" t="s">
        <v>1028</v>
      </c>
      <c r="U3" s="26" t="s">
        <v>40</v>
      </c>
      <c r="V3" s="26" t="s">
        <v>1029</v>
      </c>
      <c r="W3" s="26" t="s">
        <v>1041</v>
      </c>
      <c r="X3" s="26" t="s">
        <v>1042</v>
      </c>
      <c r="Y3" s="26" t="s">
        <v>31</v>
      </c>
      <c r="Z3" s="26" t="s">
        <v>1032</v>
      </c>
      <c r="AA3" s="26" t="s">
        <v>1033</v>
      </c>
      <c r="AB3" s="26" t="s">
        <v>1034</v>
      </c>
      <c r="AC3" s="26" t="s">
        <v>1043</v>
      </c>
      <c r="AD3" s="26" t="s">
        <v>33</v>
      </c>
      <c r="AE3" s="26" t="s">
        <v>796</v>
      </c>
      <c r="AF3" s="26" t="s">
        <v>1044</v>
      </c>
      <c r="AG3" s="26" t="s">
        <v>30</v>
      </c>
      <c r="AH3" s="26">
        <v>29281333</v>
      </c>
      <c r="AI3" s="29" t="s">
        <v>1045</v>
      </c>
    </row>
    <row r="4" spans="1:35" ht="46.5" thickBot="1" x14ac:dyDescent="0.3">
      <c r="A4" s="25" t="s">
        <v>1046</v>
      </c>
      <c r="B4" s="26">
        <v>70025</v>
      </c>
      <c r="C4" s="26">
        <v>2018</v>
      </c>
      <c r="D4" s="26" t="s">
        <v>1021</v>
      </c>
      <c r="E4" s="27">
        <v>43406.36613425926</v>
      </c>
      <c r="F4" s="27">
        <v>43406.364201388889</v>
      </c>
      <c r="G4" s="26" t="s">
        <v>1022</v>
      </c>
      <c r="H4" s="26" t="s">
        <v>1023</v>
      </c>
      <c r="I4" s="26" t="s">
        <v>1024</v>
      </c>
      <c r="J4" s="26" t="s">
        <v>44</v>
      </c>
      <c r="K4" s="26" t="s">
        <v>1022</v>
      </c>
      <c r="L4" s="26" t="s">
        <v>1025</v>
      </c>
      <c r="M4" s="26" t="s">
        <v>1026</v>
      </c>
      <c r="N4" s="26" t="s">
        <v>29</v>
      </c>
      <c r="O4" s="26" t="s">
        <v>30</v>
      </c>
      <c r="P4" s="26">
        <v>29231689</v>
      </c>
      <c r="Q4" s="26" t="s">
        <v>1047</v>
      </c>
      <c r="R4" s="28">
        <v>19221</v>
      </c>
      <c r="S4" s="26">
        <v>66</v>
      </c>
      <c r="T4" s="26" t="s">
        <v>1028</v>
      </c>
      <c r="U4" s="26" t="s">
        <v>40</v>
      </c>
      <c r="V4" s="26" t="s">
        <v>1029</v>
      </c>
      <c r="W4" s="26" t="s">
        <v>1048</v>
      </c>
      <c r="X4" s="26" t="s">
        <v>1049</v>
      </c>
      <c r="Y4" s="26" t="s">
        <v>56</v>
      </c>
      <c r="Z4" s="26" t="s">
        <v>1032</v>
      </c>
      <c r="AA4" s="26" t="s">
        <v>1033</v>
      </c>
      <c r="AB4" s="26" t="s">
        <v>1034</v>
      </c>
      <c r="AC4" s="26" t="s">
        <v>1035</v>
      </c>
      <c r="AD4" s="26" t="s">
        <v>33</v>
      </c>
      <c r="AE4" s="26" t="s">
        <v>33</v>
      </c>
      <c r="AF4" s="26" t="s">
        <v>1050</v>
      </c>
      <c r="AG4" s="26" t="s">
        <v>30</v>
      </c>
      <c r="AH4" s="26">
        <v>29659875</v>
      </c>
      <c r="AI4" s="29" t="s">
        <v>1037</v>
      </c>
    </row>
    <row r="5" spans="1:35" ht="46.5" thickBot="1" x14ac:dyDescent="0.3">
      <c r="A5" s="25" t="s">
        <v>1051</v>
      </c>
      <c r="B5" s="26">
        <v>49844</v>
      </c>
      <c r="C5" s="26">
        <v>2018</v>
      </c>
      <c r="D5" s="26" t="s">
        <v>1021</v>
      </c>
      <c r="E5" s="27">
        <v>43406.374548611115</v>
      </c>
      <c r="F5" s="27">
        <v>43406.372164351851</v>
      </c>
      <c r="G5" s="26" t="s">
        <v>1022</v>
      </c>
      <c r="H5" s="26" t="s">
        <v>1023</v>
      </c>
      <c r="I5" s="26" t="s">
        <v>1024</v>
      </c>
      <c r="J5" s="26" t="s">
        <v>44</v>
      </c>
      <c r="K5" s="26" t="s">
        <v>1022</v>
      </c>
      <c r="L5" s="26" t="s">
        <v>1025</v>
      </c>
      <c r="M5" s="26" t="s">
        <v>1026</v>
      </c>
      <c r="N5" s="26" t="s">
        <v>38</v>
      </c>
      <c r="O5" s="26" t="s">
        <v>30</v>
      </c>
      <c r="P5" s="26">
        <v>20531995</v>
      </c>
      <c r="Q5" s="26" t="s">
        <v>1052</v>
      </c>
      <c r="R5" s="28">
        <v>19298</v>
      </c>
      <c r="S5" s="26">
        <v>66</v>
      </c>
      <c r="T5" s="26" t="s">
        <v>1028</v>
      </c>
      <c r="U5" s="26" t="s">
        <v>40</v>
      </c>
      <c r="V5" s="26" t="s">
        <v>1029</v>
      </c>
      <c r="W5" s="26" t="s">
        <v>1053</v>
      </c>
      <c r="X5" s="26" t="s">
        <v>1054</v>
      </c>
      <c r="Y5" s="26" t="s">
        <v>35</v>
      </c>
      <c r="Z5" s="26" t="s">
        <v>1032</v>
      </c>
      <c r="AA5" s="26" t="s">
        <v>1033</v>
      </c>
      <c r="AB5" s="26" t="s">
        <v>1034</v>
      </c>
      <c r="AC5" s="26" t="s">
        <v>1035</v>
      </c>
      <c r="AD5" s="26" t="s">
        <v>33</v>
      </c>
      <c r="AE5" s="26" t="s">
        <v>63</v>
      </c>
      <c r="AF5" s="26" t="s">
        <v>1055</v>
      </c>
      <c r="AG5" s="26" t="s">
        <v>30</v>
      </c>
      <c r="AH5" s="26">
        <v>29281333</v>
      </c>
      <c r="AI5" s="29" t="s">
        <v>1045</v>
      </c>
    </row>
    <row r="6" spans="1:35" ht="69" thickBot="1" x14ac:dyDescent="0.3">
      <c r="A6" s="25" t="s">
        <v>1056</v>
      </c>
      <c r="B6" s="26">
        <v>6930</v>
      </c>
      <c r="C6" s="26">
        <v>2018</v>
      </c>
      <c r="D6" s="26" t="s">
        <v>1021</v>
      </c>
      <c r="E6" s="27">
        <v>43406.41474537037</v>
      </c>
      <c r="F6" s="27">
        <v>43406.412812499999</v>
      </c>
      <c r="G6" s="26" t="s">
        <v>1022</v>
      </c>
      <c r="H6" s="26" t="s">
        <v>1023</v>
      </c>
      <c r="I6" s="26" t="s">
        <v>1024</v>
      </c>
      <c r="J6" s="26" t="s">
        <v>44</v>
      </c>
      <c r="K6" s="26" t="s">
        <v>1022</v>
      </c>
      <c r="L6" s="26" t="s">
        <v>1025</v>
      </c>
      <c r="M6" s="26" t="s">
        <v>1026</v>
      </c>
      <c r="N6" s="26" t="s">
        <v>29</v>
      </c>
      <c r="O6" s="26" t="s">
        <v>30</v>
      </c>
      <c r="P6" s="26">
        <v>48349388</v>
      </c>
      <c r="Q6" s="26" t="s">
        <v>1057</v>
      </c>
      <c r="R6" s="28">
        <v>34583</v>
      </c>
      <c r="S6" s="26">
        <v>24</v>
      </c>
      <c r="T6" s="26" t="s">
        <v>1028</v>
      </c>
      <c r="U6" s="26" t="s">
        <v>40</v>
      </c>
      <c r="V6" s="26" t="s">
        <v>1029</v>
      </c>
      <c r="W6" s="26" t="s">
        <v>1030</v>
      </c>
      <c r="X6" s="26" t="s">
        <v>1031</v>
      </c>
      <c r="Y6" s="26" t="s">
        <v>31</v>
      </c>
      <c r="Z6" s="26" t="s">
        <v>1032</v>
      </c>
      <c r="AA6" s="26" t="s">
        <v>1033</v>
      </c>
      <c r="AB6" s="26" t="s">
        <v>1034</v>
      </c>
      <c r="AC6" s="26" t="s">
        <v>1035</v>
      </c>
      <c r="AD6" s="26" t="s">
        <v>33</v>
      </c>
      <c r="AE6" s="26" t="s">
        <v>33</v>
      </c>
      <c r="AF6" s="26" t="s">
        <v>1058</v>
      </c>
      <c r="AG6" s="26" t="s">
        <v>30</v>
      </c>
      <c r="AH6" s="26">
        <v>29659875</v>
      </c>
      <c r="AI6" s="29" t="s">
        <v>1037</v>
      </c>
    </row>
    <row r="7" spans="1:35" ht="80.25" thickBot="1" x14ac:dyDescent="0.3">
      <c r="A7" s="25" t="s">
        <v>1056</v>
      </c>
      <c r="B7" s="26">
        <v>6930</v>
      </c>
      <c r="C7" s="26">
        <v>2018</v>
      </c>
      <c r="D7" s="26" t="s">
        <v>1021</v>
      </c>
      <c r="E7" s="27">
        <v>43406.41474537037</v>
      </c>
      <c r="F7" s="27">
        <v>43406.412812499999</v>
      </c>
      <c r="G7" s="26" t="s">
        <v>1022</v>
      </c>
      <c r="H7" s="26" t="s">
        <v>1023</v>
      </c>
      <c r="I7" s="26" t="s">
        <v>1024</v>
      </c>
      <c r="J7" s="26" t="s">
        <v>44</v>
      </c>
      <c r="K7" s="26" t="s">
        <v>1022</v>
      </c>
      <c r="L7" s="26" t="s">
        <v>1025</v>
      </c>
      <c r="M7" s="26" t="s">
        <v>1026</v>
      </c>
      <c r="N7" s="26" t="s">
        <v>29</v>
      </c>
      <c r="O7" s="26" t="s">
        <v>30</v>
      </c>
      <c r="P7" s="26">
        <v>48349388</v>
      </c>
      <c r="Q7" s="26" t="s">
        <v>1057</v>
      </c>
      <c r="R7" s="28">
        <v>34583</v>
      </c>
      <c r="S7" s="26">
        <v>24</v>
      </c>
      <c r="T7" s="26" t="s">
        <v>1028</v>
      </c>
      <c r="U7" s="26" t="s">
        <v>40</v>
      </c>
      <c r="V7" s="26" t="s">
        <v>1059</v>
      </c>
      <c r="W7" s="26" t="s">
        <v>1060</v>
      </c>
      <c r="X7" s="26" t="s">
        <v>1061</v>
      </c>
      <c r="Y7" s="26" t="s">
        <v>35</v>
      </c>
      <c r="Z7" s="26" t="s">
        <v>1032</v>
      </c>
      <c r="AA7" s="26" t="s">
        <v>1033</v>
      </c>
      <c r="AB7" s="26" t="s">
        <v>1034</v>
      </c>
      <c r="AC7" s="26" t="s">
        <v>1035</v>
      </c>
      <c r="AD7" s="26" t="s">
        <v>33</v>
      </c>
      <c r="AE7" s="26" t="s">
        <v>33</v>
      </c>
      <c r="AF7" s="26" t="s">
        <v>1058</v>
      </c>
      <c r="AG7" s="26" t="s">
        <v>30</v>
      </c>
      <c r="AH7" s="26">
        <v>29659875</v>
      </c>
      <c r="AI7" s="29" t="s">
        <v>1037</v>
      </c>
    </row>
    <row r="8" spans="1:35" ht="35.25" thickBot="1" x14ac:dyDescent="0.3">
      <c r="A8" s="25" t="s">
        <v>1062</v>
      </c>
      <c r="B8" s="26">
        <v>27263</v>
      </c>
      <c r="C8" s="26">
        <v>2018</v>
      </c>
      <c r="D8" s="26" t="s">
        <v>1021</v>
      </c>
      <c r="E8" s="27">
        <v>43406.459606481483</v>
      </c>
      <c r="F8" s="27">
        <v>43406.457673611112</v>
      </c>
      <c r="G8" s="26" t="s">
        <v>1022</v>
      </c>
      <c r="H8" s="26" t="s">
        <v>1023</v>
      </c>
      <c r="I8" s="26" t="s">
        <v>1024</v>
      </c>
      <c r="J8" s="26" t="s">
        <v>44</v>
      </c>
      <c r="K8" s="26" t="s">
        <v>1022</v>
      </c>
      <c r="L8" s="26" t="s">
        <v>1025</v>
      </c>
      <c r="M8" s="26" t="s">
        <v>1026</v>
      </c>
      <c r="N8" s="26" t="s">
        <v>29</v>
      </c>
      <c r="O8" s="26" t="s">
        <v>30</v>
      </c>
      <c r="P8" s="26">
        <v>90043419</v>
      </c>
      <c r="Q8" s="26" t="s">
        <v>1063</v>
      </c>
      <c r="R8" s="28">
        <v>42747</v>
      </c>
      <c r="S8" s="26">
        <v>1</v>
      </c>
      <c r="T8" s="26" t="s">
        <v>1028</v>
      </c>
      <c r="U8" s="26" t="s">
        <v>32</v>
      </c>
      <c r="V8" s="26" t="s">
        <v>1029</v>
      </c>
      <c r="W8" s="26" t="s">
        <v>1064</v>
      </c>
      <c r="X8" s="26" t="s">
        <v>1065</v>
      </c>
      <c r="Y8" s="26" t="s">
        <v>35</v>
      </c>
      <c r="Z8" s="26" t="s">
        <v>1032</v>
      </c>
      <c r="AA8" s="26" t="s">
        <v>1033</v>
      </c>
      <c r="AB8" s="26" t="s">
        <v>1034</v>
      </c>
      <c r="AC8" s="26" t="s">
        <v>1035</v>
      </c>
      <c r="AD8" s="26" t="s">
        <v>33</v>
      </c>
      <c r="AE8" s="26" t="s">
        <v>33</v>
      </c>
      <c r="AF8" s="26" t="s">
        <v>1066</v>
      </c>
      <c r="AG8" s="26" t="s">
        <v>30</v>
      </c>
      <c r="AH8" s="26">
        <v>29659875</v>
      </c>
      <c r="AI8" s="29" t="s">
        <v>1037</v>
      </c>
    </row>
    <row r="9" spans="1:35" ht="91.5" thickBot="1" x14ac:dyDescent="0.3">
      <c r="A9" s="25" t="s">
        <v>1067</v>
      </c>
      <c r="B9" s="26">
        <v>39701</v>
      </c>
      <c r="C9" s="26">
        <v>2018</v>
      </c>
      <c r="D9" s="26" t="s">
        <v>1021</v>
      </c>
      <c r="E9" s="27">
        <v>43406.497719907406</v>
      </c>
      <c r="F9" s="27">
        <v>43406.495775462965</v>
      </c>
      <c r="G9" s="26" t="s">
        <v>1022</v>
      </c>
      <c r="H9" s="26" t="s">
        <v>1023</v>
      </c>
      <c r="I9" s="26" t="s">
        <v>1024</v>
      </c>
      <c r="J9" s="26" t="s">
        <v>44</v>
      </c>
      <c r="K9" s="26" t="s">
        <v>1022</v>
      </c>
      <c r="L9" s="26" t="s">
        <v>1025</v>
      </c>
      <c r="M9" s="26" t="s">
        <v>1026</v>
      </c>
      <c r="N9" s="26" t="s">
        <v>29</v>
      </c>
      <c r="O9" s="26" t="s">
        <v>30</v>
      </c>
      <c r="P9" s="26">
        <v>43141852</v>
      </c>
      <c r="Q9" s="26" t="s">
        <v>1068</v>
      </c>
      <c r="R9" s="28">
        <v>30979</v>
      </c>
      <c r="S9" s="26">
        <v>34</v>
      </c>
      <c r="T9" s="26" t="s">
        <v>1028</v>
      </c>
      <c r="U9" s="26" t="s">
        <v>40</v>
      </c>
      <c r="V9" s="26" t="s">
        <v>1029</v>
      </c>
      <c r="W9" s="26" t="s">
        <v>1069</v>
      </c>
      <c r="X9" s="26" t="s">
        <v>1070</v>
      </c>
      <c r="Y9" s="26" t="s">
        <v>31</v>
      </c>
      <c r="Z9" s="26" t="s">
        <v>1032</v>
      </c>
      <c r="AA9" s="26" t="s">
        <v>1033</v>
      </c>
      <c r="AB9" s="26" t="s">
        <v>1034</v>
      </c>
      <c r="AC9" s="26" t="s">
        <v>1035</v>
      </c>
      <c r="AD9" s="26" t="s">
        <v>33</v>
      </c>
      <c r="AE9" s="26" t="s">
        <v>33</v>
      </c>
      <c r="AF9" s="26" t="s">
        <v>1071</v>
      </c>
      <c r="AG9" s="26" t="s">
        <v>30</v>
      </c>
      <c r="AH9" s="26">
        <v>29659875</v>
      </c>
      <c r="AI9" s="29" t="s">
        <v>1037</v>
      </c>
    </row>
    <row r="10" spans="1:35" ht="46.5" thickBot="1" x14ac:dyDescent="0.3">
      <c r="A10" s="25" t="s">
        <v>1072</v>
      </c>
      <c r="B10" s="26">
        <v>77557</v>
      </c>
      <c r="C10" s="26">
        <v>2018</v>
      </c>
      <c r="D10" s="26" t="s">
        <v>1021</v>
      </c>
      <c r="E10" s="27">
        <v>43406.549212962964</v>
      </c>
      <c r="F10" s="27">
        <v>43406.546458333331</v>
      </c>
      <c r="G10" s="26" t="s">
        <v>1022</v>
      </c>
      <c r="H10" s="26" t="s">
        <v>1023</v>
      </c>
      <c r="I10" s="26" t="s">
        <v>1024</v>
      </c>
      <c r="J10" s="26" t="s">
        <v>44</v>
      </c>
      <c r="K10" s="26" t="s">
        <v>1022</v>
      </c>
      <c r="L10" s="26" t="s">
        <v>1025</v>
      </c>
      <c r="M10" s="26" t="s">
        <v>1026</v>
      </c>
      <c r="N10" s="26" t="s">
        <v>38</v>
      </c>
      <c r="O10" s="26" t="s">
        <v>39</v>
      </c>
      <c r="P10" s="26" t="s">
        <v>1073</v>
      </c>
      <c r="Q10" s="26" t="s">
        <v>1074</v>
      </c>
      <c r="R10" s="28">
        <v>34544</v>
      </c>
      <c r="S10" s="26">
        <v>24</v>
      </c>
      <c r="T10" s="26" t="s">
        <v>1028</v>
      </c>
      <c r="U10" s="26" t="s">
        <v>40</v>
      </c>
      <c r="V10" s="26" t="s">
        <v>1059</v>
      </c>
      <c r="W10" s="26" t="s">
        <v>1075</v>
      </c>
      <c r="X10" s="26" t="s">
        <v>1076</v>
      </c>
      <c r="Y10" s="26" t="s">
        <v>35</v>
      </c>
      <c r="Z10" s="26" t="s">
        <v>1032</v>
      </c>
      <c r="AA10" s="26" t="s">
        <v>1033</v>
      </c>
      <c r="AB10" s="26" t="s">
        <v>1034</v>
      </c>
      <c r="AC10" s="26" t="s">
        <v>1043</v>
      </c>
      <c r="AD10" s="26" t="s">
        <v>33</v>
      </c>
      <c r="AE10" s="26" t="s">
        <v>51</v>
      </c>
      <c r="AF10" s="26" t="s">
        <v>1071</v>
      </c>
      <c r="AG10" s="26" t="s">
        <v>30</v>
      </c>
      <c r="AH10" s="26">
        <v>29281333</v>
      </c>
      <c r="AI10" s="29" t="s">
        <v>1045</v>
      </c>
    </row>
    <row r="11" spans="1:35" ht="46.5" thickBot="1" x14ac:dyDescent="0.3">
      <c r="A11" s="25" t="s">
        <v>1077</v>
      </c>
      <c r="B11" s="26">
        <v>28344</v>
      </c>
      <c r="C11" s="26">
        <v>2018</v>
      </c>
      <c r="D11" s="26" t="s">
        <v>1021</v>
      </c>
      <c r="E11" s="27">
        <v>43406.622361111113</v>
      </c>
      <c r="F11" s="27">
        <v>43406.620439814818</v>
      </c>
      <c r="G11" s="26" t="s">
        <v>1022</v>
      </c>
      <c r="H11" s="26" t="s">
        <v>1023</v>
      </c>
      <c r="I11" s="26" t="s">
        <v>1024</v>
      </c>
      <c r="J11" s="26" t="s">
        <v>44</v>
      </c>
      <c r="K11" s="26" t="s">
        <v>1022</v>
      </c>
      <c r="L11" s="26" t="s">
        <v>1025</v>
      </c>
      <c r="M11" s="26" t="s">
        <v>1026</v>
      </c>
      <c r="N11" s="26" t="s">
        <v>38</v>
      </c>
      <c r="O11" s="26" t="s">
        <v>30</v>
      </c>
      <c r="P11" s="26">
        <v>29388588</v>
      </c>
      <c r="Q11" s="26" t="s">
        <v>1078</v>
      </c>
      <c r="R11" s="28">
        <v>20648</v>
      </c>
      <c r="S11" s="26">
        <v>62</v>
      </c>
      <c r="T11" s="26" t="s">
        <v>1028</v>
      </c>
      <c r="U11" s="26" t="s">
        <v>40</v>
      </c>
      <c r="V11" s="26" t="s">
        <v>1029</v>
      </c>
      <c r="W11" s="26" t="s">
        <v>1079</v>
      </c>
      <c r="X11" s="26" t="s">
        <v>1080</v>
      </c>
      <c r="Y11" s="26" t="s">
        <v>56</v>
      </c>
      <c r="Z11" s="26" t="s">
        <v>1032</v>
      </c>
      <c r="AA11" s="26" t="s">
        <v>1033</v>
      </c>
      <c r="AB11" s="26" t="s">
        <v>1034</v>
      </c>
      <c r="AC11" s="26" t="s">
        <v>1043</v>
      </c>
      <c r="AD11" s="26" t="s">
        <v>33</v>
      </c>
      <c r="AE11" s="26" t="s">
        <v>33</v>
      </c>
      <c r="AF11" s="26" t="s">
        <v>1081</v>
      </c>
      <c r="AG11" s="26" t="s">
        <v>30</v>
      </c>
      <c r="AH11" s="26">
        <v>29659875</v>
      </c>
      <c r="AI11" s="29" t="s">
        <v>1037</v>
      </c>
    </row>
    <row r="12" spans="1:35" ht="46.5" thickBot="1" x14ac:dyDescent="0.3">
      <c r="A12" s="25" t="s">
        <v>1082</v>
      </c>
      <c r="B12" s="26">
        <v>64091</v>
      </c>
      <c r="C12" s="26">
        <v>2018</v>
      </c>
      <c r="D12" s="26" t="s">
        <v>1021</v>
      </c>
      <c r="E12" s="27">
        <v>43406.687314814815</v>
      </c>
      <c r="F12" s="27">
        <v>43406.685381944444</v>
      </c>
      <c r="G12" s="26" t="s">
        <v>1022</v>
      </c>
      <c r="H12" s="26" t="s">
        <v>1023</v>
      </c>
      <c r="I12" s="26" t="s">
        <v>1024</v>
      </c>
      <c r="J12" s="26" t="s">
        <v>44</v>
      </c>
      <c r="K12" s="26" t="s">
        <v>1022</v>
      </c>
      <c r="L12" s="26" t="s">
        <v>1025</v>
      </c>
      <c r="M12" s="26" t="s">
        <v>1026</v>
      </c>
      <c r="N12" s="26" t="s">
        <v>29</v>
      </c>
      <c r="O12" s="26" t="s">
        <v>30</v>
      </c>
      <c r="P12" s="26">
        <v>70948012</v>
      </c>
      <c r="Q12" s="26" t="s">
        <v>1083</v>
      </c>
      <c r="R12" s="28">
        <v>34872</v>
      </c>
      <c r="S12" s="26">
        <v>23</v>
      </c>
      <c r="T12" s="26" t="s">
        <v>1028</v>
      </c>
      <c r="U12" s="26" t="s">
        <v>40</v>
      </c>
      <c r="V12" s="26" t="s">
        <v>1029</v>
      </c>
      <c r="W12" s="26" t="s">
        <v>1084</v>
      </c>
      <c r="X12" s="26" t="s">
        <v>1085</v>
      </c>
      <c r="Y12" s="26" t="s">
        <v>35</v>
      </c>
      <c r="Z12" s="26" t="s">
        <v>1032</v>
      </c>
      <c r="AA12" s="26" t="s">
        <v>1033</v>
      </c>
      <c r="AB12" s="26" t="s">
        <v>1034</v>
      </c>
      <c r="AC12" s="26" t="s">
        <v>1035</v>
      </c>
      <c r="AD12" s="26" t="s">
        <v>33</v>
      </c>
      <c r="AE12" s="26" t="s">
        <v>33</v>
      </c>
      <c r="AF12" s="26" t="s">
        <v>1081</v>
      </c>
      <c r="AG12" s="26" t="s">
        <v>30</v>
      </c>
      <c r="AH12" s="26">
        <v>29659875</v>
      </c>
      <c r="AI12" s="29" t="s">
        <v>1037</v>
      </c>
    </row>
    <row r="13" spans="1:35" ht="57.75" thickBot="1" x14ac:dyDescent="0.3">
      <c r="A13" s="25" t="s">
        <v>1086</v>
      </c>
      <c r="B13" s="26">
        <v>55640</v>
      </c>
      <c r="C13" s="26">
        <v>2018</v>
      </c>
      <c r="D13" s="26" t="s">
        <v>1021</v>
      </c>
      <c r="E13" s="27">
        <v>43407.432893518519</v>
      </c>
      <c r="F13" s="27">
        <v>43407.430821759262</v>
      </c>
      <c r="G13" s="26" t="s">
        <v>1022</v>
      </c>
      <c r="H13" s="26" t="s">
        <v>1023</v>
      </c>
      <c r="I13" s="26" t="s">
        <v>1024</v>
      </c>
      <c r="J13" s="26" t="s">
        <v>44</v>
      </c>
      <c r="K13" s="26" t="s">
        <v>1022</v>
      </c>
      <c r="L13" s="26" t="s">
        <v>1025</v>
      </c>
      <c r="M13" s="26" t="s">
        <v>1026</v>
      </c>
      <c r="N13" s="26" t="s">
        <v>29</v>
      </c>
      <c r="O13" s="26" t="s">
        <v>30</v>
      </c>
      <c r="P13" s="26">
        <v>29239556</v>
      </c>
      <c r="Q13" s="26" t="s">
        <v>1087</v>
      </c>
      <c r="R13" s="28">
        <v>20431</v>
      </c>
      <c r="S13" s="26">
        <v>62</v>
      </c>
      <c r="T13" s="26" t="s">
        <v>1028</v>
      </c>
      <c r="U13" s="26" t="s">
        <v>40</v>
      </c>
      <c r="V13" s="26" t="s">
        <v>1029</v>
      </c>
      <c r="W13" s="26" t="s">
        <v>1088</v>
      </c>
      <c r="X13" s="26" t="s">
        <v>1089</v>
      </c>
      <c r="Y13" s="26" t="s">
        <v>35</v>
      </c>
      <c r="Z13" s="26" t="s">
        <v>1032</v>
      </c>
      <c r="AA13" s="26" t="s">
        <v>1033</v>
      </c>
      <c r="AB13" s="26" t="s">
        <v>1034</v>
      </c>
      <c r="AC13" s="26" t="s">
        <v>1035</v>
      </c>
      <c r="AD13" s="26" t="s">
        <v>33</v>
      </c>
      <c r="AE13" s="26" t="s">
        <v>33</v>
      </c>
      <c r="AF13" s="26" t="s">
        <v>1090</v>
      </c>
      <c r="AG13" s="26" t="s">
        <v>30</v>
      </c>
      <c r="AH13" s="26">
        <v>31041776</v>
      </c>
      <c r="AI13" s="29" t="s">
        <v>1091</v>
      </c>
    </row>
    <row r="14" spans="1:35" ht="69" thickBot="1" x14ac:dyDescent="0.3">
      <c r="A14" s="25" t="s">
        <v>1092</v>
      </c>
      <c r="B14" s="26">
        <v>41888</v>
      </c>
      <c r="C14" s="26">
        <v>2018</v>
      </c>
      <c r="D14" s="26" t="s">
        <v>1021</v>
      </c>
      <c r="E14" s="27">
        <v>43409.433680555558</v>
      </c>
      <c r="F14" s="27">
        <v>43409.433611111112</v>
      </c>
      <c r="G14" s="26" t="s">
        <v>1022</v>
      </c>
      <c r="H14" s="26" t="s">
        <v>1023</v>
      </c>
      <c r="I14" s="26" t="s">
        <v>1024</v>
      </c>
      <c r="J14" s="26" t="s">
        <v>44</v>
      </c>
      <c r="K14" s="26" t="s">
        <v>1022</v>
      </c>
      <c r="L14" s="26" t="s">
        <v>1025</v>
      </c>
      <c r="M14" s="26" t="s">
        <v>1026</v>
      </c>
      <c r="N14" s="26" t="s">
        <v>29</v>
      </c>
      <c r="O14" s="26" t="s">
        <v>30</v>
      </c>
      <c r="P14" s="26">
        <v>29535782</v>
      </c>
      <c r="Q14" s="26" t="s">
        <v>1093</v>
      </c>
      <c r="R14" s="28">
        <v>14842</v>
      </c>
      <c r="S14" s="26">
        <v>78</v>
      </c>
      <c r="T14" s="26" t="s">
        <v>1028</v>
      </c>
      <c r="U14" s="26" t="s">
        <v>32</v>
      </c>
      <c r="V14" s="26" t="s">
        <v>1029</v>
      </c>
      <c r="W14" s="26" t="s">
        <v>1094</v>
      </c>
      <c r="X14" s="26" t="s">
        <v>1095</v>
      </c>
      <c r="Y14" s="26" t="s">
        <v>56</v>
      </c>
      <c r="Z14" s="26" t="s">
        <v>1032</v>
      </c>
      <c r="AA14" s="26" t="s">
        <v>1033</v>
      </c>
      <c r="AB14" s="26" t="s">
        <v>1034</v>
      </c>
      <c r="AC14" s="26" t="s">
        <v>1035</v>
      </c>
      <c r="AD14" s="26" t="s">
        <v>33</v>
      </c>
      <c r="AE14" s="26" t="s">
        <v>33</v>
      </c>
      <c r="AF14" s="26" t="s">
        <v>1096</v>
      </c>
      <c r="AG14" s="26" t="s">
        <v>30</v>
      </c>
      <c r="AH14" s="26">
        <v>29659875</v>
      </c>
      <c r="AI14" s="29" t="s">
        <v>1037</v>
      </c>
    </row>
    <row r="15" spans="1:35" ht="46.5" thickBot="1" x14ac:dyDescent="0.3">
      <c r="A15" s="25" t="s">
        <v>1097</v>
      </c>
      <c r="B15" s="26">
        <v>656</v>
      </c>
      <c r="C15" s="26">
        <v>2018</v>
      </c>
      <c r="D15" s="26" t="s">
        <v>1021</v>
      </c>
      <c r="E15" s="27">
        <v>43409.453611111108</v>
      </c>
      <c r="F15" s="27">
        <v>43409.453460648147</v>
      </c>
      <c r="G15" s="26" t="s">
        <v>1022</v>
      </c>
      <c r="H15" s="26" t="s">
        <v>1023</v>
      </c>
      <c r="I15" s="26" t="s">
        <v>1024</v>
      </c>
      <c r="J15" s="26" t="s">
        <v>44</v>
      </c>
      <c r="K15" s="26" t="s">
        <v>1022</v>
      </c>
      <c r="L15" s="26" t="s">
        <v>1025</v>
      </c>
      <c r="M15" s="26" t="s">
        <v>1026</v>
      </c>
      <c r="N15" s="26" t="s">
        <v>29</v>
      </c>
      <c r="O15" s="26" t="s">
        <v>30</v>
      </c>
      <c r="P15" s="26">
        <v>29686784</v>
      </c>
      <c r="Q15" s="26" t="s">
        <v>1098</v>
      </c>
      <c r="R15" s="28">
        <v>19056</v>
      </c>
      <c r="S15" s="26">
        <v>66</v>
      </c>
      <c r="T15" s="26" t="s">
        <v>1028</v>
      </c>
      <c r="U15" s="26" t="s">
        <v>40</v>
      </c>
      <c r="V15" s="26" t="s">
        <v>1029</v>
      </c>
      <c r="W15" s="26" t="s">
        <v>1099</v>
      </c>
      <c r="X15" s="26" t="s">
        <v>1100</v>
      </c>
      <c r="Y15" s="26" t="s">
        <v>31</v>
      </c>
      <c r="Z15" s="26" t="s">
        <v>1032</v>
      </c>
      <c r="AA15" s="26" t="s">
        <v>1033</v>
      </c>
      <c r="AB15" s="26" t="s">
        <v>1034</v>
      </c>
      <c r="AC15" s="26" t="s">
        <v>1035</v>
      </c>
      <c r="AD15" s="26" t="s">
        <v>33</v>
      </c>
      <c r="AE15" s="26" t="s">
        <v>1101</v>
      </c>
      <c r="AF15" s="26" t="s">
        <v>1036</v>
      </c>
      <c r="AG15" s="26" t="s">
        <v>30</v>
      </c>
      <c r="AH15" s="26">
        <v>29281333</v>
      </c>
      <c r="AI15" s="29" t="s">
        <v>1045</v>
      </c>
    </row>
    <row r="16" spans="1:35" ht="35.25" thickBot="1" x14ac:dyDescent="0.3">
      <c r="A16" s="25" t="s">
        <v>1102</v>
      </c>
      <c r="B16" s="26">
        <v>62197</v>
      </c>
      <c r="C16" s="26">
        <v>2018</v>
      </c>
      <c r="D16" s="26" t="s">
        <v>1021</v>
      </c>
      <c r="E16" s="27">
        <v>43409.479201388887</v>
      </c>
      <c r="F16" s="27">
        <v>43409.478796296295</v>
      </c>
      <c r="G16" s="26" t="s">
        <v>1022</v>
      </c>
      <c r="H16" s="26" t="s">
        <v>1023</v>
      </c>
      <c r="I16" s="26" t="s">
        <v>1024</v>
      </c>
      <c r="J16" s="26" t="s">
        <v>44</v>
      </c>
      <c r="K16" s="26" t="s">
        <v>1022</v>
      </c>
      <c r="L16" s="26" t="s">
        <v>1025</v>
      </c>
      <c r="M16" s="26" t="s">
        <v>1026</v>
      </c>
      <c r="N16" s="26" t="s">
        <v>38</v>
      </c>
      <c r="O16" s="26" t="s">
        <v>30</v>
      </c>
      <c r="P16" s="26">
        <v>29418974</v>
      </c>
      <c r="Q16" s="26" t="s">
        <v>1103</v>
      </c>
      <c r="R16" s="28">
        <v>24760</v>
      </c>
      <c r="S16" s="26">
        <v>51</v>
      </c>
      <c r="T16" s="26" t="s">
        <v>1028</v>
      </c>
      <c r="U16" s="26" t="s">
        <v>40</v>
      </c>
      <c r="V16" s="26" t="s">
        <v>1059</v>
      </c>
      <c r="W16" s="26" t="s">
        <v>1104</v>
      </c>
      <c r="X16" s="26" t="s">
        <v>1105</v>
      </c>
      <c r="Y16" s="26" t="s">
        <v>31</v>
      </c>
      <c r="Z16" s="26" t="s">
        <v>1032</v>
      </c>
      <c r="AA16" s="26" t="s">
        <v>1033</v>
      </c>
      <c r="AB16" s="26" t="s">
        <v>1034</v>
      </c>
      <c r="AC16" s="26" t="s">
        <v>1035</v>
      </c>
      <c r="AD16" s="26" t="s">
        <v>33</v>
      </c>
      <c r="AE16" s="26" t="s">
        <v>702</v>
      </c>
      <c r="AF16" s="26" t="s">
        <v>1106</v>
      </c>
      <c r="AG16" s="26" t="s">
        <v>30</v>
      </c>
      <c r="AH16" s="26">
        <v>29281333</v>
      </c>
      <c r="AI16" s="29" t="s">
        <v>1045</v>
      </c>
    </row>
    <row r="17" spans="1:35" ht="35.25" thickBot="1" x14ac:dyDescent="0.3">
      <c r="A17" s="25" t="s">
        <v>1107</v>
      </c>
      <c r="B17" s="26">
        <v>39154</v>
      </c>
      <c r="C17" s="26">
        <v>2018</v>
      </c>
      <c r="D17" s="26" t="s">
        <v>1021</v>
      </c>
      <c r="E17" s="27">
        <v>43409.548321759263</v>
      </c>
      <c r="F17" s="27">
        <v>43409.547268518516</v>
      </c>
      <c r="G17" s="26" t="s">
        <v>1022</v>
      </c>
      <c r="H17" s="26" t="s">
        <v>1023</v>
      </c>
      <c r="I17" s="26" t="s">
        <v>1024</v>
      </c>
      <c r="J17" s="26" t="s">
        <v>44</v>
      </c>
      <c r="K17" s="26" t="s">
        <v>1022</v>
      </c>
      <c r="L17" s="26" t="s">
        <v>1025</v>
      </c>
      <c r="M17" s="26" t="s">
        <v>1026</v>
      </c>
      <c r="N17" s="26" t="s">
        <v>29</v>
      </c>
      <c r="O17" s="26" t="s">
        <v>30</v>
      </c>
      <c r="P17" s="26">
        <v>29707148</v>
      </c>
      <c r="Q17" s="26" t="s">
        <v>1108</v>
      </c>
      <c r="R17" s="28">
        <v>28286</v>
      </c>
      <c r="S17" s="26">
        <v>41</v>
      </c>
      <c r="T17" s="26" t="s">
        <v>1028</v>
      </c>
      <c r="U17" s="26" t="s">
        <v>40</v>
      </c>
      <c r="V17" s="26" t="s">
        <v>1029</v>
      </c>
      <c r="W17" s="26" t="s">
        <v>1109</v>
      </c>
      <c r="X17" s="26" t="s">
        <v>1110</v>
      </c>
      <c r="Y17" s="26" t="s">
        <v>35</v>
      </c>
      <c r="Z17" s="26" t="s">
        <v>1032</v>
      </c>
      <c r="AA17" s="26" t="s">
        <v>1033</v>
      </c>
      <c r="AB17" s="26" t="s">
        <v>1034</v>
      </c>
      <c r="AC17" s="26" t="s">
        <v>1035</v>
      </c>
      <c r="AD17" s="26" t="s">
        <v>33</v>
      </c>
      <c r="AE17" s="26" t="s">
        <v>41</v>
      </c>
      <c r="AF17" s="26" t="s">
        <v>1036</v>
      </c>
      <c r="AG17" s="26" t="s">
        <v>30</v>
      </c>
      <c r="AH17" s="26">
        <v>29659875</v>
      </c>
      <c r="AI17" s="29" t="s">
        <v>1037</v>
      </c>
    </row>
    <row r="18" spans="1:35" ht="46.5" thickBot="1" x14ac:dyDescent="0.3">
      <c r="A18" s="25" t="s">
        <v>1107</v>
      </c>
      <c r="B18" s="26">
        <v>39154</v>
      </c>
      <c r="C18" s="26">
        <v>2018</v>
      </c>
      <c r="D18" s="26" t="s">
        <v>1021</v>
      </c>
      <c r="E18" s="27">
        <v>43409.548321759263</v>
      </c>
      <c r="F18" s="27">
        <v>43409.547268518516</v>
      </c>
      <c r="G18" s="26" t="s">
        <v>1022</v>
      </c>
      <c r="H18" s="26" t="s">
        <v>1023</v>
      </c>
      <c r="I18" s="26" t="s">
        <v>1024</v>
      </c>
      <c r="J18" s="26" t="s">
        <v>44</v>
      </c>
      <c r="K18" s="26" t="s">
        <v>1022</v>
      </c>
      <c r="L18" s="26" t="s">
        <v>1025</v>
      </c>
      <c r="M18" s="26" t="s">
        <v>1026</v>
      </c>
      <c r="N18" s="26" t="s">
        <v>29</v>
      </c>
      <c r="O18" s="26" t="s">
        <v>30</v>
      </c>
      <c r="P18" s="26">
        <v>29707148</v>
      </c>
      <c r="Q18" s="26" t="s">
        <v>1108</v>
      </c>
      <c r="R18" s="28">
        <v>28286</v>
      </c>
      <c r="S18" s="26">
        <v>41</v>
      </c>
      <c r="T18" s="26" t="s">
        <v>1028</v>
      </c>
      <c r="U18" s="26" t="s">
        <v>40</v>
      </c>
      <c r="V18" s="26" t="s">
        <v>1059</v>
      </c>
      <c r="W18" s="26" t="s">
        <v>1111</v>
      </c>
      <c r="X18" s="26" t="s">
        <v>1112</v>
      </c>
      <c r="Y18" s="26" t="s">
        <v>56</v>
      </c>
      <c r="Z18" s="26" t="s">
        <v>1032</v>
      </c>
      <c r="AA18" s="26" t="s">
        <v>1033</v>
      </c>
      <c r="AB18" s="26" t="s">
        <v>1034</v>
      </c>
      <c r="AC18" s="26" t="s">
        <v>1035</v>
      </c>
      <c r="AD18" s="26" t="s">
        <v>33</v>
      </c>
      <c r="AE18" s="26" t="s">
        <v>41</v>
      </c>
      <c r="AF18" s="26" t="s">
        <v>1036</v>
      </c>
      <c r="AG18" s="26" t="s">
        <v>30</v>
      </c>
      <c r="AH18" s="26">
        <v>29659875</v>
      </c>
      <c r="AI18" s="29" t="s">
        <v>1037</v>
      </c>
    </row>
    <row r="19" spans="1:35" ht="35.25" thickBot="1" x14ac:dyDescent="0.3">
      <c r="A19" s="25" t="s">
        <v>1113</v>
      </c>
      <c r="B19" s="26">
        <v>14224</v>
      </c>
      <c r="C19" s="26">
        <v>2018</v>
      </c>
      <c r="D19" s="26" t="s">
        <v>1021</v>
      </c>
      <c r="E19" s="27">
        <v>43409.551226851851</v>
      </c>
      <c r="F19" s="27">
        <v>43409.550162037034</v>
      </c>
      <c r="G19" s="26" t="s">
        <v>1022</v>
      </c>
      <c r="H19" s="26" t="s">
        <v>1023</v>
      </c>
      <c r="I19" s="26" t="s">
        <v>1024</v>
      </c>
      <c r="J19" s="26" t="s">
        <v>44</v>
      </c>
      <c r="K19" s="26" t="s">
        <v>1022</v>
      </c>
      <c r="L19" s="26" t="s">
        <v>1025</v>
      </c>
      <c r="M19" s="26" t="s">
        <v>1026</v>
      </c>
      <c r="N19" s="26" t="s">
        <v>38</v>
      </c>
      <c r="O19" s="26" t="s">
        <v>30</v>
      </c>
      <c r="P19" s="26">
        <v>29223860</v>
      </c>
      <c r="Q19" s="26" t="s">
        <v>1114</v>
      </c>
      <c r="R19" s="28">
        <v>15482</v>
      </c>
      <c r="S19" s="26">
        <v>76</v>
      </c>
      <c r="T19" s="26" t="s">
        <v>1028</v>
      </c>
      <c r="U19" s="26" t="s">
        <v>40</v>
      </c>
      <c r="V19" s="26" t="s">
        <v>1029</v>
      </c>
      <c r="W19" s="26" t="s">
        <v>1115</v>
      </c>
      <c r="X19" s="26" t="s">
        <v>1116</v>
      </c>
      <c r="Y19" s="26" t="s">
        <v>31</v>
      </c>
      <c r="Z19" s="26" t="s">
        <v>1032</v>
      </c>
      <c r="AA19" s="26" t="s">
        <v>1033</v>
      </c>
      <c r="AB19" s="26" t="s">
        <v>1034</v>
      </c>
      <c r="AC19" s="26" t="s">
        <v>1035</v>
      </c>
      <c r="AD19" s="26" t="s">
        <v>33</v>
      </c>
      <c r="AE19" s="26" t="s">
        <v>33</v>
      </c>
      <c r="AF19" s="26" t="s">
        <v>1055</v>
      </c>
      <c r="AG19" s="26" t="s">
        <v>30</v>
      </c>
      <c r="AH19" s="26">
        <v>29659875</v>
      </c>
      <c r="AI19" s="29" t="s">
        <v>1037</v>
      </c>
    </row>
    <row r="20" spans="1:35" ht="91.5" thickBot="1" x14ac:dyDescent="0.3">
      <c r="A20" s="25" t="s">
        <v>1113</v>
      </c>
      <c r="B20" s="26">
        <v>14224</v>
      </c>
      <c r="C20" s="26">
        <v>2018</v>
      </c>
      <c r="D20" s="26" t="s">
        <v>1021</v>
      </c>
      <c r="E20" s="27">
        <v>43409.551226851851</v>
      </c>
      <c r="F20" s="27">
        <v>43409.550162037034</v>
      </c>
      <c r="G20" s="26" t="s">
        <v>1022</v>
      </c>
      <c r="H20" s="26" t="s">
        <v>1023</v>
      </c>
      <c r="I20" s="26" t="s">
        <v>1024</v>
      </c>
      <c r="J20" s="26" t="s">
        <v>44</v>
      </c>
      <c r="K20" s="26" t="s">
        <v>1022</v>
      </c>
      <c r="L20" s="26" t="s">
        <v>1025</v>
      </c>
      <c r="M20" s="26" t="s">
        <v>1026</v>
      </c>
      <c r="N20" s="26" t="s">
        <v>38</v>
      </c>
      <c r="O20" s="26" t="s">
        <v>30</v>
      </c>
      <c r="P20" s="26">
        <v>29223860</v>
      </c>
      <c r="Q20" s="26" t="s">
        <v>1114</v>
      </c>
      <c r="R20" s="28">
        <v>15482</v>
      </c>
      <c r="S20" s="26">
        <v>76</v>
      </c>
      <c r="T20" s="26" t="s">
        <v>1028</v>
      </c>
      <c r="U20" s="26" t="s">
        <v>40</v>
      </c>
      <c r="V20" s="26" t="s">
        <v>1059</v>
      </c>
      <c r="W20" s="26" t="s">
        <v>1117</v>
      </c>
      <c r="X20" s="26" t="s">
        <v>1118</v>
      </c>
      <c r="Y20" s="26" t="s">
        <v>56</v>
      </c>
      <c r="Z20" s="26" t="s">
        <v>1032</v>
      </c>
      <c r="AA20" s="26" t="s">
        <v>1033</v>
      </c>
      <c r="AB20" s="26" t="s">
        <v>1034</v>
      </c>
      <c r="AC20" s="26" t="s">
        <v>1035</v>
      </c>
      <c r="AD20" s="26" t="s">
        <v>33</v>
      </c>
      <c r="AE20" s="26" t="s">
        <v>33</v>
      </c>
      <c r="AF20" s="26" t="s">
        <v>1055</v>
      </c>
      <c r="AG20" s="26" t="s">
        <v>30</v>
      </c>
      <c r="AH20" s="26">
        <v>29659875</v>
      </c>
      <c r="AI20" s="29" t="s">
        <v>1037</v>
      </c>
    </row>
    <row r="21" spans="1:35" ht="69" thickBot="1" x14ac:dyDescent="0.3">
      <c r="A21" s="25" t="s">
        <v>1119</v>
      </c>
      <c r="B21" s="26">
        <v>27176</v>
      </c>
      <c r="C21" s="26">
        <v>2018</v>
      </c>
      <c r="D21" s="26" t="s">
        <v>1021</v>
      </c>
      <c r="E21" s="27">
        <v>43409.555532407408</v>
      </c>
      <c r="F21" s="27">
        <v>43409.554467592592</v>
      </c>
      <c r="G21" s="26" t="s">
        <v>1022</v>
      </c>
      <c r="H21" s="26" t="s">
        <v>1023</v>
      </c>
      <c r="I21" s="26" t="s">
        <v>1024</v>
      </c>
      <c r="J21" s="26" t="s">
        <v>44</v>
      </c>
      <c r="K21" s="26" t="s">
        <v>1022</v>
      </c>
      <c r="L21" s="26" t="s">
        <v>1025</v>
      </c>
      <c r="M21" s="26" t="s">
        <v>1026</v>
      </c>
      <c r="N21" s="26" t="s">
        <v>29</v>
      </c>
      <c r="O21" s="26" t="s">
        <v>30</v>
      </c>
      <c r="P21" s="26">
        <v>74859850</v>
      </c>
      <c r="Q21" s="26" t="s">
        <v>1120</v>
      </c>
      <c r="R21" s="28">
        <v>35357</v>
      </c>
      <c r="S21" s="26">
        <v>22</v>
      </c>
      <c r="T21" s="26" t="s">
        <v>1028</v>
      </c>
      <c r="U21" s="26" t="s">
        <v>32</v>
      </c>
      <c r="V21" s="26" t="s">
        <v>1029</v>
      </c>
      <c r="W21" s="26" t="s">
        <v>1030</v>
      </c>
      <c r="X21" s="26" t="s">
        <v>1031</v>
      </c>
      <c r="Y21" s="26" t="s">
        <v>31</v>
      </c>
      <c r="Z21" s="26" t="s">
        <v>1032</v>
      </c>
      <c r="AA21" s="26" t="s">
        <v>1033</v>
      </c>
      <c r="AB21" s="26" t="s">
        <v>1034</v>
      </c>
      <c r="AC21" s="26" t="s">
        <v>1035</v>
      </c>
      <c r="AD21" s="26" t="s">
        <v>33</v>
      </c>
      <c r="AE21" s="26" t="s">
        <v>33</v>
      </c>
      <c r="AF21" s="26" t="s">
        <v>1036</v>
      </c>
      <c r="AG21" s="26" t="s">
        <v>30</v>
      </c>
      <c r="AH21" s="26">
        <v>29659875</v>
      </c>
      <c r="AI21" s="29" t="s">
        <v>1037</v>
      </c>
    </row>
    <row r="22" spans="1:35" ht="46.5" thickBot="1" x14ac:dyDescent="0.3">
      <c r="A22" s="25" t="s">
        <v>1121</v>
      </c>
      <c r="B22" s="26">
        <v>18729</v>
      </c>
      <c r="C22" s="26">
        <v>2018</v>
      </c>
      <c r="D22" s="26" t="s">
        <v>1021</v>
      </c>
      <c r="E22" s="27">
        <v>43409.741157407407</v>
      </c>
      <c r="F22" s="27">
        <v>43409.740185185183</v>
      </c>
      <c r="G22" s="26" t="s">
        <v>1022</v>
      </c>
      <c r="H22" s="26" t="s">
        <v>1023</v>
      </c>
      <c r="I22" s="26" t="s">
        <v>1024</v>
      </c>
      <c r="J22" s="26" t="s">
        <v>44</v>
      </c>
      <c r="K22" s="26" t="s">
        <v>1022</v>
      </c>
      <c r="L22" s="26" t="s">
        <v>1025</v>
      </c>
      <c r="M22" s="26" t="s">
        <v>1026</v>
      </c>
      <c r="N22" s="26" t="s">
        <v>29</v>
      </c>
      <c r="O22" s="26" t="s">
        <v>30</v>
      </c>
      <c r="P22" s="26">
        <v>29702081</v>
      </c>
      <c r="Q22" s="26" t="s">
        <v>1122</v>
      </c>
      <c r="R22" s="28">
        <v>26701</v>
      </c>
      <c r="S22" s="26">
        <v>45</v>
      </c>
      <c r="T22" s="26" t="s">
        <v>1028</v>
      </c>
      <c r="U22" s="26" t="s">
        <v>32</v>
      </c>
      <c r="V22" s="26" t="s">
        <v>1029</v>
      </c>
      <c r="W22" s="26" t="s">
        <v>1123</v>
      </c>
      <c r="X22" s="26" t="s">
        <v>1124</v>
      </c>
      <c r="Y22" s="26" t="s">
        <v>56</v>
      </c>
      <c r="Z22" s="26" t="s">
        <v>1032</v>
      </c>
      <c r="AA22" s="26" t="s">
        <v>1033</v>
      </c>
      <c r="AB22" s="26" t="s">
        <v>1034</v>
      </c>
      <c r="AC22" s="26" t="s">
        <v>1035</v>
      </c>
      <c r="AD22" s="26" t="s">
        <v>33</v>
      </c>
      <c r="AE22" s="26" t="s">
        <v>33</v>
      </c>
      <c r="AF22" s="26" t="s">
        <v>1096</v>
      </c>
      <c r="AG22" s="26" t="s">
        <v>30</v>
      </c>
      <c r="AH22" s="26">
        <v>31041776</v>
      </c>
      <c r="AI22" s="29" t="s">
        <v>1091</v>
      </c>
    </row>
    <row r="23" spans="1:35" ht="46.5" thickBot="1" x14ac:dyDescent="0.3">
      <c r="A23" s="25" t="s">
        <v>1121</v>
      </c>
      <c r="B23" s="26">
        <v>18729</v>
      </c>
      <c r="C23" s="26">
        <v>2018</v>
      </c>
      <c r="D23" s="26" t="s">
        <v>1021</v>
      </c>
      <c r="E23" s="27">
        <v>43409.741157407407</v>
      </c>
      <c r="F23" s="27">
        <v>43409.740185185183</v>
      </c>
      <c r="G23" s="26" t="s">
        <v>1022</v>
      </c>
      <c r="H23" s="26" t="s">
        <v>1023</v>
      </c>
      <c r="I23" s="26" t="s">
        <v>1024</v>
      </c>
      <c r="J23" s="26" t="s">
        <v>44</v>
      </c>
      <c r="K23" s="26" t="s">
        <v>1022</v>
      </c>
      <c r="L23" s="26" t="s">
        <v>1025</v>
      </c>
      <c r="M23" s="26" t="s">
        <v>1026</v>
      </c>
      <c r="N23" s="26" t="s">
        <v>29</v>
      </c>
      <c r="O23" s="26" t="s">
        <v>30</v>
      </c>
      <c r="P23" s="26">
        <v>29702081</v>
      </c>
      <c r="Q23" s="26" t="s">
        <v>1122</v>
      </c>
      <c r="R23" s="28">
        <v>26701</v>
      </c>
      <c r="S23" s="26">
        <v>45</v>
      </c>
      <c r="T23" s="26" t="s">
        <v>1028</v>
      </c>
      <c r="U23" s="26" t="s">
        <v>32</v>
      </c>
      <c r="V23" s="26" t="s">
        <v>1059</v>
      </c>
      <c r="W23" s="26" t="s">
        <v>1125</v>
      </c>
      <c r="X23" s="26" t="s">
        <v>1126</v>
      </c>
      <c r="Y23" s="26" t="s">
        <v>35</v>
      </c>
      <c r="Z23" s="26" t="s">
        <v>1032</v>
      </c>
      <c r="AA23" s="26" t="s">
        <v>1033</v>
      </c>
      <c r="AB23" s="26" t="s">
        <v>1034</v>
      </c>
      <c r="AC23" s="26" t="s">
        <v>1035</v>
      </c>
      <c r="AD23" s="26" t="s">
        <v>33</v>
      </c>
      <c r="AE23" s="26" t="s">
        <v>33</v>
      </c>
      <c r="AF23" s="26" t="s">
        <v>1096</v>
      </c>
      <c r="AG23" s="26" t="s">
        <v>30</v>
      </c>
      <c r="AH23" s="26">
        <v>31041776</v>
      </c>
      <c r="AI23" s="29" t="s">
        <v>1091</v>
      </c>
    </row>
    <row r="24" spans="1:35" ht="46.5" thickBot="1" x14ac:dyDescent="0.3">
      <c r="A24" s="25" t="s">
        <v>1127</v>
      </c>
      <c r="B24" s="26">
        <v>38554</v>
      </c>
      <c r="C24" s="26">
        <v>2018</v>
      </c>
      <c r="D24" s="26" t="s">
        <v>1021</v>
      </c>
      <c r="E24" s="27">
        <v>43410.36241898148</v>
      </c>
      <c r="F24" s="27">
        <v>43410.361238425925</v>
      </c>
      <c r="G24" s="26" t="s">
        <v>1022</v>
      </c>
      <c r="H24" s="26" t="s">
        <v>1023</v>
      </c>
      <c r="I24" s="26" t="s">
        <v>1024</v>
      </c>
      <c r="J24" s="26" t="s">
        <v>44</v>
      </c>
      <c r="K24" s="26" t="s">
        <v>1022</v>
      </c>
      <c r="L24" s="26" t="s">
        <v>1025</v>
      </c>
      <c r="M24" s="26" t="s">
        <v>1026</v>
      </c>
      <c r="N24" s="26" t="s">
        <v>38</v>
      </c>
      <c r="O24" s="26" t="s">
        <v>30</v>
      </c>
      <c r="P24" s="26">
        <v>29696180</v>
      </c>
      <c r="Q24" s="26" t="s">
        <v>1128</v>
      </c>
      <c r="R24" s="28">
        <v>22922</v>
      </c>
      <c r="S24" s="26">
        <v>56</v>
      </c>
      <c r="T24" s="26" t="s">
        <v>1028</v>
      </c>
      <c r="U24" s="26" t="s">
        <v>40</v>
      </c>
      <c r="V24" s="26" t="s">
        <v>1029</v>
      </c>
      <c r="W24" s="26" t="s">
        <v>1129</v>
      </c>
      <c r="X24" s="26" t="s">
        <v>1130</v>
      </c>
      <c r="Y24" s="26" t="s">
        <v>35</v>
      </c>
      <c r="Z24" s="26" t="s">
        <v>1032</v>
      </c>
      <c r="AA24" s="26" t="s">
        <v>1033</v>
      </c>
      <c r="AB24" s="26" t="s">
        <v>1034</v>
      </c>
      <c r="AC24" s="26" t="s">
        <v>1035</v>
      </c>
      <c r="AD24" s="26" t="s">
        <v>33</v>
      </c>
      <c r="AE24" s="26" t="s">
        <v>60</v>
      </c>
      <c r="AF24" s="26" t="s">
        <v>1131</v>
      </c>
      <c r="AG24" s="26" t="s">
        <v>30</v>
      </c>
      <c r="AH24" s="26">
        <v>29281333</v>
      </c>
      <c r="AI24" s="29" t="s">
        <v>1045</v>
      </c>
    </row>
    <row r="25" spans="1:35" ht="35.25" thickBot="1" x14ac:dyDescent="0.3">
      <c r="A25" s="25" t="s">
        <v>1132</v>
      </c>
      <c r="B25" s="26">
        <v>10894</v>
      </c>
      <c r="C25" s="26">
        <v>2018</v>
      </c>
      <c r="D25" s="26" t="s">
        <v>1021</v>
      </c>
      <c r="E25" s="27">
        <v>43410.475995370369</v>
      </c>
      <c r="F25" s="27">
        <v>43410.47488425926</v>
      </c>
      <c r="G25" s="26" t="s">
        <v>1022</v>
      </c>
      <c r="H25" s="26" t="s">
        <v>1023</v>
      </c>
      <c r="I25" s="26" t="s">
        <v>1024</v>
      </c>
      <c r="J25" s="26" t="s">
        <v>44</v>
      </c>
      <c r="K25" s="26" t="s">
        <v>1022</v>
      </c>
      <c r="L25" s="26" t="s">
        <v>1025</v>
      </c>
      <c r="M25" s="26" t="s">
        <v>1026</v>
      </c>
      <c r="N25" s="26" t="s">
        <v>38</v>
      </c>
      <c r="O25" s="26" t="s">
        <v>30</v>
      </c>
      <c r="P25" s="26">
        <v>29572120</v>
      </c>
      <c r="Q25" s="26" t="s">
        <v>1133</v>
      </c>
      <c r="R25" s="28">
        <v>25140</v>
      </c>
      <c r="S25" s="26">
        <v>50</v>
      </c>
      <c r="T25" s="26" t="s">
        <v>1028</v>
      </c>
      <c r="U25" s="26" t="s">
        <v>40</v>
      </c>
      <c r="V25" s="26" t="s">
        <v>1029</v>
      </c>
      <c r="W25" s="26" t="s">
        <v>1134</v>
      </c>
      <c r="X25" s="26" t="s">
        <v>1135</v>
      </c>
      <c r="Y25" s="26" t="s">
        <v>56</v>
      </c>
      <c r="Z25" s="26" t="s">
        <v>1032</v>
      </c>
      <c r="AA25" s="26" t="s">
        <v>1033</v>
      </c>
      <c r="AB25" s="26" t="s">
        <v>1034</v>
      </c>
      <c r="AC25" s="26" t="s">
        <v>1035</v>
      </c>
      <c r="AD25" s="26" t="s">
        <v>33</v>
      </c>
      <c r="AE25" s="26" t="s">
        <v>33</v>
      </c>
      <c r="AF25" s="26" t="s">
        <v>1081</v>
      </c>
      <c r="AG25" s="26" t="s">
        <v>30</v>
      </c>
      <c r="AH25" s="26">
        <v>29292485</v>
      </c>
      <c r="AI25" s="29" t="s">
        <v>1136</v>
      </c>
    </row>
    <row r="26" spans="1:35" ht="35.25" thickBot="1" x14ac:dyDescent="0.3">
      <c r="A26" s="25" t="s">
        <v>1137</v>
      </c>
      <c r="B26" s="26">
        <v>25252</v>
      </c>
      <c r="C26" s="26">
        <v>2018</v>
      </c>
      <c r="D26" s="26" t="s">
        <v>1021</v>
      </c>
      <c r="E26" s="27">
        <v>43410.608703703707</v>
      </c>
      <c r="F26" s="27">
        <v>43410.60738425926</v>
      </c>
      <c r="G26" s="26" t="s">
        <v>1022</v>
      </c>
      <c r="H26" s="26" t="s">
        <v>1023</v>
      </c>
      <c r="I26" s="26" t="s">
        <v>1024</v>
      </c>
      <c r="J26" s="26" t="s">
        <v>44</v>
      </c>
      <c r="K26" s="26" t="s">
        <v>1022</v>
      </c>
      <c r="L26" s="26" t="s">
        <v>1025</v>
      </c>
      <c r="M26" s="26" t="s">
        <v>1026</v>
      </c>
      <c r="N26" s="26" t="s">
        <v>29</v>
      </c>
      <c r="O26" s="26" t="s">
        <v>30</v>
      </c>
      <c r="P26" s="26">
        <v>29692316</v>
      </c>
      <c r="Q26" s="26" t="s">
        <v>1138</v>
      </c>
      <c r="R26" s="28">
        <v>21196</v>
      </c>
      <c r="S26" s="26">
        <v>60</v>
      </c>
      <c r="T26" s="26" t="s">
        <v>1028</v>
      </c>
      <c r="U26" s="26" t="s">
        <v>40</v>
      </c>
      <c r="V26" s="26" t="s">
        <v>1059</v>
      </c>
      <c r="W26" s="26" t="s">
        <v>1139</v>
      </c>
      <c r="X26" s="26" t="s">
        <v>1140</v>
      </c>
      <c r="Y26" s="26" t="s">
        <v>56</v>
      </c>
      <c r="Z26" s="26" t="s">
        <v>1032</v>
      </c>
      <c r="AA26" s="26" t="s">
        <v>1033</v>
      </c>
      <c r="AB26" s="26" t="s">
        <v>1034</v>
      </c>
      <c r="AC26" s="26" t="s">
        <v>1035</v>
      </c>
      <c r="AD26" s="26" t="s">
        <v>33</v>
      </c>
      <c r="AE26" s="26" t="s">
        <v>796</v>
      </c>
      <c r="AF26" s="26" t="s">
        <v>1096</v>
      </c>
      <c r="AG26" s="26" t="s">
        <v>30</v>
      </c>
      <c r="AH26" s="26">
        <v>29281333</v>
      </c>
      <c r="AI26" s="29" t="s">
        <v>1045</v>
      </c>
    </row>
    <row r="27" spans="1:35" ht="35.25" thickBot="1" x14ac:dyDescent="0.3">
      <c r="A27" s="25" t="s">
        <v>1141</v>
      </c>
      <c r="B27" s="26">
        <v>25252</v>
      </c>
      <c r="C27" s="26">
        <v>2018</v>
      </c>
      <c r="D27" s="26" t="s">
        <v>1021</v>
      </c>
      <c r="E27" s="27">
        <v>43410.614652777775</v>
      </c>
      <c r="F27" s="27">
        <v>43410.613136574073</v>
      </c>
      <c r="G27" s="26" t="s">
        <v>1022</v>
      </c>
      <c r="H27" s="26" t="s">
        <v>1023</v>
      </c>
      <c r="I27" s="26" t="s">
        <v>1024</v>
      </c>
      <c r="J27" s="26" t="s">
        <v>44</v>
      </c>
      <c r="K27" s="26" t="s">
        <v>1022</v>
      </c>
      <c r="L27" s="26" t="s">
        <v>1025</v>
      </c>
      <c r="M27" s="26" t="s">
        <v>1026</v>
      </c>
      <c r="N27" s="26" t="s">
        <v>29</v>
      </c>
      <c r="O27" s="26" t="s">
        <v>30</v>
      </c>
      <c r="P27" s="26">
        <v>29692316</v>
      </c>
      <c r="Q27" s="26" t="s">
        <v>1138</v>
      </c>
      <c r="R27" s="28">
        <v>21196</v>
      </c>
      <c r="S27" s="26">
        <v>60</v>
      </c>
      <c r="T27" s="26" t="s">
        <v>1028</v>
      </c>
      <c r="U27" s="26" t="s">
        <v>40</v>
      </c>
      <c r="V27" s="26" t="s">
        <v>1142</v>
      </c>
      <c r="W27" s="26" t="s">
        <v>1139</v>
      </c>
      <c r="X27" s="26" t="s">
        <v>1140</v>
      </c>
      <c r="Y27" s="26" t="s">
        <v>56</v>
      </c>
      <c r="Z27" s="26" t="s">
        <v>1032</v>
      </c>
      <c r="AA27" s="26" t="s">
        <v>1033</v>
      </c>
      <c r="AB27" s="26" t="s">
        <v>1034</v>
      </c>
      <c r="AC27" s="26" t="s">
        <v>1035</v>
      </c>
      <c r="AD27" s="26" t="s">
        <v>33</v>
      </c>
      <c r="AE27" s="26" t="s">
        <v>795</v>
      </c>
      <c r="AF27" s="26" t="s">
        <v>1143</v>
      </c>
      <c r="AG27" s="26" t="s">
        <v>30</v>
      </c>
      <c r="AH27" s="26">
        <v>29281333</v>
      </c>
      <c r="AI27" s="29" t="s">
        <v>1045</v>
      </c>
    </row>
    <row r="28" spans="1:35" ht="35.25" thickBot="1" x14ac:dyDescent="0.3">
      <c r="A28" s="25" t="s">
        <v>1144</v>
      </c>
      <c r="B28" s="26">
        <v>65156</v>
      </c>
      <c r="C28" s="26">
        <v>2018</v>
      </c>
      <c r="D28" s="26" t="s">
        <v>1021</v>
      </c>
      <c r="E28" s="27">
        <v>43410.623784722222</v>
      </c>
      <c r="F28" s="27">
        <v>43410.622731481482</v>
      </c>
      <c r="G28" s="26" t="s">
        <v>1022</v>
      </c>
      <c r="H28" s="26" t="s">
        <v>1023</v>
      </c>
      <c r="I28" s="26" t="s">
        <v>1024</v>
      </c>
      <c r="J28" s="26" t="s">
        <v>44</v>
      </c>
      <c r="K28" s="26" t="s">
        <v>1022</v>
      </c>
      <c r="L28" s="26" t="s">
        <v>1025</v>
      </c>
      <c r="M28" s="26" t="s">
        <v>1026</v>
      </c>
      <c r="N28" s="26" t="s">
        <v>38</v>
      </c>
      <c r="O28" s="26" t="s">
        <v>30</v>
      </c>
      <c r="P28" s="26">
        <v>29411046</v>
      </c>
      <c r="Q28" s="26" t="s">
        <v>1145</v>
      </c>
      <c r="R28" s="28">
        <v>14736</v>
      </c>
      <c r="S28" s="26">
        <v>78</v>
      </c>
      <c r="T28" s="26" t="s">
        <v>1028</v>
      </c>
      <c r="U28" s="26" t="s">
        <v>40</v>
      </c>
      <c r="V28" s="26" t="s">
        <v>1029</v>
      </c>
      <c r="W28" s="26" t="s">
        <v>1146</v>
      </c>
      <c r="X28" s="26" t="s">
        <v>1147</v>
      </c>
      <c r="Y28" s="26" t="s">
        <v>35</v>
      </c>
      <c r="Z28" s="26" t="s">
        <v>1032</v>
      </c>
      <c r="AA28" s="26" t="s">
        <v>1033</v>
      </c>
      <c r="AB28" s="26" t="s">
        <v>1034</v>
      </c>
      <c r="AC28" s="26" t="s">
        <v>1035</v>
      </c>
      <c r="AD28" s="26" t="s">
        <v>33</v>
      </c>
      <c r="AE28" s="26" t="s">
        <v>33</v>
      </c>
      <c r="AF28" s="26" t="s">
        <v>1148</v>
      </c>
      <c r="AG28" s="26" t="s">
        <v>30</v>
      </c>
      <c r="AH28" s="26">
        <v>29659875</v>
      </c>
      <c r="AI28" s="29" t="s">
        <v>1037</v>
      </c>
    </row>
    <row r="29" spans="1:35" ht="46.5" thickBot="1" x14ac:dyDescent="0.3">
      <c r="A29" s="25" t="s">
        <v>1149</v>
      </c>
      <c r="B29" s="26">
        <v>74674</v>
      </c>
      <c r="C29" s="26">
        <v>2018</v>
      </c>
      <c r="D29" s="26" t="s">
        <v>1021</v>
      </c>
      <c r="E29" s="27">
        <v>43410.625578703701</v>
      </c>
      <c r="F29" s="27">
        <v>43410.624479166669</v>
      </c>
      <c r="G29" s="26" t="s">
        <v>1022</v>
      </c>
      <c r="H29" s="26" t="s">
        <v>1023</v>
      </c>
      <c r="I29" s="26" t="s">
        <v>1024</v>
      </c>
      <c r="J29" s="26" t="s">
        <v>44</v>
      </c>
      <c r="K29" s="26" t="s">
        <v>1022</v>
      </c>
      <c r="L29" s="26" t="s">
        <v>1025</v>
      </c>
      <c r="M29" s="26" t="s">
        <v>1026</v>
      </c>
      <c r="N29" s="26" t="s">
        <v>38</v>
      </c>
      <c r="O29" s="26" t="s">
        <v>30</v>
      </c>
      <c r="P29" s="26">
        <v>43309437</v>
      </c>
      <c r="Q29" s="26" t="s">
        <v>1150</v>
      </c>
      <c r="R29" s="28">
        <v>30926</v>
      </c>
      <c r="S29" s="26">
        <v>34</v>
      </c>
      <c r="T29" s="26" t="s">
        <v>1028</v>
      </c>
      <c r="U29" s="26" t="s">
        <v>32</v>
      </c>
      <c r="V29" s="26" t="s">
        <v>1029</v>
      </c>
      <c r="W29" s="26" t="s">
        <v>1151</v>
      </c>
      <c r="X29" s="26" t="s">
        <v>1152</v>
      </c>
      <c r="Y29" s="26" t="s">
        <v>35</v>
      </c>
      <c r="Z29" s="26" t="s">
        <v>1032</v>
      </c>
      <c r="AA29" s="26" t="s">
        <v>1033</v>
      </c>
      <c r="AB29" s="26" t="s">
        <v>1034</v>
      </c>
      <c r="AC29" s="26" t="s">
        <v>1035</v>
      </c>
      <c r="AD29" s="26" t="s">
        <v>33</v>
      </c>
      <c r="AE29" s="26" t="s">
        <v>33</v>
      </c>
      <c r="AF29" s="26" t="s">
        <v>1055</v>
      </c>
      <c r="AG29" s="26" t="s">
        <v>30</v>
      </c>
      <c r="AH29" s="26">
        <v>41829818</v>
      </c>
      <c r="AI29" s="29" t="s">
        <v>1153</v>
      </c>
    </row>
    <row r="30" spans="1:35" ht="46.5" thickBot="1" x14ac:dyDescent="0.3">
      <c r="A30" s="25" t="s">
        <v>1154</v>
      </c>
      <c r="B30" s="26">
        <v>80432</v>
      </c>
      <c r="C30" s="26">
        <v>2018</v>
      </c>
      <c r="D30" s="26" t="s">
        <v>1021</v>
      </c>
      <c r="E30" s="27">
        <v>43410.634351851855</v>
      </c>
      <c r="F30" s="27">
        <v>43410.633240740739</v>
      </c>
      <c r="G30" s="26" t="s">
        <v>1022</v>
      </c>
      <c r="H30" s="26" t="s">
        <v>1023</v>
      </c>
      <c r="I30" s="26" t="s">
        <v>1024</v>
      </c>
      <c r="J30" s="26" t="s">
        <v>44</v>
      </c>
      <c r="K30" s="26" t="s">
        <v>1022</v>
      </c>
      <c r="L30" s="26" t="s">
        <v>1025</v>
      </c>
      <c r="M30" s="26" t="s">
        <v>1026</v>
      </c>
      <c r="N30" s="26" t="s">
        <v>38</v>
      </c>
      <c r="O30" s="26" t="s">
        <v>30</v>
      </c>
      <c r="P30" s="26">
        <v>41488352</v>
      </c>
      <c r="Q30" s="26" t="s">
        <v>1155</v>
      </c>
      <c r="R30" s="28">
        <v>28272</v>
      </c>
      <c r="S30" s="26">
        <v>41</v>
      </c>
      <c r="T30" s="26" t="s">
        <v>1028</v>
      </c>
      <c r="U30" s="26" t="s">
        <v>32</v>
      </c>
      <c r="V30" s="26" t="s">
        <v>1059</v>
      </c>
      <c r="W30" s="26" t="s">
        <v>1156</v>
      </c>
      <c r="X30" s="26" t="s">
        <v>1157</v>
      </c>
      <c r="Y30" s="26" t="s">
        <v>56</v>
      </c>
      <c r="Z30" s="26" t="s">
        <v>1032</v>
      </c>
      <c r="AA30" s="26" t="s">
        <v>1033</v>
      </c>
      <c r="AB30" s="26" t="s">
        <v>1034</v>
      </c>
      <c r="AC30" s="26" t="s">
        <v>1035</v>
      </c>
      <c r="AD30" s="26" t="s">
        <v>33</v>
      </c>
      <c r="AE30" s="26" t="s">
        <v>555</v>
      </c>
      <c r="AF30" s="26" t="s">
        <v>1055</v>
      </c>
      <c r="AG30" s="26" t="s">
        <v>30</v>
      </c>
      <c r="AH30" s="26">
        <v>41829818</v>
      </c>
      <c r="AI30" s="29" t="s">
        <v>1153</v>
      </c>
    </row>
    <row r="31" spans="1:35" ht="69" thickBot="1" x14ac:dyDescent="0.3">
      <c r="A31" s="25" t="s">
        <v>1158</v>
      </c>
      <c r="B31" s="26">
        <v>56031</v>
      </c>
      <c r="C31" s="26">
        <v>2018</v>
      </c>
      <c r="D31" s="26" t="s">
        <v>1021</v>
      </c>
      <c r="E31" s="27">
        <v>43410.691562499997</v>
      </c>
      <c r="F31" s="27">
        <v>43410.690451388888</v>
      </c>
      <c r="G31" s="26" t="s">
        <v>1022</v>
      </c>
      <c r="H31" s="26" t="s">
        <v>1023</v>
      </c>
      <c r="I31" s="26" t="s">
        <v>1024</v>
      </c>
      <c r="J31" s="26" t="s">
        <v>44</v>
      </c>
      <c r="K31" s="26" t="s">
        <v>1022</v>
      </c>
      <c r="L31" s="26" t="s">
        <v>1025</v>
      </c>
      <c r="M31" s="26" t="s">
        <v>1026</v>
      </c>
      <c r="N31" s="26" t="s">
        <v>29</v>
      </c>
      <c r="O31" s="26" t="s">
        <v>30</v>
      </c>
      <c r="P31" s="26">
        <v>62932727</v>
      </c>
      <c r="Q31" s="26" t="s">
        <v>1159</v>
      </c>
      <c r="R31" s="28">
        <v>40821</v>
      </c>
      <c r="S31" s="26">
        <v>7</v>
      </c>
      <c r="T31" s="26" t="s">
        <v>1028</v>
      </c>
      <c r="U31" s="26" t="s">
        <v>40</v>
      </c>
      <c r="V31" s="26" t="s">
        <v>1142</v>
      </c>
      <c r="W31" s="26" t="s">
        <v>1030</v>
      </c>
      <c r="X31" s="26" t="s">
        <v>1031</v>
      </c>
      <c r="Y31" s="26" t="s">
        <v>35</v>
      </c>
      <c r="Z31" s="26" t="s">
        <v>1032</v>
      </c>
      <c r="AA31" s="26" t="s">
        <v>1033</v>
      </c>
      <c r="AB31" s="26" t="s">
        <v>1034</v>
      </c>
      <c r="AC31" s="26" t="s">
        <v>1035</v>
      </c>
      <c r="AD31" s="26" t="s">
        <v>33</v>
      </c>
      <c r="AE31" s="26" t="s">
        <v>33</v>
      </c>
      <c r="AF31" s="26" t="s">
        <v>1036</v>
      </c>
      <c r="AG31" s="26" t="s">
        <v>30</v>
      </c>
      <c r="AH31" s="26">
        <v>41829818</v>
      </c>
      <c r="AI31" s="29" t="s">
        <v>1153</v>
      </c>
    </row>
    <row r="32" spans="1:35" ht="35.25" thickBot="1" x14ac:dyDescent="0.3">
      <c r="A32" s="25" t="s">
        <v>1160</v>
      </c>
      <c r="B32" s="26">
        <v>5434</v>
      </c>
      <c r="C32" s="26">
        <v>2018</v>
      </c>
      <c r="D32" s="26" t="s">
        <v>1021</v>
      </c>
      <c r="E32" s="27">
        <v>43410.709537037037</v>
      </c>
      <c r="F32" s="27">
        <v>43410.70784722222</v>
      </c>
      <c r="G32" s="26" t="s">
        <v>1022</v>
      </c>
      <c r="H32" s="26" t="s">
        <v>1023</v>
      </c>
      <c r="I32" s="26" t="s">
        <v>1024</v>
      </c>
      <c r="J32" s="26" t="s">
        <v>44</v>
      </c>
      <c r="K32" s="26" t="s">
        <v>1022</v>
      </c>
      <c r="L32" s="26" t="s">
        <v>1025</v>
      </c>
      <c r="M32" s="26" t="s">
        <v>1026</v>
      </c>
      <c r="N32" s="26" t="s">
        <v>29</v>
      </c>
      <c r="O32" s="26" t="s">
        <v>30</v>
      </c>
      <c r="P32" s="26">
        <v>29232471</v>
      </c>
      <c r="Q32" s="26" t="s">
        <v>1161</v>
      </c>
      <c r="R32" s="28">
        <v>22052</v>
      </c>
      <c r="S32" s="26">
        <v>58</v>
      </c>
      <c r="T32" s="26" t="s">
        <v>1028</v>
      </c>
      <c r="U32" s="26" t="s">
        <v>32</v>
      </c>
      <c r="V32" s="26" t="s">
        <v>1162</v>
      </c>
      <c r="W32" s="26" t="s">
        <v>1048</v>
      </c>
      <c r="X32" s="26" t="s">
        <v>1049</v>
      </c>
      <c r="Y32" s="26" t="s">
        <v>56</v>
      </c>
      <c r="Z32" s="26" t="s">
        <v>1032</v>
      </c>
      <c r="AA32" s="26" t="s">
        <v>1033</v>
      </c>
      <c r="AB32" s="26" t="s">
        <v>1034</v>
      </c>
      <c r="AC32" s="26" t="s">
        <v>1035</v>
      </c>
      <c r="AD32" s="26" t="s">
        <v>33</v>
      </c>
      <c r="AE32" s="26" t="s">
        <v>796</v>
      </c>
      <c r="AF32" s="26" t="s">
        <v>1050</v>
      </c>
      <c r="AG32" s="26" t="s">
        <v>30</v>
      </c>
      <c r="AH32" s="26">
        <v>29281333</v>
      </c>
      <c r="AI32" s="29" t="s">
        <v>1045</v>
      </c>
    </row>
    <row r="33" spans="1:35" ht="46.5" thickBot="1" x14ac:dyDescent="0.3">
      <c r="A33" s="25" t="s">
        <v>1160</v>
      </c>
      <c r="B33" s="26">
        <v>5434</v>
      </c>
      <c r="C33" s="26">
        <v>2018</v>
      </c>
      <c r="D33" s="26" t="s">
        <v>1021</v>
      </c>
      <c r="E33" s="27">
        <v>43410.709537037037</v>
      </c>
      <c r="F33" s="27">
        <v>43410.70784722222</v>
      </c>
      <c r="G33" s="26" t="s">
        <v>1022</v>
      </c>
      <c r="H33" s="26" t="s">
        <v>1023</v>
      </c>
      <c r="I33" s="26" t="s">
        <v>1024</v>
      </c>
      <c r="J33" s="26" t="s">
        <v>44</v>
      </c>
      <c r="K33" s="26" t="s">
        <v>1022</v>
      </c>
      <c r="L33" s="26" t="s">
        <v>1025</v>
      </c>
      <c r="M33" s="26" t="s">
        <v>1026</v>
      </c>
      <c r="N33" s="26" t="s">
        <v>29</v>
      </c>
      <c r="O33" s="26" t="s">
        <v>30</v>
      </c>
      <c r="P33" s="26">
        <v>29232471</v>
      </c>
      <c r="Q33" s="26" t="s">
        <v>1161</v>
      </c>
      <c r="R33" s="28">
        <v>22052</v>
      </c>
      <c r="S33" s="26">
        <v>58</v>
      </c>
      <c r="T33" s="26" t="s">
        <v>1028</v>
      </c>
      <c r="U33" s="26" t="s">
        <v>32</v>
      </c>
      <c r="V33" s="26" t="s">
        <v>1163</v>
      </c>
      <c r="W33" s="26" t="s">
        <v>1164</v>
      </c>
      <c r="X33" s="26" t="s">
        <v>1165</v>
      </c>
      <c r="Y33" s="26" t="s">
        <v>56</v>
      </c>
      <c r="Z33" s="26" t="s">
        <v>1032</v>
      </c>
      <c r="AA33" s="26" t="s">
        <v>1033</v>
      </c>
      <c r="AB33" s="26" t="s">
        <v>1034</v>
      </c>
      <c r="AC33" s="26" t="s">
        <v>1035</v>
      </c>
      <c r="AD33" s="26" t="s">
        <v>33</v>
      </c>
      <c r="AE33" s="26" t="s">
        <v>796</v>
      </c>
      <c r="AF33" s="26" t="s">
        <v>1050</v>
      </c>
      <c r="AG33" s="26" t="s">
        <v>30</v>
      </c>
      <c r="AH33" s="26">
        <v>29281333</v>
      </c>
      <c r="AI33" s="29" t="s">
        <v>1045</v>
      </c>
    </row>
    <row r="34" spans="1:35" ht="46.5" thickBot="1" x14ac:dyDescent="0.3">
      <c r="A34" s="25" t="s">
        <v>1166</v>
      </c>
      <c r="B34" s="26">
        <v>51087</v>
      </c>
      <c r="C34" s="26">
        <v>2018</v>
      </c>
      <c r="D34" s="26" t="s">
        <v>1021</v>
      </c>
      <c r="E34" s="27">
        <v>43410.728495370371</v>
      </c>
      <c r="F34" s="27">
        <v>43410.726597222223</v>
      </c>
      <c r="G34" s="26" t="s">
        <v>1022</v>
      </c>
      <c r="H34" s="26" t="s">
        <v>1023</v>
      </c>
      <c r="I34" s="26" t="s">
        <v>1024</v>
      </c>
      <c r="J34" s="26" t="s">
        <v>44</v>
      </c>
      <c r="K34" s="26" t="s">
        <v>1022</v>
      </c>
      <c r="L34" s="26" t="s">
        <v>1025</v>
      </c>
      <c r="M34" s="26" t="s">
        <v>1026</v>
      </c>
      <c r="N34" s="26" t="s">
        <v>38</v>
      </c>
      <c r="O34" s="26" t="s">
        <v>30</v>
      </c>
      <c r="P34" s="26">
        <v>29696042</v>
      </c>
      <c r="Q34" s="26" t="s">
        <v>1167</v>
      </c>
      <c r="R34" s="28">
        <v>21199</v>
      </c>
      <c r="S34" s="26">
        <v>60</v>
      </c>
      <c r="T34" s="26" t="s">
        <v>1028</v>
      </c>
      <c r="U34" s="26" t="s">
        <v>32</v>
      </c>
      <c r="V34" s="26" t="s">
        <v>1168</v>
      </c>
      <c r="W34" s="26" t="s">
        <v>1169</v>
      </c>
      <c r="X34" s="26" t="s">
        <v>1170</v>
      </c>
      <c r="Y34" s="26" t="s">
        <v>35</v>
      </c>
      <c r="Z34" s="26" t="s">
        <v>1032</v>
      </c>
      <c r="AA34" s="26" t="s">
        <v>1033</v>
      </c>
      <c r="AB34" s="26" t="s">
        <v>1034</v>
      </c>
      <c r="AC34" s="26" t="s">
        <v>1035</v>
      </c>
      <c r="AD34" s="26" t="s">
        <v>33</v>
      </c>
      <c r="AE34" s="26" t="s">
        <v>63</v>
      </c>
      <c r="AF34" s="26" t="s">
        <v>1171</v>
      </c>
      <c r="AG34" s="26" t="s">
        <v>30</v>
      </c>
      <c r="AH34" s="26">
        <v>29281333</v>
      </c>
      <c r="AI34" s="29" t="s">
        <v>1045</v>
      </c>
    </row>
    <row r="35" spans="1:35" ht="46.5" thickBot="1" x14ac:dyDescent="0.3">
      <c r="A35" s="25" t="s">
        <v>1172</v>
      </c>
      <c r="B35" s="26">
        <v>46029</v>
      </c>
      <c r="C35" s="26">
        <v>2018</v>
      </c>
      <c r="D35" s="26" t="s">
        <v>1021</v>
      </c>
      <c r="E35" s="27">
        <v>43410.72991898148</v>
      </c>
      <c r="F35" s="27">
        <v>43410.728865740741</v>
      </c>
      <c r="G35" s="26" t="s">
        <v>1022</v>
      </c>
      <c r="H35" s="26" t="s">
        <v>1023</v>
      </c>
      <c r="I35" s="26" t="s">
        <v>1024</v>
      </c>
      <c r="J35" s="26" t="s">
        <v>44</v>
      </c>
      <c r="K35" s="26" t="s">
        <v>1022</v>
      </c>
      <c r="L35" s="26" t="s">
        <v>1025</v>
      </c>
      <c r="M35" s="26" t="s">
        <v>1026</v>
      </c>
      <c r="N35" s="26" t="s">
        <v>38</v>
      </c>
      <c r="O35" s="26" t="s">
        <v>30</v>
      </c>
      <c r="P35" s="26">
        <v>29255419</v>
      </c>
      <c r="Q35" s="26" t="s">
        <v>1173</v>
      </c>
      <c r="R35" s="28">
        <v>22435</v>
      </c>
      <c r="S35" s="26">
        <v>57</v>
      </c>
      <c r="T35" s="26" t="s">
        <v>1028</v>
      </c>
      <c r="U35" s="26" t="s">
        <v>40</v>
      </c>
      <c r="V35" s="26" t="s">
        <v>1029</v>
      </c>
      <c r="W35" s="26" t="s">
        <v>1048</v>
      </c>
      <c r="X35" s="26" t="s">
        <v>1049</v>
      </c>
      <c r="Y35" s="26" t="s">
        <v>31</v>
      </c>
      <c r="Z35" s="26" t="s">
        <v>1032</v>
      </c>
      <c r="AA35" s="26" t="s">
        <v>1033</v>
      </c>
      <c r="AB35" s="26" t="s">
        <v>1034</v>
      </c>
      <c r="AC35" s="26" t="s">
        <v>1043</v>
      </c>
      <c r="AD35" s="26" t="s">
        <v>33</v>
      </c>
      <c r="AE35" s="26" t="s">
        <v>41</v>
      </c>
      <c r="AF35" s="26" t="s">
        <v>1174</v>
      </c>
      <c r="AG35" s="26" t="s">
        <v>30</v>
      </c>
      <c r="AH35" s="26">
        <v>29659875</v>
      </c>
      <c r="AI35" s="29" t="s">
        <v>1037</v>
      </c>
    </row>
    <row r="36" spans="1:35" ht="46.5" thickBot="1" x14ac:dyDescent="0.3">
      <c r="A36" s="25" t="s">
        <v>1172</v>
      </c>
      <c r="B36" s="26">
        <v>46029</v>
      </c>
      <c r="C36" s="26">
        <v>2018</v>
      </c>
      <c r="D36" s="26" t="s">
        <v>1021</v>
      </c>
      <c r="E36" s="27">
        <v>43410.72991898148</v>
      </c>
      <c r="F36" s="27">
        <v>43410.728865740741</v>
      </c>
      <c r="G36" s="26" t="s">
        <v>1022</v>
      </c>
      <c r="H36" s="26" t="s">
        <v>1023</v>
      </c>
      <c r="I36" s="26" t="s">
        <v>1024</v>
      </c>
      <c r="J36" s="26" t="s">
        <v>44</v>
      </c>
      <c r="K36" s="26" t="s">
        <v>1022</v>
      </c>
      <c r="L36" s="26" t="s">
        <v>1025</v>
      </c>
      <c r="M36" s="26" t="s">
        <v>1026</v>
      </c>
      <c r="N36" s="26" t="s">
        <v>38</v>
      </c>
      <c r="O36" s="26" t="s">
        <v>30</v>
      </c>
      <c r="P36" s="26">
        <v>29255419</v>
      </c>
      <c r="Q36" s="26" t="s">
        <v>1173</v>
      </c>
      <c r="R36" s="28">
        <v>22435</v>
      </c>
      <c r="S36" s="26">
        <v>57</v>
      </c>
      <c r="T36" s="26" t="s">
        <v>1028</v>
      </c>
      <c r="U36" s="26" t="s">
        <v>40</v>
      </c>
      <c r="V36" s="26" t="s">
        <v>1059</v>
      </c>
      <c r="W36" s="26" t="s">
        <v>1175</v>
      </c>
      <c r="X36" s="26" t="s">
        <v>1176</v>
      </c>
      <c r="Y36" s="26" t="s">
        <v>35</v>
      </c>
      <c r="Z36" s="26" t="s">
        <v>1032</v>
      </c>
      <c r="AA36" s="26" t="s">
        <v>1033</v>
      </c>
      <c r="AB36" s="26" t="s">
        <v>1034</v>
      </c>
      <c r="AC36" s="26" t="s">
        <v>1043</v>
      </c>
      <c r="AD36" s="26" t="s">
        <v>33</v>
      </c>
      <c r="AE36" s="26" t="s">
        <v>41</v>
      </c>
      <c r="AF36" s="26" t="s">
        <v>1174</v>
      </c>
      <c r="AG36" s="26" t="s">
        <v>30</v>
      </c>
      <c r="AH36" s="26">
        <v>29659875</v>
      </c>
      <c r="AI36" s="29" t="s">
        <v>1037</v>
      </c>
    </row>
    <row r="37" spans="1:35" ht="80.25" thickBot="1" x14ac:dyDescent="0.3">
      <c r="A37" s="25" t="s">
        <v>1177</v>
      </c>
      <c r="B37" s="26">
        <v>15330</v>
      </c>
      <c r="C37" s="26">
        <v>2018</v>
      </c>
      <c r="D37" s="26" t="s">
        <v>1021</v>
      </c>
      <c r="E37" s="27">
        <v>43411.658819444441</v>
      </c>
      <c r="F37" s="27">
        <v>43411.657685185186</v>
      </c>
      <c r="G37" s="26" t="s">
        <v>1022</v>
      </c>
      <c r="H37" s="26" t="s">
        <v>1023</v>
      </c>
      <c r="I37" s="26" t="s">
        <v>1024</v>
      </c>
      <c r="J37" s="26" t="s">
        <v>44</v>
      </c>
      <c r="K37" s="26" t="s">
        <v>1022</v>
      </c>
      <c r="L37" s="26" t="s">
        <v>1025</v>
      </c>
      <c r="M37" s="26" t="s">
        <v>1026</v>
      </c>
      <c r="N37" s="26" t="s">
        <v>29</v>
      </c>
      <c r="O37" s="26" t="s">
        <v>30</v>
      </c>
      <c r="P37" s="26">
        <v>42092263</v>
      </c>
      <c r="Q37" s="26" t="s">
        <v>1178</v>
      </c>
      <c r="R37" s="28">
        <v>30468</v>
      </c>
      <c r="S37" s="26">
        <v>35</v>
      </c>
      <c r="T37" s="26" t="s">
        <v>1028</v>
      </c>
      <c r="U37" s="26" t="s">
        <v>32</v>
      </c>
      <c r="V37" s="26" t="s">
        <v>1029</v>
      </c>
      <c r="W37" s="26" t="s">
        <v>1179</v>
      </c>
      <c r="X37" s="26" t="s">
        <v>1180</v>
      </c>
      <c r="Y37" s="26" t="s">
        <v>56</v>
      </c>
      <c r="Z37" s="26" t="s">
        <v>1032</v>
      </c>
      <c r="AA37" s="26" t="s">
        <v>1033</v>
      </c>
      <c r="AB37" s="26" t="s">
        <v>1034</v>
      </c>
      <c r="AC37" s="26" t="s">
        <v>1035</v>
      </c>
      <c r="AD37" s="26" t="s">
        <v>33</v>
      </c>
      <c r="AE37" s="26" t="s">
        <v>33</v>
      </c>
      <c r="AF37" s="26" t="s">
        <v>1096</v>
      </c>
      <c r="AG37" s="26" t="s">
        <v>30</v>
      </c>
      <c r="AH37" s="26">
        <v>31041776</v>
      </c>
      <c r="AI37" s="29" t="s">
        <v>1091</v>
      </c>
    </row>
    <row r="38" spans="1:35" ht="46.5" thickBot="1" x14ac:dyDescent="0.3">
      <c r="A38" s="25" t="s">
        <v>1181</v>
      </c>
      <c r="B38" s="26">
        <v>31092</v>
      </c>
      <c r="C38" s="26">
        <v>2018</v>
      </c>
      <c r="D38" s="26" t="s">
        <v>1021</v>
      </c>
      <c r="E38" s="27">
        <v>43412.375844907408</v>
      </c>
      <c r="F38" s="27">
        <v>43412.374814814815</v>
      </c>
      <c r="G38" s="26" t="s">
        <v>1022</v>
      </c>
      <c r="H38" s="26" t="s">
        <v>1023</v>
      </c>
      <c r="I38" s="26" t="s">
        <v>1024</v>
      </c>
      <c r="J38" s="26" t="s">
        <v>44</v>
      </c>
      <c r="K38" s="26" t="s">
        <v>1022</v>
      </c>
      <c r="L38" s="26" t="s">
        <v>1025</v>
      </c>
      <c r="M38" s="26" t="s">
        <v>1026</v>
      </c>
      <c r="N38" s="26" t="s">
        <v>29</v>
      </c>
      <c r="O38" s="26" t="s">
        <v>30</v>
      </c>
      <c r="P38" s="26">
        <v>29610108</v>
      </c>
      <c r="Q38" s="26" t="s">
        <v>1182</v>
      </c>
      <c r="R38" s="28">
        <v>23385</v>
      </c>
      <c r="S38" s="26">
        <v>54</v>
      </c>
      <c r="T38" s="26" t="s">
        <v>1028</v>
      </c>
      <c r="U38" s="26" t="s">
        <v>32</v>
      </c>
      <c r="V38" s="26" t="s">
        <v>1029</v>
      </c>
      <c r="W38" s="26" t="s">
        <v>1183</v>
      </c>
      <c r="X38" s="26" t="s">
        <v>1184</v>
      </c>
      <c r="Y38" s="26" t="s">
        <v>35</v>
      </c>
      <c r="Z38" s="26" t="s">
        <v>1032</v>
      </c>
      <c r="AA38" s="26" t="s">
        <v>1033</v>
      </c>
      <c r="AB38" s="26" t="s">
        <v>1034</v>
      </c>
      <c r="AC38" s="26" t="s">
        <v>1035</v>
      </c>
      <c r="AD38" s="26" t="s">
        <v>33</v>
      </c>
      <c r="AE38" s="26" t="s">
        <v>33</v>
      </c>
      <c r="AF38" s="26" t="s">
        <v>1185</v>
      </c>
      <c r="AG38" s="26" t="s">
        <v>30</v>
      </c>
      <c r="AH38" s="26">
        <v>29659875</v>
      </c>
      <c r="AI38" s="29" t="s">
        <v>1037</v>
      </c>
    </row>
    <row r="39" spans="1:35" ht="57.75" thickBot="1" x14ac:dyDescent="0.3">
      <c r="A39" s="25" t="s">
        <v>1186</v>
      </c>
      <c r="B39" s="26">
        <v>5357</v>
      </c>
      <c r="C39" s="26">
        <v>2018</v>
      </c>
      <c r="D39" s="26" t="s">
        <v>1021</v>
      </c>
      <c r="E39" s="27">
        <v>43412.426932870374</v>
      </c>
      <c r="F39" s="27">
        <v>43412.425879629627</v>
      </c>
      <c r="G39" s="26" t="s">
        <v>1022</v>
      </c>
      <c r="H39" s="26" t="s">
        <v>1023</v>
      </c>
      <c r="I39" s="26" t="s">
        <v>1024</v>
      </c>
      <c r="J39" s="26" t="s">
        <v>44</v>
      </c>
      <c r="K39" s="26" t="s">
        <v>1022</v>
      </c>
      <c r="L39" s="26" t="s">
        <v>1025</v>
      </c>
      <c r="M39" s="26" t="s">
        <v>1026</v>
      </c>
      <c r="N39" s="26" t="s">
        <v>38</v>
      </c>
      <c r="O39" s="26" t="s">
        <v>30</v>
      </c>
      <c r="P39" s="26">
        <v>73374836</v>
      </c>
      <c r="Q39" s="26" t="s">
        <v>1187</v>
      </c>
      <c r="R39" s="28">
        <v>36091</v>
      </c>
      <c r="S39" s="26">
        <v>20</v>
      </c>
      <c r="T39" s="26" t="s">
        <v>1028</v>
      </c>
      <c r="U39" s="26" t="s">
        <v>32</v>
      </c>
      <c r="V39" s="26" t="s">
        <v>1029</v>
      </c>
      <c r="W39" s="26" t="s">
        <v>1188</v>
      </c>
      <c r="X39" s="26" t="s">
        <v>1189</v>
      </c>
      <c r="Y39" s="26" t="s">
        <v>35</v>
      </c>
      <c r="Z39" s="26" t="s">
        <v>1032</v>
      </c>
      <c r="AA39" s="26" t="s">
        <v>1033</v>
      </c>
      <c r="AB39" s="26" t="s">
        <v>1034</v>
      </c>
      <c r="AC39" s="26" t="s">
        <v>1035</v>
      </c>
      <c r="AD39" s="26" t="s">
        <v>33</v>
      </c>
      <c r="AE39" s="26" t="s">
        <v>33</v>
      </c>
      <c r="AF39" s="26" t="s">
        <v>1050</v>
      </c>
      <c r="AG39" s="26" t="s">
        <v>30</v>
      </c>
      <c r="AH39" s="26">
        <v>29659875</v>
      </c>
      <c r="AI39" s="29" t="s">
        <v>1037</v>
      </c>
    </row>
    <row r="40" spans="1:35" ht="69" thickBot="1" x14ac:dyDescent="0.3">
      <c r="A40" s="25" t="s">
        <v>1190</v>
      </c>
      <c r="B40" s="26">
        <v>5357</v>
      </c>
      <c r="C40" s="26">
        <v>2018</v>
      </c>
      <c r="D40" s="26" t="s">
        <v>1021</v>
      </c>
      <c r="E40" s="27">
        <v>43412.433182870373</v>
      </c>
      <c r="F40" s="27">
        <v>43412.432141203702</v>
      </c>
      <c r="G40" s="26" t="s">
        <v>1022</v>
      </c>
      <c r="H40" s="26" t="s">
        <v>1023</v>
      </c>
      <c r="I40" s="26" t="s">
        <v>1024</v>
      </c>
      <c r="J40" s="26" t="s">
        <v>44</v>
      </c>
      <c r="K40" s="26" t="s">
        <v>1022</v>
      </c>
      <c r="L40" s="26" t="s">
        <v>1025</v>
      </c>
      <c r="M40" s="26" t="s">
        <v>1026</v>
      </c>
      <c r="N40" s="26" t="s">
        <v>29</v>
      </c>
      <c r="O40" s="26" t="s">
        <v>30</v>
      </c>
      <c r="P40" s="26">
        <v>73374836</v>
      </c>
      <c r="Q40" s="26" t="s">
        <v>1187</v>
      </c>
      <c r="R40" s="28">
        <v>36091</v>
      </c>
      <c r="S40" s="26">
        <v>20</v>
      </c>
      <c r="T40" s="26" t="s">
        <v>1028</v>
      </c>
      <c r="U40" s="26" t="s">
        <v>32</v>
      </c>
      <c r="V40" s="26" t="s">
        <v>1029</v>
      </c>
      <c r="W40" s="26" t="s">
        <v>1030</v>
      </c>
      <c r="X40" s="26" t="s">
        <v>1031</v>
      </c>
      <c r="Y40" s="26" t="s">
        <v>31</v>
      </c>
      <c r="Z40" s="26" t="s">
        <v>1032</v>
      </c>
      <c r="AA40" s="26" t="s">
        <v>1033</v>
      </c>
      <c r="AB40" s="26" t="s">
        <v>1034</v>
      </c>
      <c r="AC40" s="26" t="s">
        <v>1035</v>
      </c>
      <c r="AD40" s="26" t="s">
        <v>33</v>
      </c>
      <c r="AE40" s="26" t="s">
        <v>33</v>
      </c>
      <c r="AF40" s="26" t="s">
        <v>1036</v>
      </c>
      <c r="AG40" s="26" t="s">
        <v>30</v>
      </c>
      <c r="AH40" s="26">
        <v>29659875</v>
      </c>
      <c r="AI40" s="29" t="s">
        <v>1037</v>
      </c>
    </row>
    <row r="41" spans="1:35" ht="46.5" thickBot="1" x14ac:dyDescent="0.3">
      <c r="A41" s="25" t="s">
        <v>1191</v>
      </c>
      <c r="B41" s="26">
        <v>63900</v>
      </c>
      <c r="C41" s="26">
        <v>2018</v>
      </c>
      <c r="D41" s="26" t="s">
        <v>1021</v>
      </c>
      <c r="E41" s="27">
        <v>43412.437025462961</v>
      </c>
      <c r="F41" s="27">
        <v>43412.434745370374</v>
      </c>
      <c r="G41" s="26" t="s">
        <v>1022</v>
      </c>
      <c r="H41" s="26" t="s">
        <v>1023</v>
      </c>
      <c r="I41" s="26" t="s">
        <v>1024</v>
      </c>
      <c r="J41" s="26" t="s">
        <v>44</v>
      </c>
      <c r="K41" s="26" t="s">
        <v>1022</v>
      </c>
      <c r="L41" s="26" t="s">
        <v>1025</v>
      </c>
      <c r="M41" s="26" t="s">
        <v>1026</v>
      </c>
      <c r="N41" s="26" t="s">
        <v>38</v>
      </c>
      <c r="O41" s="26" t="s">
        <v>39</v>
      </c>
      <c r="P41" s="26" t="s">
        <v>1192</v>
      </c>
      <c r="Q41" s="26" t="s">
        <v>1193</v>
      </c>
      <c r="R41" s="28">
        <v>14025</v>
      </c>
      <c r="S41" s="26">
        <v>80</v>
      </c>
      <c r="T41" s="26" t="s">
        <v>1028</v>
      </c>
      <c r="U41" s="26" t="s">
        <v>40</v>
      </c>
      <c r="V41" s="26" t="s">
        <v>1029</v>
      </c>
      <c r="W41" s="26" t="s">
        <v>1194</v>
      </c>
      <c r="X41" s="26" t="s">
        <v>1195</v>
      </c>
      <c r="Y41" s="26" t="s">
        <v>35</v>
      </c>
      <c r="Z41" s="26" t="s">
        <v>1032</v>
      </c>
      <c r="AA41" s="26" t="s">
        <v>1033</v>
      </c>
      <c r="AB41" s="26" t="s">
        <v>1034</v>
      </c>
      <c r="AC41" s="26" t="s">
        <v>1043</v>
      </c>
      <c r="AD41" s="26" t="s">
        <v>33</v>
      </c>
      <c r="AE41" s="26" t="s">
        <v>63</v>
      </c>
      <c r="AF41" s="26" t="s">
        <v>1185</v>
      </c>
      <c r="AG41" s="26" t="s">
        <v>30</v>
      </c>
      <c r="AH41" s="26">
        <v>29281333</v>
      </c>
      <c r="AI41" s="29" t="s">
        <v>1045</v>
      </c>
    </row>
    <row r="42" spans="1:35" ht="69" thickBot="1" x14ac:dyDescent="0.3">
      <c r="A42" s="25" t="s">
        <v>1196</v>
      </c>
      <c r="B42" s="26">
        <v>52137</v>
      </c>
      <c r="C42" s="26">
        <v>2018</v>
      </c>
      <c r="D42" s="26" t="s">
        <v>1021</v>
      </c>
      <c r="E42" s="27">
        <v>43412.448657407411</v>
      </c>
      <c r="F42" s="27">
        <v>43412.447615740741</v>
      </c>
      <c r="G42" s="26" t="s">
        <v>1022</v>
      </c>
      <c r="H42" s="26" t="s">
        <v>1023</v>
      </c>
      <c r="I42" s="26" t="s">
        <v>1024</v>
      </c>
      <c r="J42" s="26" t="s">
        <v>44</v>
      </c>
      <c r="K42" s="26" t="s">
        <v>1022</v>
      </c>
      <c r="L42" s="26" t="s">
        <v>1025</v>
      </c>
      <c r="M42" s="26" t="s">
        <v>1026</v>
      </c>
      <c r="N42" s="26" t="s">
        <v>29</v>
      </c>
      <c r="O42" s="26" t="s">
        <v>30</v>
      </c>
      <c r="P42" s="26">
        <v>29415566</v>
      </c>
      <c r="Q42" s="26" t="s">
        <v>1197</v>
      </c>
      <c r="R42" s="28">
        <v>26173</v>
      </c>
      <c r="S42" s="26">
        <v>47</v>
      </c>
      <c r="T42" s="26" t="s">
        <v>1028</v>
      </c>
      <c r="U42" s="26" t="s">
        <v>40</v>
      </c>
      <c r="V42" s="26" t="s">
        <v>1029</v>
      </c>
      <c r="W42" s="26" t="s">
        <v>1094</v>
      </c>
      <c r="X42" s="26" t="s">
        <v>1095</v>
      </c>
      <c r="Y42" s="26" t="s">
        <v>56</v>
      </c>
      <c r="Z42" s="26" t="s">
        <v>1032</v>
      </c>
      <c r="AA42" s="26" t="s">
        <v>1033</v>
      </c>
      <c r="AB42" s="26" t="s">
        <v>1034</v>
      </c>
      <c r="AC42" s="26" t="s">
        <v>1035</v>
      </c>
      <c r="AD42" s="26" t="s">
        <v>33</v>
      </c>
      <c r="AE42" s="26" t="s">
        <v>33</v>
      </c>
      <c r="AF42" s="26" t="s">
        <v>1096</v>
      </c>
      <c r="AG42" s="26" t="s">
        <v>30</v>
      </c>
      <c r="AH42" s="26">
        <v>29659875</v>
      </c>
      <c r="AI42" s="29" t="s">
        <v>1037</v>
      </c>
    </row>
    <row r="43" spans="1:35" ht="46.5" thickBot="1" x14ac:dyDescent="0.3">
      <c r="A43" s="25" t="s">
        <v>1198</v>
      </c>
      <c r="B43" s="26">
        <v>50216</v>
      </c>
      <c r="C43" s="26">
        <v>2018</v>
      </c>
      <c r="D43" s="26" t="s">
        <v>1021</v>
      </c>
      <c r="E43" s="27">
        <v>43412.461631944447</v>
      </c>
      <c r="F43" s="27">
        <v>43412.460590277777</v>
      </c>
      <c r="G43" s="26" t="s">
        <v>1022</v>
      </c>
      <c r="H43" s="26" t="s">
        <v>1023</v>
      </c>
      <c r="I43" s="26" t="s">
        <v>1024</v>
      </c>
      <c r="J43" s="26" t="s">
        <v>44</v>
      </c>
      <c r="K43" s="26" t="s">
        <v>1022</v>
      </c>
      <c r="L43" s="26" t="s">
        <v>1025</v>
      </c>
      <c r="M43" s="26" t="s">
        <v>1026</v>
      </c>
      <c r="N43" s="26" t="s">
        <v>29</v>
      </c>
      <c r="O43" s="26" t="s">
        <v>30</v>
      </c>
      <c r="P43" s="26">
        <v>29250408</v>
      </c>
      <c r="Q43" s="26" t="s">
        <v>1199</v>
      </c>
      <c r="R43" s="28">
        <v>15164</v>
      </c>
      <c r="S43" s="26">
        <v>77</v>
      </c>
      <c r="T43" s="26" t="s">
        <v>1028</v>
      </c>
      <c r="U43" s="26" t="s">
        <v>40</v>
      </c>
      <c r="V43" s="26" t="s">
        <v>1029</v>
      </c>
      <c r="W43" s="26" t="s">
        <v>1200</v>
      </c>
      <c r="X43" s="26" t="s">
        <v>1201</v>
      </c>
      <c r="Y43" s="26" t="s">
        <v>56</v>
      </c>
      <c r="Z43" s="26" t="s">
        <v>1032</v>
      </c>
      <c r="AA43" s="26" t="s">
        <v>1033</v>
      </c>
      <c r="AB43" s="26" t="s">
        <v>1034</v>
      </c>
      <c r="AC43" s="26" t="s">
        <v>1035</v>
      </c>
      <c r="AD43" s="26" t="s">
        <v>33</v>
      </c>
      <c r="AE43" s="26" t="s">
        <v>33</v>
      </c>
      <c r="AF43" s="26" t="s">
        <v>1044</v>
      </c>
      <c r="AG43" s="26" t="s">
        <v>30</v>
      </c>
      <c r="AH43" s="26">
        <v>29659875</v>
      </c>
      <c r="AI43" s="29" t="s">
        <v>1037</v>
      </c>
    </row>
    <row r="44" spans="1:35" ht="91.5" thickBot="1" x14ac:dyDescent="0.3">
      <c r="A44" s="25" t="s">
        <v>1202</v>
      </c>
      <c r="B44" s="26">
        <v>21477</v>
      </c>
      <c r="C44" s="26">
        <v>2018</v>
      </c>
      <c r="D44" s="26" t="s">
        <v>1021</v>
      </c>
      <c r="E44" s="27">
        <v>43412.476365740738</v>
      </c>
      <c r="F44" s="27">
        <v>43412.475324074076</v>
      </c>
      <c r="G44" s="26" t="s">
        <v>1022</v>
      </c>
      <c r="H44" s="26" t="s">
        <v>1023</v>
      </c>
      <c r="I44" s="26" t="s">
        <v>1024</v>
      </c>
      <c r="J44" s="26" t="s">
        <v>44</v>
      </c>
      <c r="K44" s="26" t="s">
        <v>1022</v>
      </c>
      <c r="L44" s="26" t="s">
        <v>1025</v>
      </c>
      <c r="M44" s="26" t="s">
        <v>1026</v>
      </c>
      <c r="N44" s="26" t="s">
        <v>38</v>
      </c>
      <c r="O44" s="26" t="s">
        <v>30</v>
      </c>
      <c r="P44" s="26">
        <v>29706081</v>
      </c>
      <c r="Q44" s="26" t="s">
        <v>1203</v>
      </c>
      <c r="R44" s="28">
        <v>16200</v>
      </c>
      <c r="S44" s="26">
        <v>74</v>
      </c>
      <c r="T44" s="26" t="s">
        <v>1028</v>
      </c>
      <c r="U44" s="26" t="s">
        <v>40</v>
      </c>
      <c r="V44" s="26" t="s">
        <v>1029</v>
      </c>
      <c r="W44" s="26" t="s">
        <v>1117</v>
      </c>
      <c r="X44" s="26" t="s">
        <v>1118</v>
      </c>
      <c r="Y44" s="26" t="s">
        <v>56</v>
      </c>
      <c r="Z44" s="26" t="s">
        <v>1032</v>
      </c>
      <c r="AA44" s="26" t="s">
        <v>1033</v>
      </c>
      <c r="AB44" s="26" t="s">
        <v>1034</v>
      </c>
      <c r="AC44" s="26" t="s">
        <v>1035</v>
      </c>
      <c r="AD44" s="26" t="s">
        <v>33</v>
      </c>
      <c r="AE44" s="26" t="s">
        <v>33</v>
      </c>
      <c r="AF44" s="26" t="s">
        <v>1044</v>
      </c>
      <c r="AG44" s="26" t="s">
        <v>30</v>
      </c>
      <c r="AH44" s="26">
        <v>29659875</v>
      </c>
      <c r="AI44" s="29" t="s">
        <v>1037</v>
      </c>
    </row>
    <row r="45" spans="1:35" ht="46.5" thickBot="1" x14ac:dyDescent="0.3">
      <c r="A45" s="25" t="s">
        <v>1204</v>
      </c>
      <c r="B45" s="26">
        <v>66326</v>
      </c>
      <c r="C45" s="26">
        <v>2018</v>
      </c>
      <c r="D45" s="26" t="s">
        <v>1021</v>
      </c>
      <c r="E45" s="27">
        <v>43412.633414351854</v>
      </c>
      <c r="F45" s="27">
        <v>43412.632314814815</v>
      </c>
      <c r="G45" s="26" t="s">
        <v>1022</v>
      </c>
      <c r="H45" s="26" t="s">
        <v>1023</v>
      </c>
      <c r="I45" s="26" t="s">
        <v>1024</v>
      </c>
      <c r="J45" s="26" t="s">
        <v>44</v>
      </c>
      <c r="K45" s="26" t="s">
        <v>1022</v>
      </c>
      <c r="L45" s="26" t="s">
        <v>1025</v>
      </c>
      <c r="M45" s="26" t="s">
        <v>1026</v>
      </c>
      <c r="N45" s="26" t="s">
        <v>29</v>
      </c>
      <c r="O45" s="26" t="s">
        <v>30</v>
      </c>
      <c r="P45" s="26">
        <v>29393289</v>
      </c>
      <c r="Q45" s="26" t="s">
        <v>1205</v>
      </c>
      <c r="R45" s="28">
        <v>23171</v>
      </c>
      <c r="S45" s="26">
        <v>55</v>
      </c>
      <c r="T45" s="26" t="s">
        <v>1028</v>
      </c>
      <c r="U45" s="26" t="s">
        <v>32</v>
      </c>
      <c r="V45" s="26" t="s">
        <v>1029</v>
      </c>
      <c r="W45" s="26" t="s">
        <v>1206</v>
      </c>
      <c r="X45" s="26" t="s">
        <v>1207</v>
      </c>
      <c r="Y45" s="26" t="s">
        <v>56</v>
      </c>
      <c r="Z45" s="26" t="s">
        <v>1032</v>
      </c>
      <c r="AA45" s="26" t="s">
        <v>1033</v>
      </c>
      <c r="AB45" s="26" t="s">
        <v>1034</v>
      </c>
      <c r="AC45" s="26" t="s">
        <v>1035</v>
      </c>
      <c r="AD45" s="26" t="s">
        <v>33</v>
      </c>
      <c r="AE45" s="26" t="s">
        <v>33</v>
      </c>
      <c r="AF45" s="26" t="s">
        <v>1036</v>
      </c>
      <c r="AG45" s="26" t="s">
        <v>30</v>
      </c>
      <c r="AH45" s="26">
        <v>31041776</v>
      </c>
      <c r="AI45" s="29" t="s">
        <v>1091</v>
      </c>
    </row>
    <row r="46" spans="1:35" ht="46.5" thickBot="1" x14ac:dyDescent="0.3">
      <c r="A46" s="25" t="s">
        <v>1208</v>
      </c>
      <c r="B46" s="26">
        <v>5787</v>
      </c>
      <c r="C46" s="26">
        <v>2018</v>
      </c>
      <c r="D46" s="26" t="s">
        <v>1021</v>
      </c>
      <c r="E46" s="27">
        <v>43412.635879629626</v>
      </c>
      <c r="F46" s="27">
        <v>43412.633587962962</v>
      </c>
      <c r="G46" s="26" t="s">
        <v>1022</v>
      </c>
      <c r="H46" s="26" t="s">
        <v>1023</v>
      </c>
      <c r="I46" s="26" t="s">
        <v>1024</v>
      </c>
      <c r="J46" s="26" t="s">
        <v>44</v>
      </c>
      <c r="K46" s="26" t="s">
        <v>1022</v>
      </c>
      <c r="L46" s="26" t="s">
        <v>1025</v>
      </c>
      <c r="M46" s="26" t="s">
        <v>1026</v>
      </c>
      <c r="N46" s="26" t="s">
        <v>29</v>
      </c>
      <c r="O46" s="26" t="s">
        <v>30</v>
      </c>
      <c r="P46" s="26">
        <v>47201530</v>
      </c>
      <c r="Q46" s="26" t="s">
        <v>1209</v>
      </c>
      <c r="R46" s="28">
        <v>33792</v>
      </c>
      <c r="S46" s="26">
        <v>26</v>
      </c>
      <c r="T46" s="26" t="s">
        <v>1028</v>
      </c>
      <c r="U46" s="26" t="s">
        <v>32</v>
      </c>
      <c r="V46" s="26" t="s">
        <v>1029</v>
      </c>
      <c r="W46" s="26" t="s">
        <v>1210</v>
      </c>
      <c r="X46" s="26" t="s">
        <v>1211</v>
      </c>
      <c r="Y46" s="26" t="s">
        <v>35</v>
      </c>
      <c r="Z46" s="26" t="s">
        <v>1032</v>
      </c>
      <c r="AA46" s="26" t="s">
        <v>1033</v>
      </c>
      <c r="AB46" s="26" t="s">
        <v>1034</v>
      </c>
      <c r="AC46" s="26" t="s">
        <v>1035</v>
      </c>
      <c r="AD46" s="26" t="s">
        <v>33</v>
      </c>
      <c r="AE46" s="26" t="s">
        <v>63</v>
      </c>
      <c r="AF46" s="26" t="s">
        <v>1171</v>
      </c>
      <c r="AG46" s="26" t="s">
        <v>30</v>
      </c>
      <c r="AH46" s="26">
        <v>29281333</v>
      </c>
      <c r="AI46" s="29" t="s">
        <v>1045</v>
      </c>
    </row>
    <row r="47" spans="1:35" ht="91.5" thickBot="1" x14ac:dyDescent="0.3">
      <c r="A47" s="25" t="s">
        <v>1212</v>
      </c>
      <c r="B47" s="26">
        <v>2952</v>
      </c>
      <c r="C47" s="26">
        <v>2018</v>
      </c>
      <c r="D47" s="26" t="s">
        <v>1021</v>
      </c>
      <c r="E47" s="27">
        <v>43412.686319444445</v>
      </c>
      <c r="F47" s="27">
        <v>43412.684930555559</v>
      </c>
      <c r="G47" s="26" t="s">
        <v>1022</v>
      </c>
      <c r="H47" s="26" t="s">
        <v>1023</v>
      </c>
      <c r="I47" s="26" t="s">
        <v>1024</v>
      </c>
      <c r="J47" s="26" t="s">
        <v>44</v>
      </c>
      <c r="K47" s="26" t="s">
        <v>1022</v>
      </c>
      <c r="L47" s="26" t="s">
        <v>1025</v>
      </c>
      <c r="M47" s="26" t="s">
        <v>1026</v>
      </c>
      <c r="N47" s="26" t="s">
        <v>29</v>
      </c>
      <c r="O47" s="26" t="s">
        <v>30</v>
      </c>
      <c r="P47" s="26">
        <v>29212513</v>
      </c>
      <c r="Q47" s="26" t="s">
        <v>1213</v>
      </c>
      <c r="R47" s="28">
        <v>23544</v>
      </c>
      <c r="S47" s="26">
        <v>54</v>
      </c>
      <c r="T47" s="26" t="s">
        <v>1028</v>
      </c>
      <c r="U47" s="26" t="s">
        <v>40</v>
      </c>
      <c r="V47" s="26" t="s">
        <v>1162</v>
      </c>
      <c r="W47" s="26" t="s">
        <v>1041</v>
      </c>
      <c r="X47" s="26" t="s">
        <v>1042</v>
      </c>
      <c r="Y47" s="26" t="s">
        <v>31</v>
      </c>
      <c r="Z47" s="26" t="s">
        <v>1032</v>
      </c>
      <c r="AA47" s="26" t="s">
        <v>1033</v>
      </c>
      <c r="AB47" s="26" t="s">
        <v>1034</v>
      </c>
      <c r="AC47" s="26" t="s">
        <v>1035</v>
      </c>
      <c r="AD47" s="26" t="s">
        <v>33</v>
      </c>
      <c r="AE47" s="26" t="s">
        <v>796</v>
      </c>
      <c r="AF47" s="26" t="s">
        <v>1044</v>
      </c>
      <c r="AG47" s="26" t="s">
        <v>30</v>
      </c>
      <c r="AH47" s="26">
        <v>29281333</v>
      </c>
      <c r="AI47" s="29" t="s">
        <v>1045</v>
      </c>
    </row>
    <row r="48" spans="1:35" ht="91.5" thickBot="1" x14ac:dyDescent="0.3">
      <c r="A48" s="25" t="s">
        <v>1214</v>
      </c>
      <c r="B48" s="26">
        <v>2952</v>
      </c>
      <c r="C48" s="26">
        <v>2018</v>
      </c>
      <c r="D48" s="26" t="s">
        <v>1021</v>
      </c>
      <c r="E48" s="27">
        <v>43413.53465277778</v>
      </c>
      <c r="F48" s="27">
        <v>43413.533622685187</v>
      </c>
      <c r="G48" s="26" t="s">
        <v>1022</v>
      </c>
      <c r="H48" s="26" t="s">
        <v>1023</v>
      </c>
      <c r="I48" s="26" t="s">
        <v>1024</v>
      </c>
      <c r="J48" s="26" t="s">
        <v>44</v>
      </c>
      <c r="K48" s="26" t="s">
        <v>1022</v>
      </c>
      <c r="L48" s="26" t="s">
        <v>1025</v>
      </c>
      <c r="M48" s="26" t="s">
        <v>1026</v>
      </c>
      <c r="N48" s="26" t="s">
        <v>29</v>
      </c>
      <c r="O48" s="26" t="s">
        <v>30</v>
      </c>
      <c r="P48" s="26">
        <v>29212513</v>
      </c>
      <c r="Q48" s="26" t="s">
        <v>1213</v>
      </c>
      <c r="R48" s="28">
        <v>23544</v>
      </c>
      <c r="S48" s="26">
        <v>54</v>
      </c>
      <c r="T48" s="26" t="s">
        <v>1028</v>
      </c>
      <c r="U48" s="26" t="s">
        <v>40</v>
      </c>
      <c r="V48" s="26" t="s">
        <v>1029</v>
      </c>
      <c r="W48" s="26" t="s">
        <v>1117</v>
      </c>
      <c r="X48" s="26" t="s">
        <v>1118</v>
      </c>
      <c r="Y48" s="26" t="s">
        <v>56</v>
      </c>
      <c r="Z48" s="26" t="s">
        <v>1032</v>
      </c>
      <c r="AA48" s="26" t="s">
        <v>1033</v>
      </c>
      <c r="AB48" s="26" t="s">
        <v>1034</v>
      </c>
      <c r="AC48" s="26" t="s">
        <v>1035</v>
      </c>
      <c r="AD48" s="26" t="s">
        <v>33</v>
      </c>
      <c r="AE48" s="26" t="s">
        <v>33</v>
      </c>
      <c r="AF48" s="26" t="s">
        <v>1215</v>
      </c>
      <c r="AG48" s="26" t="s">
        <v>30</v>
      </c>
      <c r="AH48" s="26">
        <v>29659875</v>
      </c>
      <c r="AI48" s="29" t="s">
        <v>1037</v>
      </c>
    </row>
    <row r="49" spans="1:35" ht="46.5" thickBot="1" x14ac:dyDescent="0.3">
      <c r="A49" s="25" t="s">
        <v>1216</v>
      </c>
      <c r="B49" s="26"/>
      <c r="C49" s="26">
        <v>2018</v>
      </c>
      <c r="D49" s="26" t="s">
        <v>1021</v>
      </c>
      <c r="E49" s="27">
        <v>43413.742291666669</v>
      </c>
      <c r="F49" s="27">
        <v>43413.741122685184</v>
      </c>
      <c r="G49" s="26" t="s">
        <v>1022</v>
      </c>
      <c r="H49" s="26" t="s">
        <v>1023</v>
      </c>
      <c r="I49" s="26" t="s">
        <v>1024</v>
      </c>
      <c r="J49" s="26" t="s">
        <v>44</v>
      </c>
      <c r="K49" s="26" t="s">
        <v>1022</v>
      </c>
      <c r="L49" s="26" t="s">
        <v>1025</v>
      </c>
      <c r="M49" s="26" t="s">
        <v>1026</v>
      </c>
      <c r="N49" s="26" t="s">
        <v>38</v>
      </c>
      <c r="O49" s="26" t="s">
        <v>30</v>
      </c>
      <c r="P49" s="26">
        <v>29678033</v>
      </c>
      <c r="Q49" s="26" t="s">
        <v>1217</v>
      </c>
      <c r="R49" s="28">
        <v>16478</v>
      </c>
      <c r="S49" s="26">
        <v>73</v>
      </c>
      <c r="T49" s="26" t="s">
        <v>1028</v>
      </c>
      <c r="U49" s="26" t="s">
        <v>32</v>
      </c>
      <c r="V49" s="26" t="s">
        <v>1029</v>
      </c>
      <c r="W49" s="26" t="s">
        <v>1169</v>
      </c>
      <c r="X49" s="26" t="s">
        <v>1170</v>
      </c>
      <c r="Y49" s="26" t="s">
        <v>31</v>
      </c>
      <c r="Z49" s="26" t="s">
        <v>1032</v>
      </c>
      <c r="AA49" s="26" t="s">
        <v>1033</v>
      </c>
      <c r="AB49" s="26" t="s">
        <v>1034</v>
      </c>
      <c r="AC49" s="26" t="s">
        <v>1035</v>
      </c>
      <c r="AD49" s="26" t="s">
        <v>33</v>
      </c>
      <c r="AE49" s="26" t="s">
        <v>33</v>
      </c>
      <c r="AF49" s="26" t="s">
        <v>1171</v>
      </c>
      <c r="AG49" s="26" t="s">
        <v>30</v>
      </c>
      <c r="AH49" s="26">
        <v>40896561</v>
      </c>
      <c r="AI49" s="29" t="s">
        <v>1218</v>
      </c>
    </row>
    <row r="50" spans="1:35" ht="35.25" thickBot="1" x14ac:dyDescent="0.3">
      <c r="A50" s="25" t="s">
        <v>1219</v>
      </c>
      <c r="B50" s="26">
        <v>15844</v>
      </c>
      <c r="C50" s="26">
        <v>2018</v>
      </c>
      <c r="D50" s="26" t="s">
        <v>1021</v>
      </c>
      <c r="E50" s="27">
        <v>43413.772418981483</v>
      </c>
      <c r="F50" s="27">
        <v>43413.77140046296</v>
      </c>
      <c r="G50" s="26" t="s">
        <v>1022</v>
      </c>
      <c r="H50" s="26" t="s">
        <v>1023</v>
      </c>
      <c r="I50" s="26" t="s">
        <v>1024</v>
      </c>
      <c r="J50" s="26" t="s">
        <v>44</v>
      </c>
      <c r="K50" s="26" t="s">
        <v>1022</v>
      </c>
      <c r="L50" s="26" t="s">
        <v>1025</v>
      </c>
      <c r="M50" s="26" t="s">
        <v>1026</v>
      </c>
      <c r="N50" s="26" t="s">
        <v>29</v>
      </c>
      <c r="O50" s="26" t="s">
        <v>30</v>
      </c>
      <c r="P50" s="26">
        <v>76236521</v>
      </c>
      <c r="Q50" s="26" t="s">
        <v>1220</v>
      </c>
      <c r="R50" s="28">
        <v>36050</v>
      </c>
      <c r="S50" s="26">
        <v>20</v>
      </c>
      <c r="T50" s="26" t="s">
        <v>1028</v>
      </c>
      <c r="U50" s="26" t="s">
        <v>32</v>
      </c>
      <c r="V50" s="26" t="s">
        <v>1029</v>
      </c>
      <c r="W50" s="26" t="s">
        <v>1221</v>
      </c>
      <c r="X50" s="26" t="s">
        <v>1222</v>
      </c>
      <c r="Y50" s="26" t="s">
        <v>35</v>
      </c>
      <c r="Z50" s="26" t="s">
        <v>1032</v>
      </c>
      <c r="AA50" s="26" t="s">
        <v>1033</v>
      </c>
      <c r="AB50" s="26" t="s">
        <v>1034</v>
      </c>
      <c r="AC50" s="26" t="s">
        <v>1035</v>
      </c>
      <c r="AD50" s="26" t="s">
        <v>33</v>
      </c>
      <c r="AE50" s="26" t="s">
        <v>33</v>
      </c>
      <c r="AF50" s="26" t="s">
        <v>1055</v>
      </c>
      <c r="AG50" s="26" t="s">
        <v>30</v>
      </c>
      <c r="AH50" s="26">
        <v>29659875</v>
      </c>
      <c r="AI50" s="29" t="s">
        <v>1037</v>
      </c>
    </row>
    <row r="51" spans="1:35" ht="136.5" thickBot="1" x14ac:dyDescent="0.3">
      <c r="A51" s="25" t="s">
        <v>1223</v>
      </c>
      <c r="B51" s="26">
        <v>77606</v>
      </c>
      <c r="C51" s="26">
        <v>2018</v>
      </c>
      <c r="D51" s="26" t="s">
        <v>1021</v>
      </c>
      <c r="E51" s="27">
        <v>43413.801446759258</v>
      </c>
      <c r="F51" s="27">
        <v>43413.800428240742</v>
      </c>
      <c r="G51" s="26" t="s">
        <v>1022</v>
      </c>
      <c r="H51" s="26" t="s">
        <v>1023</v>
      </c>
      <c r="I51" s="26" t="s">
        <v>1024</v>
      </c>
      <c r="J51" s="26" t="s">
        <v>44</v>
      </c>
      <c r="K51" s="26" t="s">
        <v>1022</v>
      </c>
      <c r="L51" s="26" t="s">
        <v>1025</v>
      </c>
      <c r="M51" s="26" t="s">
        <v>1026</v>
      </c>
      <c r="N51" s="26" t="s">
        <v>29</v>
      </c>
      <c r="O51" s="26" t="s">
        <v>30</v>
      </c>
      <c r="P51" s="26">
        <v>43035825</v>
      </c>
      <c r="Q51" s="26" t="s">
        <v>1224</v>
      </c>
      <c r="R51" s="28">
        <v>31174</v>
      </c>
      <c r="S51" s="26">
        <v>33</v>
      </c>
      <c r="T51" s="26" t="s">
        <v>1028</v>
      </c>
      <c r="U51" s="26" t="s">
        <v>32</v>
      </c>
      <c r="V51" s="26" t="s">
        <v>1029</v>
      </c>
      <c r="W51" s="26" t="s">
        <v>1225</v>
      </c>
      <c r="X51" s="26" t="s">
        <v>1226</v>
      </c>
      <c r="Y51" s="26" t="s">
        <v>35</v>
      </c>
      <c r="Z51" s="26" t="s">
        <v>1032</v>
      </c>
      <c r="AA51" s="26" t="s">
        <v>1033</v>
      </c>
      <c r="AB51" s="26" t="s">
        <v>1034</v>
      </c>
      <c r="AC51" s="26" t="s">
        <v>1035</v>
      </c>
      <c r="AD51" s="26" t="s">
        <v>33</v>
      </c>
      <c r="AE51" s="26" t="s">
        <v>33</v>
      </c>
      <c r="AF51" s="26" t="s">
        <v>1058</v>
      </c>
      <c r="AG51" s="26" t="s">
        <v>30</v>
      </c>
      <c r="AH51" s="26">
        <v>29659875</v>
      </c>
      <c r="AI51" s="29" t="s">
        <v>1037</v>
      </c>
    </row>
    <row r="52" spans="1:35" ht="46.5" thickBot="1" x14ac:dyDescent="0.3">
      <c r="A52" s="25" t="s">
        <v>1223</v>
      </c>
      <c r="B52" s="26">
        <v>77606</v>
      </c>
      <c r="C52" s="26">
        <v>2018</v>
      </c>
      <c r="D52" s="26" t="s">
        <v>1021</v>
      </c>
      <c r="E52" s="27">
        <v>43413.801446759258</v>
      </c>
      <c r="F52" s="27">
        <v>43413.800428240742</v>
      </c>
      <c r="G52" s="26" t="s">
        <v>1022</v>
      </c>
      <c r="H52" s="26" t="s">
        <v>1023</v>
      </c>
      <c r="I52" s="26" t="s">
        <v>1024</v>
      </c>
      <c r="J52" s="26" t="s">
        <v>44</v>
      </c>
      <c r="K52" s="26" t="s">
        <v>1022</v>
      </c>
      <c r="L52" s="26" t="s">
        <v>1025</v>
      </c>
      <c r="M52" s="26" t="s">
        <v>1026</v>
      </c>
      <c r="N52" s="26" t="s">
        <v>29</v>
      </c>
      <c r="O52" s="26" t="s">
        <v>30</v>
      </c>
      <c r="P52" s="26">
        <v>43035825</v>
      </c>
      <c r="Q52" s="26" t="s">
        <v>1224</v>
      </c>
      <c r="R52" s="28">
        <v>31174</v>
      </c>
      <c r="S52" s="26">
        <v>33</v>
      </c>
      <c r="T52" s="26" t="s">
        <v>1028</v>
      </c>
      <c r="U52" s="26" t="s">
        <v>32</v>
      </c>
      <c r="V52" s="26" t="s">
        <v>1059</v>
      </c>
      <c r="W52" s="26" t="s">
        <v>1227</v>
      </c>
      <c r="X52" s="26" t="s">
        <v>1228</v>
      </c>
      <c r="Y52" s="26" t="s">
        <v>31</v>
      </c>
      <c r="Z52" s="26" t="s">
        <v>1032</v>
      </c>
      <c r="AA52" s="26" t="s">
        <v>1033</v>
      </c>
      <c r="AB52" s="26" t="s">
        <v>1034</v>
      </c>
      <c r="AC52" s="26" t="s">
        <v>1035</v>
      </c>
      <c r="AD52" s="26" t="s">
        <v>33</v>
      </c>
      <c r="AE52" s="26" t="s">
        <v>33</v>
      </c>
      <c r="AF52" s="26" t="s">
        <v>1058</v>
      </c>
      <c r="AG52" s="26" t="s">
        <v>30</v>
      </c>
      <c r="AH52" s="26">
        <v>29659875</v>
      </c>
      <c r="AI52" s="29" t="s">
        <v>1037</v>
      </c>
    </row>
    <row r="53" spans="1:35" ht="46.5" thickBot="1" x14ac:dyDescent="0.3">
      <c r="A53" s="25" t="s">
        <v>1229</v>
      </c>
      <c r="B53" s="26">
        <v>4704</v>
      </c>
      <c r="C53" s="26">
        <v>2018</v>
      </c>
      <c r="D53" s="26" t="s">
        <v>1021</v>
      </c>
      <c r="E53" s="27">
        <v>43416.633912037039</v>
      </c>
      <c r="F53" s="27">
        <v>43416.632893518516</v>
      </c>
      <c r="G53" s="26" t="s">
        <v>1022</v>
      </c>
      <c r="H53" s="26" t="s">
        <v>1023</v>
      </c>
      <c r="I53" s="26" t="s">
        <v>1024</v>
      </c>
      <c r="J53" s="26" t="s">
        <v>44</v>
      </c>
      <c r="K53" s="26" t="s">
        <v>1022</v>
      </c>
      <c r="L53" s="26" t="s">
        <v>1025</v>
      </c>
      <c r="M53" s="26" t="s">
        <v>1026</v>
      </c>
      <c r="N53" s="26" t="s">
        <v>38</v>
      </c>
      <c r="O53" s="26" t="s">
        <v>30</v>
      </c>
      <c r="P53" s="26">
        <v>42918704</v>
      </c>
      <c r="Q53" s="26" t="s">
        <v>1230</v>
      </c>
      <c r="R53" s="28">
        <v>31070</v>
      </c>
      <c r="S53" s="26">
        <v>33</v>
      </c>
      <c r="T53" s="26" t="s">
        <v>1028</v>
      </c>
      <c r="U53" s="26" t="s">
        <v>40</v>
      </c>
      <c r="V53" s="26" t="s">
        <v>1029</v>
      </c>
      <c r="W53" s="26" t="s">
        <v>1231</v>
      </c>
      <c r="X53" s="26" t="s">
        <v>1232</v>
      </c>
      <c r="Y53" s="26" t="s">
        <v>56</v>
      </c>
      <c r="Z53" s="26" t="s">
        <v>1032</v>
      </c>
      <c r="AA53" s="26" t="s">
        <v>1033</v>
      </c>
      <c r="AB53" s="26" t="s">
        <v>1034</v>
      </c>
      <c r="AC53" s="26" t="s">
        <v>1035</v>
      </c>
      <c r="AD53" s="26" t="s">
        <v>33</v>
      </c>
      <c r="AE53" s="26" t="s">
        <v>33</v>
      </c>
      <c r="AF53" s="26" t="s">
        <v>1233</v>
      </c>
      <c r="AG53" s="26" t="s">
        <v>30</v>
      </c>
      <c r="AH53" s="26">
        <v>29659875</v>
      </c>
      <c r="AI53" s="29" t="s">
        <v>1037</v>
      </c>
    </row>
    <row r="54" spans="1:35" ht="35.25" thickBot="1" x14ac:dyDescent="0.3">
      <c r="A54" s="25" t="s">
        <v>1234</v>
      </c>
      <c r="B54" s="26">
        <v>51961</v>
      </c>
      <c r="C54" s="26">
        <v>2018</v>
      </c>
      <c r="D54" s="26" t="s">
        <v>1021</v>
      </c>
      <c r="E54" s="27">
        <v>43416.664467592593</v>
      </c>
      <c r="F54" s="27">
        <v>43416.662881944445</v>
      </c>
      <c r="G54" s="26" t="s">
        <v>1022</v>
      </c>
      <c r="H54" s="26" t="s">
        <v>1023</v>
      </c>
      <c r="I54" s="26" t="s">
        <v>1024</v>
      </c>
      <c r="J54" s="26" t="s">
        <v>44</v>
      </c>
      <c r="K54" s="26" t="s">
        <v>1022</v>
      </c>
      <c r="L54" s="26" t="s">
        <v>1025</v>
      </c>
      <c r="M54" s="26" t="s">
        <v>1026</v>
      </c>
      <c r="N54" s="26" t="s">
        <v>29</v>
      </c>
      <c r="O54" s="26" t="s">
        <v>39</v>
      </c>
      <c r="P54" s="26" t="s">
        <v>1235</v>
      </c>
      <c r="Q54" s="26" t="s">
        <v>1236</v>
      </c>
      <c r="R54" s="28">
        <v>22903</v>
      </c>
      <c r="S54" s="26">
        <v>56</v>
      </c>
      <c r="T54" s="26" t="s">
        <v>1028</v>
      </c>
      <c r="U54" s="26" t="s">
        <v>32</v>
      </c>
      <c r="V54" s="26" t="s">
        <v>1029</v>
      </c>
      <c r="W54" s="26" t="s">
        <v>1237</v>
      </c>
      <c r="X54" s="26" t="s">
        <v>1238</v>
      </c>
      <c r="Y54" s="26" t="s">
        <v>35</v>
      </c>
      <c r="Z54" s="26" t="s">
        <v>1032</v>
      </c>
      <c r="AA54" s="26" t="s">
        <v>1033</v>
      </c>
      <c r="AB54" s="26" t="s">
        <v>1034</v>
      </c>
      <c r="AC54" s="26" t="s">
        <v>1043</v>
      </c>
      <c r="AD54" s="26" t="s">
        <v>33</v>
      </c>
      <c r="AE54" s="26" t="s">
        <v>63</v>
      </c>
      <c r="AF54" s="26" t="s">
        <v>1171</v>
      </c>
      <c r="AG54" s="26" t="s">
        <v>30</v>
      </c>
      <c r="AH54" s="26">
        <v>29281333</v>
      </c>
      <c r="AI54" s="29" t="s">
        <v>1045</v>
      </c>
    </row>
    <row r="55" spans="1:35" ht="35.25" thickBot="1" x14ac:dyDescent="0.3">
      <c r="A55" s="25" t="s">
        <v>1239</v>
      </c>
      <c r="B55" s="26">
        <v>50216</v>
      </c>
      <c r="C55" s="26">
        <v>2018</v>
      </c>
      <c r="D55" s="26" t="s">
        <v>1021</v>
      </c>
      <c r="E55" s="27">
        <v>43416.678923611114</v>
      </c>
      <c r="F55" s="27">
        <v>43416.677881944444</v>
      </c>
      <c r="G55" s="26" t="s">
        <v>1022</v>
      </c>
      <c r="H55" s="26" t="s">
        <v>1023</v>
      </c>
      <c r="I55" s="26" t="s">
        <v>1024</v>
      </c>
      <c r="J55" s="26" t="s">
        <v>44</v>
      </c>
      <c r="K55" s="26" t="s">
        <v>1022</v>
      </c>
      <c r="L55" s="26" t="s">
        <v>1025</v>
      </c>
      <c r="M55" s="26" t="s">
        <v>1026</v>
      </c>
      <c r="N55" s="26" t="s">
        <v>29</v>
      </c>
      <c r="O55" s="26" t="s">
        <v>30</v>
      </c>
      <c r="P55" s="26">
        <v>29250408</v>
      </c>
      <c r="Q55" s="26" t="s">
        <v>1199</v>
      </c>
      <c r="R55" s="28">
        <v>15164</v>
      </c>
      <c r="S55" s="26">
        <v>77</v>
      </c>
      <c r="T55" s="26" t="s">
        <v>1028</v>
      </c>
      <c r="U55" s="26" t="s">
        <v>40</v>
      </c>
      <c r="V55" s="26" t="s">
        <v>1029</v>
      </c>
      <c r="W55" s="26" t="s">
        <v>1240</v>
      </c>
      <c r="X55" s="26" t="s">
        <v>1241</v>
      </c>
      <c r="Y55" s="26" t="s">
        <v>56</v>
      </c>
      <c r="Z55" s="26" t="s">
        <v>1032</v>
      </c>
      <c r="AA55" s="26" t="s">
        <v>1033</v>
      </c>
      <c r="AB55" s="26" t="s">
        <v>1034</v>
      </c>
      <c r="AC55" s="26" t="s">
        <v>1035</v>
      </c>
      <c r="AD55" s="26" t="s">
        <v>33</v>
      </c>
      <c r="AE55" s="26" t="s">
        <v>33</v>
      </c>
      <c r="AF55" s="26" t="s">
        <v>1185</v>
      </c>
      <c r="AG55" s="26" t="s">
        <v>30</v>
      </c>
      <c r="AH55" s="26">
        <v>29659875</v>
      </c>
      <c r="AI55" s="29" t="s">
        <v>1037</v>
      </c>
    </row>
    <row r="56" spans="1:35" ht="69" thickBot="1" x14ac:dyDescent="0.3">
      <c r="A56" s="25" t="s">
        <v>1239</v>
      </c>
      <c r="B56" s="26">
        <v>50216</v>
      </c>
      <c r="C56" s="26">
        <v>2018</v>
      </c>
      <c r="D56" s="26" t="s">
        <v>1021</v>
      </c>
      <c r="E56" s="27">
        <v>43416.678923611114</v>
      </c>
      <c r="F56" s="27">
        <v>43416.677881944444</v>
      </c>
      <c r="G56" s="26" t="s">
        <v>1022</v>
      </c>
      <c r="H56" s="26" t="s">
        <v>1023</v>
      </c>
      <c r="I56" s="26" t="s">
        <v>1024</v>
      </c>
      <c r="J56" s="26" t="s">
        <v>44</v>
      </c>
      <c r="K56" s="26" t="s">
        <v>1022</v>
      </c>
      <c r="L56" s="26" t="s">
        <v>1025</v>
      </c>
      <c r="M56" s="26" t="s">
        <v>1026</v>
      </c>
      <c r="N56" s="26" t="s">
        <v>29</v>
      </c>
      <c r="O56" s="26" t="s">
        <v>30</v>
      </c>
      <c r="P56" s="26">
        <v>29250408</v>
      </c>
      <c r="Q56" s="26" t="s">
        <v>1199</v>
      </c>
      <c r="R56" s="28">
        <v>15164</v>
      </c>
      <c r="S56" s="26">
        <v>77</v>
      </c>
      <c r="T56" s="26" t="s">
        <v>1028</v>
      </c>
      <c r="U56" s="26" t="s">
        <v>40</v>
      </c>
      <c r="V56" s="26" t="s">
        <v>1059</v>
      </c>
      <c r="W56" s="26" t="s">
        <v>1242</v>
      </c>
      <c r="X56" s="26" t="s">
        <v>1243</v>
      </c>
      <c r="Y56" s="26" t="s">
        <v>35</v>
      </c>
      <c r="Z56" s="26" t="s">
        <v>1032</v>
      </c>
      <c r="AA56" s="26" t="s">
        <v>1033</v>
      </c>
      <c r="AB56" s="26" t="s">
        <v>1034</v>
      </c>
      <c r="AC56" s="26" t="s">
        <v>1035</v>
      </c>
      <c r="AD56" s="26" t="s">
        <v>33</v>
      </c>
      <c r="AE56" s="26" t="s">
        <v>33</v>
      </c>
      <c r="AF56" s="26" t="s">
        <v>1185</v>
      </c>
      <c r="AG56" s="26" t="s">
        <v>30</v>
      </c>
      <c r="AH56" s="26">
        <v>29659875</v>
      </c>
      <c r="AI56" s="29" t="s">
        <v>1037</v>
      </c>
    </row>
    <row r="57" spans="1:35" ht="46.5" thickBot="1" x14ac:dyDescent="0.3">
      <c r="A57" s="25" t="s">
        <v>1244</v>
      </c>
      <c r="B57" s="26">
        <v>56005</v>
      </c>
      <c r="C57" s="26">
        <v>2018</v>
      </c>
      <c r="D57" s="26" t="s">
        <v>1021</v>
      </c>
      <c r="E57" s="27">
        <v>43416.69871527778</v>
      </c>
      <c r="F57" s="27">
        <v>43416.697685185187</v>
      </c>
      <c r="G57" s="26" t="s">
        <v>1022</v>
      </c>
      <c r="H57" s="26" t="s">
        <v>1023</v>
      </c>
      <c r="I57" s="26" t="s">
        <v>1024</v>
      </c>
      <c r="J57" s="26" t="s">
        <v>44</v>
      </c>
      <c r="K57" s="26" t="s">
        <v>1022</v>
      </c>
      <c r="L57" s="26" t="s">
        <v>1025</v>
      </c>
      <c r="M57" s="26" t="s">
        <v>1026</v>
      </c>
      <c r="N57" s="26" t="s">
        <v>38</v>
      </c>
      <c r="O57" s="26" t="s">
        <v>30</v>
      </c>
      <c r="P57" s="26">
        <v>42205568</v>
      </c>
      <c r="Q57" s="26" t="s">
        <v>1245</v>
      </c>
      <c r="R57" s="28">
        <v>30702</v>
      </c>
      <c r="S57" s="26">
        <v>34</v>
      </c>
      <c r="T57" s="26" t="s">
        <v>1028</v>
      </c>
      <c r="U57" s="26" t="s">
        <v>40</v>
      </c>
      <c r="V57" s="26" t="s">
        <v>1029</v>
      </c>
      <c r="W57" s="26" t="s">
        <v>1246</v>
      </c>
      <c r="X57" s="26" t="s">
        <v>1247</v>
      </c>
      <c r="Y57" s="26" t="s">
        <v>35</v>
      </c>
      <c r="Z57" s="26" t="s">
        <v>1032</v>
      </c>
      <c r="AA57" s="26" t="s">
        <v>1033</v>
      </c>
      <c r="AB57" s="26" t="s">
        <v>1034</v>
      </c>
      <c r="AC57" s="26" t="s">
        <v>1035</v>
      </c>
      <c r="AD57" s="26" t="s">
        <v>33</v>
      </c>
      <c r="AE57" s="26" t="s">
        <v>51</v>
      </c>
      <c r="AF57" s="26" t="s">
        <v>1071</v>
      </c>
      <c r="AG57" s="26" t="s">
        <v>30</v>
      </c>
      <c r="AH57" s="26">
        <v>41829818</v>
      </c>
      <c r="AI57" s="29" t="s">
        <v>1153</v>
      </c>
    </row>
    <row r="58" spans="1:35" ht="46.5" thickBot="1" x14ac:dyDescent="0.3">
      <c r="A58" s="25" t="s">
        <v>1248</v>
      </c>
      <c r="B58" s="26">
        <v>61684</v>
      </c>
      <c r="C58" s="26">
        <v>2018</v>
      </c>
      <c r="D58" s="26" t="s">
        <v>1021</v>
      </c>
      <c r="E58" s="27">
        <v>43417.451782407406</v>
      </c>
      <c r="F58" s="27">
        <v>43417.450706018521</v>
      </c>
      <c r="G58" s="26" t="s">
        <v>1022</v>
      </c>
      <c r="H58" s="26" t="s">
        <v>1023</v>
      </c>
      <c r="I58" s="26" t="s">
        <v>1024</v>
      </c>
      <c r="J58" s="26" t="s">
        <v>44</v>
      </c>
      <c r="K58" s="26" t="s">
        <v>1022</v>
      </c>
      <c r="L58" s="26" t="s">
        <v>1025</v>
      </c>
      <c r="M58" s="26" t="s">
        <v>1026</v>
      </c>
      <c r="N58" s="26" t="s">
        <v>29</v>
      </c>
      <c r="O58" s="26" t="s">
        <v>30</v>
      </c>
      <c r="P58" s="26">
        <v>29286448</v>
      </c>
      <c r="Q58" s="26" t="s">
        <v>1249</v>
      </c>
      <c r="R58" s="28">
        <v>14290</v>
      </c>
      <c r="S58" s="26">
        <v>79</v>
      </c>
      <c r="T58" s="26" t="s">
        <v>1028</v>
      </c>
      <c r="U58" s="26" t="s">
        <v>40</v>
      </c>
      <c r="V58" s="26" t="s">
        <v>1029</v>
      </c>
      <c r="W58" s="26" t="s">
        <v>1250</v>
      </c>
      <c r="X58" s="26" t="s">
        <v>1251</v>
      </c>
      <c r="Y58" s="26" t="s">
        <v>31</v>
      </c>
      <c r="Z58" s="26" t="s">
        <v>1032</v>
      </c>
      <c r="AA58" s="26" t="s">
        <v>1033</v>
      </c>
      <c r="AB58" s="26" t="s">
        <v>1034</v>
      </c>
      <c r="AC58" s="26" t="s">
        <v>1035</v>
      </c>
      <c r="AD58" s="26" t="s">
        <v>33</v>
      </c>
      <c r="AE58" s="26" t="s">
        <v>33</v>
      </c>
      <c r="AF58" s="26" t="s">
        <v>1252</v>
      </c>
      <c r="AG58" s="26" t="s">
        <v>30</v>
      </c>
      <c r="AH58" s="26">
        <v>31041776</v>
      </c>
      <c r="AI58" s="29" t="s">
        <v>1091</v>
      </c>
    </row>
    <row r="59" spans="1:35" ht="69" thickBot="1" x14ac:dyDescent="0.3">
      <c r="A59" s="25" t="s">
        <v>1253</v>
      </c>
      <c r="B59" s="26">
        <v>18058</v>
      </c>
      <c r="C59" s="26">
        <v>2018</v>
      </c>
      <c r="D59" s="26" t="s">
        <v>1021</v>
      </c>
      <c r="E59" s="27">
        <v>43417.641550925924</v>
      </c>
      <c r="F59" s="27">
        <v>43417.640486111108</v>
      </c>
      <c r="G59" s="26" t="s">
        <v>1022</v>
      </c>
      <c r="H59" s="26" t="s">
        <v>1023</v>
      </c>
      <c r="I59" s="26" t="s">
        <v>1024</v>
      </c>
      <c r="J59" s="26" t="s">
        <v>44</v>
      </c>
      <c r="K59" s="26" t="s">
        <v>1022</v>
      </c>
      <c r="L59" s="26" t="s">
        <v>1025</v>
      </c>
      <c r="M59" s="26" t="s">
        <v>1026</v>
      </c>
      <c r="N59" s="26" t="s">
        <v>29</v>
      </c>
      <c r="O59" s="26" t="s">
        <v>30</v>
      </c>
      <c r="P59" s="26">
        <v>29661027</v>
      </c>
      <c r="Q59" s="26" t="s">
        <v>1254</v>
      </c>
      <c r="R59" s="28">
        <v>26359</v>
      </c>
      <c r="S59" s="26">
        <v>46</v>
      </c>
      <c r="T59" s="26" t="s">
        <v>1028</v>
      </c>
      <c r="U59" s="26" t="s">
        <v>40</v>
      </c>
      <c r="V59" s="26" t="s">
        <v>1029</v>
      </c>
      <c r="W59" s="26" t="s">
        <v>1255</v>
      </c>
      <c r="X59" s="26" t="s">
        <v>1256</v>
      </c>
      <c r="Y59" s="26" t="s">
        <v>31</v>
      </c>
      <c r="Z59" s="26" t="s">
        <v>1032</v>
      </c>
      <c r="AA59" s="26" t="s">
        <v>1033</v>
      </c>
      <c r="AB59" s="26" t="s">
        <v>1034</v>
      </c>
      <c r="AC59" s="26" t="s">
        <v>1035</v>
      </c>
      <c r="AD59" s="26" t="s">
        <v>33</v>
      </c>
      <c r="AE59" s="26" t="s">
        <v>33</v>
      </c>
      <c r="AF59" s="26" t="s">
        <v>1071</v>
      </c>
      <c r="AG59" s="26" t="s">
        <v>30</v>
      </c>
      <c r="AH59" s="26">
        <v>31041776</v>
      </c>
      <c r="AI59" s="29" t="s">
        <v>1091</v>
      </c>
    </row>
    <row r="60" spans="1:35" ht="57.75" thickBot="1" x14ac:dyDescent="0.3">
      <c r="A60" s="25" t="s">
        <v>1257</v>
      </c>
      <c r="B60" s="26">
        <v>72879</v>
      </c>
      <c r="C60" s="26">
        <v>2018</v>
      </c>
      <c r="D60" s="26" t="s">
        <v>1021</v>
      </c>
      <c r="E60" s="27">
        <v>43418.373414351852</v>
      </c>
      <c r="F60" s="27">
        <v>43418.372314814813</v>
      </c>
      <c r="G60" s="26" t="s">
        <v>1022</v>
      </c>
      <c r="H60" s="26" t="s">
        <v>1023</v>
      </c>
      <c r="I60" s="26" t="s">
        <v>1024</v>
      </c>
      <c r="J60" s="26" t="s">
        <v>44</v>
      </c>
      <c r="K60" s="26" t="s">
        <v>1022</v>
      </c>
      <c r="L60" s="26" t="s">
        <v>1025</v>
      </c>
      <c r="M60" s="26" t="s">
        <v>1026</v>
      </c>
      <c r="N60" s="26" t="s">
        <v>38</v>
      </c>
      <c r="O60" s="26" t="s">
        <v>30</v>
      </c>
      <c r="P60" s="26">
        <v>794945</v>
      </c>
      <c r="Q60" s="26" t="s">
        <v>1258</v>
      </c>
      <c r="R60" s="28">
        <v>26928</v>
      </c>
      <c r="S60" s="26">
        <v>45</v>
      </c>
      <c r="T60" s="26" t="s">
        <v>1028</v>
      </c>
      <c r="U60" s="26" t="s">
        <v>32</v>
      </c>
      <c r="V60" s="26" t="s">
        <v>1029</v>
      </c>
      <c r="W60" s="26" t="s">
        <v>1259</v>
      </c>
      <c r="X60" s="26" t="s">
        <v>1260</v>
      </c>
      <c r="Y60" s="26" t="s">
        <v>56</v>
      </c>
      <c r="Z60" s="26" t="s">
        <v>1032</v>
      </c>
      <c r="AA60" s="26" t="s">
        <v>1033</v>
      </c>
      <c r="AB60" s="26" t="s">
        <v>1034</v>
      </c>
      <c r="AC60" s="26" t="s">
        <v>1035</v>
      </c>
      <c r="AD60" s="26" t="s">
        <v>33</v>
      </c>
      <c r="AE60" s="26" t="s">
        <v>549</v>
      </c>
      <c r="AF60" s="26" t="s">
        <v>1174</v>
      </c>
      <c r="AG60" s="26" t="s">
        <v>30</v>
      </c>
      <c r="AH60" s="26">
        <v>41829818</v>
      </c>
      <c r="AI60" s="29" t="s">
        <v>1153</v>
      </c>
    </row>
    <row r="61" spans="1:35" ht="46.5" thickBot="1" x14ac:dyDescent="0.3">
      <c r="A61" s="25" t="s">
        <v>1257</v>
      </c>
      <c r="B61" s="26">
        <v>72879</v>
      </c>
      <c r="C61" s="26">
        <v>2018</v>
      </c>
      <c r="D61" s="26" t="s">
        <v>1021</v>
      </c>
      <c r="E61" s="27">
        <v>43418.373414351852</v>
      </c>
      <c r="F61" s="27">
        <v>43418.372314814813</v>
      </c>
      <c r="G61" s="26" t="s">
        <v>1022</v>
      </c>
      <c r="H61" s="26" t="s">
        <v>1023</v>
      </c>
      <c r="I61" s="26" t="s">
        <v>1024</v>
      </c>
      <c r="J61" s="26" t="s">
        <v>44</v>
      </c>
      <c r="K61" s="26" t="s">
        <v>1022</v>
      </c>
      <c r="L61" s="26" t="s">
        <v>1025</v>
      </c>
      <c r="M61" s="26" t="s">
        <v>1026</v>
      </c>
      <c r="N61" s="26" t="s">
        <v>38</v>
      </c>
      <c r="O61" s="26" t="s">
        <v>30</v>
      </c>
      <c r="P61" s="26">
        <v>794945</v>
      </c>
      <c r="Q61" s="26" t="s">
        <v>1258</v>
      </c>
      <c r="R61" s="28">
        <v>26928</v>
      </c>
      <c r="S61" s="26">
        <v>45</v>
      </c>
      <c r="T61" s="26" t="s">
        <v>1028</v>
      </c>
      <c r="U61" s="26" t="s">
        <v>32</v>
      </c>
      <c r="V61" s="26" t="s">
        <v>1059</v>
      </c>
      <c r="W61" s="26" t="s">
        <v>1261</v>
      </c>
      <c r="X61" s="26" t="s">
        <v>1262</v>
      </c>
      <c r="Y61" s="26" t="s">
        <v>56</v>
      </c>
      <c r="Z61" s="26" t="s">
        <v>1032</v>
      </c>
      <c r="AA61" s="26" t="s">
        <v>1033</v>
      </c>
      <c r="AB61" s="26" t="s">
        <v>1034</v>
      </c>
      <c r="AC61" s="26" t="s">
        <v>1035</v>
      </c>
      <c r="AD61" s="26" t="s">
        <v>33</v>
      </c>
      <c r="AE61" s="26" t="s">
        <v>549</v>
      </c>
      <c r="AF61" s="26" t="s">
        <v>1174</v>
      </c>
      <c r="AG61" s="26" t="s">
        <v>30</v>
      </c>
      <c r="AH61" s="26">
        <v>41829818</v>
      </c>
      <c r="AI61" s="29" t="s">
        <v>1153</v>
      </c>
    </row>
    <row r="62" spans="1:35" ht="46.5" thickBot="1" x14ac:dyDescent="0.3">
      <c r="A62" s="25" t="s">
        <v>1263</v>
      </c>
      <c r="B62" s="26">
        <v>22696</v>
      </c>
      <c r="C62" s="26">
        <v>2018</v>
      </c>
      <c r="D62" s="26" t="s">
        <v>1021</v>
      </c>
      <c r="E62" s="27">
        <v>43418.389363425929</v>
      </c>
      <c r="F62" s="27">
        <v>43418.388252314813</v>
      </c>
      <c r="G62" s="26" t="s">
        <v>1022</v>
      </c>
      <c r="H62" s="26" t="s">
        <v>1023</v>
      </c>
      <c r="I62" s="26" t="s">
        <v>1024</v>
      </c>
      <c r="J62" s="26" t="s">
        <v>44</v>
      </c>
      <c r="K62" s="26" t="s">
        <v>1022</v>
      </c>
      <c r="L62" s="26" t="s">
        <v>1025</v>
      </c>
      <c r="M62" s="26" t="s">
        <v>1026</v>
      </c>
      <c r="N62" s="26" t="s">
        <v>38</v>
      </c>
      <c r="O62" s="26" t="s">
        <v>30</v>
      </c>
      <c r="P62" s="26">
        <v>6773111</v>
      </c>
      <c r="Q62" s="26" t="s">
        <v>1264</v>
      </c>
      <c r="R62" s="28">
        <v>25302</v>
      </c>
      <c r="S62" s="26">
        <v>49</v>
      </c>
      <c r="T62" s="26" t="s">
        <v>1028</v>
      </c>
      <c r="U62" s="26" t="s">
        <v>40</v>
      </c>
      <c r="V62" s="26" t="s">
        <v>1142</v>
      </c>
      <c r="W62" s="26" t="s">
        <v>1265</v>
      </c>
      <c r="X62" s="26" t="s">
        <v>1266</v>
      </c>
      <c r="Y62" s="26" t="s">
        <v>56</v>
      </c>
      <c r="Z62" s="26" t="s">
        <v>1032</v>
      </c>
      <c r="AA62" s="26" t="s">
        <v>1033</v>
      </c>
      <c r="AB62" s="26" t="s">
        <v>1034</v>
      </c>
      <c r="AC62" s="26" t="s">
        <v>1035</v>
      </c>
      <c r="AD62" s="26" t="s">
        <v>33</v>
      </c>
      <c r="AE62" s="26" t="s">
        <v>33</v>
      </c>
      <c r="AF62" s="26" t="s">
        <v>1131</v>
      </c>
      <c r="AG62" s="26" t="s">
        <v>30</v>
      </c>
      <c r="AH62" s="26">
        <v>41829818</v>
      </c>
      <c r="AI62" s="29" t="s">
        <v>1153</v>
      </c>
    </row>
    <row r="63" spans="1:35" ht="69" thickBot="1" x14ac:dyDescent="0.3">
      <c r="A63" s="25" t="s">
        <v>1267</v>
      </c>
      <c r="B63" s="26">
        <v>44308</v>
      </c>
      <c r="C63" s="26">
        <v>2018</v>
      </c>
      <c r="D63" s="26" t="s">
        <v>1021</v>
      </c>
      <c r="E63" s="27">
        <v>43418.573518518519</v>
      </c>
      <c r="F63" s="27">
        <v>43418.572418981479</v>
      </c>
      <c r="G63" s="26" t="s">
        <v>1022</v>
      </c>
      <c r="H63" s="26" t="s">
        <v>1023</v>
      </c>
      <c r="I63" s="26" t="s">
        <v>1024</v>
      </c>
      <c r="J63" s="26" t="s">
        <v>44</v>
      </c>
      <c r="K63" s="26" t="s">
        <v>1022</v>
      </c>
      <c r="L63" s="26" t="s">
        <v>1025</v>
      </c>
      <c r="M63" s="26" t="s">
        <v>1026</v>
      </c>
      <c r="N63" s="26" t="s">
        <v>29</v>
      </c>
      <c r="O63" s="26" t="s">
        <v>30</v>
      </c>
      <c r="P63" s="26">
        <v>76096735</v>
      </c>
      <c r="Q63" s="26" t="s">
        <v>1268</v>
      </c>
      <c r="R63" s="28">
        <v>35544</v>
      </c>
      <c r="S63" s="26">
        <v>21</v>
      </c>
      <c r="T63" s="26" t="s">
        <v>1028</v>
      </c>
      <c r="U63" s="26" t="s">
        <v>40</v>
      </c>
      <c r="V63" s="26" t="s">
        <v>1029</v>
      </c>
      <c r="W63" s="26" t="s">
        <v>1269</v>
      </c>
      <c r="X63" s="26" t="s">
        <v>1270</v>
      </c>
      <c r="Y63" s="26" t="s">
        <v>35</v>
      </c>
      <c r="Z63" s="26" t="s">
        <v>1032</v>
      </c>
      <c r="AA63" s="26" t="s">
        <v>1033</v>
      </c>
      <c r="AB63" s="26" t="s">
        <v>1034</v>
      </c>
      <c r="AC63" s="26" t="s">
        <v>1035</v>
      </c>
      <c r="AD63" s="26" t="s">
        <v>33</v>
      </c>
      <c r="AE63" s="26" t="s">
        <v>33</v>
      </c>
      <c r="AF63" s="26" t="s">
        <v>1071</v>
      </c>
      <c r="AG63" s="26" t="s">
        <v>30</v>
      </c>
      <c r="AH63" s="26">
        <v>41829818</v>
      </c>
      <c r="AI63" s="29" t="s">
        <v>1153</v>
      </c>
    </row>
    <row r="64" spans="1:35" ht="69" thickBot="1" x14ac:dyDescent="0.3">
      <c r="A64" s="25" t="s">
        <v>1271</v>
      </c>
      <c r="B64" s="26">
        <v>74915</v>
      </c>
      <c r="C64" s="26">
        <v>2018</v>
      </c>
      <c r="D64" s="26" t="s">
        <v>1021</v>
      </c>
      <c r="E64" s="27">
        <v>43418.635810185187</v>
      </c>
      <c r="F64" s="27">
        <v>43418.634710648148</v>
      </c>
      <c r="G64" s="26" t="s">
        <v>1022</v>
      </c>
      <c r="H64" s="26" t="s">
        <v>1023</v>
      </c>
      <c r="I64" s="26" t="s">
        <v>1024</v>
      </c>
      <c r="J64" s="26" t="s">
        <v>44</v>
      </c>
      <c r="K64" s="26" t="s">
        <v>1022</v>
      </c>
      <c r="L64" s="26" t="s">
        <v>1025</v>
      </c>
      <c r="M64" s="26" t="s">
        <v>1026</v>
      </c>
      <c r="N64" s="26" t="s">
        <v>38</v>
      </c>
      <c r="O64" s="26" t="s">
        <v>30</v>
      </c>
      <c r="P64" s="26">
        <v>454267</v>
      </c>
      <c r="Q64" s="26" t="s">
        <v>1272</v>
      </c>
      <c r="R64" s="28">
        <v>22912</v>
      </c>
      <c r="S64" s="26">
        <v>56</v>
      </c>
      <c r="T64" s="26" t="s">
        <v>1028</v>
      </c>
      <c r="U64" s="26" t="s">
        <v>40</v>
      </c>
      <c r="V64" s="26" t="s">
        <v>1059</v>
      </c>
      <c r="W64" s="26" t="s">
        <v>1273</v>
      </c>
      <c r="X64" s="26" t="s">
        <v>1274</v>
      </c>
      <c r="Y64" s="26" t="s">
        <v>35</v>
      </c>
      <c r="Z64" s="26" t="s">
        <v>1032</v>
      </c>
      <c r="AA64" s="26" t="s">
        <v>1033</v>
      </c>
      <c r="AB64" s="26" t="s">
        <v>1034</v>
      </c>
      <c r="AC64" s="26" t="s">
        <v>1043</v>
      </c>
      <c r="AD64" s="26" t="s">
        <v>33</v>
      </c>
      <c r="AE64" s="26" t="s">
        <v>33</v>
      </c>
      <c r="AF64" s="26" t="s">
        <v>1148</v>
      </c>
      <c r="AG64" s="26" t="s">
        <v>30</v>
      </c>
      <c r="AH64" s="26">
        <v>41829818</v>
      </c>
      <c r="AI64" s="29" t="s">
        <v>1153</v>
      </c>
    </row>
    <row r="65" spans="1:35" ht="80.25" thickBot="1" x14ac:dyDescent="0.3">
      <c r="A65" s="25" t="s">
        <v>1275</v>
      </c>
      <c r="B65" s="26">
        <v>75318</v>
      </c>
      <c r="C65" s="26">
        <v>2018</v>
      </c>
      <c r="D65" s="26" t="s">
        <v>1021</v>
      </c>
      <c r="E65" s="27">
        <v>43419.645069444443</v>
      </c>
      <c r="F65" s="27">
        <v>43419.64402777778</v>
      </c>
      <c r="G65" s="26" t="s">
        <v>1022</v>
      </c>
      <c r="H65" s="26" t="s">
        <v>1023</v>
      </c>
      <c r="I65" s="26" t="s">
        <v>1024</v>
      </c>
      <c r="J65" s="26" t="s">
        <v>44</v>
      </c>
      <c r="K65" s="26" t="s">
        <v>1022</v>
      </c>
      <c r="L65" s="26" t="s">
        <v>1025</v>
      </c>
      <c r="M65" s="26" t="s">
        <v>1026</v>
      </c>
      <c r="N65" s="26" t="s">
        <v>29</v>
      </c>
      <c r="O65" s="26" t="s">
        <v>30</v>
      </c>
      <c r="P65" s="26">
        <v>4807549</v>
      </c>
      <c r="Q65" s="26" t="s">
        <v>1276</v>
      </c>
      <c r="R65" s="28">
        <v>21456</v>
      </c>
      <c r="S65" s="26">
        <v>60</v>
      </c>
      <c r="T65" s="26" t="s">
        <v>1028</v>
      </c>
      <c r="U65" s="26" t="s">
        <v>40</v>
      </c>
      <c r="V65" s="26" t="s">
        <v>1029</v>
      </c>
      <c r="W65" s="26" t="s">
        <v>1277</v>
      </c>
      <c r="X65" s="26" t="s">
        <v>1278</v>
      </c>
      <c r="Y65" s="26" t="s">
        <v>35</v>
      </c>
      <c r="Z65" s="26" t="s">
        <v>1032</v>
      </c>
      <c r="AA65" s="26" t="s">
        <v>1033</v>
      </c>
      <c r="AB65" s="26" t="s">
        <v>1034</v>
      </c>
      <c r="AC65" s="26" t="s">
        <v>1035</v>
      </c>
      <c r="AD65" s="26" t="s">
        <v>33</v>
      </c>
      <c r="AE65" s="26" t="s">
        <v>33</v>
      </c>
      <c r="AF65" s="26" t="s">
        <v>1081</v>
      </c>
      <c r="AG65" s="26" t="s">
        <v>30</v>
      </c>
      <c r="AH65" s="26">
        <v>29659875</v>
      </c>
      <c r="AI65" s="29" t="s">
        <v>1037</v>
      </c>
    </row>
    <row r="66" spans="1:35" ht="35.25" thickBot="1" x14ac:dyDescent="0.3">
      <c r="A66" s="25" t="s">
        <v>1279</v>
      </c>
      <c r="B66" s="26">
        <v>14967</v>
      </c>
      <c r="C66" s="26">
        <v>2018</v>
      </c>
      <c r="D66" s="26" t="s">
        <v>1021</v>
      </c>
      <c r="E66" s="27">
        <v>43419.679386574076</v>
      </c>
      <c r="F66" s="27">
        <v>43419.678379629629</v>
      </c>
      <c r="G66" s="26" t="s">
        <v>1022</v>
      </c>
      <c r="H66" s="26" t="s">
        <v>1023</v>
      </c>
      <c r="I66" s="26" t="s">
        <v>1024</v>
      </c>
      <c r="J66" s="26" t="s">
        <v>44</v>
      </c>
      <c r="K66" s="26" t="s">
        <v>1022</v>
      </c>
      <c r="L66" s="26" t="s">
        <v>1025</v>
      </c>
      <c r="M66" s="26" t="s">
        <v>1026</v>
      </c>
      <c r="N66" s="26" t="s">
        <v>38</v>
      </c>
      <c r="O66" s="26" t="s">
        <v>30</v>
      </c>
      <c r="P66" s="26">
        <v>29256537</v>
      </c>
      <c r="Q66" s="26" t="s">
        <v>1280</v>
      </c>
      <c r="R66" s="28">
        <v>22567</v>
      </c>
      <c r="S66" s="26">
        <v>57</v>
      </c>
      <c r="T66" s="26" t="s">
        <v>1028</v>
      </c>
      <c r="U66" s="26" t="s">
        <v>40</v>
      </c>
      <c r="V66" s="26" t="s">
        <v>1029</v>
      </c>
      <c r="W66" s="26" t="s">
        <v>1281</v>
      </c>
      <c r="X66" s="26" t="s">
        <v>1282</v>
      </c>
      <c r="Y66" s="26" t="s">
        <v>35</v>
      </c>
      <c r="Z66" s="26" t="s">
        <v>1032</v>
      </c>
      <c r="AA66" s="26" t="s">
        <v>1033</v>
      </c>
      <c r="AB66" s="26" t="s">
        <v>1034</v>
      </c>
      <c r="AC66" s="26" t="s">
        <v>1035</v>
      </c>
      <c r="AD66" s="26" t="s">
        <v>33</v>
      </c>
      <c r="AE66" s="26" t="s">
        <v>33</v>
      </c>
      <c r="AF66" s="26" t="s">
        <v>1185</v>
      </c>
      <c r="AG66" s="26" t="s">
        <v>30</v>
      </c>
      <c r="AH66" s="26">
        <v>29659875</v>
      </c>
      <c r="AI66" s="29" t="s">
        <v>1037</v>
      </c>
    </row>
    <row r="67" spans="1:35" ht="46.5" thickBot="1" x14ac:dyDescent="0.3">
      <c r="A67" s="25" t="s">
        <v>1283</v>
      </c>
      <c r="B67" s="26">
        <v>48354</v>
      </c>
      <c r="C67" s="26">
        <v>2018</v>
      </c>
      <c r="D67" s="26" t="s">
        <v>1021</v>
      </c>
      <c r="E67" s="27">
        <v>43419.708819444444</v>
      </c>
      <c r="F67" s="27">
        <v>43419.707789351851</v>
      </c>
      <c r="G67" s="26" t="s">
        <v>1022</v>
      </c>
      <c r="H67" s="26" t="s">
        <v>1023</v>
      </c>
      <c r="I67" s="26" t="s">
        <v>1024</v>
      </c>
      <c r="J67" s="26" t="s">
        <v>44</v>
      </c>
      <c r="K67" s="26" t="s">
        <v>1022</v>
      </c>
      <c r="L67" s="26" t="s">
        <v>1025</v>
      </c>
      <c r="M67" s="26" t="s">
        <v>1026</v>
      </c>
      <c r="N67" s="26" t="s">
        <v>29</v>
      </c>
      <c r="O67" s="26" t="s">
        <v>30</v>
      </c>
      <c r="P67" s="26">
        <v>29538197</v>
      </c>
      <c r="Q67" s="26" t="s">
        <v>1284</v>
      </c>
      <c r="R67" s="28">
        <v>25439</v>
      </c>
      <c r="S67" s="26">
        <v>49</v>
      </c>
      <c r="T67" s="26" t="s">
        <v>1028</v>
      </c>
      <c r="U67" s="26" t="s">
        <v>40</v>
      </c>
      <c r="V67" s="26" t="s">
        <v>1029</v>
      </c>
      <c r="W67" s="26" t="s">
        <v>1285</v>
      </c>
      <c r="X67" s="26" t="s">
        <v>1286</v>
      </c>
      <c r="Y67" s="26" t="s">
        <v>35</v>
      </c>
      <c r="Z67" s="26" t="s">
        <v>1032</v>
      </c>
      <c r="AA67" s="26" t="s">
        <v>1033</v>
      </c>
      <c r="AB67" s="26" t="s">
        <v>1034</v>
      </c>
      <c r="AC67" s="26" t="s">
        <v>1035</v>
      </c>
      <c r="AD67" s="26" t="s">
        <v>33</v>
      </c>
      <c r="AE67" s="26" t="s">
        <v>33</v>
      </c>
      <c r="AF67" s="26" t="s">
        <v>1055</v>
      </c>
      <c r="AG67" s="26" t="s">
        <v>30</v>
      </c>
      <c r="AH67" s="26">
        <v>29659875</v>
      </c>
      <c r="AI67" s="29" t="s">
        <v>1037</v>
      </c>
    </row>
    <row r="68" spans="1:35" ht="46.5" thickBot="1" x14ac:dyDescent="0.3">
      <c r="A68" s="25" t="s">
        <v>1283</v>
      </c>
      <c r="B68" s="26">
        <v>48354</v>
      </c>
      <c r="C68" s="26">
        <v>2018</v>
      </c>
      <c r="D68" s="26" t="s">
        <v>1021</v>
      </c>
      <c r="E68" s="27">
        <v>43419.708819444444</v>
      </c>
      <c r="F68" s="27">
        <v>43419.707789351851</v>
      </c>
      <c r="G68" s="26" t="s">
        <v>1022</v>
      </c>
      <c r="H68" s="26" t="s">
        <v>1023</v>
      </c>
      <c r="I68" s="26" t="s">
        <v>1024</v>
      </c>
      <c r="J68" s="26" t="s">
        <v>44</v>
      </c>
      <c r="K68" s="26" t="s">
        <v>1022</v>
      </c>
      <c r="L68" s="26" t="s">
        <v>1025</v>
      </c>
      <c r="M68" s="26" t="s">
        <v>1026</v>
      </c>
      <c r="N68" s="26" t="s">
        <v>29</v>
      </c>
      <c r="O68" s="26" t="s">
        <v>30</v>
      </c>
      <c r="P68" s="26">
        <v>29538197</v>
      </c>
      <c r="Q68" s="26" t="s">
        <v>1284</v>
      </c>
      <c r="R68" s="28">
        <v>25439</v>
      </c>
      <c r="S68" s="26">
        <v>49</v>
      </c>
      <c r="T68" s="26" t="s">
        <v>1028</v>
      </c>
      <c r="U68" s="26" t="s">
        <v>40</v>
      </c>
      <c r="V68" s="26" t="s">
        <v>1059</v>
      </c>
      <c r="W68" s="26" t="s">
        <v>1048</v>
      </c>
      <c r="X68" s="26" t="s">
        <v>1049</v>
      </c>
      <c r="Y68" s="26" t="s">
        <v>56</v>
      </c>
      <c r="Z68" s="26" t="s">
        <v>1032</v>
      </c>
      <c r="AA68" s="26" t="s">
        <v>1033</v>
      </c>
      <c r="AB68" s="26" t="s">
        <v>1034</v>
      </c>
      <c r="AC68" s="26" t="s">
        <v>1035</v>
      </c>
      <c r="AD68" s="26" t="s">
        <v>33</v>
      </c>
      <c r="AE68" s="26" t="s">
        <v>33</v>
      </c>
      <c r="AF68" s="26" t="s">
        <v>1055</v>
      </c>
      <c r="AG68" s="26" t="s">
        <v>30</v>
      </c>
      <c r="AH68" s="26">
        <v>29659875</v>
      </c>
      <c r="AI68" s="29" t="s">
        <v>1037</v>
      </c>
    </row>
    <row r="69" spans="1:35" ht="57.75" thickBot="1" x14ac:dyDescent="0.3">
      <c r="A69" s="25" t="s">
        <v>1287</v>
      </c>
      <c r="B69" s="26">
        <v>17251</v>
      </c>
      <c r="C69" s="26">
        <v>2018</v>
      </c>
      <c r="D69" s="26" t="s">
        <v>1021</v>
      </c>
      <c r="E69" s="27">
        <v>43419.759930555556</v>
      </c>
      <c r="F69" s="27">
        <v>43419.758900462963</v>
      </c>
      <c r="G69" s="26" t="s">
        <v>1022</v>
      </c>
      <c r="H69" s="26" t="s">
        <v>1023</v>
      </c>
      <c r="I69" s="26" t="s">
        <v>1024</v>
      </c>
      <c r="J69" s="26" t="s">
        <v>44</v>
      </c>
      <c r="K69" s="26" t="s">
        <v>1022</v>
      </c>
      <c r="L69" s="26" t="s">
        <v>1025</v>
      </c>
      <c r="M69" s="26" t="s">
        <v>1026</v>
      </c>
      <c r="N69" s="26" t="s">
        <v>29</v>
      </c>
      <c r="O69" s="26" t="s">
        <v>30</v>
      </c>
      <c r="P69" s="26">
        <v>29696563</v>
      </c>
      <c r="Q69" s="26" t="s">
        <v>1288</v>
      </c>
      <c r="R69" s="28">
        <v>25983</v>
      </c>
      <c r="S69" s="26">
        <v>47</v>
      </c>
      <c r="T69" s="26" t="s">
        <v>1028</v>
      </c>
      <c r="U69" s="26" t="s">
        <v>40</v>
      </c>
      <c r="V69" s="26" t="s">
        <v>1029</v>
      </c>
      <c r="W69" s="26" t="s">
        <v>1289</v>
      </c>
      <c r="X69" s="26" t="s">
        <v>1290</v>
      </c>
      <c r="Y69" s="26" t="s">
        <v>35</v>
      </c>
      <c r="Z69" s="26" t="s">
        <v>1032</v>
      </c>
      <c r="AA69" s="26" t="s">
        <v>1033</v>
      </c>
      <c r="AB69" s="26" t="s">
        <v>1034</v>
      </c>
      <c r="AC69" s="26" t="s">
        <v>1035</v>
      </c>
      <c r="AD69" s="26" t="s">
        <v>33</v>
      </c>
      <c r="AE69" s="26" t="s">
        <v>33</v>
      </c>
      <c r="AF69" s="26" t="s">
        <v>1071</v>
      </c>
      <c r="AG69" s="26" t="s">
        <v>30</v>
      </c>
      <c r="AH69" s="26">
        <v>29659875</v>
      </c>
      <c r="AI69" s="29" t="s">
        <v>1037</v>
      </c>
    </row>
    <row r="70" spans="1:35" ht="57.75" thickBot="1" x14ac:dyDescent="0.3">
      <c r="A70" s="25" t="s">
        <v>1287</v>
      </c>
      <c r="B70" s="26">
        <v>17251</v>
      </c>
      <c r="C70" s="26">
        <v>2018</v>
      </c>
      <c r="D70" s="26" t="s">
        <v>1021</v>
      </c>
      <c r="E70" s="27">
        <v>43419.759930555556</v>
      </c>
      <c r="F70" s="27">
        <v>43419.758900462963</v>
      </c>
      <c r="G70" s="26" t="s">
        <v>1022</v>
      </c>
      <c r="H70" s="26" t="s">
        <v>1023</v>
      </c>
      <c r="I70" s="26" t="s">
        <v>1024</v>
      </c>
      <c r="J70" s="26" t="s">
        <v>44</v>
      </c>
      <c r="K70" s="26" t="s">
        <v>1022</v>
      </c>
      <c r="L70" s="26" t="s">
        <v>1025</v>
      </c>
      <c r="M70" s="26" t="s">
        <v>1026</v>
      </c>
      <c r="N70" s="26" t="s">
        <v>29</v>
      </c>
      <c r="O70" s="26" t="s">
        <v>30</v>
      </c>
      <c r="P70" s="26">
        <v>29696563</v>
      </c>
      <c r="Q70" s="26" t="s">
        <v>1288</v>
      </c>
      <c r="R70" s="28">
        <v>25983</v>
      </c>
      <c r="S70" s="26">
        <v>47</v>
      </c>
      <c r="T70" s="26" t="s">
        <v>1028</v>
      </c>
      <c r="U70" s="26" t="s">
        <v>40</v>
      </c>
      <c r="V70" s="26" t="s">
        <v>1059</v>
      </c>
      <c r="W70" s="26" t="s">
        <v>1291</v>
      </c>
      <c r="X70" s="26" t="s">
        <v>1292</v>
      </c>
      <c r="Y70" s="26" t="s">
        <v>35</v>
      </c>
      <c r="Z70" s="26" t="s">
        <v>1032</v>
      </c>
      <c r="AA70" s="26" t="s">
        <v>1033</v>
      </c>
      <c r="AB70" s="26" t="s">
        <v>1034</v>
      </c>
      <c r="AC70" s="26" t="s">
        <v>1035</v>
      </c>
      <c r="AD70" s="26" t="s">
        <v>33</v>
      </c>
      <c r="AE70" s="26" t="s">
        <v>33</v>
      </c>
      <c r="AF70" s="26" t="s">
        <v>1071</v>
      </c>
      <c r="AG70" s="26" t="s">
        <v>30</v>
      </c>
      <c r="AH70" s="26">
        <v>29659875</v>
      </c>
      <c r="AI70" s="29" t="s">
        <v>1037</v>
      </c>
    </row>
    <row r="71" spans="1:35" ht="35.25" thickBot="1" x14ac:dyDescent="0.3">
      <c r="A71" s="25" t="s">
        <v>1293</v>
      </c>
      <c r="B71" s="26">
        <v>3867</v>
      </c>
      <c r="C71" s="26">
        <v>2018</v>
      </c>
      <c r="D71" s="26" t="s">
        <v>1021</v>
      </c>
      <c r="E71" s="27">
        <v>43420.422175925924</v>
      </c>
      <c r="F71" s="27">
        <v>43420.421134259261</v>
      </c>
      <c r="G71" s="26" t="s">
        <v>1022</v>
      </c>
      <c r="H71" s="26" t="s">
        <v>1023</v>
      </c>
      <c r="I71" s="26" t="s">
        <v>1024</v>
      </c>
      <c r="J71" s="26" t="s">
        <v>44</v>
      </c>
      <c r="K71" s="26" t="s">
        <v>1022</v>
      </c>
      <c r="L71" s="26" t="s">
        <v>1025</v>
      </c>
      <c r="M71" s="26" t="s">
        <v>1026</v>
      </c>
      <c r="N71" s="26" t="s">
        <v>38</v>
      </c>
      <c r="O71" s="26" t="s">
        <v>30</v>
      </c>
      <c r="P71" s="26">
        <v>29612470</v>
      </c>
      <c r="Q71" s="26" t="s">
        <v>1294</v>
      </c>
      <c r="R71" s="28">
        <v>26882</v>
      </c>
      <c r="S71" s="26">
        <v>45</v>
      </c>
      <c r="T71" s="26" t="s">
        <v>1028</v>
      </c>
      <c r="U71" s="26" t="s">
        <v>40</v>
      </c>
      <c r="V71" s="26" t="s">
        <v>1142</v>
      </c>
      <c r="W71" s="26" t="s">
        <v>1237</v>
      </c>
      <c r="X71" s="26" t="s">
        <v>1238</v>
      </c>
      <c r="Y71" s="26" t="s">
        <v>35</v>
      </c>
      <c r="Z71" s="26" t="s">
        <v>1032</v>
      </c>
      <c r="AA71" s="26" t="s">
        <v>1033</v>
      </c>
      <c r="AB71" s="26" t="s">
        <v>1034</v>
      </c>
      <c r="AC71" s="26" t="s">
        <v>1035</v>
      </c>
      <c r="AD71" s="26" t="s">
        <v>33</v>
      </c>
      <c r="AE71" s="26" t="s">
        <v>33</v>
      </c>
      <c r="AF71" s="26" t="s">
        <v>1171</v>
      </c>
      <c r="AG71" s="26" t="s">
        <v>30</v>
      </c>
      <c r="AH71" s="26">
        <v>29659875</v>
      </c>
      <c r="AI71" s="29" t="s">
        <v>1037</v>
      </c>
    </row>
    <row r="72" spans="1:35" ht="91.5" thickBot="1" x14ac:dyDescent="0.3">
      <c r="A72" s="25" t="s">
        <v>1295</v>
      </c>
      <c r="B72" s="26">
        <v>4290</v>
      </c>
      <c r="C72" s="26">
        <v>2018</v>
      </c>
      <c r="D72" s="26" t="s">
        <v>1021</v>
      </c>
      <c r="E72" s="27">
        <v>43420.443171296298</v>
      </c>
      <c r="F72" s="27">
        <v>43420.442152777781</v>
      </c>
      <c r="G72" s="26" t="s">
        <v>1022</v>
      </c>
      <c r="H72" s="26" t="s">
        <v>1023</v>
      </c>
      <c r="I72" s="26" t="s">
        <v>1024</v>
      </c>
      <c r="J72" s="26" t="s">
        <v>44</v>
      </c>
      <c r="K72" s="26" t="s">
        <v>1022</v>
      </c>
      <c r="L72" s="26" t="s">
        <v>1025</v>
      </c>
      <c r="M72" s="26" t="s">
        <v>1026</v>
      </c>
      <c r="N72" s="26" t="s">
        <v>38</v>
      </c>
      <c r="O72" s="26" t="s">
        <v>30</v>
      </c>
      <c r="P72" s="26">
        <v>47269359</v>
      </c>
      <c r="Q72" s="26" t="s">
        <v>1296</v>
      </c>
      <c r="R72" s="28">
        <v>33213</v>
      </c>
      <c r="S72" s="26">
        <v>28</v>
      </c>
      <c r="T72" s="26" t="s">
        <v>1028</v>
      </c>
      <c r="U72" s="26" t="s">
        <v>40</v>
      </c>
      <c r="V72" s="26" t="s">
        <v>1029</v>
      </c>
      <c r="W72" s="26" t="s">
        <v>1297</v>
      </c>
      <c r="X72" s="26" t="s">
        <v>1298</v>
      </c>
      <c r="Y72" s="26" t="s">
        <v>35</v>
      </c>
      <c r="Z72" s="26" t="s">
        <v>1032</v>
      </c>
      <c r="AA72" s="26" t="s">
        <v>1033</v>
      </c>
      <c r="AB72" s="26" t="s">
        <v>1034</v>
      </c>
      <c r="AC72" s="26" t="s">
        <v>1035</v>
      </c>
      <c r="AD72" s="26" t="s">
        <v>33</v>
      </c>
      <c r="AE72" s="26" t="s">
        <v>33</v>
      </c>
      <c r="AF72" s="26" t="s">
        <v>1071</v>
      </c>
      <c r="AG72" s="26" t="s">
        <v>30</v>
      </c>
      <c r="AH72" s="26">
        <v>29659875</v>
      </c>
      <c r="AI72" s="29" t="s">
        <v>1037</v>
      </c>
    </row>
    <row r="73" spans="1:35" ht="57.75" thickBot="1" x14ac:dyDescent="0.3">
      <c r="A73" s="25" t="s">
        <v>1299</v>
      </c>
      <c r="B73" s="26">
        <v>9974</v>
      </c>
      <c r="C73" s="26">
        <v>2018</v>
      </c>
      <c r="D73" s="26" t="s">
        <v>1021</v>
      </c>
      <c r="E73" s="27">
        <v>43420.791145833333</v>
      </c>
      <c r="F73" s="27">
        <v>43420.79011574074</v>
      </c>
      <c r="G73" s="26" t="s">
        <v>1022</v>
      </c>
      <c r="H73" s="26" t="s">
        <v>1023</v>
      </c>
      <c r="I73" s="26" t="s">
        <v>1024</v>
      </c>
      <c r="J73" s="26" t="s">
        <v>44</v>
      </c>
      <c r="K73" s="26" t="s">
        <v>1022</v>
      </c>
      <c r="L73" s="26" t="s">
        <v>1025</v>
      </c>
      <c r="M73" s="26" t="s">
        <v>1026</v>
      </c>
      <c r="N73" s="26" t="s">
        <v>38</v>
      </c>
      <c r="O73" s="26" t="s">
        <v>30</v>
      </c>
      <c r="P73" s="26">
        <v>29616655</v>
      </c>
      <c r="Q73" s="26" t="s">
        <v>1300</v>
      </c>
      <c r="R73" s="28">
        <v>26720</v>
      </c>
      <c r="S73" s="26">
        <v>45</v>
      </c>
      <c r="T73" s="26" t="s">
        <v>1028</v>
      </c>
      <c r="U73" s="26" t="s">
        <v>40</v>
      </c>
      <c r="V73" s="26" t="s">
        <v>1029</v>
      </c>
      <c r="W73" s="26" t="s">
        <v>1301</v>
      </c>
      <c r="X73" s="26" t="s">
        <v>1302</v>
      </c>
      <c r="Y73" s="26" t="s">
        <v>35</v>
      </c>
      <c r="Z73" s="26" t="s">
        <v>1032</v>
      </c>
      <c r="AA73" s="26" t="s">
        <v>1033</v>
      </c>
      <c r="AB73" s="26" t="s">
        <v>1034</v>
      </c>
      <c r="AC73" s="26" t="s">
        <v>1035</v>
      </c>
      <c r="AD73" s="26" t="s">
        <v>33</v>
      </c>
      <c r="AE73" s="26" t="s">
        <v>33</v>
      </c>
      <c r="AF73" s="26" t="s">
        <v>1131</v>
      </c>
      <c r="AG73" s="26" t="s">
        <v>30</v>
      </c>
      <c r="AH73" s="26">
        <v>29659875</v>
      </c>
      <c r="AI73" s="29" t="s">
        <v>1037</v>
      </c>
    </row>
    <row r="74" spans="1:35" ht="35.25" thickBot="1" x14ac:dyDescent="0.3">
      <c r="A74" s="25" t="s">
        <v>1303</v>
      </c>
      <c r="B74" s="26">
        <v>63310</v>
      </c>
      <c r="C74" s="26">
        <v>2018</v>
      </c>
      <c r="D74" s="26" t="s">
        <v>1021</v>
      </c>
      <c r="E74" s="27">
        <v>43420.793680555558</v>
      </c>
      <c r="F74" s="27">
        <v>43420.792662037034</v>
      </c>
      <c r="G74" s="26" t="s">
        <v>1022</v>
      </c>
      <c r="H74" s="26" t="s">
        <v>1023</v>
      </c>
      <c r="I74" s="26" t="s">
        <v>1024</v>
      </c>
      <c r="J74" s="26" t="s">
        <v>44</v>
      </c>
      <c r="K74" s="26" t="s">
        <v>1022</v>
      </c>
      <c r="L74" s="26" t="s">
        <v>1025</v>
      </c>
      <c r="M74" s="26" t="s">
        <v>1026</v>
      </c>
      <c r="N74" s="26" t="s">
        <v>29</v>
      </c>
      <c r="O74" s="26" t="s">
        <v>30</v>
      </c>
      <c r="P74" s="26">
        <v>48090993</v>
      </c>
      <c r="Q74" s="26" t="s">
        <v>1304</v>
      </c>
      <c r="R74" s="28">
        <v>34109</v>
      </c>
      <c r="S74" s="26">
        <v>25</v>
      </c>
      <c r="T74" s="26" t="s">
        <v>1028</v>
      </c>
      <c r="U74" s="26" t="s">
        <v>40</v>
      </c>
      <c r="V74" s="26" t="s">
        <v>1029</v>
      </c>
      <c r="W74" s="26" t="s">
        <v>1305</v>
      </c>
      <c r="X74" s="26" t="s">
        <v>1306</v>
      </c>
      <c r="Y74" s="26" t="s">
        <v>35</v>
      </c>
      <c r="Z74" s="26" t="s">
        <v>1032</v>
      </c>
      <c r="AA74" s="26" t="s">
        <v>1033</v>
      </c>
      <c r="AB74" s="26" t="s">
        <v>1034</v>
      </c>
      <c r="AC74" s="26" t="s">
        <v>1035</v>
      </c>
      <c r="AD74" s="26" t="s">
        <v>33</v>
      </c>
      <c r="AE74" s="26" t="s">
        <v>33</v>
      </c>
      <c r="AF74" s="26" t="s">
        <v>1071</v>
      </c>
      <c r="AG74" s="26" t="s">
        <v>30</v>
      </c>
      <c r="AH74" s="26">
        <v>29659875</v>
      </c>
      <c r="AI74" s="29" t="s">
        <v>1037</v>
      </c>
    </row>
    <row r="75" spans="1:35" ht="80.25" thickBot="1" x14ac:dyDescent="0.3">
      <c r="A75" s="25" t="s">
        <v>1307</v>
      </c>
      <c r="B75" s="26">
        <v>26428</v>
      </c>
      <c r="C75" s="26">
        <v>2018</v>
      </c>
      <c r="D75" s="26" t="s">
        <v>1021</v>
      </c>
      <c r="E75" s="27">
        <v>43420.795613425929</v>
      </c>
      <c r="F75" s="27">
        <v>43420.794583333336</v>
      </c>
      <c r="G75" s="26" t="s">
        <v>1022</v>
      </c>
      <c r="H75" s="26" t="s">
        <v>1023</v>
      </c>
      <c r="I75" s="26" t="s">
        <v>1024</v>
      </c>
      <c r="J75" s="26" t="s">
        <v>44</v>
      </c>
      <c r="K75" s="26" t="s">
        <v>1022</v>
      </c>
      <c r="L75" s="26" t="s">
        <v>1025</v>
      </c>
      <c r="M75" s="26" t="s">
        <v>1026</v>
      </c>
      <c r="N75" s="26" t="s">
        <v>29</v>
      </c>
      <c r="O75" s="26" t="s">
        <v>30</v>
      </c>
      <c r="P75" s="26">
        <v>29236171</v>
      </c>
      <c r="Q75" s="26" t="s">
        <v>1308</v>
      </c>
      <c r="R75" s="28">
        <v>12633</v>
      </c>
      <c r="S75" s="26">
        <v>84</v>
      </c>
      <c r="T75" s="26" t="s">
        <v>1028</v>
      </c>
      <c r="U75" s="26" t="s">
        <v>40</v>
      </c>
      <c r="V75" s="26" t="s">
        <v>1029</v>
      </c>
      <c r="W75" s="26" t="s">
        <v>1309</v>
      </c>
      <c r="X75" s="26" t="s">
        <v>1310</v>
      </c>
      <c r="Y75" s="26" t="s">
        <v>56</v>
      </c>
      <c r="Z75" s="26" t="s">
        <v>1032</v>
      </c>
      <c r="AA75" s="26" t="s">
        <v>1033</v>
      </c>
      <c r="AB75" s="26" t="s">
        <v>1034</v>
      </c>
      <c r="AC75" s="26" t="s">
        <v>1035</v>
      </c>
      <c r="AD75" s="26" t="s">
        <v>33</v>
      </c>
      <c r="AE75" s="26" t="s">
        <v>33</v>
      </c>
      <c r="AF75" s="26" t="s">
        <v>1148</v>
      </c>
      <c r="AG75" s="26" t="s">
        <v>30</v>
      </c>
      <c r="AH75" s="26">
        <v>29659875</v>
      </c>
      <c r="AI75" s="29" t="s">
        <v>1037</v>
      </c>
    </row>
    <row r="76" spans="1:35" ht="80.25" thickBot="1" x14ac:dyDescent="0.3">
      <c r="A76" s="25" t="s">
        <v>1311</v>
      </c>
      <c r="B76" s="26">
        <v>66601</v>
      </c>
      <c r="C76" s="26">
        <v>2018</v>
      </c>
      <c r="D76" s="26" t="s">
        <v>1021</v>
      </c>
      <c r="E76" s="27">
        <v>43420.797754629632</v>
      </c>
      <c r="F76" s="27">
        <v>43420.796724537038</v>
      </c>
      <c r="G76" s="26" t="s">
        <v>1022</v>
      </c>
      <c r="H76" s="26" t="s">
        <v>1023</v>
      </c>
      <c r="I76" s="26" t="s">
        <v>1024</v>
      </c>
      <c r="J76" s="26" t="s">
        <v>44</v>
      </c>
      <c r="K76" s="26" t="s">
        <v>1022</v>
      </c>
      <c r="L76" s="26" t="s">
        <v>1025</v>
      </c>
      <c r="M76" s="26" t="s">
        <v>1026</v>
      </c>
      <c r="N76" s="26" t="s">
        <v>38</v>
      </c>
      <c r="O76" s="26" t="s">
        <v>30</v>
      </c>
      <c r="P76" s="26">
        <v>43180033</v>
      </c>
      <c r="Q76" s="26" t="s">
        <v>1312</v>
      </c>
      <c r="R76" s="28">
        <v>31295</v>
      </c>
      <c r="S76" s="26">
        <v>33</v>
      </c>
      <c r="T76" s="26" t="s">
        <v>1028</v>
      </c>
      <c r="U76" s="26" t="s">
        <v>40</v>
      </c>
      <c r="V76" s="26" t="s">
        <v>1029</v>
      </c>
      <c r="W76" s="26" t="s">
        <v>1313</v>
      </c>
      <c r="X76" s="26" t="s">
        <v>1314</v>
      </c>
      <c r="Y76" s="26" t="s">
        <v>35</v>
      </c>
      <c r="Z76" s="26" t="s">
        <v>1032</v>
      </c>
      <c r="AA76" s="26" t="s">
        <v>1033</v>
      </c>
      <c r="AB76" s="26" t="s">
        <v>1034</v>
      </c>
      <c r="AC76" s="26" t="s">
        <v>1035</v>
      </c>
      <c r="AD76" s="26" t="s">
        <v>33</v>
      </c>
      <c r="AE76" s="26" t="s">
        <v>33</v>
      </c>
      <c r="AF76" s="26" t="s">
        <v>1071</v>
      </c>
      <c r="AG76" s="26" t="s">
        <v>30</v>
      </c>
      <c r="AH76" s="26">
        <v>29659875</v>
      </c>
      <c r="AI76" s="29" t="s">
        <v>1037</v>
      </c>
    </row>
    <row r="77" spans="1:35" ht="46.5" thickBot="1" x14ac:dyDescent="0.3">
      <c r="A77" s="25" t="s">
        <v>1315</v>
      </c>
      <c r="B77" s="26">
        <v>1043</v>
      </c>
      <c r="C77" s="26">
        <v>2018</v>
      </c>
      <c r="D77" s="26" t="s">
        <v>1021</v>
      </c>
      <c r="E77" s="27">
        <v>43420.799988425926</v>
      </c>
      <c r="F77" s="27">
        <v>43420.798958333333</v>
      </c>
      <c r="G77" s="26" t="s">
        <v>1022</v>
      </c>
      <c r="H77" s="26" t="s">
        <v>1023</v>
      </c>
      <c r="I77" s="26" t="s">
        <v>1024</v>
      </c>
      <c r="J77" s="26" t="s">
        <v>44</v>
      </c>
      <c r="K77" s="26" t="s">
        <v>1022</v>
      </c>
      <c r="L77" s="26" t="s">
        <v>1025</v>
      </c>
      <c r="M77" s="26" t="s">
        <v>1026</v>
      </c>
      <c r="N77" s="26" t="s">
        <v>38</v>
      </c>
      <c r="O77" s="26" t="s">
        <v>30</v>
      </c>
      <c r="P77" s="26">
        <v>45311181</v>
      </c>
      <c r="Q77" s="26" t="s">
        <v>1316</v>
      </c>
      <c r="R77" s="28">
        <v>32406</v>
      </c>
      <c r="S77" s="26">
        <v>30</v>
      </c>
      <c r="T77" s="26" t="s">
        <v>1028</v>
      </c>
      <c r="U77" s="26" t="s">
        <v>40</v>
      </c>
      <c r="V77" s="26" t="s">
        <v>1029</v>
      </c>
      <c r="W77" s="26" t="s">
        <v>1317</v>
      </c>
      <c r="X77" s="26" t="s">
        <v>1318</v>
      </c>
      <c r="Y77" s="26" t="s">
        <v>35</v>
      </c>
      <c r="Z77" s="26" t="s">
        <v>1032</v>
      </c>
      <c r="AA77" s="26" t="s">
        <v>1033</v>
      </c>
      <c r="AB77" s="26" t="s">
        <v>1034</v>
      </c>
      <c r="AC77" s="26" t="s">
        <v>1035</v>
      </c>
      <c r="AD77" s="26" t="s">
        <v>33</v>
      </c>
      <c r="AE77" s="26" t="s">
        <v>33</v>
      </c>
      <c r="AF77" s="26" t="s">
        <v>1081</v>
      </c>
      <c r="AG77" s="26" t="s">
        <v>30</v>
      </c>
      <c r="AH77" s="26">
        <v>29659875</v>
      </c>
      <c r="AI77" s="29" t="s">
        <v>1037</v>
      </c>
    </row>
    <row r="78" spans="1:35" ht="69" thickBot="1" x14ac:dyDescent="0.3">
      <c r="A78" s="25" t="s">
        <v>1319</v>
      </c>
      <c r="B78" s="26">
        <v>77557</v>
      </c>
      <c r="C78" s="26">
        <v>2018</v>
      </c>
      <c r="D78" s="26" t="s">
        <v>1021</v>
      </c>
      <c r="E78" s="27">
        <v>43421.34233796296</v>
      </c>
      <c r="F78" s="27">
        <v>43421.341122685182</v>
      </c>
      <c r="G78" s="26" t="s">
        <v>1022</v>
      </c>
      <c r="H78" s="26" t="s">
        <v>1023</v>
      </c>
      <c r="I78" s="26" t="s">
        <v>1024</v>
      </c>
      <c r="J78" s="26" t="s">
        <v>44</v>
      </c>
      <c r="K78" s="26" t="s">
        <v>1022</v>
      </c>
      <c r="L78" s="26" t="s">
        <v>1025</v>
      </c>
      <c r="M78" s="26" t="s">
        <v>1026</v>
      </c>
      <c r="N78" s="26" t="s">
        <v>38</v>
      </c>
      <c r="O78" s="26" t="s">
        <v>39</v>
      </c>
      <c r="P78" s="26" t="s">
        <v>1320</v>
      </c>
      <c r="Q78" s="26" t="s">
        <v>1321</v>
      </c>
      <c r="R78" s="28">
        <v>34544</v>
      </c>
      <c r="S78" s="26">
        <v>24</v>
      </c>
      <c r="T78" s="26" t="s">
        <v>1028</v>
      </c>
      <c r="U78" s="26" t="s">
        <v>40</v>
      </c>
      <c r="V78" s="26" t="s">
        <v>1029</v>
      </c>
      <c r="W78" s="26" t="s">
        <v>1322</v>
      </c>
      <c r="X78" s="26" t="s">
        <v>1323</v>
      </c>
      <c r="Y78" s="26" t="s">
        <v>56</v>
      </c>
      <c r="Z78" s="26" t="s">
        <v>1032</v>
      </c>
      <c r="AA78" s="26" t="s">
        <v>1033</v>
      </c>
      <c r="AB78" s="26" t="s">
        <v>1034</v>
      </c>
      <c r="AC78" s="26" t="s">
        <v>1043</v>
      </c>
      <c r="AD78" s="26" t="s">
        <v>33</v>
      </c>
      <c r="AE78" s="26" t="s">
        <v>51</v>
      </c>
      <c r="AF78" s="26" t="s">
        <v>1071</v>
      </c>
      <c r="AG78" s="26" t="s">
        <v>30</v>
      </c>
      <c r="AH78" s="26">
        <v>29281333</v>
      </c>
      <c r="AI78" s="29" t="s">
        <v>1045</v>
      </c>
    </row>
    <row r="79" spans="1:35" ht="69" thickBot="1" x14ac:dyDescent="0.3">
      <c r="A79" s="25" t="s">
        <v>1324</v>
      </c>
      <c r="B79" s="26">
        <v>73698</v>
      </c>
      <c r="C79" s="26">
        <v>2018</v>
      </c>
      <c r="D79" s="26" t="s">
        <v>1021</v>
      </c>
      <c r="E79" s="27">
        <v>43421.494930555556</v>
      </c>
      <c r="F79" s="27">
        <v>43421.49318287037</v>
      </c>
      <c r="G79" s="26" t="s">
        <v>1022</v>
      </c>
      <c r="H79" s="26" t="s">
        <v>1023</v>
      </c>
      <c r="I79" s="26" t="s">
        <v>1024</v>
      </c>
      <c r="J79" s="26" t="s">
        <v>44</v>
      </c>
      <c r="K79" s="26" t="s">
        <v>1022</v>
      </c>
      <c r="L79" s="26" t="s">
        <v>1025</v>
      </c>
      <c r="M79" s="26" t="s">
        <v>1026</v>
      </c>
      <c r="N79" s="26" t="s">
        <v>29</v>
      </c>
      <c r="O79" s="26" t="s">
        <v>39</v>
      </c>
      <c r="P79" s="26" t="s">
        <v>1325</v>
      </c>
      <c r="Q79" s="26" t="s">
        <v>1326</v>
      </c>
      <c r="R79" s="28">
        <v>28699</v>
      </c>
      <c r="S79" s="26">
        <v>40</v>
      </c>
      <c r="T79" s="26" t="s">
        <v>1028</v>
      </c>
      <c r="U79" s="26" t="s">
        <v>40</v>
      </c>
      <c r="V79" s="26" t="s">
        <v>1029</v>
      </c>
      <c r="W79" s="26" t="s">
        <v>1327</v>
      </c>
      <c r="X79" s="26" t="s">
        <v>1328</v>
      </c>
      <c r="Y79" s="26" t="s">
        <v>35</v>
      </c>
      <c r="Z79" s="26" t="s">
        <v>1032</v>
      </c>
      <c r="AA79" s="26" t="s">
        <v>1033</v>
      </c>
      <c r="AB79" s="26" t="s">
        <v>1034</v>
      </c>
      <c r="AC79" s="26" t="s">
        <v>1043</v>
      </c>
      <c r="AD79" s="26" t="s">
        <v>33</v>
      </c>
      <c r="AE79" s="26" t="s">
        <v>51</v>
      </c>
      <c r="AF79" s="26" t="s">
        <v>1071</v>
      </c>
      <c r="AG79" s="26" t="s">
        <v>30</v>
      </c>
      <c r="AH79" s="26">
        <v>29281333</v>
      </c>
      <c r="AI79" s="29" t="s">
        <v>1045</v>
      </c>
    </row>
    <row r="80" spans="1:35" ht="46.5" thickBot="1" x14ac:dyDescent="0.3">
      <c r="A80" s="25" t="s">
        <v>1329</v>
      </c>
      <c r="B80" s="26">
        <v>429</v>
      </c>
      <c r="C80" s="26">
        <v>2018</v>
      </c>
      <c r="D80" s="26" t="s">
        <v>1021</v>
      </c>
      <c r="E80" s="27">
        <v>43421.614074074074</v>
      </c>
      <c r="F80" s="27">
        <v>43421.612881944442</v>
      </c>
      <c r="G80" s="26" t="s">
        <v>1022</v>
      </c>
      <c r="H80" s="26" t="s">
        <v>1023</v>
      </c>
      <c r="I80" s="26" t="s">
        <v>1024</v>
      </c>
      <c r="J80" s="26" t="s">
        <v>44</v>
      </c>
      <c r="K80" s="26" t="s">
        <v>1022</v>
      </c>
      <c r="L80" s="26" t="s">
        <v>1025</v>
      </c>
      <c r="M80" s="26" t="s">
        <v>1026</v>
      </c>
      <c r="N80" s="26" t="s">
        <v>38</v>
      </c>
      <c r="O80" s="26" t="s">
        <v>30</v>
      </c>
      <c r="P80" s="26">
        <v>77242915</v>
      </c>
      <c r="Q80" s="26" t="s">
        <v>1330</v>
      </c>
      <c r="R80" s="28">
        <v>34714</v>
      </c>
      <c r="S80" s="26">
        <v>23</v>
      </c>
      <c r="T80" s="26" t="s">
        <v>1028</v>
      </c>
      <c r="U80" s="26" t="s">
        <v>40</v>
      </c>
      <c r="V80" s="26" t="s">
        <v>1029</v>
      </c>
      <c r="W80" s="26" t="s">
        <v>1331</v>
      </c>
      <c r="X80" s="26" t="s">
        <v>1332</v>
      </c>
      <c r="Y80" s="26" t="s">
        <v>35</v>
      </c>
      <c r="Z80" s="26" t="s">
        <v>1032</v>
      </c>
      <c r="AA80" s="26" t="s">
        <v>1033</v>
      </c>
      <c r="AB80" s="26" t="s">
        <v>1034</v>
      </c>
      <c r="AC80" s="26" t="s">
        <v>1035</v>
      </c>
      <c r="AD80" s="26" t="s">
        <v>33</v>
      </c>
      <c r="AE80" s="26" t="s">
        <v>33</v>
      </c>
      <c r="AF80" s="26" t="s">
        <v>1036</v>
      </c>
      <c r="AG80" s="26" t="s">
        <v>30</v>
      </c>
      <c r="AH80" s="26">
        <v>41829818</v>
      </c>
      <c r="AI80" s="29" t="s">
        <v>1153</v>
      </c>
    </row>
    <row r="81" spans="1:35" ht="69" thickBot="1" x14ac:dyDescent="0.3">
      <c r="A81" s="25" t="s">
        <v>1333</v>
      </c>
      <c r="B81" s="26">
        <v>77482</v>
      </c>
      <c r="C81" s="26">
        <v>2018</v>
      </c>
      <c r="D81" s="26" t="s">
        <v>1021</v>
      </c>
      <c r="E81" s="27">
        <v>43421.651365740741</v>
      </c>
      <c r="F81" s="27">
        <v>43421.650173611109</v>
      </c>
      <c r="G81" s="26" t="s">
        <v>1022</v>
      </c>
      <c r="H81" s="26" t="s">
        <v>1023</v>
      </c>
      <c r="I81" s="26" t="s">
        <v>1024</v>
      </c>
      <c r="J81" s="26" t="s">
        <v>44</v>
      </c>
      <c r="K81" s="26" t="s">
        <v>1022</v>
      </c>
      <c r="L81" s="26" t="s">
        <v>1025</v>
      </c>
      <c r="M81" s="26" t="s">
        <v>1026</v>
      </c>
      <c r="N81" s="26" t="s">
        <v>38</v>
      </c>
      <c r="O81" s="26" t="s">
        <v>30</v>
      </c>
      <c r="P81" s="26">
        <v>71665289</v>
      </c>
      <c r="Q81" s="26" t="s">
        <v>1334</v>
      </c>
      <c r="R81" s="28">
        <v>34534</v>
      </c>
      <c r="S81" s="26">
        <v>24</v>
      </c>
      <c r="T81" s="26" t="s">
        <v>1028</v>
      </c>
      <c r="U81" s="26" t="s">
        <v>32</v>
      </c>
      <c r="V81" s="26" t="s">
        <v>1059</v>
      </c>
      <c r="W81" s="26" t="s">
        <v>1335</v>
      </c>
      <c r="X81" s="26" t="s">
        <v>1336</v>
      </c>
      <c r="Y81" s="26" t="s">
        <v>56</v>
      </c>
      <c r="Z81" s="26" t="s">
        <v>1032</v>
      </c>
      <c r="AA81" s="26" t="s">
        <v>1033</v>
      </c>
      <c r="AB81" s="26" t="s">
        <v>1034</v>
      </c>
      <c r="AC81" s="26" t="s">
        <v>1035</v>
      </c>
      <c r="AD81" s="26" t="s">
        <v>33</v>
      </c>
      <c r="AE81" s="26" t="s">
        <v>33</v>
      </c>
      <c r="AF81" s="26" t="s">
        <v>1337</v>
      </c>
      <c r="AG81" s="26" t="s">
        <v>30</v>
      </c>
      <c r="AH81" s="26">
        <v>41829818</v>
      </c>
      <c r="AI81" s="29" t="s">
        <v>1153</v>
      </c>
    </row>
    <row r="82" spans="1:35" ht="69" thickBot="1" x14ac:dyDescent="0.3">
      <c r="A82" s="25" t="s">
        <v>1338</v>
      </c>
      <c r="B82" s="26">
        <v>52601</v>
      </c>
      <c r="C82" s="26">
        <v>2018</v>
      </c>
      <c r="D82" s="26" t="s">
        <v>1021</v>
      </c>
      <c r="E82" s="27">
        <v>43423.411469907405</v>
      </c>
      <c r="F82" s="27">
        <v>43423.410462962966</v>
      </c>
      <c r="G82" s="26" t="s">
        <v>1022</v>
      </c>
      <c r="H82" s="26" t="s">
        <v>1023</v>
      </c>
      <c r="I82" s="26" t="s">
        <v>1024</v>
      </c>
      <c r="J82" s="26" t="s">
        <v>44</v>
      </c>
      <c r="K82" s="26" t="s">
        <v>1022</v>
      </c>
      <c r="L82" s="26" t="s">
        <v>1025</v>
      </c>
      <c r="M82" s="26" t="s">
        <v>1026</v>
      </c>
      <c r="N82" s="26" t="s">
        <v>29</v>
      </c>
      <c r="O82" s="26" t="s">
        <v>30</v>
      </c>
      <c r="P82" s="26">
        <v>42050570</v>
      </c>
      <c r="Q82" s="26" t="s">
        <v>1339</v>
      </c>
      <c r="R82" s="28">
        <v>30612</v>
      </c>
      <c r="S82" s="26">
        <v>35</v>
      </c>
      <c r="T82" s="26" t="s">
        <v>1028</v>
      </c>
      <c r="U82" s="26" t="s">
        <v>40</v>
      </c>
      <c r="V82" s="26" t="s">
        <v>1029</v>
      </c>
      <c r="W82" s="26" t="s">
        <v>1030</v>
      </c>
      <c r="X82" s="26" t="s">
        <v>1031</v>
      </c>
      <c r="Y82" s="26" t="s">
        <v>31</v>
      </c>
      <c r="Z82" s="26" t="s">
        <v>1032</v>
      </c>
      <c r="AA82" s="26" t="s">
        <v>1033</v>
      </c>
      <c r="AB82" s="26" t="s">
        <v>1034</v>
      </c>
      <c r="AC82" s="26" t="s">
        <v>1035</v>
      </c>
      <c r="AD82" s="26" t="s">
        <v>33</v>
      </c>
      <c r="AE82" s="26" t="s">
        <v>33</v>
      </c>
      <c r="AF82" s="26" t="s">
        <v>1036</v>
      </c>
      <c r="AG82" s="26" t="s">
        <v>30</v>
      </c>
      <c r="AH82" s="26">
        <v>29659875</v>
      </c>
      <c r="AI82" s="29" t="s">
        <v>1037</v>
      </c>
    </row>
    <row r="83" spans="1:35" ht="35.25" thickBot="1" x14ac:dyDescent="0.3">
      <c r="A83" s="25" t="s">
        <v>1340</v>
      </c>
      <c r="B83" s="26">
        <v>77660</v>
      </c>
      <c r="C83" s="26">
        <v>2018</v>
      </c>
      <c r="D83" s="26" t="s">
        <v>1021</v>
      </c>
      <c r="E83" s="27">
        <v>43423.516180555554</v>
      </c>
      <c r="F83" s="27">
        <v>43423.515092592592</v>
      </c>
      <c r="G83" s="26" t="s">
        <v>1022</v>
      </c>
      <c r="H83" s="26" t="s">
        <v>1023</v>
      </c>
      <c r="I83" s="26" t="s">
        <v>1024</v>
      </c>
      <c r="J83" s="26" t="s">
        <v>44</v>
      </c>
      <c r="K83" s="26" t="s">
        <v>1022</v>
      </c>
      <c r="L83" s="26" t="s">
        <v>1025</v>
      </c>
      <c r="M83" s="26" t="s">
        <v>1026</v>
      </c>
      <c r="N83" s="26" t="s">
        <v>38</v>
      </c>
      <c r="O83" s="26" t="s">
        <v>30</v>
      </c>
      <c r="P83" s="26">
        <v>29277710</v>
      </c>
      <c r="Q83" s="26" t="s">
        <v>1341</v>
      </c>
      <c r="R83" s="28">
        <v>17803</v>
      </c>
      <c r="S83" s="26">
        <v>70</v>
      </c>
      <c r="T83" s="26" t="s">
        <v>1028</v>
      </c>
      <c r="U83" s="26" t="s">
        <v>32</v>
      </c>
      <c r="V83" s="26" t="s">
        <v>1029</v>
      </c>
      <c r="W83" s="26" t="s">
        <v>1169</v>
      </c>
      <c r="X83" s="26" t="s">
        <v>1170</v>
      </c>
      <c r="Y83" s="26" t="s">
        <v>35</v>
      </c>
      <c r="Z83" s="26" t="s">
        <v>1032</v>
      </c>
      <c r="AA83" s="26" t="s">
        <v>1033</v>
      </c>
      <c r="AB83" s="26" t="s">
        <v>1034</v>
      </c>
      <c r="AC83" s="26" t="s">
        <v>1035</v>
      </c>
      <c r="AD83" s="26" t="s">
        <v>33</v>
      </c>
      <c r="AE83" s="26" t="s">
        <v>33</v>
      </c>
      <c r="AF83" s="26" t="s">
        <v>1171</v>
      </c>
      <c r="AG83" s="26" t="s">
        <v>30</v>
      </c>
      <c r="AH83" s="26">
        <v>40896561</v>
      </c>
      <c r="AI83" s="29" t="s">
        <v>1218</v>
      </c>
    </row>
    <row r="84" spans="1:35" ht="102.75" thickBot="1" x14ac:dyDescent="0.3">
      <c r="A84" s="25" t="s">
        <v>1342</v>
      </c>
      <c r="B84" s="26"/>
      <c r="C84" s="26">
        <v>2018</v>
      </c>
      <c r="D84" s="26" t="s">
        <v>1021</v>
      </c>
      <c r="E84" s="27">
        <v>43423.640138888892</v>
      </c>
      <c r="F84" s="27">
        <v>43423.639155092591</v>
      </c>
      <c r="G84" s="26" t="s">
        <v>1022</v>
      </c>
      <c r="H84" s="26" t="s">
        <v>1023</v>
      </c>
      <c r="I84" s="26" t="s">
        <v>1024</v>
      </c>
      <c r="J84" s="26" t="s">
        <v>44</v>
      </c>
      <c r="K84" s="26" t="s">
        <v>1022</v>
      </c>
      <c r="L84" s="26" t="s">
        <v>1025</v>
      </c>
      <c r="M84" s="26" t="s">
        <v>1026</v>
      </c>
      <c r="N84" s="26" t="s">
        <v>29</v>
      </c>
      <c r="O84" s="26" t="s">
        <v>30</v>
      </c>
      <c r="P84" s="26">
        <v>24803236</v>
      </c>
      <c r="Q84" s="26" t="s">
        <v>1343</v>
      </c>
      <c r="R84" s="28">
        <v>25281</v>
      </c>
      <c r="S84" s="26">
        <v>49</v>
      </c>
      <c r="T84" s="26" t="s">
        <v>1028</v>
      </c>
      <c r="U84" s="26" t="s">
        <v>40</v>
      </c>
      <c r="V84" s="26" t="s">
        <v>1029</v>
      </c>
      <c r="W84" s="26" t="s">
        <v>1344</v>
      </c>
      <c r="X84" s="26" t="s">
        <v>1345</v>
      </c>
      <c r="Y84" s="26" t="s">
        <v>56</v>
      </c>
      <c r="Z84" s="26" t="s">
        <v>1032</v>
      </c>
      <c r="AA84" s="26" t="s">
        <v>1033</v>
      </c>
      <c r="AB84" s="26" t="s">
        <v>1034</v>
      </c>
      <c r="AC84" s="26" t="s">
        <v>1035</v>
      </c>
      <c r="AD84" s="26" t="s">
        <v>33</v>
      </c>
      <c r="AE84" s="26" t="s">
        <v>33</v>
      </c>
      <c r="AF84" s="26" t="s">
        <v>1346</v>
      </c>
      <c r="AG84" s="26" t="s">
        <v>30</v>
      </c>
      <c r="AH84" s="26">
        <v>29659875</v>
      </c>
      <c r="AI84" s="29" t="s">
        <v>1037</v>
      </c>
    </row>
    <row r="85" spans="1:35" ht="46.5" thickBot="1" x14ac:dyDescent="0.3">
      <c r="A85" s="25" t="s">
        <v>1347</v>
      </c>
      <c r="B85" s="26">
        <v>43778</v>
      </c>
      <c r="C85" s="26">
        <v>2018</v>
      </c>
      <c r="D85" s="26" t="s">
        <v>1021</v>
      </c>
      <c r="E85" s="27">
        <v>43423.652511574073</v>
      </c>
      <c r="F85" s="27">
        <v>43423.651504629626</v>
      </c>
      <c r="G85" s="26" t="s">
        <v>1022</v>
      </c>
      <c r="H85" s="26" t="s">
        <v>1023</v>
      </c>
      <c r="I85" s="26" t="s">
        <v>1024</v>
      </c>
      <c r="J85" s="26" t="s">
        <v>44</v>
      </c>
      <c r="K85" s="26" t="s">
        <v>1022</v>
      </c>
      <c r="L85" s="26" t="s">
        <v>1025</v>
      </c>
      <c r="M85" s="26" t="s">
        <v>1026</v>
      </c>
      <c r="N85" s="26" t="s">
        <v>38</v>
      </c>
      <c r="O85" s="26" t="s">
        <v>30</v>
      </c>
      <c r="P85" s="26">
        <v>29238716</v>
      </c>
      <c r="Q85" s="26" t="s">
        <v>1348</v>
      </c>
      <c r="R85" s="28">
        <v>16117</v>
      </c>
      <c r="S85" s="26">
        <v>74</v>
      </c>
      <c r="T85" s="26" t="s">
        <v>1028</v>
      </c>
      <c r="U85" s="26" t="s">
        <v>32</v>
      </c>
      <c r="V85" s="26" t="s">
        <v>1029</v>
      </c>
      <c r="W85" s="26" t="s">
        <v>1169</v>
      </c>
      <c r="X85" s="26" t="s">
        <v>1170</v>
      </c>
      <c r="Y85" s="26" t="s">
        <v>56</v>
      </c>
      <c r="Z85" s="26" t="s">
        <v>1032</v>
      </c>
      <c r="AA85" s="26" t="s">
        <v>1033</v>
      </c>
      <c r="AB85" s="26" t="s">
        <v>1034</v>
      </c>
      <c r="AC85" s="26" t="s">
        <v>1035</v>
      </c>
      <c r="AD85" s="26" t="s">
        <v>33</v>
      </c>
      <c r="AE85" s="26" t="s">
        <v>33</v>
      </c>
      <c r="AF85" s="26" t="s">
        <v>1171</v>
      </c>
      <c r="AG85" s="26" t="s">
        <v>30</v>
      </c>
      <c r="AH85" s="26">
        <v>41829818</v>
      </c>
      <c r="AI85" s="29" t="s">
        <v>1153</v>
      </c>
    </row>
    <row r="86" spans="1:35" ht="57.75" thickBot="1" x14ac:dyDescent="0.3">
      <c r="A86" s="25" t="s">
        <v>1349</v>
      </c>
      <c r="B86" s="26">
        <v>67592</v>
      </c>
      <c r="C86" s="26">
        <v>2018</v>
      </c>
      <c r="D86" s="26" t="s">
        <v>1021</v>
      </c>
      <c r="E86" s="27">
        <v>43423.663217592592</v>
      </c>
      <c r="F86" s="27">
        <v>43423.662210648145</v>
      </c>
      <c r="G86" s="26" t="s">
        <v>1022</v>
      </c>
      <c r="H86" s="26" t="s">
        <v>1023</v>
      </c>
      <c r="I86" s="26" t="s">
        <v>1024</v>
      </c>
      <c r="J86" s="26" t="s">
        <v>44</v>
      </c>
      <c r="K86" s="26" t="s">
        <v>1022</v>
      </c>
      <c r="L86" s="26" t="s">
        <v>1025</v>
      </c>
      <c r="M86" s="26" t="s">
        <v>1026</v>
      </c>
      <c r="N86" s="26" t="s">
        <v>29</v>
      </c>
      <c r="O86" s="26" t="s">
        <v>30</v>
      </c>
      <c r="P86" s="26">
        <v>29696094</v>
      </c>
      <c r="Q86" s="26" t="s">
        <v>1350</v>
      </c>
      <c r="R86" s="28">
        <v>20346</v>
      </c>
      <c r="S86" s="26">
        <v>63</v>
      </c>
      <c r="T86" s="26" t="s">
        <v>1028</v>
      </c>
      <c r="U86" s="26" t="s">
        <v>40</v>
      </c>
      <c r="V86" s="26" t="s">
        <v>1029</v>
      </c>
      <c r="W86" s="26" t="s">
        <v>1351</v>
      </c>
      <c r="X86" s="26" t="s">
        <v>1352</v>
      </c>
      <c r="Y86" s="26" t="s">
        <v>56</v>
      </c>
      <c r="Z86" s="26" t="s">
        <v>1032</v>
      </c>
      <c r="AA86" s="26" t="s">
        <v>1033</v>
      </c>
      <c r="AB86" s="26" t="s">
        <v>1034</v>
      </c>
      <c r="AC86" s="26" t="s">
        <v>1035</v>
      </c>
      <c r="AD86" s="26" t="s">
        <v>33</v>
      </c>
      <c r="AE86" s="26" t="s">
        <v>33</v>
      </c>
      <c r="AF86" s="26" t="s">
        <v>1096</v>
      </c>
      <c r="AG86" s="26" t="s">
        <v>30</v>
      </c>
      <c r="AH86" s="26">
        <v>29659875</v>
      </c>
      <c r="AI86" s="29" t="s">
        <v>1037</v>
      </c>
    </row>
    <row r="87" spans="1:35" ht="46.5" thickBot="1" x14ac:dyDescent="0.3">
      <c r="A87" s="25" t="s">
        <v>1353</v>
      </c>
      <c r="B87" s="26">
        <v>75264</v>
      </c>
      <c r="C87" s="26">
        <v>2018</v>
      </c>
      <c r="D87" s="26" t="s">
        <v>1021</v>
      </c>
      <c r="E87" s="27">
        <v>43423.715011574073</v>
      </c>
      <c r="F87" s="27">
        <v>43423.714016203703</v>
      </c>
      <c r="G87" s="26" t="s">
        <v>1022</v>
      </c>
      <c r="H87" s="26" t="s">
        <v>1023</v>
      </c>
      <c r="I87" s="26" t="s">
        <v>1024</v>
      </c>
      <c r="J87" s="26" t="s">
        <v>44</v>
      </c>
      <c r="K87" s="26" t="s">
        <v>1022</v>
      </c>
      <c r="L87" s="26" t="s">
        <v>1025</v>
      </c>
      <c r="M87" s="26" t="s">
        <v>1026</v>
      </c>
      <c r="N87" s="26" t="s">
        <v>38</v>
      </c>
      <c r="O87" s="26" t="s">
        <v>30</v>
      </c>
      <c r="P87" s="26">
        <v>73482497</v>
      </c>
      <c r="Q87" s="26" t="s">
        <v>1354</v>
      </c>
      <c r="R87" s="28">
        <v>35644</v>
      </c>
      <c r="S87" s="26">
        <v>21</v>
      </c>
      <c r="T87" s="26" t="s">
        <v>1028</v>
      </c>
      <c r="U87" s="26" t="s">
        <v>40</v>
      </c>
      <c r="V87" s="26" t="s">
        <v>1059</v>
      </c>
      <c r="W87" s="26" t="s">
        <v>1355</v>
      </c>
      <c r="X87" s="26" t="s">
        <v>1356</v>
      </c>
      <c r="Y87" s="26" t="s">
        <v>35</v>
      </c>
      <c r="Z87" s="26" t="s">
        <v>1032</v>
      </c>
      <c r="AA87" s="26" t="s">
        <v>1033</v>
      </c>
      <c r="AB87" s="26" t="s">
        <v>1034</v>
      </c>
      <c r="AC87" s="26" t="s">
        <v>1035</v>
      </c>
      <c r="AD87" s="26" t="s">
        <v>33</v>
      </c>
      <c r="AE87" s="26" t="s">
        <v>51</v>
      </c>
      <c r="AF87" s="26" t="s">
        <v>1071</v>
      </c>
      <c r="AG87" s="26" t="s">
        <v>30</v>
      </c>
      <c r="AH87" s="26">
        <v>41829818</v>
      </c>
      <c r="AI87" s="29" t="s">
        <v>1153</v>
      </c>
    </row>
    <row r="88" spans="1:35" ht="80.25" thickBot="1" x14ac:dyDescent="0.3">
      <c r="A88" s="25" t="s">
        <v>1357</v>
      </c>
      <c r="B88" s="26">
        <v>41886</v>
      </c>
      <c r="C88" s="26">
        <v>2018</v>
      </c>
      <c r="D88" s="26" t="s">
        <v>1021</v>
      </c>
      <c r="E88" s="27">
        <v>43424.413842592592</v>
      </c>
      <c r="F88" s="27">
        <v>43424.412824074076</v>
      </c>
      <c r="G88" s="26" t="s">
        <v>1022</v>
      </c>
      <c r="H88" s="26" t="s">
        <v>1023</v>
      </c>
      <c r="I88" s="26" t="s">
        <v>1024</v>
      </c>
      <c r="J88" s="26" t="s">
        <v>44</v>
      </c>
      <c r="K88" s="26" t="s">
        <v>1022</v>
      </c>
      <c r="L88" s="26" t="s">
        <v>1025</v>
      </c>
      <c r="M88" s="26" t="s">
        <v>1026</v>
      </c>
      <c r="N88" s="26" t="s">
        <v>29</v>
      </c>
      <c r="O88" s="26" t="s">
        <v>30</v>
      </c>
      <c r="P88" s="26">
        <v>29275379</v>
      </c>
      <c r="Q88" s="26" t="s">
        <v>1358</v>
      </c>
      <c r="R88" s="28">
        <v>14092</v>
      </c>
      <c r="S88" s="26">
        <v>80</v>
      </c>
      <c r="T88" s="26" t="s">
        <v>1028</v>
      </c>
      <c r="U88" s="26" t="s">
        <v>32</v>
      </c>
      <c r="V88" s="26" t="s">
        <v>1059</v>
      </c>
      <c r="W88" s="26" t="s">
        <v>1359</v>
      </c>
      <c r="X88" s="26" t="s">
        <v>1360</v>
      </c>
      <c r="Y88" s="26" t="s">
        <v>35</v>
      </c>
      <c r="Z88" s="26" t="s">
        <v>1032</v>
      </c>
      <c r="AA88" s="26" t="s">
        <v>1033</v>
      </c>
      <c r="AB88" s="26" t="s">
        <v>1034</v>
      </c>
      <c r="AC88" s="26" t="s">
        <v>1035</v>
      </c>
      <c r="AD88" s="26" t="s">
        <v>33</v>
      </c>
      <c r="AE88" s="26" t="s">
        <v>33</v>
      </c>
      <c r="AF88" s="26" t="s">
        <v>1036</v>
      </c>
      <c r="AG88" s="26" t="s">
        <v>30</v>
      </c>
      <c r="AH88" s="26">
        <v>31041776</v>
      </c>
      <c r="AI88" s="29" t="s">
        <v>1091</v>
      </c>
    </row>
    <row r="89" spans="1:35" ht="91.5" thickBot="1" x14ac:dyDescent="0.3">
      <c r="A89" s="25" t="s">
        <v>1361</v>
      </c>
      <c r="B89" s="26">
        <v>77458</v>
      </c>
      <c r="C89" s="26">
        <v>2018</v>
      </c>
      <c r="D89" s="26" t="s">
        <v>1021</v>
      </c>
      <c r="E89" s="27">
        <v>43425.366631944446</v>
      </c>
      <c r="F89" s="27">
        <v>43425.365601851852</v>
      </c>
      <c r="G89" s="26" t="s">
        <v>1022</v>
      </c>
      <c r="H89" s="26" t="s">
        <v>1023</v>
      </c>
      <c r="I89" s="26" t="s">
        <v>1024</v>
      </c>
      <c r="J89" s="26" t="s">
        <v>44</v>
      </c>
      <c r="K89" s="26" t="s">
        <v>1022</v>
      </c>
      <c r="L89" s="26" t="s">
        <v>1025</v>
      </c>
      <c r="M89" s="26" t="s">
        <v>1026</v>
      </c>
      <c r="N89" s="26" t="s">
        <v>29</v>
      </c>
      <c r="O89" s="26" t="s">
        <v>30</v>
      </c>
      <c r="P89" s="26">
        <v>48993922</v>
      </c>
      <c r="Q89" s="26" t="s">
        <v>1362</v>
      </c>
      <c r="R89" s="28">
        <v>16699</v>
      </c>
      <c r="S89" s="26">
        <v>73</v>
      </c>
      <c r="T89" s="26" t="s">
        <v>1028</v>
      </c>
      <c r="U89" s="26" t="s">
        <v>32</v>
      </c>
      <c r="V89" s="26" t="s">
        <v>1029</v>
      </c>
      <c r="W89" s="26" t="s">
        <v>1117</v>
      </c>
      <c r="X89" s="26" t="s">
        <v>1118</v>
      </c>
      <c r="Y89" s="26" t="s">
        <v>35</v>
      </c>
      <c r="Z89" s="26" t="s">
        <v>1032</v>
      </c>
      <c r="AA89" s="26" t="s">
        <v>1033</v>
      </c>
      <c r="AB89" s="26" t="s">
        <v>1034</v>
      </c>
      <c r="AC89" s="26" t="s">
        <v>1035</v>
      </c>
      <c r="AD89" s="26" t="s">
        <v>33</v>
      </c>
      <c r="AE89" s="26" t="s">
        <v>33</v>
      </c>
      <c r="AF89" s="26" t="s">
        <v>1044</v>
      </c>
      <c r="AG89" s="26" t="s">
        <v>30</v>
      </c>
      <c r="AH89" s="26">
        <v>31041776</v>
      </c>
      <c r="AI89" s="29" t="s">
        <v>1091</v>
      </c>
    </row>
    <row r="90" spans="1:35" ht="102.75" thickBot="1" x14ac:dyDescent="0.3">
      <c r="A90" s="25" t="s">
        <v>1363</v>
      </c>
      <c r="B90" s="26">
        <v>63384</v>
      </c>
      <c r="C90" s="26">
        <v>2018</v>
      </c>
      <c r="D90" s="26" t="s">
        <v>1021</v>
      </c>
      <c r="E90" s="27">
        <v>43425.674768518518</v>
      </c>
      <c r="F90" s="27">
        <v>43425.673796296294</v>
      </c>
      <c r="G90" s="26" t="s">
        <v>1022</v>
      </c>
      <c r="H90" s="26" t="s">
        <v>1023</v>
      </c>
      <c r="I90" s="26" t="s">
        <v>1024</v>
      </c>
      <c r="J90" s="26" t="s">
        <v>44</v>
      </c>
      <c r="K90" s="26" t="s">
        <v>1022</v>
      </c>
      <c r="L90" s="26" t="s">
        <v>1025</v>
      </c>
      <c r="M90" s="26" t="s">
        <v>1026</v>
      </c>
      <c r="N90" s="26" t="s">
        <v>38</v>
      </c>
      <c r="O90" s="26" t="s">
        <v>30</v>
      </c>
      <c r="P90" s="26">
        <v>80198392</v>
      </c>
      <c r="Q90" s="26" t="s">
        <v>1364</v>
      </c>
      <c r="R90" s="28">
        <v>28745</v>
      </c>
      <c r="S90" s="26">
        <v>40</v>
      </c>
      <c r="T90" s="26" t="s">
        <v>1028</v>
      </c>
      <c r="U90" s="26" t="s">
        <v>32</v>
      </c>
      <c r="V90" s="26" t="s">
        <v>1029</v>
      </c>
      <c r="W90" s="26" t="s">
        <v>1344</v>
      </c>
      <c r="X90" s="26" t="s">
        <v>1345</v>
      </c>
      <c r="Y90" s="26" t="s">
        <v>56</v>
      </c>
      <c r="Z90" s="26" t="s">
        <v>1032</v>
      </c>
      <c r="AA90" s="26" t="s">
        <v>1033</v>
      </c>
      <c r="AB90" s="26" t="s">
        <v>1034</v>
      </c>
      <c r="AC90" s="26" t="s">
        <v>1035</v>
      </c>
      <c r="AD90" s="26" t="s">
        <v>33</v>
      </c>
      <c r="AE90" s="26" t="s">
        <v>33</v>
      </c>
      <c r="AF90" s="26" t="s">
        <v>1346</v>
      </c>
      <c r="AG90" s="26" t="s">
        <v>30</v>
      </c>
      <c r="AH90" s="26">
        <v>29659875</v>
      </c>
      <c r="AI90" s="29" t="s">
        <v>1037</v>
      </c>
    </row>
    <row r="91" spans="1:35" ht="69" thickBot="1" x14ac:dyDescent="0.3">
      <c r="A91" s="25" t="s">
        <v>1365</v>
      </c>
      <c r="B91" s="26">
        <v>63384</v>
      </c>
      <c r="C91" s="26">
        <v>2018</v>
      </c>
      <c r="D91" s="26" t="s">
        <v>1021</v>
      </c>
      <c r="E91" s="27">
        <v>43425.680462962962</v>
      </c>
      <c r="F91" s="27">
        <v>43425.679479166669</v>
      </c>
      <c r="G91" s="26" t="s">
        <v>1022</v>
      </c>
      <c r="H91" s="26" t="s">
        <v>1023</v>
      </c>
      <c r="I91" s="26" t="s">
        <v>1024</v>
      </c>
      <c r="J91" s="26" t="s">
        <v>44</v>
      </c>
      <c r="K91" s="26" t="s">
        <v>1022</v>
      </c>
      <c r="L91" s="26" t="s">
        <v>1025</v>
      </c>
      <c r="M91" s="26" t="s">
        <v>1026</v>
      </c>
      <c r="N91" s="26" t="s">
        <v>38</v>
      </c>
      <c r="O91" s="26" t="s">
        <v>30</v>
      </c>
      <c r="P91" s="26">
        <v>80198392</v>
      </c>
      <c r="Q91" s="26" t="s">
        <v>1364</v>
      </c>
      <c r="R91" s="28">
        <v>28745</v>
      </c>
      <c r="S91" s="26">
        <v>40</v>
      </c>
      <c r="T91" s="26" t="s">
        <v>1028</v>
      </c>
      <c r="U91" s="26" t="s">
        <v>32</v>
      </c>
      <c r="V91" s="26" t="s">
        <v>1029</v>
      </c>
      <c r="W91" s="26" t="s">
        <v>1366</v>
      </c>
      <c r="X91" s="26" t="s">
        <v>1367</v>
      </c>
      <c r="Y91" s="26" t="s">
        <v>31</v>
      </c>
      <c r="Z91" s="26" t="s">
        <v>1032</v>
      </c>
      <c r="AA91" s="26" t="s">
        <v>1033</v>
      </c>
      <c r="AB91" s="26" t="s">
        <v>1034</v>
      </c>
      <c r="AC91" s="26" t="s">
        <v>1035</v>
      </c>
      <c r="AD91" s="26" t="s">
        <v>33</v>
      </c>
      <c r="AE91" s="26" t="s">
        <v>33</v>
      </c>
      <c r="AF91" s="26" t="s">
        <v>1368</v>
      </c>
      <c r="AG91" s="26" t="s">
        <v>30</v>
      </c>
      <c r="AH91" s="26">
        <v>29659875</v>
      </c>
      <c r="AI91" s="29" t="s">
        <v>1037</v>
      </c>
    </row>
    <row r="92" spans="1:35" ht="102.75" thickBot="1" x14ac:dyDescent="0.3">
      <c r="A92" s="25" t="s">
        <v>1365</v>
      </c>
      <c r="B92" s="26">
        <v>63384</v>
      </c>
      <c r="C92" s="26">
        <v>2018</v>
      </c>
      <c r="D92" s="26" t="s">
        <v>1021</v>
      </c>
      <c r="E92" s="27">
        <v>43425.680462962962</v>
      </c>
      <c r="F92" s="27">
        <v>43425.679479166669</v>
      </c>
      <c r="G92" s="26" t="s">
        <v>1022</v>
      </c>
      <c r="H92" s="26" t="s">
        <v>1023</v>
      </c>
      <c r="I92" s="26" t="s">
        <v>1024</v>
      </c>
      <c r="J92" s="26" t="s">
        <v>44</v>
      </c>
      <c r="K92" s="26" t="s">
        <v>1022</v>
      </c>
      <c r="L92" s="26" t="s">
        <v>1025</v>
      </c>
      <c r="M92" s="26" t="s">
        <v>1026</v>
      </c>
      <c r="N92" s="26" t="s">
        <v>38</v>
      </c>
      <c r="O92" s="26" t="s">
        <v>30</v>
      </c>
      <c r="P92" s="26">
        <v>80198392</v>
      </c>
      <c r="Q92" s="26" t="s">
        <v>1364</v>
      </c>
      <c r="R92" s="28">
        <v>28745</v>
      </c>
      <c r="S92" s="26">
        <v>40</v>
      </c>
      <c r="T92" s="26" t="s">
        <v>1028</v>
      </c>
      <c r="U92" s="26" t="s">
        <v>32</v>
      </c>
      <c r="V92" s="26" t="s">
        <v>1059</v>
      </c>
      <c r="W92" s="26" t="s">
        <v>1344</v>
      </c>
      <c r="X92" s="26" t="s">
        <v>1345</v>
      </c>
      <c r="Y92" s="26" t="s">
        <v>56</v>
      </c>
      <c r="Z92" s="26" t="s">
        <v>1032</v>
      </c>
      <c r="AA92" s="26" t="s">
        <v>1033</v>
      </c>
      <c r="AB92" s="26" t="s">
        <v>1034</v>
      </c>
      <c r="AC92" s="26" t="s">
        <v>1035</v>
      </c>
      <c r="AD92" s="26" t="s">
        <v>33</v>
      </c>
      <c r="AE92" s="26" t="s">
        <v>33</v>
      </c>
      <c r="AF92" s="26" t="s">
        <v>1368</v>
      </c>
      <c r="AG92" s="26" t="s">
        <v>30</v>
      </c>
      <c r="AH92" s="26">
        <v>29659875</v>
      </c>
      <c r="AI92" s="29" t="s">
        <v>1037</v>
      </c>
    </row>
    <row r="93" spans="1:35" ht="46.5" thickBot="1" x14ac:dyDescent="0.3">
      <c r="A93" s="25" t="s">
        <v>1369</v>
      </c>
      <c r="B93" s="26">
        <v>65795</v>
      </c>
      <c r="C93" s="26">
        <v>2018</v>
      </c>
      <c r="D93" s="26" t="s">
        <v>1021</v>
      </c>
      <c r="E93" s="27">
        <v>43425.692777777775</v>
      </c>
      <c r="F93" s="27">
        <v>43425.691712962966</v>
      </c>
      <c r="G93" s="26" t="s">
        <v>1022</v>
      </c>
      <c r="H93" s="26" t="s">
        <v>1023</v>
      </c>
      <c r="I93" s="26" t="s">
        <v>1024</v>
      </c>
      <c r="J93" s="26" t="s">
        <v>44</v>
      </c>
      <c r="K93" s="26" t="s">
        <v>1022</v>
      </c>
      <c r="L93" s="26" t="s">
        <v>1025</v>
      </c>
      <c r="M93" s="26" t="s">
        <v>1026</v>
      </c>
      <c r="N93" s="26" t="s">
        <v>29</v>
      </c>
      <c r="O93" s="26" t="s">
        <v>30</v>
      </c>
      <c r="P93" s="26">
        <v>29209816</v>
      </c>
      <c r="Q93" s="26" t="s">
        <v>1370</v>
      </c>
      <c r="R93" s="28">
        <v>21070</v>
      </c>
      <c r="S93" s="26">
        <v>61</v>
      </c>
      <c r="T93" s="26" t="s">
        <v>1028</v>
      </c>
      <c r="U93" s="26" t="s">
        <v>32</v>
      </c>
      <c r="V93" s="26" t="s">
        <v>1029</v>
      </c>
      <c r="W93" s="26" t="s">
        <v>1371</v>
      </c>
      <c r="X93" s="26" t="s">
        <v>1372</v>
      </c>
      <c r="Y93" s="26" t="s">
        <v>56</v>
      </c>
      <c r="Z93" s="26" t="s">
        <v>1032</v>
      </c>
      <c r="AA93" s="26" t="s">
        <v>1033</v>
      </c>
      <c r="AB93" s="26" t="s">
        <v>1034</v>
      </c>
      <c r="AC93" s="26" t="s">
        <v>1035</v>
      </c>
      <c r="AD93" s="26" t="s">
        <v>33</v>
      </c>
      <c r="AE93" s="26" t="s">
        <v>33</v>
      </c>
      <c r="AF93" s="26" t="s">
        <v>1081</v>
      </c>
      <c r="AG93" s="26" t="s">
        <v>30</v>
      </c>
      <c r="AH93" s="26">
        <v>31041776</v>
      </c>
      <c r="AI93" s="29" t="s">
        <v>1091</v>
      </c>
    </row>
    <row r="94" spans="1:35" ht="102.75" thickBot="1" x14ac:dyDescent="0.3">
      <c r="A94" s="25" t="s">
        <v>1373</v>
      </c>
      <c r="B94" s="26">
        <v>74648</v>
      </c>
      <c r="C94" s="26">
        <v>2018</v>
      </c>
      <c r="D94" s="26" t="s">
        <v>1021</v>
      </c>
      <c r="E94" s="27">
        <v>43425.700370370374</v>
      </c>
      <c r="F94" s="27">
        <v>43425.699317129627</v>
      </c>
      <c r="G94" s="26" t="s">
        <v>1022</v>
      </c>
      <c r="H94" s="26" t="s">
        <v>1023</v>
      </c>
      <c r="I94" s="26" t="s">
        <v>1024</v>
      </c>
      <c r="J94" s="26" t="s">
        <v>44</v>
      </c>
      <c r="K94" s="26" t="s">
        <v>1374</v>
      </c>
      <c r="L94" s="26" t="s">
        <v>1025</v>
      </c>
      <c r="M94" s="26" t="s">
        <v>1025</v>
      </c>
      <c r="N94" s="26" t="s">
        <v>1375</v>
      </c>
      <c r="O94" s="26" t="s">
        <v>30</v>
      </c>
      <c r="P94" s="26">
        <v>48530383</v>
      </c>
      <c r="Q94" s="26" t="s">
        <v>1376</v>
      </c>
      <c r="R94" s="28">
        <v>34701</v>
      </c>
      <c r="S94" s="26">
        <v>23</v>
      </c>
      <c r="T94" s="26" t="s">
        <v>1028</v>
      </c>
      <c r="U94" s="26" t="s">
        <v>32</v>
      </c>
      <c r="V94" s="26" t="s">
        <v>1059</v>
      </c>
      <c r="W94" s="26" t="s">
        <v>1344</v>
      </c>
      <c r="X94" s="26" t="s">
        <v>1345</v>
      </c>
      <c r="Y94" s="26" t="s">
        <v>56</v>
      </c>
      <c r="Z94" s="26" t="s">
        <v>1032</v>
      </c>
      <c r="AA94" s="26" t="s">
        <v>1033</v>
      </c>
      <c r="AB94" s="26" t="s">
        <v>1034</v>
      </c>
      <c r="AC94" s="26" t="s">
        <v>1035</v>
      </c>
      <c r="AD94" s="26" t="s">
        <v>33</v>
      </c>
      <c r="AE94" s="26" t="s">
        <v>33</v>
      </c>
      <c r="AF94" s="26" t="s">
        <v>1377</v>
      </c>
      <c r="AG94" s="26" t="s">
        <v>30</v>
      </c>
      <c r="AH94" s="26">
        <v>31041776</v>
      </c>
      <c r="AI94" s="29" t="s">
        <v>1091</v>
      </c>
    </row>
    <row r="95" spans="1:35" ht="46.5" thickBot="1" x14ac:dyDescent="0.3">
      <c r="A95" s="25" t="s">
        <v>1378</v>
      </c>
      <c r="B95" s="26">
        <v>65296</v>
      </c>
      <c r="C95" s="26">
        <v>2018</v>
      </c>
      <c r="D95" s="26" t="s">
        <v>1021</v>
      </c>
      <c r="E95" s="27">
        <v>43425.711516203701</v>
      </c>
      <c r="F95" s="27">
        <v>43425.710474537038</v>
      </c>
      <c r="G95" s="26" t="s">
        <v>1022</v>
      </c>
      <c r="H95" s="26" t="s">
        <v>1023</v>
      </c>
      <c r="I95" s="26" t="s">
        <v>1024</v>
      </c>
      <c r="J95" s="26" t="s">
        <v>44</v>
      </c>
      <c r="K95" s="26" t="s">
        <v>1022</v>
      </c>
      <c r="L95" s="26" t="s">
        <v>1025</v>
      </c>
      <c r="M95" s="26" t="s">
        <v>1026</v>
      </c>
      <c r="N95" s="26" t="s">
        <v>38</v>
      </c>
      <c r="O95" s="26" t="s">
        <v>30</v>
      </c>
      <c r="P95" s="26">
        <v>78708782</v>
      </c>
      <c r="Q95" s="26" t="s">
        <v>1379</v>
      </c>
      <c r="R95" s="28">
        <v>41836</v>
      </c>
      <c r="S95" s="26">
        <v>4</v>
      </c>
      <c r="T95" s="26" t="s">
        <v>1028</v>
      </c>
      <c r="U95" s="26" t="s">
        <v>40</v>
      </c>
      <c r="V95" s="26" t="s">
        <v>1142</v>
      </c>
      <c r="W95" s="26" t="s">
        <v>1380</v>
      </c>
      <c r="X95" s="26" t="s">
        <v>1381</v>
      </c>
      <c r="Y95" s="26" t="s">
        <v>35</v>
      </c>
      <c r="Z95" s="26" t="s">
        <v>1032</v>
      </c>
      <c r="AA95" s="26" t="s">
        <v>1033</v>
      </c>
      <c r="AB95" s="26" t="s">
        <v>1034</v>
      </c>
      <c r="AC95" s="26" t="s">
        <v>1035</v>
      </c>
      <c r="AD95" s="26" t="s">
        <v>33</v>
      </c>
      <c r="AE95" s="26" t="s">
        <v>41</v>
      </c>
      <c r="AF95" s="26" t="s">
        <v>1233</v>
      </c>
      <c r="AG95" s="26" t="s">
        <v>30</v>
      </c>
      <c r="AH95" s="26">
        <v>31041776</v>
      </c>
      <c r="AI95" s="29" t="s">
        <v>1091</v>
      </c>
    </row>
    <row r="96" spans="1:35" ht="91.5" thickBot="1" x14ac:dyDescent="0.3">
      <c r="A96" s="25" t="s">
        <v>1382</v>
      </c>
      <c r="B96" s="26">
        <v>33364</v>
      </c>
      <c r="C96" s="26">
        <v>2018</v>
      </c>
      <c r="D96" s="26" t="s">
        <v>1021</v>
      </c>
      <c r="E96" s="27">
        <v>43425.752280092594</v>
      </c>
      <c r="F96" s="27">
        <v>43425.751307870371</v>
      </c>
      <c r="G96" s="26" t="s">
        <v>1022</v>
      </c>
      <c r="H96" s="26" t="s">
        <v>1023</v>
      </c>
      <c r="I96" s="26" t="s">
        <v>1024</v>
      </c>
      <c r="J96" s="26" t="s">
        <v>44</v>
      </c>
      <c r="K96" s="26" t="s">
        <v>1022</v>
      </c>
      <c r="L96" s="26" t="s">
        <v>1025</v>
      </c>
      <c r="M96" s="26" t="s">
        <v>1026</v>
      </c>
      <c r="N96" s="26" t="s">
        <v>29</v>
      </c>
      <c r="O96" s="26" t="s">
        <v>30</v>
      </c>
      <c r="P96" s="26">
        <v>43699934</v>
      </c>
      <c r="Q96" s="26" t="s">
        <v>1383</v>
      </c>
      <c r="R96" s="28">
        <v>31606</v>
      </c>
      <c r="S96" s="26">
        <v>32</v>
      </c>
      <c r="T96" s="26" t="s">
        <v>1028</v>
      </c>
      <c r="U96" s="26" t="s">
        <v>40</v>
      </c>
      <c r="V96" s="26" t="s">
        <v>1029</v>
      </c>
      <c r="W96" s="26" t="s">
        <v>1384</v>
      </c>
      <c r="X96" s="26" t="s">
        <v>1385</v>
      </c>
      <c r="Y96" s="26" t="s">
        <v>35</v>
      </c>
      <c r="Z96" s="26" t="s">
        <v>1032</v>
      </c>
      <c r="AA96" s="26" t="s">
        <v>1033</v>
      </c>
      <c r="AB96" s="26" t="s">
        <v>1034</v>
      </c>
      <c r="AC96" s="26" t="s">
        <v>1035</v>
      </c>
      <c r="AD96" s="26" t="s">
        <v>33</v>
      </c>
      <c r="AE96" s="26" t="s">
        <v>33</v>
      </c>
      <c r="AF96" s="26" t="s">
        <v>1071</v>
      </c>
      <c r="AG96" s="26" t="s">
        <v>30</v>
      </c>
      <c r="AH96" s="26">
        <v>29659875</v>
      </c>
      <c r="AI96" s="29" t="s">
        <v>1037</v>
      </c>
    </row>
    <row r="97" spans="1:35" ht="46.5" thickBot="1" x14ac:dyDescent="0.3">
      <c r="A97" s="25" t="s">
        <v>1382</v>
      </c>
      <c r="B97" s="26">
        <v>33364</v>
      </c>
      <c r="C97" s="26">
        <v>2018</v>
      </c>
      <c r="D97" s="26" t="s">
        <v>1021</v>
      </c>
      <c r="E97" s="27">
        <v>43425.752280092594</v>
      </c>
      <c r="F97" s="27">
        <v>43425.751307870371</v>
      </c>
      <c r="G97" s="26" t="s">
        <v>1022</v>
      </c>
      <c r="H97" s="26" t="s">
        <v>1023</v>
      </c>
      <c r="I97" s="26" t="s">
        <v>1024</v>
      </c>
      <c r="J97" s="26" t="s">
        <v>44</v>
      </c>
      <c r="K97" s="26" t="s">
        <v>1022</v>
      </c>
      <c r="L97" s="26" t="s">
        <v>1025</v>
      </c>
      <c r="M97" s="26" t="s">
        <v>1026</v>
      </c>
      <c r="N97" s="26" t="s">
        <v>29</v>
      </c>
      <c r="O97" s="26" t="s">
        <v>30</v>
      </c>
      <c r="P97" s="26">
        <v>43699934</v>
      </c>
      <c r="Q97" s="26" t="s">
        <v>1383</v>
      </c>
      <c r="R97" s="28">
        <v>31606</v>
      </c>
      <c r="S97" s="26">
        <v>32</v>
      </c>
      <c r="T97" s="26" t="s">
        <v>1028</v>
      </c>
      <c r="U97" s="26" t="s">
        <v>40</v>
      </c>
      <c r="V97" s="26" t="s">
        <v>1059</v>
      </c>
      <c r="W97" s="26" t="s">
        <v>1386</v>
      </c>
      <c r="X97" s="26" t="s">
        <v>1387</v>
      </c>
      <c r="Y97" s="26" t="s">
        <v>35</v>
      </c>
      <c r="Z97" s="26" t="s">
        <v>1032</v>
      </c>
      <c r="AA97" s="26" t="s">
        <v>1033</v>
      </c>
      <c r="AB97" s="26" t="s">
        <v>1034</v>
      </c>
      <c r="AC97" s="26" t="s">
        <v>1035</v>
      </c>
      <c r="AD97" s="26" t="s">
        <v>33</v>
      </c>
      <c r="AE97" s="26" t="s">
        <v>33</v>
      </c>
      <c r="AF97" s="26" t="s">
        <v>1071</v>
      </c>
      <c r="AG97" s="26" t="s">
        <v>30</v>
      </c>
      <c r="AH97" s="26">
        <v>29659875</v>
      </c>
      <c r="AI97" s="29" t="s">
        <v>1037</v>
      </c>
    </row>
    <row r="98" spans="1:35" ht="57.75" thickBot="1" x14ac:dyDescent="0.3">
      <c r="A98" s="25" t="s">
        <v>1382</v>
      </c>
      <c r="B98" s="26">
        <v>33364</v>
      </c>
      <c r="C98" s="26">
        <v>2018</v>
      </c>
      <c r="D98" s="26" t="s">
        <v>1021</v>
      </c>
      <c r="E98" s="27">
        <v>43425.752280092594</v>
      </c>
      <c r="F98" s="27">
        <v>43425.751307870371</v>
      </c>
      <c r="G98" s="26" t="s">
        <v>1022</v>
      </c>
      <c r="H98" s="26" t="s">
        <v>1023</v>
      </c>
      <c r="I98" s="26" t="s">
        <v>1024</v>
      </c>
      <c r="J98" s="26" t="s">
        <v>44</v>
      </c>
      <c r="K98" s="26" t="s">
        <v>1022</v>
      </c>
      <c r="L98" s="26" t="s">
        <v>1025</v>
      </c>
      <c r="M98" s="26" t="s">
        <v>1026</v>
      </c>
      <c r="N98" s="26" t="s">
        <v>29</v>
      </c>
      <c r="O98" s="26" t="s">
        <v>30</v>
      </c>
      <c r="P98" s="26">
        <v>43699934</v>
      </c>
      <c r="Q98" s="26" t="s">
        <v>1383</v>
      </c>
      <c r="R98" s="28">
        <v>31606</v>
      </c>
      <c r="S98" s="26">
        <v>32</v>
      </c>
      <c r="T98" s="26" t="s">
        <v>1028</v>
      </c>
      <c r="U98" s="26" t="s">
        <v>40</v>
      </c>
      <c r="V98" s="26" t="s">
        <v>1142</v>
      </c>
      <c r="W98" s="26" t="s">
        <v>1388</v>
      </c>
      <c r="X98" s="26" t="s">
        <v>1389</v>
      </c>
      <c r="Y98" s="26" t="s">
        <v>35</v>
      </c>
      <c r="Z98" s="26" t="s">
        <v>1032</v>
      </c>
      <c r="AA98" s="26" t="s">
        <v>1033</v>
      </c>
      <c r="AB98" s="26" t="s">
        <v>1034</v>
      </c>
      <c r="AC98" s="26" t="s">
        <v>1035</v>
      </c>
      <c r="AD98" s="26" t="s">
        <v>33</v>
      </c>
      <c r="AE98" s="26" t="s">
        <v>33</v>
      </c>
      <c r="AF98" s="26" t="s">
        <v>1071</v>
      </c>
      <c r="AG98" s="26" t="s">
        <v>30</v>
      </c>
      <c r="AH98" s="26">
        <v>29659875</v>
      </c>
      <c r="AI98" s="29" t="s">
        <v>1037</v>
      </c>
    </row>
    <row r="99" spans="1:35" ht="69" thickBot="1" x14ac:dyDescent="0.3">
      <c r="A99" s="25" t="s">
        <v>1390</v>
      </c>
      <c r="B99" s="26">
        <v>68704</v>
      </c>
      <c r="C99" s="26">
        <v>2018</v>
      </c>
      <c r="D99" s="26" t="s">
        <v>1021</v>
      </c>
      <c r="E99" s="27">
        <v>43430.674259259256</v>
      </c>
      <c r="F99" s="27">
        <v>43430.673275462963</v>
      </c>
      <c r="G99" s="26" t="s">
        <v>1022</v>
      </c>
      <c r="H99" s="26" t="s">
        <v>1023</v>
      </c>
      <c r="I99" s="26" t="s">
        <v>1024</v>
      </c>
      <c r="J99" s="26" t="s">
        <v>44</v>
      </c>
      <c r="K99" s="26" t="s">
        <v>1022</v>
      </c>
      <c r="L99" s="26" t="s">
        <v>1025</v>
      </c>
      <c r="M99" s="26" t="s">
        <v>1026</v>
      </c>
      <c r="N99" s="26" t="s">
        <v>1391</v>
      </c>
      <c r="O99" s="26" t="s">
        <v>30</v>
      </c>
      <c r="P99" s="26">
        <v>41072412</v>
      </c>
      <c r="Q99" s="26" t="s">
        <v>1392</v>
      </c>
      <c r="R99" s="28">
        <v>29177</v>
      </c>
      <c r="S99" s="26">
        <v>39</v>
      </c>
      <c r="T99" s="26" t="s">
        <v>1028</v>
      </c>
      <c r="U99" s="26" t="s">
        <v>40</v>
      </c>
      <c r="V99" s="26" t="s">
        <v>1029</v>
      </c>
      <c r="W99" s="26" t="s">
        <v>1273</v>
      </c>
      <c r="X99" s="26" t="s">
        <v>1274</v>
      </c>
      <c r="Y99" s="26" t="s">
        <v>35</v>
      </c>
      <c r="Z99" s="26" t="s">
        <v>1032</v>
      </c>
      <c r="AA99" s="26" t="s">
        <v>1033</v>
      </c>
      <c r="AB99" s="26" t="s">
        <v>1034</v>
      </c>
      <c r="AC99" s="26" t="s">
        <v>1035</v>
      </c>
      <c r="AD99" s="26" t="s">
        <v>33</v>
      </c>
      <c r="AE99" s="26" t="s">
        <v>33</v>
      </c>
      <c r="AF99" s="26" t="s">
        <v>1148</v>
      </c>
      <c r="AG99" s="26" t="s">
        <v>30</v>
      </c>
      <c r="AH99" s="26">
        <v>41829818</v>
      </c>
      <c r="AI99" s="29" t="s">
        <v>1153</v>
      </c>
    </row>
    <row r="100" spans="1:35" ht="69" thickBot="1" x14ac:dyDescent="0.3">
      <c r="A100" s="25" t="s">
        <v>1393</v>
      </c>
      <c r="B100" s="26">
        <v>9974</v>
      </c>
      <c r="C100" s="26">
        <v>2018</v>
      </c>
      <c r="D100" s="26" t="s">
        <v>1021</v>
      </c>
      <c r="E100" s="27">
        <v>43434.697488425925</v>
      </c>
      <c r="F100" s="27">
        <v>43434.696574074071</v>
      </c>
      <c r="G100" s="26" t="s">
        <v>1022</v>
      </c>
      <c r="H100" s="26" t="s">
        <v>1023</v>
      </c>
      <c r="I100" s="26" t="s">
        <v>1024</v>
      </c>
      <c r="J100" s="26" t="s">
        <v>44</v>
      </c>
      <c r="K100" s="26" t="s">
        <v>1022</v>
      </c>
      <c r="L100" s="26" t="s">
        <v>1025</v>
      </c>
      <c r="M100" s="26" t="s">
        <v>1026</v>
      </c>
      <c r="N100" s="26" t="s">
        <v>1391</v>
      </c>
      <c r="O100" s="26" t="s">
        <v>30</v>
      </c>
      <c r="P100" s="26">
        <v>29616655</v>
      </c>
      <c r="Q100" s="26" t="s">
        <v>1300</v>
      </c>
      <c r="R100" s="28">
        <v>26720</v>
      </c>
      <c r="S100" s="26">
        <v>45</v>
      </c>
      <c r="T100" s="26" t="s">
        <v>1028</v>
      </c>
      <c r="U100" s="26" t="s">
        <v>40</v>
      </c>
      <c r="V100" s="26" t="s">
        <v>1029</v>
      </c>
      <c r="W100" s="26" t="s">
        <v>1273</v>
      </c>
      <c r="X100" s="26" t="s">
        <v>1274</v>
      </c>
      <c r="Y100" s="26" t="s">
        <v>35</v>
      </c>
      <c r="Z100" s="26" t="s">
        <v>1032</v>
      </c>
      <c r="AA100" s="26" t="s">
        <v>1033</v>
      </c>
      <c r="AB100" s="26" t="s">
        <v>1034</v>
      </c>
      <c r="AC100" s="26" t="s">
        <v>1035</v>
      </c>
      <c r="AD100" s="26" t="s">
        <v>33</v>
      </c>
      <c r="AE100" s="26" t="s">
        <v>625</v>
      </c>
      <c r="AF100" s="26" t="s">
        <v>1394</v>
      </c>
      <c r="AG100" s="26" t="s">
        <v>30</v>
      </c>
      <c r="AH100" s="26">
        <v>29292136</v>
      </c>
      <c r="AI100" s="29" t="s">
        <v>1395</v>
      </c>
    </row>
    <row r="101" spans="1:35" ht="57.75" thickBot="1" x14ac:dyDescent="0.3">
      <c r="A101" s="30" t="s">
        <v>1393</v>
      </c>
      <c r="B101" s="31">
        <v>9974</v>
      </c>
      <c r="C101" s="31">
        <v>2018</v>
      </c>
      <c r="D101" s="31" t="s">
        <v>1021</v>
      </c>
      <c r="E101" s="32">
        <v>43434.697488425925</v>
      </c>
      <c r="F101" s="32">
        <v>43434.696574074071</v>
      </c>
      <c r="G101" s="31" t="s">
        <v>1022</v>
      </c>
      <c r="H101" s="31" t="s">
        <v>1023</v>
      </c>
      <c r="I101" s="31" t="s">
        <v>1024</v>
      </c>
      <c r="J101" s="31" t="s">
        <v>44</v>
      </c>
      <c r="K101" s="31" t="s">
        <v>1022</v>
      </c>
      <c r="L101" s="31" t="s">
        <v>1025</v>
      </c>
      <c r="M101" s="31" t="s">
        <v>1026</v>
      </c>
      <c r="N101" s="31" t="s">
        <v>1391</v>
      </c>
      <c r="O101" s="31" t="s">
        <v>30</v>
      </c>
      <c r="P101" s="31">
        <v>29616655</v>
      </c>
      <c r="Q101" s="31" t="s">
        <v>1300</v>
      </c>
      <c r="R101" s="33">
        <v>26720</v>
      </c>
      <c r="S101" s="31">
        <v>45</v>
      </c>
      <c r="T101" s="31" t="s">
        <v>1028</v>
      </c>
      <c r="U101" s="31" t="s">
        <v>40</v>
      </c>
      <c r="V101" s="31" t="s">
        <v>1059</v>
      </c>
      <c r="W101" s="31" t="s">
        <v>1396</v>
      </c>
      <c r="X101" s="31" t="s">
        <v>1397</v>
      </c>
      <c r="Y101" s="31" t="s">
        <v>31</v>
      </c>
      <c r="Z101" s="31" t="s">
        <v>1032</v>
      </c>
      <c r="AA101" s="31" t="s">
        <v>1033</v>
      </c>
      <c r="AB101" s="31" t="s">
        <v>1034</v>
      </c>
      <c r="AC101" s="31" t="s">
        <v>1035</v>
      </c>
      <c r="AD101" s="31" t="s">
        <v>33</v>
      </c>
      <c r="AE101" s="31" t="s">
        <v>625</v>
      </c>
      <c r="AF101" s="31" t="s">
        <v>1394</v>
      </c>
      <c r="AG101" s="31" t="s">
        <v>30</v>
      </c>
      <c r="AH101" s="31">
        <v>29292136</v>
      </c>
      <c r="AI101" s="34" t="s">
        <v>1395</v>
      </c>
    </row>
  </sheetData>
  <autoFilter ref="A1:AI1" xr:uid="{3E0387E4-469A-4E06-A407-49A284FF2939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1"/>
  <sheetViews>
    <sheetView workbookViewId="0">
      <selection activeCell="L94" sqref="L94"/>
    </sheetView>
  </sheetViews>
  <sheetFormatPr baseColWidth="10" defaultRowHeight="15" x14ac:dyDescent="0.25"/>
  <cols>
    <col min="4" max="4" width="23.75" bestFit="1" customWidth="1"/>
    <col min="6" max="6" width="13.5" customWidth="1"/>
    <col min="7" max="8" width="11.375" style="12"/>
    <col min="9" max="9" width="6.875" style="12" customWidth="1"/>
    <col min="10" max="29" width="11.375" style="12"/>
  </cols>
  <sheetData>
    <row r="1" spans="1:29" ht="75" x14ac:dyDescent="0.25">
      <c r="A1" s="4" t="s">
        <v>73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81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/>
      <c r="U1"/>
      <c r="V1"/>
      <c r="W1"/>
      <c r="X1"/>
      <c r="Y1"/>
      <c r="Z1"/>
      <c r="AA1"/>
      <c r="AB1"/>
      <c r="AC1"/>
    </row>
    <row r="2" spans="1:29" x14ac:dyDescent="0.25">
      <c r="A2" t="str">
        <f>data_reporte_sis!C2&amp;VLOOKUP(data_reporte_sis!$D2,dimensiones!$A$2:$B$13,2,FALSE)</f>
        <v>201811</v>
      </c>
      <c r="B2" s="5" t="str">
        <f>VLOOKUP(data_reporte_sis!J2,dimensiones!$D$2:$E$260,2,FALSE)</f>
        <v>00001291</v>
      </c>
      <c r="C2" t="str">
        <f>B2</f>
        <v>00001291</v>
      </c>
      <c r="D2" t="str">
        <f>VLOOKUP(data_reporte_sis!J2,dimensiones!$D$2:$E$260,2,FALSE)</f>
        <v>00001291</v>
      </c>
      <c r="E2" s="5" t="s">
        <v>128</v>
      </c>
      <c r="F2">
        <f>data_reporte_sis!P2</f>
        <v>48118514</v>
      </c>
      <c r="G2" s="12">
        <f>VLOOKUP(data_reporte_sis!O2,dimensiones!$G$2:$H$6,2,FALSE)</f>
        <v>1</v>
      </c>
      <c r="H2" s="12" t="str">
        <f>TEXT(data_reporte_sis!P2,"00000000")</f>
        <v>48118514</v>
      </c>
      <c r="I2" s="12">
        <f>VLOOKUP(data_reporte_sis!U2,dimensiones!$J$2:$K$3,2,FALSE)</f>
        <v>2</v>
      </c>
      <c r="J2" s="12" t="str">
        <f>TEXT(data_reporte_sis!S2,"00")&amp;"-"&amp;LOWER(data_reporte_sis!T2)</f>
        <v>25-a</v>
      </c>
      <c r="K2" s="12">
        <f>VLOOKUP(data_reporte_sis!AD2,dimensiones!$M$2:$N$376,2,FALSE)</f>
        <v>220000</v>
      </c>
      <c r="L2" s="12" t="str">
        <f>VLOOKUP(data_reporte_sis!N2,dimensiones!$D$2:$E$260,2,FALSE)</f>
        <v>00001231</v>
      </c>
      <c r="M2" s="12">
        <f>VLOOKUP(data_reporte_sis!AE2,dimensiones!$M$2:$N$376,2,FALSE)</f>
        <v>220000</v>
      </c>
      <c r="N2" s="12" t="str">
        <f>LEFT(MID(data_reporte_sis!W2,1,3)&amp;"."&amp;MID(data_reporte_sis!W2,4,2),5)</f>
        <v>H52.7</v>
      </c>
      <c r="O2" s="12" t="str">
        <f>VLOOKUP(data_reporte_sis!Y2,dimensiones!$P$2:$Q$4,2,FALSE)</f>
        <v>02</v>
      </c>
      <c r="P2" s="12" t="str">
        <f>N2</f>
        <v>H52.7</v>
      </c>
      <c r="Q2" s="12" t="str">
        <f>O2</f>
        <v>02</v>
      </c>
      <c r="R2" s="12" t="str">
        <f>TEXT(data_reporte_sis!E2,"YYYYMMDD")</f>
        <v>20181102</v>
      </c>
      <c r="S2" s="12" t="str">
        <f>TEXT(data_reporte_sis!F2,"YYYYMMDD")</f>
        <v>20181102</v>
      </c>
    </row>
    <row r="3" spans="1:29" x14ac:dyDescent="0.25">
      <c r="A3" t="str">
        <f>data_reporte_sis!C3&amp;VLOOKUP(data_reporte_sis!$D3,dimensiones!$A$2:$B$13,2,FALSE)</f>
        <v>201811</v>
      </c>
      <c r="B3" s="5" t="str">
        <f>VLOOKUP(data_reporte_sis!J3,dimensiones!$D$2:$E$260,2,FALSE)</f>
        <v>00001291</v>
      </c>
      <c r="C3" t="str">
        <f t="shared" ref="C3:C30" si="0">B3</f>
        <v>00001291</v>
      </c>
      <c r="D3" t="str">
        <f>VLOOKUP(data_reporte_sis!J3,dimensiones!$D$2:$E$260,2,FALSE)</f>
        <v>00001291</v>
      </c>
      <c r="E3" s="5" t="s">
        <v>1398</v>
      </c>
      <c r="F3" t="str">
        <f>data_reporte_sis!P3</f>
        <v>SD-08396</v>
      </c>
      <c r="G3" s="12">
        <f>VLOOKUP(data_reporte_sis!O3,dimensiones!$G$2:$H$6,2,FALSE)</f>
        <v>5</v>
      </c>
      <c r="H3" s="12" t="str">
        <f>TEXT(data_reporte_sis!P3,"00000000")</f>
        <v>SD-08396</v>
      </c>
      <c r="I3" s="12">
        <f>VLOOKUP(data_reporte_sis!U3,dimensiones!$J$2:$K$3,2,FALSE)</f>
        <v>2</v>
      </c>
      <c r="J3" s="12" t="str">
        <f>TEXT(data_reporte_sis!S3,"00")&amp;"-"&amp;LOWER(data_reporte_sis!T3)</f>
        <v>22-a</v>
      </c>
      <c r="K3" s="12">
        <f>VLOOKUP(data_reporte_sis!AD3,dimensiones!$M$2:$N$376,2,FALSE)</f>
        <v>220000</v>
      </c>
      <c r="L3" s="12" t="str">
        <f>VLOOKUP(data_reporte_sis!N3,dimensiones!$D$2:$E$260,2,FALSE)</f>
        <v>00001231</v>
      </c>
      <c r="M3" s="12">
        <f>VLOOKUP(data_reporte_sis!AE3,dimensiones!$M$2:$N$376,2,FALSE)</f>
        <v>223500</v>
      </c>
      <c r="N3" s="12" t="str">
        <f>LEFT(MID(data_reporte_sis!W3,1,3)&amp;"."&amp;MID(data_reporte_sis!W3,4,2),5)</f>
        <v>E10.9</v>
      </c>
      <c r="O3" s="12" t="str">
        <f>VLOOKUP(data_reporte_sis!Y3,dimensiones!$P$2:$Q$4,2,FALSE)</f>
        <v>02</v>
      </c>
      <c r="P3" s="12" t="str">
        <f t="shared" ref="P3:P30" si="1">N3</f>
        <v>E10.9</v>
      </c>
      <c r="Q3" s="12" t="str">
        <f t="shared" ref="Q3:Q30" si="2">O3</f>
        <v>02</v>
      </c>
      <c r="R3" s="12" t="str">
        <f>TEXT(data_reporte_sis!E3,"YYYYMMDD")</f>
        <v>20181102</v>
      </c>
      <c r="S3" s="12" t="str">
        <f>TEXT(data_reporte_sis!F3,"YYYYMMDD")</f>
        <v>20181102</v>
      </c>
    </row>
    <row r="4" spans="1:29" x14ac:dyDescent="0.25">
      <c r="A4" t="str">
        <f>data_reporte_sis!C4&amp;VLOOKUP(data_reporte_sis!$D4,dimensiones!$A$2:$B$13,2,FALSE)</f>
        <v>201811</v>
      </c>
      <c r="B4" s="5" t="str">
        <f>VLOOKUP(data_reporte_sis!J4,dimensiones!$D$2:$E$260,2,FALSE)</f>
        <v>00001291</v>
      </c>
      <c r="C4" t="str">
        <f t="shared" si="0"/>
        <v>00001291</v>
      </c>
      <c r="D4" t="str">
        <f>VLOOKUP(data_reporte_sis!J4,dimensiones!$D$2:$E$260,2,FALSE)</f>
        <v>00001291</v>
      </c>
      <c r="E4" s="5" t="s">
        <v>1399</v>
      </c>
      <c r="F4">
        <f>data_reporte_sis!P4</f>
        <v>29231689</v>
      </c>
      <c r="G4" s="12">
        <f>VLOOKUP(data_reporte_sis!O4,dimensiones!$G$2:$H$6,2,FALSE)</f>
        <v>1</v>
      </c>
      <c r="H4" s="12" t="str">
        <f>TEXT(data_reporte_sis!P4,"00000000")</f>
        <v>29231689</v>
      </c>
      <c r="I4" s="12">
        <f>VLOOKUP(data_reporte_sis!U4,dimensiones!$J$2:$K$3,2,FALSE)</f>
        <v>2</v>
      </c>
      <c r="J4" s="12" t="str">
        <f>TEXT(data_reporte_sis!S4,"00")&amp;"-"&amp;LOWER(data_reporte_sis!T4)</f>
        <v>66-a</v>
      </c>
      <c r="K4" s="12">
        <f>VLOOKUP(data_reporte_sis!AD4,dimensiones!$M$2:$N$376,2,FALSE)</f>
        <v>220000</v>
      </c>
      <c r="L4" s="12" t="str">
        <f>VLOOKUP(data_reporte_sis!N4,dimensiones!$D$2:$E$260,2,FALSE)</f>
        <v>00001231</v>
      </c>
      <c r="M4" s="12">
        <f>VLOOKUP(data_reporte_sis!AE4,dimensiones!$M$2:$N$376,2,FALSE)</f>
        <v>220000</v>
      </c>
      <c r="N4" s="12" t="str">
        <f>LEFT(MID(data_reporte_sis!W4,1,3)&amp;"."&amp;MID(data_reporte_sis!W4,4,2),5)</f>
        <v>I10.X</v>
      </c>
      <c r="O4" s="12" t="str">
        <f>VLOOKUP(data_reporte_sis!Y4,dimensiones!$P$2:$Q$4,2,FALSE)</f>
        <v>02</v>
      </c>
      <c r="P4" s="12" t="str">
        <f t="shared" si="1"/>
        <v>I10.X</v>
      </c>
      <c r="Q4" s="12" t="str">
        <f t="shared" si="2"/>
        <v>02</v>
      </c>
      <c r="R4" s="12" t="str">
        <f>TEXT(data_reporte_sis!E4,"YYYYMMDD")</f>
        <v>20181102</v>
      </c>
      <c r="S4" s="12" t="str">
        <f>TEXT(data_reporte_sis!F4,"YYYYMMDD")</f>
        <v>20181102</v>
      </c>
    </row>
    <row r="5" spans="1:29" x14ac:dyDescent="0.25">
      <c r="A5" t="str">
        <f>data_reporte_sis!C5&amp;VLOOKUP(data_reporte_sis!$D5,dimensiones!$A$2:$B$13,2,FALSE)</f>
        <v>201811</v>
      </c>
      <c r="B5" s="5" t="str">
        <f>VLOOKUP(data_reporte_sis!J5,dimensiones!$D$2:$E$260,2,FALSE)</f>
        <v>00001291</v>
      </c>
      <c r="C5" t="str">
        <f t="shared" si="0"/>
        <v>00001291</v>
      </c>
      <c r="D5" t="str">
        <f>VLOOKUP(data_reporte_sis!J5,dimensiones!$D$2:$E$260,2,FALSE)</f>
        <v>00001291</v>
      </c>
      <c r="E5" s="5" t="s">
        <v>1400</v>
      </c>
      <c r="F5">
        <f>data_reporte_sis!P5</f>
        <v>20531995</v>
      </c>
      <c r="G5" s="12">
        <f>VLOOKUP(data_reporte_sis!O5,dimensiones!$G$2:$H$6,2,FALSE)</f>
        <v>1</v>
      </c>
      <c r="H5" s="12" t="str">
        <f>TEXT(data_reporte_sis!P5,"00000000")</f>
        <v>20531995</v>
      </c>
      <c r="I5" s="12">
        <f>VLOOKUP(data_reporte_sis!U5,dimensiones!$J$2:$K$3,2,FALSE)</f>
        <v>2</v>
      </c>
      <c r="J5" s="12" t="str">
        <f>TEXT(data_reporte_sis!S5,"00")&amp;"-"&amp;LOWER(data_reporte_sis!T5)</f>
        <v>66-a</v>
      </c>
      <c r="K5" s="12">
        <f>VLOOKUP(data_reporte_sis!AD5,dimensiones!$M$2:$N$376,2,FALSE)</f>
        <v>220000</v>
      </c>
      <c r="L5" s="12" t="str">
        <f>VLOOKUP(data_reporte_sis!N5,dimensiones!$D$2:$E$260,2,FALSE)</f>
        <v>00001232</v>
      </c>
      <c r="M5" s="12">
        <f>VLOOKUP(data_reporte_sis!AE5,dimensiones!$M$2:$N$376,2,FALSE)</f>
        <v>220100</v>
      </c>
      <c r="N5" s="12" t="str">
        <f>LEFT(MID(data_reporte_sis!W5,1,3)&amp;"."&amp;MID(data_reporte_sis!W5,4,2),5)</f>
        <v>M66.4</v>
      </c>
      <c r="O5" s="12" t="str">
        <f>VLOOKUP(data_reporte_sis!Y5,dimensiones!$P$2:$Q$4,2,FALSE)</f>
        <v>01</v>
      </c>
      <c r="P5" s="12" t="str">
        <f t="shared" si="1"/>
        <v>M66.4</v>
      </c>
      <c r="Q5" s="12" t="str">
        <f t="shared" si="2"/>
        <v>01</v>
      </c>
      <c r="R5" s="12" t="str">
        <f>TEXT(data_reporte_sis!E5,"YYYYMMDD")</f>
        <v>20181102</v>
      </c>
      <c r="S5" s="12" t="str">
        <f>TEXT(data_reporte_sis!F5,"YYYYMMDD")</f>
        <v>20181102</v>
      </c>
    </row>
    <row r="6" spans="1:29" x14ac:dyDescent="0.25">
      <c r="A6" t="str">
        <f>data_reporte_sis!C6&amp;VLOOKUP(data_reporte_sis!$D6,dimensiones!$A$2:$B$13,2,FALSE)</f>
        <v>201811</v>
      </c>
      <c r="B6" s="5" t="str">
        <f>VLOOKUP(data_reporte_sis!J6,dimensiones!$D$2:$E$260,2,FALSE)</f>
        <v>00001291</v>
      </c>
      <c r="C6" t="str">
        <f t="shared" si="0"/>
        <v>00001291</v>
      </c>
      <c r="D6" t="str">
        <f>VLOOKUP(data_reporte_sis!J6,dimensiones!$D$2:$E$260,2,FALSE)</f>
        <v>00001291</v>
      </c>
      <c r="E6" s="5" t="s">
        <v>1401</v>
      </c>
      <c r="F6">
        <f>data_reporte_sis!P6</f>
        <v>48349388</v>
      </c>
      <c r="G6" s="12">
        <f>VLOOKUP(data_reporte_sis!O6,dimensiones!$G$2:$H$6,2,FALSE)</f>
        <v>1</v>
      </c>
      <c r="H6" s="12" t="str">
        <f>TEXT(data_reporte_sis!P6,"00000000")</f>
        <v>48349388</v>
      </c>
      <c r="I6" s="12">
        <f>VLOOKUP(data_reporte_sis!U6,dimensiones!$J$2:$K$3,2,FALSE)</f>
        <v>2</v>
      </c>
      <c r="J6" s="12" t="str">
        <f>TEXT(data_reporte_sis!S6,"00")&amp;"-"&amp;LOWER(data_reporte_sis!T6)</f>
        <v>24-a</v>
      </c>
      <c r="K6" s="12">
        <f>VLOOKUP(data_reporte_sis!AD6,dimensiones!$M$2:$N$376,2,FALSE)</f>
        <v>220000</v>
      </c>
      <c r="L6" s="12" t="str">
        <f>VLOOKUP(data_reporte_sis!N6,dimensiones!$D$2:$E$260,2,FALSE)</f>
        <v>00001231</v>
      </c>
      <c r="M6" s="12">
        <f>VLOOKUP(data_reporte_sis!AE6,dimensiones!$M$2:$N$376,2,FALSE)</f>
        <v>220000</v>
      </c>
      <c r="N6" s="12" t="str">
        <f>LEFT(MID(data_reporte_sis!W6,1,3)&amp;"."&amp;MID(data_reporte_sis!W6,4,2),5)</f>
        <v>H52.7</v>
      </c>
      <c r="O6" s="12" t="str">
        <f>VLOOKUP(data_reporte_sis!Y6,dimensiones!$P$2:$Q$4,2,FALSE)</f>
        <v>02</v>
      </c>
      <c r="P6" s="12" t="str">
        <f t="shared" si="1"/>
        <v>H52.7</v>
      </c>
      <c r="Q6" s="12" t="str">
        <f t="shared" si="2"/>
        <v>02</v>
      </c>
      <c r="R6" s="12" t="str">
        <f>TEXT(data_reporte_sis!E6,"YYYYMMDD")</f>
        <v>20181102</v>
      </c>
      <c r="S6" s="12" t="str">
        <f>TEXT(data_reporte_sis!F6,"YYYYMMDD")</f>
        <v>20181102</v>
      </c>
    </row>
    <row r="7" spans="1:29" x14ac:dyDescent="0.25">
      <c r="A7" t="str">
        <f>data_reporte_sis!C7&amp;VLOOKUP(data_reporte_sis!$D7,dimensiones!$A$2:$B$13,2,FALSE)</f>
        <v>201811</v>
      </c>
      <c r="B7" s="5" t="str">
        <f>VLOOKUP(data_reporte_sis!J7,dimensiones!$D$2:$E$260,2,FALSE)</f>
        <v>00001291</v>
      </c>
      <c r="C7" t="str">
        <f t="shared" si="0"/>
        <v>00001291</v>
      </c>
      <c r="D7" t="str">
        <f>VLOOKUP(data_reporte_sis!J7,dimensiones!$D$2:$E$260,2,FALSE)</f>
        <v>00001291</v>
      </c>
      <c r="E7" s="5" t="s">
        <v>1402</v>
      </c>
      <c r="F7">
        <f>data_reporte_sis!P7</f>
        <v>48349388</v>
      </c>
      <c r="G7" s="12">
        <f>VLOOKUP(data_reporte_sis!O7,dimensiones!$G$2:$H$6,2,FALSE)</f>
        <v>1</v>
      </c>
      <c r="H7" s="12" t="str">
        <f>TEXT(data_reporte_sis!P7,"00000000")</f>
        <v>48349388</v>
      </c>
      <c r="I7" s="12">
        <f>VLOOKUP(data_reporte_sis!U7,dimensiones!$J$2:$K$3,2,FALSE)</f>
        <v>2</v>
      </c>
      <c r="J7" s="12" t="str">
        <f>TEXT(data_reporte_sis!S7,"00")&amp;"-"&amp;LOWER(data_reporte_sis!T7)</f>
        <v>24-a</v>
      </c>
      <c r="K7" s="12">
        <f>VLOOKUP(data_reporte_sis!AD7,dimensiones!$M$2:$N$376,2,FALSE)</f>
        <v>220000</v>
      </c>
      <c r="L7" s="12" t="str">
        <f>VLOOKUP(data_reporte_sis!N7,dimensiones!$D$2:$E$260,2,FALSE)</f>
        <v>00001231</v>
      </c>
      <c r="M7" s="12">
        <f>VLOOKUP(data_reporte_sis!AE7,dimensiones!$M$2:$N$376,2,FALSE)</f>
        <v>220000</v>
      </c>
      <c r="N7" s="12" t="str">
        <f>LEFT(MID(data_reporte_sis!W7,1,3)&amp;"."&amp;MID(data_reporte_sis!W7,4,2),5)</f>
        <v>L25.9</v>
      </c>
      <c r="O7" s="12" t="str">
        <f>VLOOKUP(data_reporte_sis!Y7,dimensiones!$P$2:$Q$4,2,FALSE)</f>
        <v>01</v>
      </c>
      <c r="P7" s="12" t="str">
        <f t="shared" si="1"/>
        <v>L25.9</v>
      </c>
      <c r="Q7" s="12" t="str">
        <f t="shared" si="2"/>
        <v>01</v>
      </c>
      <c r="R7" s="12" t="str">
        <f>TEXT(data_reporte_sis!E7,"YYYYMMDD")</f>
        <v>20181102</v>
      </c>
      <c r="S7" s="12" t="str">
        <f>TEXT(data_reporte_sis!F7,"YYYYMMDD")</f>
        <v>20181102</v>
      </c>
    </row>
    <row r="8" spans="1:29" x14ac:dyDescent="0.25">
      <c r="A8" t="str">
        <f>data_reporte_sis!C8&amp;VLOOKUP(data_reporte_sis!$D8,dimensiones!$A$2:$B$13,2,FALSE)</f>
        <v>201811</v>
      </c>
      <c r="B8" s="5" t="str">
        <f>VLOOKUP(data_reporte_sis!J8,dimensiones!$D$2:$E$260,2,FALSE)</f>
        <v>00001291</v>
      </c>
      <c r="C8" t="str">
        <f t="shared" si="0"/>
        <v>00001291</v>
      </c>
      <c r="D8" t="str">
        <f>VLOOKUP(data_reporte_sis!J8,dimensiones!$D$2:$E$260,2,FALSE)</f>
        <v>00001291</v>
      </c>
      <c r="E8" s="5" t="s">
        <v>1403</v>
      </c>
      <c r="F8">
        <f>data_reporte_sis!P8</f>
        <v>90043419</v>
      </c>
      <c r="G8" s="12">
        <f>VLOOKUP(data_reporte_sis!O8,dimensiones!$G$2:$H$6,2,FALSE)</f>
        <v>1</v>
      </c>
      <c r="H8" s="12" t="str">
        <f>TEXT(data_reporte_sis!P8,"00000000")</f>
        <v>90043419</v>
      </c>
      <c r="I8" s="12">
        <f>VLOOKUP(data_reporte_sis!U8,dimensiones!$J$2:$K$3,2,FALSE)</f>
        <v>1</v>
      </c>
      <c r="J8" s="12" t="str">
        <f>TEXT(data_reporte_sis!S8,"00")&amp;"-"&amp;LOWER(data_reporte_sis!T8)</f>
        <v>01-a</v>
      </c>
      <c r="K8" s="12">
        <f>VLOOKUP(data_reporte_sis!AD8,dimensiones!$M$2:$N$376,2,FALSE)</f>
        <v>220000</v>
      </c>
      <c r="L8" s="12" t="str">
        <f>VLOOKUP(data_reporte_sis!N8,dimensiones!$D$2:$E$260,2,FALSE)</f>
        <v>00001231</v>
      </c>
      <c r="M8" s="12">
        <f>VLOOKUP(data_reporte_sis!AE8,dimensiones!$M$2:$N$376,2,FALSE)</f>
        <v>220000</v>
      </c>
      <c r="N8" s="12" t="str">
        <f>LEFT(MID(data_reporte_sis!W8,1,3)&amp;"."&amp;MID(data_reporte_sis!W8,4,2),5)</f>
        <v>Q53.2</v>
      </c>
      <c r="O8" s="12" t="str">
        <f>VLOOKUP(data_reporte_sis!Y8,dimensiones!$P$2:$Q$4,2,FALSE)</f>
        <v>01</v>
      </c>
      <c r="P8" s="12" t="str">
        <f t="shared" si="1"/>
        <v>Q53.2</v>
      </c>
      <c r="Q8" s="12" t="str">
        <f t="shared" si="2"/>
        <v>01</v>
      </c>
      <c r="R8" s="12" t="str">
        <f>TEXT(data_reporte_sis!E8,"YYYYMMDD")</f>
        <v>20181102</v>
      </c>
      <c r="S8" s="12" t="str">
        <f>TEXT(data_reporte_sis!F8,"YYYYMMDD")</f>
        <v>20181102</v>
      </c>
    </row>
    <row r="9" spans="1:29" x14ac:dyDescent="0.25">
      <c r="A9" t="str">
        <f>data_reporte_sis!C9&amp;VLOOKUP(data_reporte_sis!$D9,dimensiones!$A$2:$B$13,2,FALSE)</f>
        <v>201811</v>
      </c>
      <c r="B9" s="5" t="str">
        <f>VLOOKUP(data_reporte_sis!J9,dimensiones!$D$2:$E$260,2,FALSE)</f>
        <v>00001291</v>
      </c>
      <c r="C9" t="str">
        <f t="shared" si="0"/>
        <v>00001291</v>
      </c>
      <c r="D9" t="str">
        <f>VLOOKUP(data_reporte_sis!J9,dimensiones!$D$2:$E$260,2,FALSE)</f>
        <v>00001291</v>
      </c>
      <c r="E9" s="5" t="s">
        <v>1404</v>
      </c>
      <c r="F9">
        <f>data_reporte_sis!P9</f>
        <v>43141852</v>
      </c>
      <c r="G9" s="12">
        <f>VLOOKUP(data_reporte_sis!O9,dimensiones!$G$2:$H$6,2,FALSE)</f>
        <v>1</v>
      </c>
      <c r="H9" s="12" t="str">
        <f>TEXT(data_reporte_sis!P9,"00000000")</f>
        <v>43141852</v>
      </c>
      <c r="I9" s="12">
        <f>VLOOKUP(data_reporte_sis!U9,dimensiones!$J$2:$K$3,2,FALSE)</f>
        <v>2</v>
      </c>
      <c r="J9" s="12" t="str">
        <f>TEXT(data_reporte_sis!S9,"00")&amp;"-"&amp;LOWER(data_reporte_sis!T9)</f>
        <v>34-a</v>
      </c>
      <c r="K9" s="12">
        <f>VLOOKUP(data_reporte_sis!AD9,dimensiones!$M$2:$N$376,2,FALSE)</f>
        <v>220000</v>
      </c>
      <c r="L9" s="12" t="str">
        <f>VLOOKUP(data_reporte_sis!N9,dimensiones!$D$2:$E$260,2,FALSE)</f>
        <v>00001231</v>
      </c>
      <c r="M9" s="12">
        <f>VLOOKUP(data_reporte_sis!AE9,dimensiones!$M$2:$N$376,2,FALSE)</f>
        <v>220000</v>
      </c>
      <c r="N9" s="12" t="str">
        <f>LEFT(MID(data_reporte_sis!W9,1,3)&amp;"."&amp;MID(data_reporte_sis!W9,4,2),5)</f>
        <v>Z35.9</v>
      </c>
      <c r="O9" s="12" t="str">
        <f>VLOOKUP(data_reporte_sis!Y9,dimensiones!$P$2:$Q$4,2,FALSE)</f>
        <v>02</v>
      </c>
      <c r="P9" s="12" t="str">
        <f t="shared" si="1"/>
        <v>Z35.9</v>
      </c>
      <c r="Q9" s="12" t="str">
        <f t="shared" si="2"/>
        <v>02</v>
      </c>
      <c r="R9" s="12" t="str">
        <f>TEXT(data_reporte_sis!E9,"YYYYMMDD")</f>
        <v>20181102</v>
      </c>
      <c r="S9" s="12" t="str">
        <f>TEXT(data_reporte_sis!F9,"YYYYMMDD")</f>
        <v>20181102</v>
      </c>
    </row>
    <row r="10" spans="1:29" x14ac:dyDescent="0.25">
      <c r="A10" t="str">
        <f>data_reporte_sis!C10&amp;VLOOKUP(data_reporte_sis!$D10,dimensiones!$A$2:$B$13,2,FALSE)</f>
        <v>201811</v>
      </c>
      <c r="B10" s="5" t="str">
        <f>VLOOKUP(data_reporte_sis!J10,dimensiones!$D$2:$E$260,2,FALSE)</f>
        <v>00001291</v>
      </c>
      <c r="C10" t="str">
        <f t="shared" si="0"/>
        <v>00001291</v>
      </c>
      <c r="D10" t="str">
        <f>VLOOKUP(data_reporte_sis!J10,dimensiones!$D$2:$E$260,2,FALSE)</f>
        <v>00001291</v>
      </c>
      <c r="E10" s="5" t="s">
        <v>1405</v>
      </c>
      <c r="F10" t="str">
        <f>data_reporte_sis!P10</f>
        <v>SD-08403</v>
      </c>
      <c r="G10" s="12">
        <f>VLOOKUP(data_reporte_sis!O10,dimensiones!$G$2:$H$6,2,FALSE)</f>
        <v>5</v>
      </c>
      <c r="H10" s="12" t="str">
        <f>TEXT(data_reporte_sis!P10,"00000000")</f>
        <v>SD-08403</v>
      </c>
      <c r="I10" s="12">
        <f>VLOOKUP(data_reporte_sis!U10,dimensiones!$J$2:$K$3,2,FALSE)</f>
        <v>2</v>
      </c>
      <c r="J10" s="12" t="str">
        <f>TEXT(data_reporte_sis!S10,"00")&amp;"-"&amp;LOWER(data_reporte_sis!T10)</f>
        <v>24-a</v>
      </c>
      <c r="K10" s="12">
        <f>VLOOKUP(data_reporte_sis!AD10,dimensiones!$M$2:$N$376,2,FALSE)</f>
        <v>220000</v>
      </c>
      <c r="L10" s="12" t="str">
        <f>VLOOKUP(data_reporte_sis!N10,dimensiones!$D$2:$E$260,2,FALSE)</f>
        <v>00001232</v>
      </c>
      <c r="M10" s="12">
        <f>VLOOKUP(data_reporte_sis!AE10,dimensiones!$M$2:$N$376,2,FALSE)</f>
        <v>230102</v>
      </c>
      <c r="N10" s="12" t="str">
        <f>LEFT(MID(data_reporte_sis!W10,1,3)&amp;"."&amp;MID(data_reporte_sis!W10,4,2),5)</f>
        <v>O20.0</v>
      </c>
      <c r="O10" s="12" t="str">
        <f>VLOOKUP(data_reporte_sis!Y10,dimensiones!$P$2:$Q$4,2,FALSE)</f>
        <v>01</v>
      </c>
      <c r="P10" s="12" t="str">
        <f t="shared" si="1"/>
        <v>O20.0</v>
      </c>
      <c r="Q10" s="12" t="str">
        <f t="shared" si="2"/>
        <v>01</v>
      </c>
      <c r="R10" s="12" t="str">
        <f>TEXT(data_reporte_sis!E10,"YYYYMMDD")</f>
        <v>20181102</v>
      </c>
      <c r="S10" s="12" t="str">
        <f>TEXT(data_reporte_sis!F10,"YYYYMMDD")</f>
        <v>20181102</v>
      </c>
    </row>
    <row r="11" spans="1:29" x14ac:dyDescent="0.25">
      <c r="A11" t="str">
        <f>data_reporte_sis!C11&amp;VLOOKUP(data_reporte_sis!$D11,dimensiones!$A$2:$B$13,2,FALSE)</f>
        <v>201811</v>
      </c>
      <c r="B11" s="5" t="str">
        <f>VLOOKUP(data_reporte_sis!J11,dimensiones!$D$2:$E$260,2,FALSE)</f>
        <v>00001291</v>
      </c>
      <c r="C11" t="str">
        <f t="shared" si="0"/>
        <v>00001291</v>
      </c>
      <c r="D11" t="str">
        <f>VLOOKUP(data_reporte_sis!J11,dimensiones!$D$2:$E$260,2,FALSE)</f>
        <v>00001291</v>
      </c>
      <c r="E11" s="5" t="s">
        <v>1406</v>
      </c>
      <c r="F11">
        <f>data_reporte_sis!P11</f>
        <v>29388588</v>
      </c>
      <c r="G11" s="12">
        <f>VLOOKUP(data_reporte_sis!O11,dimensiones!$G$2:$H$6,2,FALSE)</f>
        <v>1</v>
      </c>
      <c r="H11" s="12" t="str">
        <f>TEXT(data_reporte_sis!P11,"00000000")</f>
        <v>29388588</v>
      </c>
      <c r="I11" s="12">
        <f>VLOOKUP(data_reporte_sis!U11,dimensiones!$J$2:$K$3,2,FALSE)</f>
        <v>2</v>
      </c>
      <c r="J11" s="12" t="str">
        <f>TEXT(data_reporte_sis!S11,"00")&amp;"-"&amp;LOWER(data_reporte_sis!T11)</f>
        <v>62-a</v>
      </c>
      <c r="K11" s="12">
        <f>VLOOKUP(data_reporte_sis!AD11,dimensiones!$M$2:$N$376,2,FALSE)</f>
        <v>220000</v>
      </c>
      <c r="L11" s="12" t="str">
        <f>VLOOKUP(data_reporte_sis!N11,dimensiones!$D$2:$E$260,2,FALSE)</f>
        <v>00001232</v>
      </c>
      <c r="M11" s="12">
        <f>VLOOKUP(data_reporte_sis!AE11,dimensiones!$M$2:$N$376,2,FALSE)</f>
        <v>220000</v>
      </c>
      <c r="N11" s="12" t="str">
        <f>LEFT(MID(data_reporte_sis!W11,1,3)&amp;"."&amp;MID(data_reporte_sis!W11,4,2),5)</f>
        <v>G44.1</v>
      </c>
      <c r="O11" s="12" t="str">
        <f>VLOOKUP(data_reporte_sis!Y11,dimensiones!$P$2:$Q$4,2,FALSE)</f>
        <v>02</v>
      </c>
      <c r="P11" s="12" t="str">
        <f t="shared" si="1"/>
        <v>G44.1</v>
      </c>
      <c r="Q11" s="12" t="str">
        <f t="shared" si="2"/>
        <v>02</v>
      </c>
      <c r="R11" s="12" t="str">
        <f>TEXT(data_reporte_sis!E11,"YYYYMMDD")</f>
        <v>20181102</v>
      </c>
      <c r="S11" s="12" t="str">
        <f>TEXT(data_reporte_sis!F11,"YYYYMMDD")</f>
        <v>20181102</v>
      </c>
    </row>
    <row r="12" spans="1:29" x14ac:dyDescent="0.25">
      <c r="A12" t="str">
        <f>data_reporte_sis!C12&amp;VLOOKUP(data_reporte_sis!$D12,dimensiones!$A$2:$B$13,2,FALSE)</f>
        <v>201811</v>
      </c>
      <c r="B12" s="5" t="str">
        <f>VLOOKUP(data_reporte_sis!J12,dimensiones!$D$2:$E$260,2,FALSE)</f>
        <v>00001291</v>
      </c>
      <c r="C12" t="str">
        <f t="shared" si="0"/>
        <v>00001291</v>
      </c>
      <c r="D12" t="str">
        <f>VLOOKUP(data_reporte_sis!J12,dimensiones!$D$2:$E$260,2,FALSE)</f>
        <v>00001291</v>
      </c>
      <c r="E12" s="5" t="s">
        <v>1407</v>
      </c>
      <c r="F12">
        <f>data_reporte_sis!P12</f>
        <v>70948012</v>
      </c>
      <c r="G12" s="12">
        <f>VLOOKUP(data_reporte_sis!O12,dimensiones!$G$2:$H$6,2,FALSE)</f>
        <v>1</v>
      </c>
      <c r="H12" s="12" t="str">
        <f>TEXT(data_reporte_sis!P12,"00000000")</f>
        <v>70948012</v>
      </c>
      <c r="I12" s="12">
        <f>VLOOKUP(data_reporte_sis!U12,dimensiones!$J$2:$K$3,2,FALSE)</f>
        <v>2</v>
      </c>
      <c r="J12" s="12" t="str">
        <f>TEXT(data_reporte_sis!S12,"00")&amp;"-"&amp;LOWER(data_reporte_sis!T12)</f>
        <v>23-a</v>
      </c>
      <c r="K12" s="12">
        <f>VLOOKUP(data_reporte_sis!AD12,dimensiones!$M$2:$N$376,2,FALSE)</f>
        <v>220000</v>
      </c>
      <c r="L12" s="12" t="str">
        <f>VLOOKUP(data_reporte_sis!N12,dimensiones!$D$2:$E$260,2,FALSE)</f>
        <v>00001231</v>
      </c>
      <c r="M12" s="12">
        <f>VLOOKUP(data_reporte_sis!AE12,dimensiones!$M$2:$N$376,2,FALSE)</f>
        <v>220000</v>
      </c>
      <c r="N12" s="12" t="str">
        <f>LEFT(MID(data_reporte_sis!W12,1,3)&amp;"."&amp;MID(data_reporte_sis!W12,4,2),5)</f>
        <v>G56.0</v>
      </c>
      <c r="O12" s="12" t="str">
        <f>VLOOKUP(data_reporte_sis!Y12,dimensiones!$P$2:$Q$4,2,FALSE)</f>
        <v>01</v>
      </c>
      <c r="P12" s="12" t="str">
        <f t="shared" si="1"/>
        <v>G56.0</v>
      </c>
      <c r="Q12" s="12" t="str">
        <f t="shared" si="2"/>
        <v>01</v>
      </c>
      <c r="R12" s="12" t="str">
        <f>TEXT(data_reporte_sis!E12,"YYYYMMDD")</f>
        <v>20181102</v>
      </c>
      <c r="S12" s="12" t="str">
        <f>TEXT(data_reporte_sis!F12,"YYYYMMDD")</f>
        <v>20181102</v>
      </c>
    </row>
    <row r="13" spans="1:29" x14ac:dyDescent="0.25">
      <c r="A13" t="str">
        <f>data_reporte_sis!C13&amp;VLOOKUP(data_reporte_sis!$D13,dimensiones!$A$2:$B$13,2,FALSE)</f>
        <v>201811</v>
      </c>
      <c r="B13" s="5" t="str">
        <f>VLOOKUP(data_reporte_sis!J13,dimensiones!$D$2:$E$260,2,FALSE)</f>
        <v>00001291</v>
      </c>
      <c r="C13" t="str">
        <f t="shared" si="0"/>
        <v>00001291</v>
      </c>
      <c r="D13" t="str">
        <f>VLOOKUP(data_reporte_sis!J13,dimensiones!$D$2:$E$260,2,FALSE)</f>
        <v>00001291</v>
      </c>
      <c r="E13" s="5" t="s">
        <v>1408</v>
      </c>
      <c r="F13">
        <f>data_reporte_sis!P13</f>
        <v>29239556</v>
      </c>
      <c r="G13" s="12">
        <f>VLOOKUP(data_reporte_sis!O13,dimensiones!$G$2:$H$6,2,FALSE)</f>
        <v>1</v>
      </c>
      <c r="H13" s="12" t="str">
        <f>TEXT(data_reporte_sis!P13,"00000000")</f>
        <v>29239556</v>
      </c>
      <c r="I13" s="12">
        <f>VLOOKUP(data_reporte_sis!U13,dimensiones!$J$2:$K$3,2,FALSE)</f>
        <v>2</v>
      </c>
      <c r="J13" s="12" t="str">
        <f>TEXT(data_reporte_sis!S13,"00")&amp;"-"&amp;LOWER(data_reporte_sis!T13)</f>
        <v>62-a</v>
      </c>
      <c r="K13" s="12">
        <f>VLOOKUP(data_reporte_sis!AD13,dimensiones!$M$2:$N$376,2,FALSE)</f>
        <v>220000</v>
      </c>
      <c r="L13" s="12" t="str">
        <f>VLOOKUP(data_reporte_sis!N13,dimensiones!$D$2:$E$260,2,FALSE)</f>
        <v>00001231</v>
      </c>
      <c r="M13" s="12">
        <f>VLOOKUP(data_reporte_sis!AE13,dimensiones!$M$2:$N$376,2,FALSE)</f>
        <v>220000</v>
      </c>
      <c r="N13" s="12" t="str">
        <f>LEFT(MID(data_reporte_sis!W13,1,3)&amp;"."&amp;MID(data_reporte_sis!W13,4,2),5)</f>
        <v>M32.8</v>
      </c>
      <c r="O13" s="12" t="str">
        <f>VLOOKUP(data_reporte_sis!Y13,dimensiones!$P$2:$Q$4,2,FALSE)</f>
        <v>01</v>
      </c>
      <c r="P13" s="12" t="str">
        <f t="shared" si="1"/>
        <v>M32.8</v>
      </c>
      <c r="Q13" s="12" t="str">
        <f t="shared" si="2"/>
        <v>01</v>
      </c>
      <c r="R13" s="12" t="str">
        <f>TEXT(data_reporte_sis!E13,"YYYYMMDD")</f>
        <v>20181103</v>
      </c>
      <c r="S13" s="12" t="str">
        <f>TEXT(data_reporte_sis!F13,"YYYYMMDD")</f>
        <v>20181103</v>
      </c>
    </row>
    <row r="14" spans="1:29" x14ac:dyDescent="0.25">
      <c r="A14" t="str">
        <f>data_reporte_sis!C14&amp;VLOOKUP(data_reporte_sis!$D14,dimensiones!$A$2:$B$13,2,FALSE)</f>
        <v>201811</v>
      </c>
      <c r="B14" s="5" t="str">
        <f>VLOOKUP(data_reporte_sis!J14,dimensiones!$D$2:$E$260,2,FALSE)</f>
        <v>00001291</v>
      </c>
      <c r="C14" t="str">
        <f t="shared" si="0"/>
        <v>00001291</v>
      </c>
      <c r="D14" t="str">
        <f>VLOOKUP(data_reporte_sis!J14,dimensiones!$D$2:$E$260,2,FALSE)</f>
        <v>00001291</v>
      </c>
      <c r="E14" s="5" t="s">
        <v>1409</v>
      </c>
      <c r="F14">
        <f>data_reporte_sis!P14</f>
        <v>29535782</v>
      </c>
      <c r="G14" s="12">
        <f>VLOOKUP(data_reporte_sis!O14,dimensiones!$G$2:$H$6,2,FALSE)</f>
        <v>1</v>
      </c>
      <c r="H14" s="12" t="str">
        <f>TEXT(data_reporte_sis!P14,"00000000")</f>
        <v>29535782</v>
      </c>
      <c r="I14" s="12">
        <f>VLOOKUP(data_reporte_sis!U14,dimensiones!$J$2:$K$3,2,FALSE)</f>
        <v>1</v>
      </c>
      <c r="J14" s="12" t="str">
        <f>TEXT(data_reporte_sis!S14,"00")&amp;"-"&amp;LOWER(data_reporte_sis!T14)</f>
        <v>78-a</v>
      </c>
      <c r="K14" s="12">
        <f>VLOOKUP(data_reporte_sis!AD14,dimensiones!$M$2:$N$376,2,FALSE)</f>
        <v>220000</v>
      </c>
      <c r="L14" s="12" t="str">
        <f>VLOOKUP(data_reporte_sis!N14,dimensiones!$D$2:$E$260,2,FALSE)</f>
        <v>00001231</v>
      </c>
      <c r="M14" s="12">
        <f>VLOOKUP(data_reporte_sis!AE14,dimensiones!$M$2:$N$376,2,FALSE)</f>
        <v>220000</v>
      </c>
      <c r="N14" s="12" t="str">
        <f>LEFT(MID(data_reporte_sis!W14,1,3)&amp;"."&amp;MID(data_reporte_sis!W14,4,2),5)</f>
        <v>F33.9</v>
      </c>
      <c r="O14" s="12" t="str">
        <f>VLOOKUP(data_reporte_sis!Y14,dimensiones!$P$2:$Q$4,2,FALSE)</f>
        <v>02</v>
      </c>
      <c r="P14" s="12" t="str">
        <f t="shared" si="1"/>
        <v>F33.9</v>
      </c>
      <c r="Q14" s="12" t="str">
        <f t="shared" si="2"/>
        <v>02</v>
      </c>
      <c r="R14" s="12" t="str">
        <f>TEXT(data_reporte_sis!E14,"YYYYMMDD")</f>
        <v>20181105</v>
      </c>
      <c r="S14" s="12" t="str">
        <f>TEXT(data_reporte_sis!F14,"YYYYMMDD")</f>
        <v>20181105</v>
      </c>
    </row>
    <row r="15" spans="1:29" x14ac:dyDescent="0.25">
      <c r="A15" t="str">
        <f>data_reporte_sis!C15&amp;VLOOKUP(data_reporte_sis!$D15,dimensiones!$A$2:$B$13,2,FALSE)</f>
        <v>201811</v>
      </c>
      <c r="B15" s="5" t="str">
        <f>VLOOKUP(data_reporte_sis!J15,dimensiones!$D$2:$E$260,2,FALSE)</f>
        <v>00001291</v>
      </c>
      <c r="C15" t="str">
        <f t="shared" si="0"/>
        <v>00001291</v>
      </c>
      <c r="D15" t="str">
        <f>VLOOKUP(data_reporte_sis!J15,dimensiones!$D$2:$E$260,2,FALSE)</f>
        <v>00001291</v>
      </c>
      <c r="E15" s="5" t="s">
        <v>1410</v>
      </c>
      <c r="F15">
        <f>data_reporte_sis!P15</f>
        <v>29686784</v>
      </c>
      <c r="G15" s="12">
        <f>VLOOKUP(data_reporte_sis!O15,dimensiones!$G$2:$H$6,2,FALSE)</f>
        <v>1</v>
      </c>
      <c r="H15" s="12" t="str">
        <f>TEXT(data_reporte_sis!P15,"00000000")</f>
        <v>29686784</v>
      </c>
      <c r="I15" s="12">
        <f>VLOOKUP(data_reporte_sis!U15,dimensiones!$J$2:$K$3,2,FALSE)</f>
        <v>2</v>
      </c>
      <c r="J15" s="12" t="str">
        <f>TEXT(data_reporte_sis!S15,"00")&amp;"-"&amp;LOWER(data_reporte_sis!T15)</f>
        <v>66-a</v>
      </c>
      <c r="K15" s="12">
        <f>VLOOKUP(data_reporte_sis!AD15,dimensiones!$M$2:$N$376,2,FALSE)</f>
        <v>220000</v>
      </c>
      <c r="L15" s="12" t="str">
        <f>VLOOKUP(data_reporte_sis!N15,dimensiones!$D$2:$E$260,2,FALSE)</f>
        <v>00001231</v>
      </c>
      <c r="M15" s="12" t="e">
        <f>VLOOKUP(data_reporte_sis!AE15,dimensiones!$M$2:$N$376,2,FALSE)</f>
        <v>#N/A</v>
      </c>
      <c r="N15" s="12" t="str">
        <f>LEFT(MID(data_reporte_sis!W15,1,3)&amp;"."&amp;MID(data_reporte_sis!W15,4,2),5)</f>
        <v>H25.9</v>
      </c>
      <c r="O15" s="12" t="str">
        <f>VLOOKUP(data_reporte_sis!Y15,dimensiones!$P$2:$Q$4,2,FALSE)</f>
        <v>02</v>
      </c>
      <c r="P15" s="12" t="str">
        <f t="shared" si="1"/>
        <v>H25.9</v>
      </c>
      <c r="Q15" s="12" t="str">
        <f t="shared" si="2"/>
        <v>02</v>
      </c>
      <c r="R15" s="12" t="str">
        <f>TEXT(data_reporte_sis!E15,"YYYYMMDD")</f>
        <v>20181105</v>
      </c>
      <c r="S15" s="12" t="str">
        <f>TEXT(data_reporte_sis!F15,"YYYYMMDD")</f>
        <v>20181105</v>
      </c>
    </row>
    <row r="16" spans="1:29" x14ac:dyDescent="0.25">
      <c r="A16" t="str">
        <f>data_reporte_sis!C16&amp;VLOOKUP(data_reporte_sis!$D16,dimensiones!$A$2:$B$13,2,FALSE)</f>
        <v>201811</v>
      </c>
      <c r="B16" s="5" t="str">
        <f>VLOOKUP(data_reporte_sis!J16,dimensiones!$D$2:$E$260,2,FALSE)</f>
        <v>00001291</v>
      </c>
      <c r="C16" t="str">
        <f t="shared" si="0"/>
        <v>00001291</v>
      </c>
      <c r="D16" t="str">
        <f>VLOOKUP(data_reporte_sis!J16,dimensiones!$D$2:$E$260,2,FALSE)</f>
        <v>00001291</v>
      </c>
      <c r="E16" s="5" t="s">
        <v>1411</v>
      </c>
      <c r="F16">
        <f>data_reporte_sis!P16</f>
        <v>29418974</v>
      </c>
      <c r="G16" s="12">
        <f>VLOOKUP(data_reporte_sis!O16,dimensiones!$G$2:$H$6,2,FALSE)</f>
        <v>1</v>
      </c>
      <c r="H16" s="12" t="str">
        <f>TEXT(data_reporte_sis!P16,"00000000")</f>
        <v>29418974</v>
      </c>
      <c r="I16" s="12">
        <f>VLOOKUP(data_reporte_sis!U16,dimensiones!$J$2:$K$3,2,FALSE)</f>
        <v>2</v>
      </c>
      <c r="J16" s="12" t="str">
        <f>TEXT(data_reporte_sis!S16,"00")&amp;"-"&amp;LOWER(data_reporte_sis!T16)</f>
        <v>51-a</v>
      </c>
      <c r="K16" s="12">
        <f>VLOOKUP(data_reporte_sis!AD16,dimensiones!$M$2:$N$376,2,FALSE)</f>
        <v>220000</v>
      </c>
      <c r="L16" s="12" t="str">
        <f>VLOOKUP(data_reporte_sis!N16,dimensiones!$D$2:$E$260,2,FALSE)</f>
        <v>00001232</v>
      </c>
      <c r="M16" s="12">
        <f>VLOOKUP(data_reporte_sis!AE16,dimensiones!$M$2:$N$376,2,FALSE)</f>
        <v>160200</v>
      </c>
      <c r="N16" s="12" t="str">
        <f>LEFT(MID(data_reporte_sis!W16,1,3)&amp;"."&amp;MID(data_reporte_sis!W16,4,2),5)</f>
        <v>N64.4</v>
      </c>
      <c r="O16" s="12" t="str">
        <f>VLOOKUP(data_reporte_sis!Y16,dimensiones!$P$2:$Q$4,2,FALSE)</f>
        <v>02</v>
      </c>
      <c r="P16" s="12" t="str">
        <f t="shared" si="1"/>
        <v>N64.4</v>
      </c>
      <c r="Q16" s="12" t="str">
        <f t="shared" si="2"/>
        <v>02</v>
      </c>
      <c r="R16" s="12" t="str">
        <f>TEXT(data_reporte_sis!E16,"YYYYMMDD")</f>
        <v>20181105</v>
      </c>
      <c r="S16" s="12" t="str">
        <f>TEXT(data_reporte_sis!F16,"YYYYMMDD")</f>
        <v>20181105</v>
      </c>
    </row>
    <row r="17" spans="1:19" x14ac:dyDescent="0.25">
      <c r="A17" t="str">
        <f>data_reporte_sis!C17&amp;VLOOKUP(data_reporte_sis!$D17,dimensiones!$A$2:$B$13,2,FALSE)</f>
        <v>201811</v>
      </c>
      <c r="B17" s="5" t="str">
        <f>VLOOKUP(data_reporte_sis!J17,dimensiones!$D$2:$E$260,2,FALSE)</f>
        <v>00001291</v>
      </c>
      <c r="C17" t="str">
        <f t="shared" si="0"/>
        <v>00001291</v>
      </c>
      <c r="D17" t="str">
        <f>VLOOKUP(data_reporte_sis!J17,dimensiones!$D$2:$E$260,2,FALSE)</f>
        <v>00001291</v>
      </c>
      <c r="E17" s="5" t="s">
        <v>1412</v>
      </c>
      <c r="F17">
        <f>data_reporte_sis!P17</f>
        <v>29707148</v>
      </c>
      <c r="G17" s="12">
        <f>VLOOKUP(data_reporte_sis!O17,dimensiones!$G$2:$H$6,2,FALSE)</f>
        <v>1</v>
      </c>
      <c r="H17" s="12" t="str">
        <f>TEXT(data_reporte_sis!P17,"00000000")</f>
        <v>29707148</v>
      </c>
      <c r="I17" s="12">
        <f>VLOOKUP(data_reporte_sis!U17,dimensiones!$J$2:$K$3,2,FALSE)</f>
        <v>2</v>
      </c>
      <c r="J17" s="12" t="str">
        <f>TEXT(data_reporte_sis!S17,"00")&amp;"-"&amp;LOWER(data_reporte_sis!T17)</f>
        <v>41-a</v>
      </c>
      <c r="K17" s="12">
        <f>VLOOKUP(data_reporte_sis!AD17,dimensiones!$M$2:$N$376,2,FALSE)</f>
        <v>220000</v>
      </c>
      <c r="L17" s="12" t="str">
        <f>VLOOKUP(data_reporte_sis!N17,dimensiones!$D$2:$E$260,2,FALSE)</f>
        <v>00001231</v>
      </c>
      <c r="M17" s="12">
        <f>VLOOKUP(data_reporte_sis!AE17,dimensiones!$M$2:$N$376,2,FALSE)</f>
        <v>230000</v>
      </c>
      <c r="N17" s="12" t="str">
        <f>LEFT(MID(data_reporte_sis!W17,1,3)&amp;"."&amp;MID(data_reporte_sis!W17,4,2),5)</f>
        <v>H16.0</v>
      </c>
      <c r="O17" s="12" t="str">
        <f>VLOOKUP(data_reporte_sis!Y17,dimensiones!$P$2:$Q$4,2,FALSE)</f>
        <v>01</v>
      </c>
      <c r="P17" s="12" t="str">
        <f t="shared" si="1"/>
        <v>H16.0</v>
      </c>
      <c r="Q17" s="12" t="str">
        <f t="shared" si="2"/>
        <v>01</v>
      </c>
      <c r="R17" s="12" t="str">
        <f>TEXT(data_reporte_sis!E17,"YYYYMMDD")</f>
        <v>20181105</v>
      </c>
      <c r="S17" s="12" t="str">
        <f>TEXT(data_reporte_sis!F17,"YYYYMMDD")</f>
        <v>20181105</v>
      </c>
    </row>
    <row r="18" spans="1:19" x14ac:dyDescent="0.25">
      <c r="A18" t="str">
        <f>data_reporte_sis!C18&amp;VLOOKUP(data_reporte_sis!$D18,dimensiones!$A$2:$B$13,2,FALSE)</f>
        <v>201811</v>
      </c>
      <c r="B18" s="5" t="str">
        <f>VLOOKUP(data_reporte_sis!J18,dimensiones!$D$2:$E$260,2,FALSE)</f>
        <v>00001291</v>
      </c>
      <c r="C18" t="str">
        <f t="shared" si="0"/>
        <v>00001291</v>
      </c>
      <c r="D18" t="str">
        <f>VLOOKUP(data_reporte_sis!J18,dimensiones!$D$2:$E$260,2,FALSE)</f>
        <v>00001291</v>
      </c>
      <c r="E18" s="5" t="s">
        <v>1413</v>
      </c>
      <c r="F18">
        <f>data_reporte_sis!P18</f>
        <v>29707148</v>
      </c>
      <c r="G18" s="12">
        <f>VLOOKUP(data_reporte_sis!O18,dimensiones!$G$2:$H$6,2,FALSE)</f>
        <v>1</v>
      </c>
      <c r="H18" s="12" t="str">
        <f>TEXT(data_reporte_sis!P18,"00000000")</f>
        <v>29707148</v>
      </c>
      <c r="I18" s="12">
        <f>VLOOKUP(data_reporte_sis!U18,dimensiones!$J$2:$K$3,2,FALSE)</f>
        <v>2</v>
      </c>
      <c r="J18" s="12" t="str">
        <f>TEXT(data_reporte_sis!S18,"00")&amp;"-"&amp;LOWER(data_reporte_sis!T18)</f>
        <v>41-a</v>
      </c>
      <c r="K18" s="12">
        <f>VLOOKUP(data_reporte_sis!AD18,dimensiones!$M$2:$N$376,2,FALSE)</f>
        <v>220000</v>
      </c>
      <c r="L18" s="12" t="str">
        <f>VLOOKUP(data_reporte_sis!N18,dimensiones!$D$2:$E$260,2,FALSE)</f>
        <v>00001231</v>
      </c>
      <c r="M18" s="12">
        <f>VLOOKUP(data_reporte_sis!AE18,dimensiones!$M$2:$N$376,2,FALSE)</f>
        <v>230000</v>
      </c>
      <c r="N18" s="12" t="str">
        <f>LEFT(MID(data_reporte_sis!W18,1,3)&amp;"."&amp;MID(data_reporte_sis!W18,4,2),5)</f>
        <v>H10.3</v>
      </c>
      <c r="O18" s="12" t="str">
        <f>VLOOKUP(data_reporte_sis!Y18,dimensiones!$P$2:$Q$4,2,FALSE)</f>
        <v>02</v>
      </c>
      <c r="P18" s="12" t="str">
        <f t="shared" si="1"/>
        <v>H10.3</v>
      </c>
      <c r="Q18" s="12" t="str">
        <f t="shared" si="2"/>
        <v>02</v>
      </c>
      <c r="R18" s="12" t="str">
        <f>TEXT(data_reporte_sis!E18,"YYYYMMDD")</f>
        <v>20181105</v>
      </c>
      <c r="S18" s="12" t="str">
        <f>TEXT(data_reporte_sis!F18,"YYYYMMDD")</f>
        <v>20181105</v>
      </c>
    </row>
    <row r="19" spans="1:19" x14ac:dyDescent="0.25">
      <c r="A19" t="str">
        <f>data_reporte_sis!C19&amp;VLOOKUP(data_reporte_sis!$D19,dimensiones!$A$2:$B$13,2,FALSE)</f>
        <v>201811</v>
      </c>
      <c r="B19" s="5" t="str">
        <f>VLOOKUP(data_reporte_sis!J19,dimensiones!$D$2:$E$260,2,FALSE)</f>
        <v>00001291</v>
      </c>
      <c r="C19" t="str">
        <f t="shared" si="0"/>
        <v>00001291</v>
      </c>
      <c r="D19" t="str">
        <f>VLOOKUP(data_reporte_sis!J19,dimensiones!$D$2:$E$260,2,FALSE)</f>
        <v>00001291</v>
      </c>
      <c r="E19" s="5" t="s">
        <v>1414</v>
      </c>
      <c r="F19">
        <f>data_reporte_sis!P19</f>
        <v>29223860</v>
      </c>
      <c r="G19" s="12">
        <f>VLOOKUP(data_reporte_sis!O19,dimensiones!$G$2:$H$6,2,FALSE)</f>
        <v>1</v>
      </c>
      <c r="H19" s="12" t="str">
        <f>TEXT(data_reporte_sis!P19,"00000000")</f>
        <v>29223860</v>
      </c>
      <c r="I19" s="12">
        <f>VLOOKUP(data_reporte_sis!U19,dimensiones!$J$2:$K$3,2,FALSE)</f>
        <v>2</v>
      </c>
      <c r="J19" s="12" t="str">
        <f>TEXT(data_reporte_sis!S19,"00")&amp;"-"&amp;LOWER(data_reporte_sis!T19)</f>
        <v>76-a</v>
      </c>
      <c r="K19" s="12">
        <f>VLOOKUP(data_reporte_sis!AD19,dimensiones!$M$2:$N$376,2,FALSE)</f>
        <v>220000</v>
      </c>
      <c r="L19" s="12" t="str">
        <f>VLOOKUP(data_reporte_sis!N19,dimensiones!$D$2:$E$260,2,FALSE)</f>
        <v>00001232</v>
      </c>
      <c r="M19" s="12">
        <f>VLOOKUP(data_reporte_sis!AE19,dimensiones!$M$2:$N$376,2,FALSE)</f>
        <v>220000</v>
      </c>
      <c r="N19" s="12" t="str">
        <f>LEFT(MID(data_reporte_sis!W19,1,3)&amp;"."&amp;MID(data_reporte_sis!W19,4,2),5)</f>
        <v>S80.0</v>
      </c>
      <c r="O19" s="12" t="str">
        <f>VLOOKUP(data_reporte_sis!Y19,dimensiones!$P$2:$Q$4,2,FALSE)</f>
        <v>02</v>
      </c>
      <c r="P19" s="12" t="str">
        <f t="shared" si="1"/>
        <v>S80.0</v>
      </c>
      <c r="Q19" s="12" t="str">
        <f t="shared" si="2"/>
        <v>02</v>
      </c>
      <c r="R19" s="12" t="str">
        <f>TEXT(data_reporte_sis!E19,"YYYYMMDD")</f>
        <v>20181105</v>
      </c>
      <c r="S19" s="12" t="str">
        <f>TEXT(data_reporte_sis!F19,"YYYYMMDD")</f>
        <v>20181105</v>
      </c>
    </row>
    <row r="20" spans="1:19" x14ac:dyDescent="0.25">
      <c r="A20" t="str">
        <f>data_reporte_sis!C20&amp;VLOOKUP(data_reporte_sis!$D20,dimensiones!$A$2:$B$13,2,FALSE)</f>
        <v>201811</v>
      </c>
      <c r="B20" s="5" t="str">
        <f>VLOOKUP(data_reporte_sis!J20,dimensiones!$D$2:$E$260,2,FALSE)</f>
        <v>00001291</v>
      </c>
      <c r="C20" t="str">
        <f t="shared" si="0"/>
        <v>00001291</v>
      </c>
      <c r="D20" t="str">
        <f>VLOOKUP(data_reporte_sis!J20,dimensiones!$D$2:$E$260,2,FALSE)</f>
        <v>00001291</v>
      </c>
      <c r="E20" s="5" t="s">
        <v>1415</v>
      </c>
      <c r="F20">
        <f>data_reporte_sis!P20</f>
        <v>29223860</v>
      </c>
      <c r="G20" s="12">
        <f>VLOOKUP(data_reporte_sis!O20,dimensiones!$G$2:$H$6,2,FALSE)</f>
        <v>1</v>
      </c>
      <c r="H20" s="12" t="str">
        <f>TEXT(data_reporte_sis!P20,"00000000")</f>
        <v>29223860</v>
      </c>
      <c r="I20" s="12">
        <f>VLOOKUP(data_reporte_sis!U20,dimensiones!$J$2:$K$3,2,FALSE)</f>
        <v>2</v>
      </c>
      <c r="J20" s="12" t="str">
        <f>TEXT(data_reporte_sis!S20,"00")&amp;"-"&amp;LOWER(data_reporte_sis!T20)</f>
        <v>76-a</v>
      </c>
      <c r="K20" s="12">
        <f>VLOOKUP(data_reporte_sis!AD20,dimensiones!$M$2:$N$376,2,FALSE)</f>
        <v>220000</v>
      </c>
      <c r="L20" s="12" t="str">
        <f>VLOOKUP(data_reporte_sis!N20,dimensiones!$D$2:$E$260,2,FALSE)</f>
        <v>00001232</v>
      </c>
      <c r="M20" s="12">
        <f>VLOOKUP(data_reporte_sis!AE20,dimensiones!$M$2:$N$376,2,FALSE)</f>
        <v>220000</v>
      </c>
      <c r="N20" s="12" t="str">
        <f>LEFT(MID(data_reporte_sis!W20,1,3)&amp;"."&amp;MID(data_reporte_sis!W20,4,2),5)</f>
        <v>E11.9</v>
      </c>
      <c r="O20" s="12" t="str">
        <f>VLOOKUP(data_reporte_sis!Y20,dimensiones!$P$2:$Q$4,2,FALSE)</f>
        <v>02</v>
      </c>
      <c r="P20" s="12" t="str">
        <f t="shared" si="1"/>
        <v>E11.9</v>
      </c>
      <c r="Q20" s="12" t="str">
        <f t="shared" si="2"/>
        <v>02</v>
      </c>
      <c r="R20" s="12" t="str">
        <f>TEXT(data_reporte_sis!E20,"YYYYMMDD")</f>
        <v>20181105</v>
      </c>
      <c r="S20" s="12" t="str">
        <f>TEXT(data_reporte_sis!F20,"YYYYMMDD")</f>
        <v>20181105</v>
      </c>
    </row>
    <row r="21" spans="1:19" x14ac:dyDescent="0.25">
      <c r="A21" t="str">
        <f>data_reporte_sis!C21&amp;VLOOKUP(data_reporte_sis!$D21,dimensiones!$A$2:$B$13,2,FALSE)</f>
        <v>201811</v>
      </c>
      <c r="B21" s="5" t="str">
        <f>VLOOKUP(data_reporte_sis!J21,dimensiones!$D$2:$E$260,2,FALSE)</f>
        <v>00001291</v>
      </c>
      <c r="C21" t="str">
        <f t="shared" si="0"/>
        <v>00001291</v>
      </c>
      <c r="D21" t="str">
        <f>VLOOKUP(data_reporte_sis!J21,dimensiones!$D$2:$E$260,2,FALSE)</f>
        <v>00001291</v>
      </c>
      <c r="E21" s="5" t="s">
        <v>1416</v>
      </c>
      <c r="F21">
        <f>data_reporte_sis!P21</f>
        <v>74859850</v>
      </c>
      <c r="G21" s="12">
        <f>VLOOKUP(data_reporte_sis!O21,dimensiones!$G$2:$H$6,2,FALSE)</f>
        <v>1</v>
      </c>
      <c r="H21" s="12" t="str">
        <f>TEXT(data_reporte_sis!P21,"00000000")</f>
        <v>74859850</v>
      </c>
      <c r="I21" s="12">
        <f>VLOOKUP(data_reporte_sis!U21,dimensiones!$J$2:$K$3,2,FALSE)</f>
        <v>1</v>
      </c>
      <c r="J21" s="12" t="str">
        <f>TEXT(data_reporte_sis!S21,"00")&amp;"-"&amp;LOWER(data_reporte_sis!T21)</f>
        <v>22-a</v>
      </c>
      <c r="K21" s="12">
        <f>VLOOKUP(data_reporte_sis!AD21,dimensiones!$M$2:$N$376,2,FALSE)</f>
        <v>220000</v>
      </c>
      <c r="L21" s="12" t="str">
        <f>VLOOKUP(data_reporte_sis!N21,dimensiones!$D$2:$E$260,2,FALSE)</f>
        <v>00001231</v>
      </c>
      <c r="M21" s="12">
        <f>VLOOKUP(data_reporte_sis!AE21,dimensiones!$M$2:$N$376,2,FALSE)</f>
        <v>220000</v>
      </c>
      <c r="N21" s="12" t="str">
        <f>LEFT(MID(data_reporte_sis!W21,1,3)&amp;"."&amp;MID(data_reporte_sis!W21,4,2),5)</f>
        <v>H52.7</v>
      </c>
      <c r="O21" s="12" t="str">
        <f>VLOOKUP(data_reporte_sis!Y21,dimensiones!$P$2:$Q$4,2,FALSE)</f>
        <v>02</v>
      </c>
      <c r="P21" s="12" t="str">
        <f t="shared" si="1"/>
        <v>H52.7</v>
      </c>
      <c r="Q21" s="12" t="str">
        <f t="shared" si="2"/>
        <v>02</v>
      </c>
      <c r="R21" s="12" t="str">
        <f>TEXT(data_reporte_sis!E21,"YYYYMMDD")</f>
        <v>20181105</v>
      </c>
      <c r="S21" s="12" t="str">
        <f>TEXT(data_reporte_sis!F21,"YYYYMMDD")</f>
        <v>20181105</v>
      </c>
    </row>
    <row r="22" spans="1:19" x14ac:dyDescent="0.25">
      <c r="A22" t="str">
        <f>data_reporte_sis!C22&amp;VLOOKUP(data_reporte_sis!$D22,dimensiones!$A$2:$B$13,2,FALSE)</f>
        <v>201811</v>
      </c>
      <c r="B22" s="5" t="str">
        <f>VLOOKUP(data_reporte_sis!J22,dimensiones!$D$2:$E$260,2,FALSE)</f>
        <v>00001291</v>
      </c>
      <c r="C22" t="str">
        <f t="shared" si="0"/>
        <v>00001291</v>
      </c>
      <c r="D22" t="str">
        <f>VLOOKUP(data_reporte_sis!J22,dimensiones!$D$2:$E$260,2,FALSE)</f>
        <v>00001291</v>
      </c>
      <c r="E22" s="5" t="s">
        <v>1417</v>
      </c>
      <c r="F22">
        <f>data_reporte_sis!P22</f>
        <v>29702081</v>
      </c>
      <c r="G22" s="12">
        <f>VLOOKUP(data_reporte_sis!O22,dimensiones!$G$2:$H$6,2,FALSE)</f>
        <v>1</v>
      </c>
      <c r="H22" s="12" t="str">
        <f>TEXT(data_reporte_sis!P22,"00000000")</f>
        <v>29702081</v>
      </c>
      <c r="I22" s="12">
        <f>VLOOKUP(data_reporte_sis!U22,dimensiones!$J$2:$K$3,2,FALSE)</f>
        <v>1</v>
      </c>
      <c r="J22" s="12" t="str">
        <f>TEXT(data_reporte_sis!S22,"00")&amp;"-"&amp;LOWER(data_reporte_sis!T22)</f>
        <v>45-a</v>
      </c>
      <c r="K22" s="12">
        <f>VLOOKUP(data_reporte_sis!AD22,dimensiones!$M$2:$N$376,2,FALSE)</f>
        <v>220000</v>
      </c>
      <c r="L22" s="12" t="str">
        <f>VLOOKUP(data_reporte_sis!N22,dimensiones!$D$2:$E$260,2,FALSE)</f>
        <v>00001231</v>
      </c>
      <c r="M22" s="12">
        <f>VLOOKUP(data_reporte_sis!AE22,dimensiones!$M$2:$N$376,2,FALSE)</f>
        <v>220000</v>
      </c>
      <c r="N22" s="12" t="str">
        <f>LEFT(MID(data_reporte_sis!W22,1,3)&amp;"."&amp;MID(data_reporte_sis!W22,4,2),5)</f>
        <v>G40.9</v>
      </c>
      <c r="O22" s="12" t="str">
        <f>VLOOKUP(data_reporte_sis!Y22,dimensiones!$P$2:$Q$4,2,FALSE)</f>
        <v>02</v>
      </c>
      <c r="P22" s="12" t="str">
        <f t="shared" si="1"/>
        <v>G40.9</v>
      </c>
      <c r="Q22" s="12" t="str">
        <f t="shared" si="2"/>
        <v>02</v>
      </c>
      <c r="R22" s="12" t="str">
        <f>TEXT(data_reporte_sis!E22,"YYYYMMDD")</f>
        <v>20181105</v>
      </c>
      <c r="S22" s="12" t="str">
        <f>TEXT(data_reporte_sis!F22,"YYYYMMDD")</f>
        <v>20181105</v>
      </c>
    </row>
    <row r="23" spans="1:19" x14ac:dyDescent="0.25">
      <c r="A23" t="str">
        <f>data_reporte_sis!C23&amp;VLOOKUP(data_reporte_sis!$D23,dimensiones!$A$2:$B$13,2,FALSE)</f>
        <v>201811</v>
      </c>
      <c r="B23" s="5" t="str">
        <f>VLOOKUP(data_reporte_sis!J23,dimensiones!$D$2:$E$260,2,FALSE)</f>
        <v>00001291</v>
      </c>
      <c r="C23" t="str">
        <f t="shared" si="0"/>
        <v>00001291</v>
      </c>
      <c r="D23" t="str">
        <f>VLOOKUP(data_reporte_sis!J23,dimensiones!$D$2:$E$260,2,FALSE)</f>
        <v>00001291</v>
      </c>
      <c r="E23" s="5" t="s">
        <v>1418</v>
      </c>
      <c r="F23">
        <f>data_reporte_sis!P23</f>
        <v>29702081</v>
      </c>
      <c r="G23" s="12">
        <f>VLOOKUP(data_reporte_sis!O23,dimensiones!$G$2:$H$6,2,FALSE)</f>
        <v>1</v>
      </c>
      <c r="H23" s="12" t="str">
        <f>TEXT(data_reporte_sis!P23,"00000000")</f>
        <v>29702081</v>
      </c>
      <c r="I23" s="12">
        <f>VLOOKUP(data_reporte_sis!U23,dimensiones!$J$2:$K$3,2,FALSE)</f>
        <v>1</v>
      </c>
      <c r="J23" s="12" t="str">
        <f>TEXT(data_reporte_sis!S23,"00")&amp;"-"&amp;LOWER(data_reporte_sis!T23)</f>
        <v>45-a</v>
      </c>
      <c r="K23" s="12">
        <f>VLOOKUP(data_reporte_sis!AD23,dimensiones!$M$2:$N$376,2,FALSE)</f>
        <v>220000</v>
      </c>
      <c r="L23" s="12" t="str">
        <f>VLOOKUP(data_reporte_sis!N23,dimensiones!$D$2:$E$260,2,FALSE)</f>
        <v>00001231</v>
      </c>
      <c r="M23" s="12">
        <f>VLOOKUP(data_reporte_sis!AE23,dimensiones!$M$2:$N$376,2,FALSE)</f>
        <v>220000</v>
      </c>
      <c r="N23" s="12" t="str">
        <f>LEFT(MID(data_reporte_sis!W23,1,3)&amp;"."&amp;MID(data_reporte_sis!W23,4,2),5)</f>
        <v>F41.2</v>
      </c>
      <c r="O23" s="12" t="str">
        <f>VLOOKUP(data_reporte_sis!Y23,dimensiones!$P$2:$Q$4,2,FALSE)</f>
        <v>01</v>
      </c>
      <c r="P23" s="12" t="str">
        <f t="shared" si="1"/>
        <v>F41.2</v>
      </c>
      <c r="Q23" s="12" t="str">
        <f t="shared" si="2"/>
        <v>01</v>
      </c>
      <c r="R23" s="12" t="str">
        <f>TEXT(data_reporte_sis!E23,"YYYYMMDD")</f>
        <v>20181105</v>
      </c>
      <c r="S23" s="12" t="str">
        <f>TEXT(data_reporte_sis!F23,"YYYYMMDD")</f>
        <v>20181105</v>
      </c>
    </row>
    <row r="24" spans="1:19" x14ac:dyDescent="0.25">
      <c r="A24" t="str">
        <f>data_reporte_sis!C24&amp;VLOOKUP(data_reporte_sis!$D24,dimensiones!$A$2:$B$13,2,FALSE)</f>
        <v>201811</v>
      </c>
      <c r="B24" s="5" t="str">
        <f>VLOOKUP(data_reporte_sis!J24,dimensiones!$D$2:$E$260,2,FALSE)</f>
        <v>00001291</v>
      </c>
      <c r="C24" t="str">
        <f t="shared" si="0"/>
        <v>00001291</v>
      </c>
      <c r="D24" t="str">
        <f>VLOOKUP(data_reporte_sis!J24,dimensiones!$D$2:$E$260,2,FALSE)</f>
        <v>00001291</v>
      </c>
      <c r="E24" s="5" t="s">
        <v>1419</v>
      </c>
      <c r="F24">
        <f>data_reporte_sis!P24</f>
        <v>29696180</v>
      </c>
      <c r="G24" s="12">
        <f>VLOOKUP(data_reporte_sis!O24,dimensiones!$G$2:$H$6,2,FALSE)</f>
        <v>1</v>
      </c>
      <c r="H24" s="12" t="str">
        <f>TEXT(data_reporte_sis!P24,"00000000")</f>
        <v>29696180</v>
      </c>
      <c r="I24" s="12">
        <f>VLOOKUP(data_reporte_sis!U24,dimensiones!$J$2:$K$3,2,FALSE)</f>
        <v>2</v>
      </c>
      <c r="J24" s="12" t="str">
        <f>TEXT(data_reporte_sis!S24,"00")&amp;"-"&amp;LOWER(data_reporte_sis!T24)</f>
        <v>56-a</v>
      </c>
      <c r="K24" s="12">
        <f>VLOOKUP(data_reporte_sis!AD24,dimensiones!$M$2:$N$376,2,FALSE)</f>
        <v>220000</v>
      </c>
      <c r="L24" s="12" t="str">
        <f>VLOOKUP(data_reporte_sis!N24,dimensiones!$D$2:$E$260,2,FALSE)</f>
        <v>00001232</v>
      </c>
      <c r="M24" s="12">
        <f>VLOOKUP(data_reporte_sis!AE24,dimensiones!$M$2:$N$376,2,FALSE)</f>
        <v>222400</v>
      </c>
      <c r="N24" s="12" t="str">
        <f>LEFT(MID(data_reporte_sis!W24,1,3)&amp;"."&amp;MID(data_reporte_sis!W24,4,2),5)</f>
        <v>M15.9</v>
      </c>
      <c r="O24" s="12" t="str">
        <f>VLOOKUP(data_reporte_sis!Y24,dimensiones!$P$2:$Q$4,2,FALSE)</f>
        <v>01</v>
      </c>
      <c r="P24" s="12" t="str">
        <f t="shared" si="1"/>
        <v>M15.9</v>
      </c>
      <c r="Q24" s="12" t="str">
        <f t="shared" si="2"/>
        <v>01</v>
      </c>
      <c r="R24" s="12" t="str">
        <f>TEXT(data_reporte_sis!E24,"YYYYMMDD")</f>
        <v>20181106</v>
      </c>
      <c r="S24" s="12" t="str">
        <f>TEXT(data_reporte_sis!F24,"YYYYMMDD")</f>
        <v>20181106</v>
      </c>
    </row>
    <row r="25" spans="1:19" x14ac:dyDescent="0.25">
      <c r="A25" t="str">
        <f>data_reporte_sis!C25&amp;VLOOKUP(data_reporte_sis!$D25,dimensiones!$A$2:$B$13,2,FALSE)</f>
        <v>201811</v>
      </c>
      <c r="B25" s="5" t="str">
        <f>VLOOKUP(data_reporte_sis!J25,dimensiones!$D$2:$E$260,2,FALSE)</f>
        <v>00001291</v>
      </c>
      <c r="C25" t="str">
        <f t="shared" si="0"/>
        <v>00001291</v>
      </c>
      <c r="D25" t="str">
        <f>VLOOKUP(data_reporte_sis!J25,dimensiones!$D$2:$E$260,2,FALSE)</f>
        <v>00001291</v>
      </c>
      <c r="E25" s="5" t="s">
        <v>1420</v>
      </c>
      <c r="F25">
        <f>data_reporte_sis!P25</f>
        <v>29572120</v>
      </c>
      <c r="G25" s="12">
        <f>VLOOKUP(data_reporte_sis!O25,dimensiones!$G$2:$H$6,2,FALSE)</f>
        <v>1</v>
      </c>
      <c r="H25" s="12" t="str">
        <f>TEXT(data_reporte_sis!P25,"00000000")</f>
        <v>29572120</v>
      </c>
      <c r="I25" s="12">
        <f>VLOOKUP(data_reporte_sis!U25,dimensiones!$J$2:$K$3,2,FALSE)</f>
        <v>2</v>
      </c>
      <c r="J25" s="12" t="str">
        <f>TEXT(data_reporte_sis!S25,"00")&amp;"-"&amp;LOWER(data_reporte_sis!T25)</f>
        <v>50-a</v>
      </c>
      <c r="K25" s="12">
        <f>VLOOKUP(data_reporte_sis!AD25,dimensiones!$M$2:$N$376,2,FALSE)</f>
        <v>220000</v>
      </c>
      <c r="L25" s="12" t="str">
        <f>VLOOKUP(data_reporte_sis!N25,dimensiones!$D$2:$E$260,2,FALSE)</f>
        <v>00001232</v>
      </c>
      <c r="M25" s="12">
        <f>VLOOKUP(data_reporte_sis!AE25,dimensiones!$M$2:$N$376,2,FALSE)</f>
        <v>220000</v>
      </c>
      <c r="N25" s="12" t="str">
        <f>LEFT(MID(data_reporte_sis!W25,1,3)&amp;"."&amp;MID(data_reporte_sis!W25,4,2),5)</f>
        <v>M75.3</v>
      </c>
      <c r="O25" s="12" t="str">
        <f>VLOOKUP(data_reporte_sis!Y25,dimensiones!$P$2:$Q$4,2,FALSE)</f>
        <v>02</v>
      </c>
      <c r="P25" s="12" t="str">
        <f t="shared" si="1"/>
        <v>M75.3</v>
      </c>
      <c r="Q25" s="12" t="str">
        <f t="shared" si="2"/>
        <v>02</v>
      </c>
      <c r="R25" s="12" t="str">
        <f>TEXT(data_reporte_sis!E25,"YYYYMMDD")</f>
        <v>20181106</v>
      </c>
      <c r="S25" s="12" t="str">
        <f>TEXT(data_reporte_sis!F25,"YYYYMMDD")</f>
        <v>20181106</v>
      </c>
    </row>
    <row r="26" spans="1:19" x14ac:dyDescent="0.25">
      <c r="A26" t="str">
        <f>data_reporte_sis!C26&amp;VLOOKUP(data_reporte_sis!$D26,dimensiones!$A$2:$B$13,2,FALSE)</f>
        <v>201811</v>
      </c>
      <c r="B26" s="5" t="str">
        <f>VLOOKUP(data_reporte_sis!J26,dimensiones!$D$2:$E$260,2,FALSE)</f>
        <v>00001291</v>
      </c>
      <c r="C26" t="str">
        <f t="shared" si="0"/>
        <v>00001291</v>
      </c>
      <c r="D26" t="str">
        <f>VLOOKUP(data_reporte_sis!J26,dimensiones!$D$2:$E$260,2,FALSE)</f>
        <v>00001291</v>
      </c>
      <c r="E26" s="5" t="s">
        <v>1421</v>
      </c>
      <c r="F26">
        <f>data_reporte_sis!P26</f>
        <v>29692316</v>
      </c>
      <c r="G26" s="12">
        <f>VLOOKUP(data_reporte_sis!O26,dimensiones!$G$2:$H$6,2,FALSE)</f>
        <v>1</v>
      </c>
      <c r="H26" s="12" t="str">
        <f>TEXT(data_reporte_sis!P26,"00000000")</f>
        <v>29692316</v>
      </c>
      <c r="I26" s="12">
        <f>VLOOKUP(data_reporte_sis!U26,dimensiones!$J$2:$K$3,2,FALSE)</f>
        <v>2</v>
      </c>
      <c r="J26" s="12" t="str">
        <f>TEXT(data_reporte_sis!S26,"00")&amp;"-"&amp;LOWER(data_reporte_sis!T26)</f>
        <v>60-a</v>
      </c>
      <c r="K26" s="12">
        <f>VLOOKUP(data_reporte_sis!AD26,dimensiones!$M$2:$N$376,2,FALSE)</f>
        <v>220000</v>
      </c>
      <c r="L26" s="12" t="str">
        <f>VLOOKUP(data_reporte_sis!N26,dimensiones!$D$2:$E$260,2,FALSE)</f>
        <v>00001231</v>
      </c>
      <c r="M26" s="12">
        <f>VLOOKUP(data_reporte_sis!AE26,dimensiones!$M$2:$N$376,2,FALSE)</f>
        <v>223500</v>
      </c>
      <c r="N26" s="12" t="str">
        <f>LEFT(MID(data_reporte_sis!W26,1,3)&amp;"."&amp;MID(data_reporte_sis!W26,4,2),5)</f>
        <v>G82.4</v>
      </c>
      <c r="O26" s="12" t="str">
        <f>VLOOKUP(data_reporte_sis!Y26,dimensiones!$P$2:$Q$4,2,FALSE)</f>
        <v>02</v>
      </c>
      <c r="P26" s="12" t="str">
        <f t="shared" si="1"/>
        <v>G82.4</v>
      </c>
      <c r="Q26" s="12" t="str">
        <f t="shared" si="2"/>
        <v>02</v>
      </c>
      <c r="R26" s="12" t="str">
        <f>TEXT(data_reporte_sis!E26,"YYYYMMDD")</f>
        <v>20181106</v>
      </c>
      <c r="S26" s="12" t="str">
        <f>TEXT(data_reporte_sis!F26,"YYYYMMDD")</f>
        <v>20181106</v>
      </c>
    </row>
    <row r="27" spans="1:19" x14ac:dyDescent="0.25">
      <c r="A27" t="str">
        <f>data_reporte_sis!C27&amp;VLOOKUP(data_reporte_sis!$D27,dimensiones!$A$2:$B$13,2,FALSE)</f>
        <v>201811</v>
      </c>
      <c r="B27" s="5" t="str">
        <f>VLOOKUP(data_reporte_sis!J27,dimensiones!$D$2:$E$260,2,FALSE)</f>
        <v>00001291</v>
      </c>
      <c r="C27" t="str">
        <f t="shared" si="0"/>
        <v>00001291</v>
      </c>
      <c r="D27" t="str">
        <f>VLOOKUP(data_reporte_sis!J27,dimensiones!$D$2:$E$260,2,FALSE)</f>
        <v>00001291</v>
      </c>
      <c r="E27" s="5" t="s">
        <v>1422</v>
      </c>
      <c r="F27">
        <f>data_reporte_sis!P27</f>
        <v>29692316</v>
      </c>
      <c r="G27" s="12">
        <f>VLOOKUP(data_reporte_sis!O27,dimensiones!$G$2:$H$6,2,FALSE)</f>
        <v>1</v>
      </c>
      <c r="H27" s="12" t="str">
        <f>TEXT(data_reporte_sis!P27,"00000000")</f>
        <v>29692316</v>
      </c>
      <c r="I27" s="12">
        <f>VLOOKUP(data_reporte_sis!U27,dimensiones!$J$2:$K$3,2,FALSE)</f>
        <v>2</v>
      </c>
      <c r="J27" s="12" t="str">
        <f>TEXT(data_reporte_sis!S27,"00")&amp;"-"&amp;LOWER(data_reporte_sis!T27)</f>
        <v>60-a</v>
      </c>
      <c r="K27" s="12">
        <f>VLOOKUP(data_reporte_sis!AD27,dimensiones!$M$2:$N$376,2,FALSE)</f>
        <v>220000</v>
      </c>
      <c r="L27" s="12" t="str">
        <f>VLOOKUP(data_reporte_sis!N27,dimensiones!$D$2:$E$260,2,FALSE)</f>
        <v>00001231</v>
      </c>
      <c r="M27" s="12">
        <f>VLOOKUP(data_reporte_sis!AE27,dimensiones!$M$2:$N$376,2,FALSE)</f>
        <v>223400</v>
      </c>
      <c r="N27" s="12" t="str">
        <f>LEFT(MID(data_reporte_sis!W27,1,3)&amp;"."&amp;MID(data_reporte_sis!W27,4,2),5)</f>
        <v>G82.4</v>
      </c>
      <c r="O27" s="12" t="str">
        <f>VLOOKUP(data_reporte_sis!Y27,dimensiones!$P$2:$Q$4,2,FALSE)</f>
        <v>02</v>
      </c>
      <c r="P27" s="12" t="str">
        <f t="shared" si="1"/>
        <v>G82.4</v>
      </c>
      <c r="Q27" s="12" t="str">
        <f t="shared" si="2"/>
        <v>02</v>
      </c>
      <c r="R27" s="12" t="str">
        <f>TEXT(data_reporte_sis!E27,"YYYYMMDD")</f>
        <v>20181106</v>
      </c>
      <c r="S27" s="12" t="str">
        <f>TEXT(data_reporte_sis!F27,"YYYYMMDD")</f>
        <v>20181106</v>
      </c>
    </row>
    <row r="28" spans="1:19" x14ac:dyDescent="0.25">
      <c r="A28" t="str">
        <f>data_reporte_sis!C28&amp;VLOOKUP(data_reporte_sis!$D28,dimensiones!$A$2:$B$13,2,FALSE)</f>
        <v>201811</v>
      </c>
      <c r="B28" s="5" t="str">
        <f>VLOOKUP(data_reporte_sis!J28,dimensiones!$D$2:$E$260,2,FALSE)</f>
        <v>00001291</v>
      </c>
      <c r="C28" t="str">
        <f t="shared" si="0"/>
        <v>00001291</v>
      </c>
      <c r="D28" t="str">
        <f>VLOOKUP(data_reporte_sis!J28,dimensiones!$D$2:$E$260,2,FALSE)</f>
        <v>00001291</v>
      </c>
      <c r="E28" s="5" t="s">
        <v>1423</v>
      </c>
      <c r="F28">
        <f>data_reporte_sis!P28</f>
        <v>29411046</v>
      </c>
      <c r="G28" s="12">
        <f>VLOOKUP(data_reporte_sis!O28,dimensiones!$G$2:$H$6,2,FALSE)</f>
        <v>1</v>
      </c>
      <c r="H28" s="12" t="str">
        <f>TEXT(data_reporte_sis!P28,"00000000")</f>
        <v>29411046</v>
      </c>
      <c r="I28" s="12">
        <f>VLOOKUP(data_reporte_sis!U28,dimensiones!$J$2:$K$3,2,FALSE)</f>
        <v>2</v>
      </c>
      <c r="J28" s="12" t="str">
        <f>TEXT(data_reporte_sis!S28,"00")&amp;"-"&amp;LOWER(data_reporte_sis!T28)</f>
        <v>78-a</v>
      </c>
      <c r="K28" s="12">
        <f>VLOOKUP(data_reporte_sis!AD28,dimensiones!$M$2:$N$376,2,FALSE)</f>
        <v>220000</v>
      </c>
      <c r="L28" s="12" t="str">
        <f>VLOOKUP(data_reporte_sis!N28,dimensiones!$D$2:$E$260,2,FALSE)</f>
        <v>00001232</v>
      </c>
      <c r="M28" s="12">
        <f>VLOOKUP(data_reporte_sis!AE28,dimensiones!$M$2:$N$376,2,FALSE)</f>
        <v>220000</v>
      </c>
      <c r="N28" s="12" t="str">
        <f>LEFT(MID(data_reporte_sis!W28,1,3)&amp;"."&amp;MID(data_reporte_sis!W28,4,2),5)</f>
        <v>C76.2</v>
      </c>
      <c r="O28" s="12" t="str">
        <f>VLOOKUP(data_reporte_sis!Y28,dimensiones!$P$2:$Q$4,2,FALSE)</f>
        <v>01</v>
      </c>
      <c r="P28" s="12" t="str">
        <f t="shared" si="1"/>
        <v>C76.2</v>
      </c>
      <c r="Q28" s="12" t="str">
        <f t="shared" si="2"/>
        <v>01</v>
      </c>
      <c r="R28" s="12" t="str">
        <f>TEXT(data_reporte_sis!E28,"YYYYMMDD")</f>
        <v>20181106</v>
      </c>
      <c r="S28" s="12" t="str">
        <f>TEXT(data_reporte_sis!F28,"YYYYMMDD")</f>
        <v>20181106</v>
      </c>
    </row>
    <row r="29" spans="1:19" x14ac:dyDescent="0.25">
      <c r="A29" t="str">
        <f>data_reporte_sis!C29&amp;VLOOKUP(data_reporte_sis!$D29,dimensiones!$A$2:$B$13,2,FALSE)</f>
        <v>201811</v>
      </c>
      <c r="B29" s="5" t="str">
        <f>VLOOKUP(data_reporte_sis!J29,dimensiones!$D$2:$E$260,2,FALSE)</f>
        <v>00001291</v>
      </c>
      <c r="C29" t="str">
        <f t="shared" si="0"/>
        <v>00001291</v>
      </c>
      <c r="D29" t="str">
        <f>VLOOKUP(data_reporte_sis!J29,dimensiones!$D$2:$E$260,2,FALSE)</f>
        <v>00001291</v>
      </c>
      <c r="E29" s="5" t="s">
        <v>1424</v>
      </c>
      <c r="F29">
        <f>data_reporte_sis!P29</f>
        <v>43309437</v>
      </c>
      <c r="G29" s="12">
        <f>VLOOKUP(data_reporte_sis!O29,dimensiones!$G$2:$H$6,2,FALSE)</f>
        <v>1</v>
      </c>
      <c r="H29" s="12" t="str">
        <f>TEXT(data_reporte_sis!P29,"00000000")</f>
        <v>43309437</v>
      </c>
      <c r="I29" s="12">
        <f>VLOOKUP(data_reporte_sis!U29,dimensiones!$J$2:$K$3,2,FALSE)</f>
        <v>1</v>
      </c>
      <c r="J29" s="12" t="str">
        <f>TEXT(data_reporte_sis!S29,"00")&amp;"-"&amp;LOWER(data_reporte_sis!T29)</f>
        <v>34-a</v>
      </c>
      <c r="K29" s="12">
        <f>VLOOKUP(data_reporte_sis!AD29,dimensiones!$M$2:$N$376,2,FALSE)</f>
        <v>220000</v>
      </c>
      <c r="L29" s="12" t="str">
        <f>VLOOKUP(data_reporte_sis!N29,dimensiones!$D$2:$E$260,2,FALSE)</f>
        <v>00001232</v>
      </c>
      <c r="M29" s="12">
        <f>VLOOKUP(data_reporte_sis!AE29,dimensiones!$M$2:$N$376,2,FALSE)</f>
        <v>220000</v>
      </c>
      <c r="N29" s="12" t="str">
        <f>LEFT(MID(data_reporte_sis!W29,1,3)&amp;"."&amp;MID(data_reporte_sis!W29,4,2),5)</f>
        <v>M62.6</v>
      </c>
      <c r="O29" s="12" t="str">
        <f>VLOOKUP(data_reporte_sis!Y29,dimensiones!$P$2:$Q$4,2,FALSE)</f>
        <v>01</v>
      </c>
      <c r="P29" s="12" t="str">
        <f t="shared" si="1"/>
        <v>M62.6</v>
      </c>
      <c r="Q29" s="12" t="str">
        <f t="shared" si="2"/>
        <v>01</v>
      </c>
      <c r="R29" s="12" t="str">
        <f>TEXT(data_reporte_sis!E29,"YYYYMMDD")</f>
        <v>20181106</v>
      </c>
      <c r="S29" s="12" t="str">
        <f>TEXT(data_reporte_sis!F29,"YYYYMMDD")</f>
        <v>20181106</v>
      </c>
    </row>
    <row r="30" spans="1:19" x14ac:dyDescent="0.25">
      <c r="A30" t="str">
        <f>data_reporte_sis!C30&amp;VLOOKUP(data_reporte_sis!$D30,dimensiones!$A$2:$B$13,2,FALSE)</f>
        <v>201811</v>
      </c>
      <c r="B30" s="5" t="str">
        <f>VLOOKUP(data_reporte_sis!J30,dimensiones!$D$2:$E$260,2,FALSE)</f>
        <v>00001291</v>
      </c>
      <c r="C30" t="str">
        <f t="shared" si="0"/>
        <v>00001291</v>
      </c>
      <c r="D30" t="str">
        <f>VLOOKUP(data_reporte_sis!J30,dimensiones!$D$2:$E$260,2,FALSE)</f>
        <v>00001291</v>
      </c>
      <c r="E30" s="5" t="s">
        <v>1425</v>
      </c>
      <c r="F30">
        <f>data_reporte_sis!P30</f>
        <v>41488352</v>
      </c>
      <c r="G30" s="12">
        <f>VLOOKUP(data_reporte_sis!O30,dimensiones!$G$2:$H$6,2,FALSE)</f>
        <v>1</v>
      </c>
      <c r="H30" s="12" t="str">
        <f>TEXT(data_reporte_sis!P30,"00000000")</f>
        <v>41488352</v>
      </c>
      <c r="I30" s="12">
        <f>VLOOKUP(data_reporte_sis!U30,dimensiones!$J$2:$K$3,2,FALSE)</f>
        <v>1</v>
      </c>
      <c r="J30" s="12" t="str">
        <f>TEXT(data_reporte_sis!S30,"00")&amp;"-"&amp;LOWER(data_reporte_sis!T30)</f>
        <v>41-a</v>
      </c>
      <c r="K30" s="12">
        <f>VLOOKUP(data_reporte_sis!AD30,dimensiones!$M$2:$N$376,2,FALSE)</f>
        <v>220000</v>
      </c>
      <c r="L30" s="12" t="str">
        <f>VLOOKUP(data_reporte_sis!N30,dimensiones!$D$2:$E$260,2,FALSE)</f>
        <v>00001232</v>
      </c>
      <c r="M30" s="12">
        <f>VLOOKUP(data_reporte_sis!AE30,dimensiones!$M$2:$N$376,2,FALSE)</f>
        <v>230109</v>
      </c>
      <c r="N30" s="12" t="str">
        <f>LEFT(MID(data_reporte_sis!W30,1,3)&amp;"."&amp;MID(data_reporte_sis!W30,4,2),5)</f>
        <v>S42.0</v>
      </c>
      <c r="O30" s="12" t="str">
        <f>VLOOKUP(data_reporte_sis!Y30,dimensiones!$P$2:$Q$4,2,FALSE)</f>
        <v>02</v>
      </c>
      <c r="P30" s="12" t="str">
        <f t="shared" si="1"/>
        <v>S42.0</v>
      </c>
      <c r="Q30" s="12" t="str">
        <f t="shared" si="2"/>
        <v>02</v>
      </c>
      <c r="R30" s="12" t="str">
        <f>TEXT(data_reporte_sis!E30,"YYYYMMDD")</f>
        <v>20181106</v>
      </c>
      <c r="S30" s="12" t="str">
        <f>TEXT(data_reporte_sis!F30,"YYYYMMDD")</f>
        <v>20181106</v>
      </c>
    </row>
    <row r="31" spans="1:19" x14ac:dyDescent="0.25">
      <c r="A31" t="str">
        <f>data_reporte_sis!C31&amp;VLOOKUP(data_reporte_sis!$D31,dimensiones!$A$2:$B$13,2,FALSE)</f>
        <v>201811</v>
      </c>
      <c r="B31" s="5" t="str">
        <f>VLOOKUP(data_reporte_sis!J31,dimensiones!$D$2:$E$260,2,FALSE)</f>
        <v>00001291</v>
      </c>
      <c r="C31" t="str">
        <f t="shared" ref="C31:C94" si="3">B31</f>
        <v>00001291</v>
      </c>
      <c r="D31" t="str">
        <f>VLOOKUP(data_reporte_sis!J31,dimensiones!$D$2:$E$260,2,FALSE)</f>
        <v>00001291</v>
      </c>
      <c r="E31" s="5" t="s">
        <v>1425</v>
      </c>
      <c r="F31">
        <f>data_reporte_sis!P31</f>
        <v>62932727</v>
      </c>
      <c r="G31" s="12">
        <f>VLOOKUP(data_reporte_sis!O31,dimensiones!$G$2:$H$6,2,FALSE)</f>
        <v>1</v>
      </c>
      <c r="H31" s="12" t="str">
        <f>TEXT(data_reporte_sis!P31,"00000000")</f>
        <v>62932727</v>
      </c>
      <c r="I31" s="12">
        <f>VLOOKUP(data_reporte_sis!U31,dimensiones!$J$2:$K$3,2,FALSE)</f>
        <v>2</v>
      </c>
      <c r="J31" s="12" t="str">
        <f>TEXT(data_reporte_sis!S31,"00")&amp;"-"&amp;LOWER(data_reporte_sis!T31)</f>
        <v>07-a</v>
      </c>
      <c r="K31" s="12">
        <f>VLOOKUP(data_reporte_sis!AD31,dimensiones!$M$2:$N$376,2,FALSE)</f>
        <v>220000</v>
      </c>
      <c r="L31" s="12" t="str">
        <f>VLOOKUP(data_reporte_sis!N31,dimensiones!$D$2:$E$260,2,FALSE)</f>
        <v>00001231</v>
      </c>
      <c r="M31" s="12">
        <f>VLOOKUP(data_reporte_sis!AE31,dimensiones!$M$2:$N$376,2,FALSE)</f>
        <v>220000</v>
      </c>
      <c r="N31" s="12" t="str">
        <f>LEFT(MID(data_reporte_sis!W31,1,3)&amp;"."&amp;MID(data_reporte_sis!W31,4,2),5)</f>
        <v>H52.7</v>
      </c>
      <c r="O31" s="12" t="str">
        <f>VLOOKUP(data_reporte_sis!Y31,dimensiones!$P$2:$Q$4,2,FALSE)</f>
        <v>01</v>
      </c>
      <c r="P31" s="12" t="str">
        <f t="shared" ref="P31:P94" si="4">N31</f>
        <v>H52.7</v>
      </c>
      <c r="Q31" s="12" t="str">
        <f t="shared" ref="Q31:Q94" si="5">O31</f>
        <v>01</v>
      </c>
      <c r="R31" s="12" t="str">
        <f>TEXT(data_reporte_sis!E31,"YYYYMMDD")</f>
        <v>20181106</v>
      </c>
      <c r="S31" s="12" t="str">
        <f>TEXT(data_reporte_sis!F31,"YYYYMMDD")</f>
        <v>20181106</v>
      </c>
    </row>
    <row r="32" spans="1:19" x14ac:dyDescent="0.25">
      <c r="A32" t="str">
        <f>data_reporte_sis!C32&amp;VLOOKUP(data_reporte_sis!$D32,dimensiones!$A$2:$B$13,2,FALSE)</f>
        <v>201811</v>
      </c>
      <c r="B32" s="5" t="str">
        <f>VLOOKUP(data_reporte_sis!J32,dimensiones!$D$2:$E$260,2,FALSE)</f>
        <v>00001291</v>
      </c>
      <c r="C32" t="str">
        <f t="shared" si="3"/>
        <v>00001291</v>
      </c>
      <c r="D32" t="str">
        <f>VLOOKUP(data_reporte_sis!J32,dimensiones!$D$2:$E$260,2,FALSE)</f>
        <v>00001291</v>
      </c>
      <c r="E32" s="5" t="s">
        <v>1425</v>
      </c>
      <c r="F32">
        <f>data_reporte_sis!P32</f>
        <v>29232471</v>
      </c>
      <c r="G32" s="12">
        <f>VLOOKUP(data_reporte_sis!O32,dimensiones!$G$2:$H$6,2,FALSE)</f>
        <v>1</v>
      </c>
      <c r="H32" s="12" t="str">
        <f>TEXT(data_reporte_sis!P32,"00000000")</f>
        <v>29232471</v>
      </c>
      <c r="I32" s="12">
        <f>VLOOKUP(data_reporte_sis!U32,dimensiones!$J$2:$K$3,2,FALSE)</f>
        <v>1</v>
      </c>
      <c r="J32" s="12" t="str">
        <f>TEXT(data_reporte_sis!S32,"00")&amp;"-"&amp;LOWER(data_reporte_sis!T32)</f>
        <v>58-a</v>
      </c>
      <c r="K32" s="12">
        <f>VLOOKUP(data_reporte_sis!AD32,dimensiones!$M$2:$N$376,2,FALSE)</f>
        <v>220000</v>
      </c>
      <c r="L32" s="12" t="str">
        <f>VLOOKUP(data_reporte_sis!N32,dimensiones!$D$2:$E$260,2,FALSE)</f>
        <v>00001231</v>
      </c>
      <c r="M32" s="12">
        <f>VLOOKUP(data_reporte_sis!AE32,dimensiones!$M$2:$N$376,2,FALSE)</f>
        <v>223500</v>
      </c>
      <c r="N32" s="12" t="str">
        <f>LEFT(MID(data_reporte_sis!W32,1,3)&amp;"."&amp;MID(data_reporte_sis!W32,4,2),5)</f>
        <v>I10.X</v>
      </c>
      <c r="O32" s="12" t="str">
        <f>VLOOKUP(data_reporte_sis!Y32,dimensiones!$P$2:$Q$4,2,FALSE)</f>
        <v>02</v>
      </c>
      <c r="P32" s="12" t="str">
        <f t="shared" si="4"/>
        <v>I10.X</v>
      </c>
      <c r="Q32" s="12" t="str">
        <f t="shared" si="5"/>
        <v>02</v>
      </c>
      <c r="R32" s="12" t="str">
        <f>TEXT(data_reporte_sis!E32,"YYYYMMDD")</f>
        <v>20181106</v>
      </c>
      <c r="S32" s="12" t="str">
        <f>TEXT(data_reporte_sis!F32,"YYYYMMDD")</f>
        <v>20181106</v>
      </c>
    </row>
    <row r="33" spans="1:19" x14ac:dyDescent="0.25">
      <c r="A33" t="str">
        <f>data_reporte_sis!C33&amp;VLOOKUP(data_reporte_sis!$D33,dimensiones!$A$2:$B$13,2,FALSE)</f>
        <v>201811</v>
      </c>
      <c r="B33" s="5" t="str">
        <f>VLOOKUP(data_reporte_sis!J33,dimensiones!$D$2:$E$260,2,FALSE)</f>
        <v>00001291</v>
      </c>
      <c r="C33" t="str">
        <f t="shared" si="3"/>
        <v>00001291</v>
      </c>
      <c r="D33" t="str">
        <f>VLOOKUP(data_reporte_sis!J33,dimensiones!$D$2:$E$260,2,FALSE)</f>
        <v>00001291</v>
      </c>
      <c r="E33" s="5" t="s">
        <v>1425</v>
      </c>
      <c r="F33">
        <f>data_reporte_sis!P33</f>
        <v>29232471</v>
      </c>
      <c r="G33" s="12">
        <f>VLOOKUP(data_reporte_sis!O33,dimensiones!$G$2:$H$6,2,FALSE)</f>
        <v>1</v>
      </c>
      <c r="H33" s="12" t="str">
        <f>TEXT(data_reporte_sis!P33,"00000000")</f>
        <v>29232471</v>
      </c>
      <c r="I33" s="12">
        <f>VLOOKUP(data_reporte_sis!U33,dimensiones!$J$2:$K$3,2,FALSE)</f>
        <v>1</v>
      </c>
      <c r="J33" s="12" t="str">
        <f>TEXT(data_reporte_sis!S33,"00")&amp;"-"&amp;LOWER(data_reporte_sis!T33)</f>
        <v>58-a</v>
      </c>
      <c r="K33" s="12">
        <f>VLOOKUP(data_reporte_sis!AD33,dimensiones!$M$2:$N$376,2,FALSE)</f>
        <v>220000</v>
      </c>
      <c r="L33" s="12" t="str">
        <f>VLOOKUP(data_reporte_sis!N33,dimensiones!$D$2:$E$260,2,FALSE)</f>
        <v>00001231</v>
      </c>
      <c r="M33" s="12">
        <f>VLOOKUP(data_reporte_sis!AE33,dimensiones!$M$2:$N$376,2,FALSE)</f>
        <v>223500</v>
      </c>
      <c r="N33" s="12" t="str">
        <f>LEFT(MID(data_reporte_sis!W33,1,3)&amp;"."&amp;MID(data_reporte_sis!W33,4,2),5)</f>
        <v>I20.9</v>
      </c>
      <c r="O33" s="12" t="str">
        <f>VLOOKUP(data_reporte_sis!Y33,dimensiones!$P$2:$Q$4,2,FALSE)</f>
        <v>02</v>
      </c>
      <c r="P33" s="12" t="str">
        <f t="shared" si="4"/>
        <v>I20.9</v>
      </c>
      <c r="Q33" s="12" t="str">
        <f t="shared" si="5"/>
        <v>02</v>
      </c>
      <c r="R33" s="12" t="str">
        <f>TEXT(data_reporte_sis!E33,"YYYYMMDD")</f>
        <v>20181106</v>
      </c>
      <c r="S33" s="12" t="str">
        <f>TEXT(data_reporte_sis!F33,"YYYYMMDD")</f>
        <v>20181106</v>
      </c>
    </row>
    <row r="34" spans="1:19" x14ac:dyDescent="0.25">
      <c r="A34" t="str">
        <f>data_reporte_sis!C34&amp;VLOOKUP(data_reporte_sis!$D34,dimensiones!$A$2:$B$13,2,FALSE)</f>
        <v>201811</v>
      </c>
      <c r="B34" s="5" t="str">
        <f>VLOOKUP(data_reporte_sis!J34,dimensiones!$D$2:$E$260,2,FALSE)</f>
        <v>00001291</v>
      </c>
      <c r="C34" t="str">
        <f t="shared" si="3"/>
        <v>00001291</v>
      </c>
      <c r="D34" t="str">
        <f>VLOOKUP(data_reporte_sis!J34,dimensiones!$D$2:$E$260,2,FALSE)</f>
        <v>00001291</v>
      </c>
      <c r="E34" s="5" t="s">
        <v>1425</v>
      </c>
      <c r="F34">
        <f>data_reporte_sis!P34</f>
        <v>29696042</v>
      </c>
      <c r="G34" s="12">
        <f>VLOOKUP(data_reporte_sis!O34,dimensiones!$G$2:$H$6,2,FALSE)</f>
        <v>1</v>
      </c>
      <c r="H34" s="12" t="str">
        <f>TEXT(data_reporte_sis!P34,"00000000")</f>
        <v>29696042</v>
      </c>
      <c r="I34" s="12">
        <f>VLOOKUP(data_reporte_sis!U34,dimensiones!$J$2:$K$3,2,FALSE)</f>
        <v>1</v>
      </c>
      <c r="J34" s="12" t="str">
        <f>TEXT(data_reporte_sis!S34,"00")&amp;"-"&amp;LOWER(data_reporte_sis!T34)</f>
        <v>60-a</v>
      </c>
      <c r="K34" s="12">
        <f>VLOOKUP(data_reporte_sis!AD34,dimensiones!$M$2:$N$376,2,FALSE)</f>
        <v>220000</v>
      </c>
      <c r="L34" s="12" t="str">
        <f>VLOOKUP(data_reporte_sis!N34,dimensiones!$D$2:$E$260,2,FALSE)</f>
        <v>00001232</v>
      </c>
      <c r="M34" s="12">
        <f>VLOOKUP(data_reporte_sis!AE34,dimensiones!$M$2:$N$376,2,FALSE)</f>
        <v>220100</v>
      </c>
      <c r="N34" s="12" t="str">
        <f>LEFT(MID(data_reporte_sis!W34,1,3)&amp;"."&amp;MID(data_reporte_sis!W34,4,2),5)</f>
        <v>N40.X</v>
      </c>
      <c r="O34" s="12" t="str">
        <f>VLOOKUP(data_reporte_sis!Y34,dimensiones!$P$2:$Q$4,2,FALSE)</f>
        <v>01</v>
      </c>
      <c r="P34" s="12" t="str">
        <f t="shared" si="4"/>
        <v>N40.X</v>
      </c>
      <c r="Q34" s="12" t="str">
        <f t="shared" si="5"/>
        <v>01</v>
      </c>
      <c r="R34" s="12" t="str">
        <f>TEXT(data_reporte_sis!E34,"YYYYMMDD")</f>
        <v>20181106</v>
      </c>
      <c r="S34" s="12" t="str">
        <f>TEXT(data_reporte_sis!F34,"YYYYMMDD")</f>
        <v>20181106</v>
      </c>
    </row>
    <row r="35" spans="1:19" x14ac:dyDescent="0.25">
      <c r="A35" t="str">
        <f>data_reporte_sis!C35&amp;VLOOKUP(data_reporte_sis!$D35,dimensiones!$A$2:$B$13,2,FALSE)</f>
        <v>201811</v>
      </c>
      <c r="B35" s="5" t="str">
        <f>VLOOKUP(data_reporte_sis!J35,dimensiones!$D$2:$E$260,2,FALSE)</f>
        <v>00001291</v>
      </c>
      <c r="C35" t="str">
        <f t="shared" si="3"/>
        <v>00001291</v>
      </c>
      <c r="D35" t="str">
        <f>VLOOKUP(data_reporte_sis!J35,dimensiones!$D$2:$E$260,2,FALSE)</f>
        <v>00001291</v>
      </c>
      <c r="E35" s="5" t="s">
        <v>1425</v>
      </c>
      <c r="F35">
        <f>data_reporte_sis!P35</f>
        <v>29255419</v>
      </c>
      <c r="G35" s="12">
        <f>VLOOKUP(data_reporte_sis!O35,dimensiones!$G$2:$H$6,2,FALSE)</f>
        <v>1</v>
      </c>
      <c r="H35" s="12" t="str">
        <f>TEXT(data_reporte_sis!P35,"00000000")</f>
        <v>29255419</v>
      </c>
      <c r="I35" s="12">
        <f>VLOOKUP(data_reporte_sis!U35,dimensiones!$J$2:$K$3,2,FALSE)</f>
        <v>2</v>
      </c>
      <c r="J35" s="12" t="str">
        <f>TEXT(data_reporte_sis!S35,"00")&amp;"-"&amp;LOWER(data_reporte_sis!T35)</f>
        <v>57-a</v>
      </c>
      <c r="K35" s="12">
        <f>VLOOKUP(data_reporte_sis!AD35,dimensiones!$M$2:$N$376,2,FALSE)</f>
        <v>220000</v>
      </c>
      <c r="L35" s="12" t="str">
        <f>VLOOKUP(data_reporte_sis!N35,dimensiones!$D$2:$E$260,2,FALSE)</f>
        <v>00001232</v>
      </c>
      <c r="M35" s="12">
        <f>VLOOKUP(data_reporte_sis!AE35,dimensiones!$M$2:$N$376,2,FALSE)</f>
        <v>230000</v>
      </c>
      <c r="N35" s="12" t="str">
        <f>LEFT(MID(data_reporte_sis!W35,1,3)&amp;"."&amp;MID(data_reporte_sis!W35,4,2),5)</f>
        <v>I10.X</v>
      </c>
      <c r="O35" s="12" t="str">
        <f>VLOOKUP(data_reporte_sis!Y35,dimensiones!$P$2:$Q$4,2,FALSE)</f>
        <v>02</v>
      </c>
      <c r="P35" s="12" t="str">
        <f t="shared" si="4"/>
        <v>I10.X</v>
      </c>
      <c r="Q35" s="12" t="str">
        <f t="shared" si="5"/>
        <v>02</v>
      </c>
      <c r="R35" s="12" t="str">
        <f>TEXT(data_reporte_sis!E35,"YYYYMMDD")</f>
        <v>20181106</v>
      </c>
      <c r="S35" s="12" t="str">
        <f>TEXT(data_reporte_sis!F35,"YYYYMMDD")</f>
        <v>20181106</v>
      </c>
    </row>
    <row r="36" spans="1:19" x14ac:dyDescent="0.25">
      <c r="A36" t="str">
        <f>data_reporte_sis!C36&amp;VLOOKUP(data_reporte_sis!$D36,dimensiones!$A$2:$B$13,2,FALSE)</f>
        <v>201811</v>
      </c>
      <c r="B36" s="5" t="str">
        <f>VLOOKUP(data_reporte_sis!J36,dimensiones!$D$2:$E$260,2,FALSE)</f>
        <v>00001291</v>
      </c>
      <c r="C36" t="str">
        <f t="shared" si="3"/>
        <v>00001291</v>
      </c>
      <c r="D36" t="str">
        <f>VLOOKUP(data_reporte_sis!J36,dimensiones!$D$2:$E$260,2,FALSE)</f>
        <v>00001291</v>
      </c>
      <c r="E36" s="5" t="s">
        <v>1425</v>
      </c>
      <c r="F36">
        <f>data_reporte_sis!P36</f>
        <v>29255419</v>
      </c>
      <c r="G36" s="12">
        <f>VLOOKUP(data_reporte_sis!O36,dimensiones!$G$2:$H$6,2,FALSE)</f>
        <v>1</v>
      </c>
      <c r="H36" s="12" t="str">
        <f>TEXT(data_reporte_sis!P36,"00000000")</f>
        <v>29255419</v>
      </c>
      <c r="I36" s="12">
        <f>VLOOKUP(data_reporte_sis!U36,dimensiones!$J$2:$K$3,2,FALSE)</f>
        <v>2</v>
      </c>
      <c r="J36" s="12" t="str">
        <f>TEXT(data_reporte_sis!S36,"00")&amp;"-"&amp;LOWER(data_reporte_sis!T36)</f>
        <v>57-a</v>
      </c>
      <c r="K36" s="12">
        <f>VLOOKUP(data_reporte_sis!AD36,dimensiones!$M$2:$N$376,2,FALSE)</f>
        <v>220000</v>
      </c>
      <c r="L36" s="12" t="str">
        <f>VLOOKUP(data_reporte_sis!N36,dimensiones!$D$2:$E$260,2,FALSE)</f>
        <v>00001232</v>
      </c>
      <c r="M36" s="12">
        <f>VLOOKUP(data_reporte_sis!AE36,dimensiones!$M$2:$N$376,2,FALSE)</f>
        <v>230000</v>
      </c>
      <c r="N36" s="12" t="str">
        <f>LEFT(MID(data_reporte_sis!W36,1,3)&amp;"."&amp;MID(data_reporte_sis!W36,4,2),5)</f>
        <v>I48.X</v>
      </c>
      <c r="O36" s="12" t="str">
        <f>VLOOKUP(data_reporte_sis!Y36,dimensiones!$P$2:$Q$4,2,FALSE)</f>
        <v>01</v>
      </c>
      <c r="P36" s="12" t="str">
        <f t="shared" si="4"/>
        <v>I48.X</v>
      </c>
      <c r="Q36" s="12" t="str">
        <f t="shared" si="5"/>
        <v>01</v>
      </c>
      <c r="R36" s="12" t="str">
        <f>TEXT(data_reporte_sis!E36,"YYYYMMDD")</f>
        <v>20181106</v>
      </c>
      <c r="S36" s="12" t="str">
        <f>TEXT(data_reporte_sis!F36,"YYYYMMDD")</f>
        <v>20181106</v>
      </c>
    </row>
    <row r="37" spans="1:19" x14ac:dyDescent="0.25">
      <c r="A37" t="str">
        <f>data_reporte_sis!C37&amp;VLOOKUP(data_reporte_sis!$D37,dimensiones!$A$2:$B$13,2,FALSE)</f>
        <v>201811</v>
      </c>
      <c r="B37" s="5" t="str">
        <f>VLOOKUP(data_reporte_sis!J37,dimensiones!$D$2:$E$260,2,FALSE)</f>
        <v>00001291</v>
      </c>
      <c r="C37" t="str">
        <f t="shared" si="3"/>
        <v>00001291</v>
      </c>
      <c r="D37" t="str">
        <f>VLOOKUP(data_reporte_sis!J37,dimensiones!$D$2:$E$260,2,FALSE)</f>
        <v>00001291</v>
      </c>
      <c r="E37" s="5" t="s">
        <v>1425</v>
      </c>
      <c r="F37">
        <f>data_reporte_sis!P37</f>
        <v>42092263</v>
      </c>
      <c r="G37" s="12">
        <f>VLOOKUP(data_reporte_sis!O37,dimensiones!$G$2:$H$6,2,FALSE)</f>
        <v>1</v>
      </c>
      <c r="H37" s="12" t="str">
        <f>TEXT(data_reporte_sis!P37,"00000000")</f>
        <v>42092263</v>
      </c>
      <c r="I37" s="12">
        <f>VLOOKUP(data_reporte_sis!U37,dimensiones!$J$2:$K$3,2,FALSE)</f>
        <v>1</v>
      </c>
      <c r="J37" s="12" t="str">
        <f>TEXT(data_reporte_sis!S37,"00")&amp;"-"&amp;LOWER(data_reporte_sis!T37)</f>
        <v>35-a</v>
      </c>
      <c r="K37" s="12">
        <f>VLOOKUP(data_reporte_sis!AD37,dimensiones!$M$2:$N$376,2,FALSE)</f>
        <v>220000</v>
      </c>
      <c r="L37" s="12" t="str">
        <f>VLOOKUP(data_reporte_sis!N37,dimensiones!$D$2:$E$260,2,FALSE)</f>
        <v>00001231</v>
      </c>
      <c r="M37" s="12">
        <f>VLOOKUP(data_reporte_sis!AE37,dimensiones!$M$2:$N$376,2,FALSE)</f>
        <v>220000</v>
      </c>
      <c r="N37" s="12" t="str">
        <f>LEFT(MID(data_reporte_sis!W37,1,3)&amp;"."&amp;MID(data_reporte_sis!W37,4,2),5)</f>
        <v>F09.X</v>
      </c>
      <c r="O37" s="12" t="str">
        <f>VLOOKUP(data_reporte_sis!Y37,dimensiones!$P$2:$Q$4,2,FALSE)</f>
        <v>02</v>
      </c>
      <c r="P37" s="12" t="str">
        <f t="shared" si="4"/>
        <v>F09.X</v>
      </c>
      <c r="Q37" s="12" t="str">
        <f t="shared" si="5"/>
        <v>02</v>
      </c>
      <c r="R37" s="12" t="str">
        <f>TEXT(data_reporte_sis!E37,"YYYYMMDD")</f>
        <v>20181107</v>
      </c>
      <c r="S37" s="12" t="str">
        <f>TEXT(data_reporte_sis!F37,"YYYYMMDD")</f>
        <v>20181107</v>
      </c>
    </row>
    <row r="38" spans="1:19" x14ac:dyDescent="0.25">
      <c r="A38" t="str">
        <f>data_reporte_sis!C38&amp;VLOOKUP(data_reporte_sis!$D38,dimensiones!$A$2:$B$13,2,FALSE)</f>
        <v>201811</v>
      </c>
      <c r="B38" s="5" t="str">
        <f>VLOOKUP(data_reporte_sis!J38,dimensiones!$D$2:$E$260,2,FALSE)</f>
        <v>00001291</v>
      </c>
      <c r="C38" t="str">
        <f t="shared" si="3"/>
        <v>00001291</v>
      </c>
      <c r="D38" t="str">
        <f>VLOOKUP(data_reporte_sis!J38,dimensiones!$D$2:$E$260,2,FALSE)</f>
        <v>00001291</v>
      </c>
      <c r="E38" s="5" t="s">
        <v>1425</v>
      </c>
      <c r="F38">
        <f>data_reporte_sis!P38</f>
        <v>29610108</v>
      </c>
      <c r="G38" s="12">
        <f>VLOOKUP(data_reporte_sis!O38,dimensiones!$G$2:$H$6,2,FALSE)</f>
        <v>1</v>
      </c>
      <c r="H38" s="12" t="str">
        <f>TEXT(data_reporte_sis!P38,"00000000")</f>
        <v>29610108</v>
      </c>
      <c r="I38" s="12">
        <f>VLOOKUP(data_reporte_sis!U38,dimensiones!$J$2:$K$3,2,FALSE)</f>
        <v>1</v>
      </c>
      <c r="J38" s="12" t="str">
        <f>TEXT(data_reporte_sis!S38,"00")&amp;"-"&amp;LOWER(data_reporte_sis!T38)</f>
        <v>54-a</v>
      </c>
      <c r="K38" s="12">
        <f>VLOOKUP(data_reporte_sis!AD38,dimensiones!$M$2:$N$376,2,FALSE)</f>
        <v>220000</v>
      </c>
      <c r="L38" s="12" t="str">
        <f>VLOOKUP(data_reporte_sis!N38,dimensiones!$D$2:$E$260,2,FALSE)</f>
        <v>00001231</v>
      </c>
      <c r="M38" s="12">
        <f>VLOOKUP(data_reporte_sis!AE38,dimensiones!$M$2:$N$376,2,FALSE)</f>
        <v>220000</v>
      </c>
      <c r="N38" s="12" t="str">
        <f>LEFT(MID(data_reporte_sis!W38,1,3)&amp;"."&amp;MID(data_reporte_sis!W38,4,2),5)</f>
        <v>H66.9</v>
      </c>
      <c r="O38" s="12" t="str">
        <f>VLOOKUP(data_reporte_sis!Y38,dimensiones!$P$2:$Q$4,2,FALSE)</f>
        <v>01</v>
      </c>
      <c r="P38" s="12" t="str">
        <f t="shared" si="4"/>
        <v>H66.9</v>
      </c>
      <c r="Q38" s="12" t="str">
        <f t="shared" si="5"/>
        <v>01</v>
      </c>
      <c r="R38" s="12" t="str">
        <f>TEXT(data_reporte_sis!E38,"YYYYMMDD")</f>
        <v>20181108</v>
      </c>
      <c r="S38" s="12" t="str">
        <f>TEXT(data_reporte_sis!F38,"YYYYMMDD")</f>
        <v>20181108</v>
      </c>
    </row>
    <row r="39" spans="1:19" x14ac:dyDescent="0.25">
      <c r="A39" t="str">
        <f>data_reporte_sis!C39&amp;VLOOKUP(data_reporte_sis!$D39,dimensiones!$A$2:$B$13,2,FALSE)</f>
        <v>201811</v>
      </c>
      <c r="B39" s="5" t="str">
        <f>VLOOKUP(data_reporte_sis!J39,dimensiones!$D$2:$E$260,2,FALSE)</f>
        <v>00001291</v>
      </c>
      <c r="C39" t="str">
        <f t="shared" si="3"/>
        <v>00001291</v>
      </c>
      <c r="D39" t="str">
        <f>VLOOKUP(data_reporte_sis!J39,dimensiones!$D$2:$E$260,2,FALSE)</f>
        <v>00001291</v>
      </c>
      <c r="E39" s="5" t="s">
        <v>1425</v>
      </c>
      <c r="F39">
        <f>data_reporte_sis!P39</f>
        <v>73374836</v>
      </c>
      <c r="G39" s="12">
        <f>VLOOKUP(data_reporte_sis!O39,dimensiones!$G$2:$H$6,2,FALSE)</f>
        <v>1</v>
      </c>
      <c r="H39" s="12" t="str">
        <f>TEXT(data_reporte_sis!P39,"00000000")</f>
        <v>73374836</v>
      </c>
      <c r="I39" s="12">
        <f>VLOOKUP(data_reporte_sis!U39,dimensiones!$J$2:$K$3,2,FALSE)</f>
        <v>1</v>
      </c>
      <c r="J39" s="12" t="str">
        <f>TEXT(data_reporte_sis!S39,"00")&amp;"-"&amp;LOWER(data_reporte_sis!T39)</f>
        <v>20-a</v>
      </c>
      <c r="K39" s="12">
        <f>VLOOKUP(data_reporte_sis!AD39,dimensiones!$M$2:$N$376,2,FALSE)</f>
        <v>220000</v>
      </c>
      <c r="L39" s="12" t="str">
        <f>VLOOKUP(data_reporte_sis!N39,dimensiones!$D$2:$E$260,2,FALSE)</f>
        <v>00001232</v>
      </c>
      <c r="M39" s="12">
        <f>VLOOKUP(data_reporte_sis!AE39,dimensiones!$M$2:$N$376,2,FALSE)</f>
        <v>220000</v>
      </c>
      <c r="N39" s="12" t="str">
        <f>LEFT(MID(data_reporte_sis!W39,1,3)&amp;"."&amp;MID(data_reporte_sis!W39,4,2),5)</f>
        <v>I49.9</v>
      </c>
      <c r="O39" s="12" t="str">
        <f>VLOOKUP(data_reporte_sis!Y39,dimensiones!$P$2:$Q$4,2,FALSE)</f>
        <v>01</v>
      </c>
      <c r="P39" s="12" t="str">
        <f t="shared" si="4"/>
        <v>I49.9</v>
      </c>
      <c r="Q39" s="12" t="str">
        <f t="shared" si="5"/>
        <v>01</v>
      </c>
      <c r="R39" s="12" t="str">
        <f>TEXT(data_reporte_sis!E39,"YYYYMMDD")</f>
        <v>20181108</v>
      </c>
      <c r="S39" s="12" t="str">
        <f>TEXT(data_reporte_sis!F39,"YYYYMMDD")</f>
        <v>20181108</v>
      </c>
    </row>
    <row r="40" spans="1:19" x14ac:dyDescent="0.25">
      <c r="A40" t="str">
        <f>data_reporte_sis!C40&amp;VLOOKUP(data_reporte_sis!$D40,dimensiones!$A$2:$B$13,2,FALSE)</f>
        <v>201811</v>
      </c>
      <c r="B40" s="5" t="str">
        <f>VLOOKUP(data_reporte_sis!J40,dimensiones!$D$2:$E$260,2,FALSE)</f>
        <v>00001291</v>
      </c>
      <c r="C40" t="str">
        <f t="shared" si="3"/>
        <v>00001291</v>
      </c>
      <c r="D40" t="str">
        <f>VLOOKUP(data_reporte_sis!J40,dimensiones!$D$2:$E$260,2,FALSE)</f>
        <v>00001291</v>
      </c>
      <c r="E40" s="5" t="s">
        <v>1425</v>
      </c>
      <c r="F40">
        <f>data_reporte_sis!P40</f>
        <v>73374836</v>
      </c>
      <c r="G40" s="12">
        <f>VLOOKUP(data_reporte_sis!O40,dimensiones!$G$2:$H$6,2,FALSE)</f>
        <v>1</v>
      </c>
      <c r="H40" s="12" t="str">
        <f>TEXT(data_reporte_sis!P40,"00000000")</f>
        <v>73374836</v>
      </c>
      <c r="I40" s="12">
        <f>VLOOKUP(data_reporte_sis!U40,dimensiones!$J$2:$K$3,2,FALSE)</f>
        <v>1</v>
      </c>
      <c r="J40" s="12" t="str">
        <f>TEXT(data_reporte_sis!S40,"00")&amp;"-"&amp;LOWER(data_reporte_sis!T40)</f>
        <v>20-a</v>
      </c>
      <c r="K40" s="12">
        <f>VLOOKUP(data_reporte_sis!AD40,dimensiones!$M$2:$N$376,2,FALSE)</f>
        <v>220000</v>
      </c>
      <c r="L40" s="12" t="str">
        <f>VLOOKUP(data_reporte_sis!N40,dimensiones!$D$2:$E$260,2,FALSE)</f>
        <v>00001231</v>
      </c>
      <c r="M40" s="12">
        <f>VLOOKUP(data_reporte_sis!AE40,dimensiones!$M$2:$N$376,2,FALSE)</f>
        <v>220000</v>
      </c>
      <c r="N40" s="12" t="str">
        <f>LEFT(MID(data_reporte_sis!W40,1,3)&amp;"."&amp;MID(data_reporte_sis!W40,4,2),5)</f>
        <v>H52.7</v>
      </c>
      <c r="O40" s="12" t="str">
        <f>VLOOKUP(data_reporte_sis!Y40,dimensiones!$P$2:$Q$4,2,FALSE)</f>
        <v>02</v>
      </c>
      <c r="P40" s="12" t="str">
        <f t="shared" si="4"/>
        <v>H52.7</v>
      </c>
      <c r="Q40" s="12" t="str">
        <f t="shared" si="5"/>
        <v>02</v>
      </c>
      <c r="R40" s="12" t="str">
        <f>TEXT(data_reporte_sis!E40,"YYYYMMDD")</f>
        <v>20181108</v>
      </c>
      <c r="S40" s="12" t="str">
        <f>TEXT(data_reporte_sis!F40,"YYYYMMDD")</f>
        <v>20181108</v>
      </c>
    </row>
    <row r="41" spans="1:19" x14ac:dyDescent="0.25">
      <c r="A41" t="str">
        <f>data_reporte_sis!C41&amp;VLOOKUP(data_reporte_sis!$D41,dimensiones!$A$2:$B$13,2,FALSE)</f>
        <v>201811</v>
      </c>
      <c r="B41" s="5" t="str">
        <f>VLOOKUP(data_reporte_sis!J41,dimensiones!$D$2:$E$260,2,FALSE)</f>
        <v>00001291</v>
      </c>
      <c r="C41" t="str">
        <f t="shared" si="3"/>
        <v>00001291</v>
      </c>
      <c r="D41" t="str">
        <f>VLOOKUP(data_reporte_sis!J41,dimensiones!$D$2:$E$260,2,FALSE)</f>
        <v>00001291</v>
      </c>
      <c r="E41" s="5" t="s">
        <v>1425</v>
      </c>
      <c r="F41" t="str">
        <f>data_reporte_sis!P41</f>
        <v>SD-08545</v>
      </c>
      <c r="G41" s="12">
        <f>VLOOKUP(data_reporte_sis!O41,dimensiones!$G$2:$H$6,2,FALSE)</f>
        <v>5</v>
      </c>
      <c r="H41" s="12" t="str">
        <f>TEXT(data_reporte_sis!P41,"00000000")</f>
        <v>SD-08545</v>
      </c>
      <c r="I41" s="12">
        <f>VLOOKUP(data_reporte_sis!U41,dimensiones!$J$2:$K$3,2,FALSE)</f>
        <v>2</v>
      </c>
      <c r="J41" s="12" t="str">
        <f>TEXT(data_reporte_sis!S41,"00")&amp;"-"&amp;LOWER(data_reporte_sis!T41)</f>
        <v>80-a</v>
      </c>
      <c r="K41" s="12">
        <f>VLOOKUP(data_reporte_sis!AD41,dimensiones!$M$2:$N$376,2,FALSE)</f>
        <v>220000</v>
      </c>
      <c r="L41" s="12" t="str">
        <f>VLOOKUP(data_reporte_sis!N41,dimensiones!$D$2:$E$260,2,FALSE)</f>
        <v>00001232</v>
      </c>
      <c r="M41" s="12">
        <f>VLOOKUP(data_reporte_sis!AE41,dimensiones!$M$2:$N$376,2,FALSE)</f>
        <v>220100</v>
      </c>
      <c r="N41" s="12" t="str">
        <f>LEFT(MID(data_reporte_sis!W41,1,3)&amp;"."&amp;MID(data_reporte_sis!W41,4,2),5)</f>
        <v>H91.9</v>
      </c>
      <c r="O41" s="12" t="str">
        <f>VLOOKUP(data_reporte_sis!Y41,dimensiones!$P$2:$Q$4,2,FALSE)</f>
        <v>01</v>
      </c>
      <c r="P41" s="12" t="str">
        <f t="shared" si="4"/>
        <v>H91.9</v>
      </c>
      <c r="Q41" s="12" t="str">
        <f t="shared" si="5"/>
        <v>01</v>
      </c>
      <c r="R41" s="12" t="str">
        <f>TEXT(data_reporte_sis!E41,"YYYYMMDD")</f>
        <v>20181108</v>
      </c>
      <c r="S41" s="12" t="str">
        <f>TEXT(data_reporte_sis!F41,"YYYYMMDD")</f>
        <v>20181108</v>
      </c>
    </row>
    <row r="42" spans="1:19" x14ac:dyDescent="0.25">
      <c r="A42" t="str">
        <f>data_reporte_sis!C42&amp;VLOOKUP(data_reporte_sis!$D42,dimensiones!$A$2:$B$13,2,FALSE)</f>
        <v>201811</v>
      </c>
      <c r="B42" s="5" t="str">
        <f>VLOOKUP(data_reporte_sis!J42,dimensiones!$D$2:$E$260,2,FALSE)</f>
        <v>00001291</v>
      </c>
      <c r="C42" t="str">
        <f t="shared" si="3"/>
        <v>00001291</v>
      </c>
      <c r="D42" t="str">
        <f>VLOOKUP(data_reporte_sis!J42,dimensiones!$D$2:$E$260,2,FALSE)</f>
        <v>00001291</v>
      </c>
      <c r="E42" s="5" t="s">
        <v>1425</v>
      </c>
      <c r="F42">
        <f>data_reporte_sis!P42</f>
        <v>29415566</v>
      </c>
      <c r="G42" s="12">
        <f>VLOOKUP(data_reporte_sis!O42,dimensiones!$G$2:$H$6,2,FALSE)</f>
        <v>1</v>
      </c>
      <c r="H42" s="12" t="str">
        <f>TEXT(data_reporte_sis!P42,"00000000")</f>
        <v>29415566</v>
      </c>
      <c r="I42" s="12">
        <f>VLOOKUP(data_reporte_sis!U42,dimensiones!$J$2:$K$3,2,FALSE)</f>
        <v>2</v>
      </c>
      <c r="J42" s="12" t="str">
        <f>TEXT(data_reporte_sis!S42,"00")&amp;"-"&amp;LOWER(data_reporte_sis!T42)</f>
        <v>47-a</v>
      </c>
      <c r="K42" s="12">
        <f>VLOOKUP(data_reporte_sis!AD42,dimensiones!$M$2:$N$376,2,FALSE)</f>
        <v>220000</v>
      </c>
      <c r="L42" s="12" t="str">
        <f>VLOOKUP(data_reporte_sis!N42,dimensiones!$D$2:$E$260,2,FALSE)</f>
        <v>00001231</v>
      </c>
      <c r="M42" s="12">
        <f>VLOOKUP(data_reporte_sis!AE42,dimensiones!$M$2:$N$376,2,FALSE)</f>
        <v>220000</v>
      </c>
      <c r="N42" s="12" t="str">
        <f>LEFT(MID(data_reporte_sis!W42,1,3)&amp;"."&amp;MID(data_reporte_sis!W42,4,2),5)</f>
        <v>F33.9</v>
      </c>
      <c r="O42" s="12" t="str">
        <f>VLOOKUP(data_reporte_sis!Y42,dimensiones!$P$2:$Q$4,2,FALSE)</f>
        <v>02</v>
      </c>
      <c r="P42" s="12" t="str">
        <f t="shared" si="4"/>
        <v>F33.9</v>
      </c>
      <c r="Q42" s="12" t="str">
        <f t="shared" si="5"/>
        <v>02</v>
      </c>
      <c r="R42" s="12" t="str">
        <f>TEXT(data_reporte_sis!E42,"YYYYMMDD")</f>
        <v>20181108</v>
      </c>
      <c r="S42" s="12" t="str">
        <f>TEXT(data_reporte_sis!F42,"YYYYMMDD")</f>
        <v>20181108</v>
      </c>
    </row>
    <row r="43" spans="1:19" x14ac:dyDescent="0.25">
      <c r="A43" t="str">
        <f>data_reporte_sis!C43&amp;VLOOKUP(data_reporte_sis!$D43,dimensiones!$A$2:$B$13,2,FALSE)</f>
        <v>201811</v>
      </c>
      <c r="B43" s="5" t="str">
        <f>VLOOKUP(data_reporte_sis!J43,dimensiones!$D$2:$E$260,2,FALSE)</f>
        <v>00001291</v>
      </c>
      <c r="C43" t="str">
        <f t="shared" si="3"/>
        <v>00001291</v>
      </c>
      <c r="D43" t="str">
        <f>VLOOKUP(data_reporte_sis!J43,dimensiones!$D$2:$E$260,2,FALSE)</f>
        <v>00001291</v>
      </c>
      <c r="E43" s="5" t="s">
        <v>1425</v>
      </c>
      <c r="F43">
        <f>data_reporte_sis!P43</f>
        <v>29250408</v>
      </c>
      <c r="G43" s="12">
        <f>VLOOKUP(data_reporte_sis!O43,dimensiones!$G$2:$H$6,2,FALSE)</f>
        <v>1</v>
      </c>
      <c r="H43" s="12" t="str">
        <f>TEXT(data_reporte_sis!P43,"00000000")</f>
        <v>29250408</v>
      </c>
      <c r="I43" s="12">
        <f>VLOOKUP(data_reporte_sis!U43,dimensiones!$J$2:$K$3,2,FALSE)</f>
        <v>2</v>
      </c>
      <c r="J43" s="12" t="str">
        <f>TEXT(data_reporte_sis!S43,"00")&amp;"-"&amp;LOWER(data_reporte_sis!T43)</f>
        <v>77-a</v>
      </c>
      <c r="K43" s="12">
        <f>VLOOKUP(data_reporte_sis!AD43,dimensiones!$M$2:$N$376,2,FALSE)</f>
        <v>220000</v>
      </c>
      <c r="L43" s="12" t="str">
        <f>VLOOKUP(data_reporte_sis!N43,dimensiones!$D$2:$E$260,2,FALSE)</f>
        <v>00001231</v>
      </c>
      <c r="M43" s="12">
        <f>VLOOKUP(data_reporte_sis!AE43,dimensiones!$M$2:$N$376,2,FALSE)</f>
        <v>220000</v>
      </c>
      <c r="N43" s="12" t="str">
        <f>LEFT(MID(data_reporte_sis!W43,1,3)&amp;"."&amp;MID(data_reporte_sis!W43,4,2),5)</f>
        <v>E03.9</v>
      </c>
      <c r="O43" s="12" t="str">
        <f>VLOOKUP(data_reporte_sis!Y43,dimensiones!$P$2:$Q$4,2,FALSE)</f>
        <v>02</v>
      </c>
      <c r="P43" s="12" t="str">
        <f t="shared" si="4"/>
        <v>E03.9</v>
      </c>
      <c r="Q43" s="12" t="str">
        <f t="shared" si="5"/>
        <v>02</v>
      </c>
      <c r="R43" s="12" t="str">
        <f>TEXT(data_reporte_sis!E43,"YYYYMMDD")</f>
        <v>20181108</v>
      </c>
      <c r="S43" s="12" t="str">
        <f>TEXT(data_reporte_sis!F43,"YYYYMMDD")</f>
        <v>20181108</v>
      </c>
    </row>
    <row r="44" spans="1:19" x14ac:dyDescent="0.25">
      <c r="A44" t="str">
        <f>data_reporte_sis!C44&amp;VLOOKUP(data_reporte_sis!$D44,dimensiones!$A$2:$B$13,2,FALSE)</f>
        <v>201811</v>
      </c>
      <c r="B44" s="5" t="str">
        <f>VLOOKUP(data_reporte_sis!J44,dimensiones!$D$2:$E$260,2,FALSE)</f>
        <v>00001291</v>
      </c>
      <c r="C44" t="str">
        <f t="shared" si="3"/>
        <v>00001291</v>
      </c>
      <c r="D44" t="str">
        <f>VLOOKUP(data_reporte_sis!J44,dimensiones!$D$2:$E$260,2,FALSE)</f>
        <v>00001291</v>
      </c>
      <c r="E44" s="5" t="s">
        <v>1425</v>
      </c>
      <c r="F44">
        <f>data_reporte_sis!P44</f>
        <v>29706081</v>
      </c>
      <c r="G44" s="12">
        <f>VLOOKUP(data_reporte_sis!O44,dimensiones!$G$2:$H$6,2,FALSE)</f>
        <v>1</v>
      </c>
      <c r="H44" s="12" t="str">
        <f>TEXT(data_reporte_sis!P44,"00000000")</f>
        <v>29706081</v>
      </c>
      <c r="I44" s="12">
        <f>VLOOKUP(data_reporte_sis!U44,dimensiones!$J$2:$K$3,2,FALSE)</f>
        <v>2</v>
      </c>
      <c r="J44" s="12" t="str">
        <f>TEXT(data_reporte_sis!S44,"00")&amp;"-"&amp;LOWER(data_reporte_sis!T44)</f>
        <v>74-a</v>
      </c>
      <c r="K44" s="12">
        <f>VLOOKUP(data_reporte_sis!AD44,dimensiones!$M$2:$N$376,2,FALSE)</f>
        <v>220000</v>
      </c>
      <c r="L44" s="12" t="str">
        <f>VLOOKUP(data_reporte_sis!N44,dimensiones!$D$2:$E$260,2,FALSE)</f>
        <v>00001232</v>
      </c>
      <c r="M44" s="12">
        <f>VLOOKUP(data_reporte_sis!AE44,dimensiones!$M$2:$N$376,2,FALSE)</f>
        <v>220000</v>
      </c>
      <c r="N44" s="12" t="str">
        <f>LEFT(MID(data_reporte_sis!W44,1,3)&amp;"."&amp;MID(data_reporte_sis!W44,4,2),5)</f>
        <v>E11.9</v>
      </c>
      <c r="O44" s="12" t="str">
        <f>VLOOKUP(data_reporte_sis!Y44,dimensiones!$P$2:$Q$4,2,FALSE)</f>
        <v>02</v>
      </c>
      <c r="P44" s="12" t="str">
        <f t="shared" si="4"/>
        <v>E11.9</v>
      </c>
      <c r="Q44" s="12" t="str">
        <f t="shared" si="5"/>
        <v>02</v>
      </c>
      <c r="R44" s="12" t="str">
        <f>TEXT(data_reporte_sis!E44,"YYYYMMDD")</f>
        <v>20181108</v>
      </c>
      <c r="S44" s="12" t="str">
        <f>TEXT(data_reporte_sis!F44,"YYYYMMDD")</f>
        <v>20181108</v>
      </c>
    </row>
    <row r="45" spans="1:19" x14ac:dyDescent="0.25">
      <c r="A45" t="str">
        <f>data_reporte_sis!C45&amp;VLOOKUP(data_reporte_sis!$D45,dimensiones!$A$2:$B$13,2,FALSE)</f>
        <v>201811</v>
      </c>
      <c r="B45" s="5" t="str">
        <f>VLOOKUP(data_reporte_sis!J45,dimensiones!$D$2:$E$260,2,FALSE)</f>
        <v>00001291</v>
      </c>
      <c r="C45" t="str">
        <f t="shared" si="3"/>
        <v>00001291</v>
      </c>
      <c r="D45" t="str">
        <f>VLOOKUP(data_reporte_sis!J45,dimensiones!$D$2:$E$260,2,FALSE)</f>
        <v>00001291</v>
      </c>
      <c r="E45" s="5" t="s">
        <v>1425</v>
      </c>
      <c r="F45">
        <f>data_reporte_sis!P45</f>
        <v>29393289</v>
      </c>
      <c r="G45" s="12">
        <f>VLOOKUP(data_reporte_sis!O45,dimensiones!$G$2:$H$6,2,FALSE)</f>
        <v>1</v>
      </c>
      <c r="H45" s="12" t="str">
        <f>TEXT(data_reporte_sis!P45,"00000000")</f>
        <v>29393289</v>
      </c>
      <c r="I45" s="12">
        <f>VLOOKUP(data_reporte_sis!U45,dimensiones!$J$2:$K$3,2,FALSE)</f>
        <v>1</v>
      </c>
      <c r="J45" s="12" t="str">
        <f>TEXT(data_reporte_sis!S45,"00")&amp;"-"&amp;LOWER(data_reporte_sis!T45)</f>
        <v>55-a</v>
      </c>
      <c r="K45" s="12">
        <f>VLOOKUP(data_reporte_sis!AD45,dimensiones!$M$2:$N$376,2,FALSE)</f>
        <v>220000</v>
      </c>
      <c r="L45" s="12" t="str">
        <f>VLOOKUP(data_reporte_sis!N45,dimensiones!$D$2:$E$260,2,FALSE)</f>
        <v>00001231</v>
      </c>
      <c r="M45" s="12">
        <f>VLOOKUP(data_reporte_sis!AE45,dimensiones!$M$2:$N$376,2,FALSE)</f>
        <v>220000</v>
      </c>
      <c r="N45" s="12" t="str">
        <f>LEFT(MID(data_reporte_sis!W45,1,3)&amp;"."&amp;MID(data_reporte_sis!W45,4,2),5)</f>
        <v>T15.0</v>
      </c>
      <c r="O45" s="12" t="str">
        <f>VLOOKUP(data_reporte_sis!Y45,dimensiones!$P$2:$Q$4,2,FALSE)</f>
        <v>02</v>
      </c>
      <c r="P45" s="12" t="str">
        <f t="shared" si="4"/>
        <v>T15.0</v>
      </c>
      <c r="Q45" s="12" t="str">
        <f t="shared" si="5"/>
        <v>02</v>
      </c>
      <c r="R45" s="12" t="str">
        <f>TEXT(data_reporte_sis!E45,"YYYYMMDD")</f>
        <v>20181108</v>
      </c>
      <c r="S45" s="12" t="str">
        <f>TEXT(data_reporte_sis!F45,"YYYYMMDD")</f>
        <v>20181108</v>
      </c>
    </row>
    <row r="46" spans="1:19" x14ac:dyDescent="0.25">
      <c r="A46" t="str">
        <f>data_reporte_sis!C46&amp;VLOOKUP(data_reporte_sis!$D46,dimensiones!$A$2:$B$13,2,FALSE)</f>
        <v>201811</v>
      </c>
      <c r="B46" s="5" t="str">
        <f>VLOOKUP(data_reporte_sis!J46,dimensiones!$D$2:$E$260,2,FALSE)</f>
        <v>00001291</v>
      </c>
      <c r="C46" t="str">
        <f t="shared" si="3"/>
        <v>00001291</v>
      </c>
      <c r="D46" t="str">
        <f>VLOOKUP(data_reporte_sis!J46,dimensiones!$D$2:$E$260,2,FALSE)</f>
        <v>00001291</v>
      </c>
      <c r="E46" s="5" t="s">
        <v>1425</v>
      </c>
      <c r="F46">
        <f>data_reporte_sis!P46</f>
        <v>47201530</v>
      </c>
      <c r="G46" s="12">
        <f>VLOOKUP(data_reporte_sis!O46,dimensiones!$G$2:$H$6,2,FALSE)</f>
        <v>1</v>
      </c>
      <c r="H46" s="12" t="str">
        <f>TEXT(data_reporte_sis!P46,"00000000")</f>
        <v>47201530</v>
      </c>
      <c r="I46" s="12">
        <f>VLOOKUP(data_reporte_sis!U46,dimensiones!$J$2:$K$3,2,FALSE)</f>
        <v>1</v>
      </c>
      <c r="J46" s="12" t="str">
        <f>TEXT(data_reporte_sis!S46,"00")&amp;"-"&amp;LOWER(data_reporte_sis!T46)</f>
        <v>26-a</v>
      </c>
      <c r="K46" s="12">
        <f>VLOOKUP(data_reporte_sis!AD46,dimensiones!$M$2:$N$376,2,FALSE)</f>
        <v>220000</v>
      </c>
      <c r="L46" s="12" t="str">
        <f>VLOOKUP(data_reporte_sis!N46,dimensiones!$D$2:$E$260,2,FALSE)</f>
        <v>00001231</v>
      </c>
      <c r="M46" s="12">
        <f>VLOOKUP(data_reporte_sis!AE46,dimensiones!$M$2:$N$376,2,FALSE)</f>
        <v>220100</v>
      </c>
      <c r="N46" s="12" t="str">
        <f>LEFT(MID(data_reporte_sis!W46,1,3)&amp;"."&amp;MID(data_reporte_sis!W46,4,2),5)</f>
        <v>A70.X</v>
      </c>
      <c r="O46" s="12" t="str">
        <f>VLOOKUP(data_reporte_sis!Y46,dimensiones!$P$2:$Q$4,2,FALSE)</f>
        <v>01</v>
      </c>
      <c r="P46" s="12" t="str">
        <f t="shared" si="4"/>
        <v>A70.X</v>
      </c>
      <c r="Q46" s="12" t="str">
        <f t="shared" si="5"/>
        <v>01</v>
      </c>
      <c r="R46" s="12" t="str">
        <f>TEXT(data_reporte_sis!E46,"YYYYMMDD")</f>
        <v>20181108</v>
      </c>
      <c r="S46" s="12" t="str">
        <f>TEXT(data_reporte_sis!F46,"YYYYMMDD")</f>
        <v>20181108</v>
      </c>
    </row>
    <row r="47" spans="1:19" x14ac:dyDescent="0.25">
      <c r="A47" t="str">
        <f>data_reporte_sis!C47&amp;VLOOKUP(data_reporte_sis!$D47,dimensiones!$A$2:$B$13,2,FALSE)</f>
        <v>201811</v>
      </c>
      <c r="B47" s="5" t="str">
        <f>VLOOKUP(data_reporte_sis!J47,dimensiones!$D$2:$E$260,2,FALSE)</f>
        <v>00001291</v>
      </c>
      <c r="C47" t="str">
        <f t="shared" si="3"/>
        <v>00001291</v>
      </c>
      <c r="D47" t="str">
        <f>VLOOKUP(data_reporte_sis!J47,dimensiones!$D$2:$E$260,2,FALSE)</f>
        <v>00001291</v>
      </c>
      <c r="E47" s="5" t="s">
        <v>1425</v>
      </c>
      <c r="F47">
        <f>data_reporte_sis!P47</f>
        <v>29212513</v>
      </c>
      <c r="G47" s="12">
        <f>VLOOKUP(data_reporte_sis!O47,dimensiones!$G$2:$H$6,2,FALSE)</f>
        <v>1</v>
      </c>
      <c r="H47" s="12" t="str">
        <f>TEXT(data_reporte_sis!P47,"00000000")</f>
        <v>29212513</v>
      </c>
      <c r="I47" s="12">
        <f>VLOOKUP(data_reporte_sis!U47,dimensiones!$J$2:$K$3,2,FALSE)</f>
        <v>2</v>
      </c>
      <c r="J47" s="12" t="str">
        <f>TEXT(data_reporte_sis!S47,"00")&amp;"-"&amp;LOWER(data_reporte_sis!T47)</f>
        <v>54-a</v>
      </c>
      <c r="K47" s="12">
        <f>VLOOKUP(data_reporte_sis!AD47,dimensiones!$M$2:$N$376,2,FALSE)</f>
        <v>220000</v>
      </c>
      <c r="L47" s="12" t="str">
        <f>VLOOKUP(data_reporte_sis!N47,dimensiones!$D$2:$E$260,2,FALSE)</f>
        <v>00001231</v>
      </c>
      <c r="M47" s="12">
        <f>VLOOKUP(data_reporte_sis!AE47,dimensiones!$M$2:$N$376,2,FALSE)</f>
        <v>223500</v>
      </c>
      <c r="N47" s="12" t="str">
        <f>LEFT(MID(data_reporte_sis!W47,1,3)&amp;"."&amp;MID(data_reporte_sis!W47,4,2),5)</f>
        <v>E10.9</v>
      </c>
      <c r="O47" s="12" t="str">
        <f>VLOOKUP(data_reporte_sis!Y47,dimensiones!$P$2:$Q$4,2,FALSE)</f>
        <v>02</v>
      </c>
      <c r="P47" s="12" t="str">
        <f t="shared" si="4"/>
        <v>E10.9</v>
      </c>
      <c r="Q47" s="12" t="str">
        <f t="shared" si="5"/>
        <v>02</v>
      </c>
      <c r="R47" s="12" t="str">
        <f>TEXT(data_reporte_sis!E47,"YYYYMMDD")</f>
        <v>20181108</v>
      </c>
      <c r="S47" s="12" t="str">
        <f>TEXT(data_reporte_sis!F47,"YYYYMMDD")</f>
        <v>20181108</v>
      </c>
    </row>
    <row r="48" spans="1:19" x14ac:dyDescent="0.25">
      <c r="A48" t="str">
        <f>data_reporte_sis!C48&amp;VLOOKUP(data_reporte_sis!$D48,dimensiones!$A$2:$B$13,2,FALSE)</f>
        <v>201811</v>
      </c>
      <c r="B48" s="5" t="str">
        <f>VLOOKUP(data_reporte_sis!J48,dimensiones!$D$2:$E$260,2,FALSE)</f>
        <v>00001291</v>
      </c>
      <c r="C48" t="str">
        <f t="shared" si="3"/>
        <v>00001291</v>
      </c>
      <c r="D48" t="str">
        <f>VLOOKUP(data_reporte_sis!J48,dimensiones!$D$2:$E$260,2,FALSE)</f>
        <v>00001291</v>
      </c>
      <c r="E48" s="5" t="s">
        <v>1425</v>
      </c>
      <c r="F48">
        <f>data_reporte_sis!P48</f>
        <v>29212513</v>
      </c>
      <c r="G48" s="12">
        <f>VLOOKUP(data_reporte_sis!O48,dimensiones!$G$2:$H$6,2,FALSE)</f>
        <v>1</v>
      </c>
      <c r="H48" s="12" t="str">
        <f>TEXT(data_reporte_sis!P48,"00000000")</f>
        <v>29212513</v>
      </c>
      <c r="I48" s="12">
        <f>VLOOKUP(data_reporte_sis!U48,dimensiones!$J$2:$K$3,2,FALSE)</f>
        <v>2</v>
      </c>
      <c r="J48" s="12" t="str">
        <f>TEXT(data_reporte_sis!S48,"00")&amp;"-"&amp;LOWER(data_reporte_sis!T48)</f>
        <v>54-a</v>
      </c>
      <c r="K48" s="12">
        <f>VLOOKUP(data_reporte_sis!AD48,dimensiones!$M$2:$N$376,2,FALSE)</f>
        <v>220000</v>
      </c>
      <c r="L48" s="12" t="str">
        <f>VLOOKUP(data_reporte_sis!N48,dimensiones!$D$2:$E$260,2,FALSE)</f>
        <v>00001231</v>
      </c>
      <c r="M48" s="12">
        <f>VLOOKUP(data_reporte_sis!AE48,dimensiones!$M$2:$N$376,2,FALSE)</f>
        <v>220000</v>
      </c>
      <c r="N48" s="12" t="str">
        <f>LEFT(MID(data_reporte_sis!W48,1,3)&amp;"."&amp;MID(data_reporte_sis!W48,4,2),5)</f>
        <v>E11.9</v>
      </c>
      <c r="O48" s="12" t="str">
        <f>VLOOKUP(data_reporte_sis!Y48,dimensiones!$P$2:$Q$4,2,FALSE)</f>
        <v>02</v>
      </c>
      <c r="P48" s="12" t="str">
        <f t="shared" si="4"/>
        <v>E11.9</v>
      </c>
      <c r="Q48" s="12" t="str">
        <f t="shared" si="5"/>
        <v>02</v>
      </c>
      <c r="R48" s="12" t="str">
        <f>TEXT(data_reporte_sis!E48,"YYYYMMDD")</f>
        <v>20181109</v>
      </c>
      <c r="S48" s="12" t="str">
        <f>TEXT(data_reporte_sis!F48,"YYYYMMDD")</f>
        <v>20181109</v>
      </c>
    </row>
    <row r="49" spans="1:19" x14ac:dyDescent="0.25">
      <c r="A49" t="str">
        <f>data_reporte_sis!C49&amp;VLOOKUP(data_reporte_sis!$D49,dimensiones!$A$2:$B$13,2,FALSE)</f>
        <v>201811</v>
      </c>
      <c r="B49" s="5" t="str">
        <f>VLOOKUP(data_reporte_sis!J49,dimensiones!$D$2:$E$260,2,FALSE)</f>
        <v>00001291</v>
      </c>
      <c r="C49" t="str">
        <f t="shared" si="3"/>
        <v>00001291</v>
      </c>
      <c r="D49" t="str">
        <f>VLOOKUP(data_reporte_sis!J49,dimensiones!$D$2:$E$260,2,FALSE)</f>
        <v>00001291</v>
      </c>
      <c r="E49" s="5" t="s">
        <v>1425</v>
      </c>
      <c r="F49">
        <f>data_reporte_sis!P49</f>
        <v>29678033</v>
      </c>
      <c r="G49" s="12">
        <f>VLOOKUP(data_reporte_sis!O49,dimensiones!$G$2:$H$6,2,FALSE)</f>
        <v>1</v>
      </c>
      <c r="H49" s="12" t="str">
        <f>TEXT(data_reporte_sis!P49,"00000000")</f>
        <v>29678033</v>
      </c>
      <c r="I49" s="12">
        <f>VLOOKUP(data_reporte_sis!U49,dimensiones!$J$2:$K$3,2,FALSE)</f>
        <v>1</v>
      </c>
      <c r="J49" s="12" t="str">
        <f>TEXT(data_reporte_sis!S49,"00")&amp;"-"&amp;LOWER(data_reporte_sis!T49)</f>
        <v>73-a</v>
      </c>
      <c r="K49" s="12">
        <f>VLOOKUP(data_reporte_sis!AD49,dimensiones!$M$2:$N$376,2,FALSE)</f>
        <v>220000</v>
      </c>
      <c r="L49" s="12" t="str">
        <f>VLOOKUP(data_reporte_sis!N49,dimensiones!$D$2:$E$260,2,FALSE)</f>
        <v>00001232</v>
      </c>
      <c r="M49" s="12">
        <f>VLOOKUP(data_reporte_sis!AE49,dimensiones!$M$2:$N$376,2,FALSE)</f>
        <v>220000</v>
      </c>
      <c r="N49" s="12" t="str">
        <f>LEFT(MID(data_reporte_sis!W49,1,3)&amp;"."&amp;MID(data_reporte_sis!W49,4,2),5)</f>
        <v>N40.X</v>
      </c>
      <c r="O49" s="12" t="str">
        <f>VLOOKUP(data_reporte_sis!Y49,dimensiones!$P$2:$Q$4,2,FALSE)</f>
        <v>02</v>
      </c>
      <c r="P49" s="12" t="str">
        <f t="shared" si="4"/>
        <v>N40.X</v>
      </c>
      <c r="Q49" s="12" t="str">
        <f t="shared" si="5"/>
        <v>02</v>
      </c>
      <c r="R49" s="12" t="str">
        <f>TEXT(data_reporte_sis!E49,"YYYYMMDD")</f>
        <v>20181109</v>
      </c>
      <c r="S49" s="12" t="str">
        <f>TEXT(data_reporte_sis!F49,"YYYYMMDD")</f>
        <v>20181109</v>
      </c>
    </row>
    <row r="50" spans="1:19" x14ac:dyDescent="0.25">
      <c r="A50" t="str">
        <f>data_reporte_sis!C50&amp;VLOOKUP(data_reporte_sis!$D50,dimensiones!$A$2:$B$13,2,FALSE)</f>
        <v>201811</v>
      </c>
      <c r="B50" s="5" t="str">
        <f>VLOOKUP(data_reporte_sis!J50,dimensiones!$D$2:$E$260,2,FALSE)</f>
        <v>00001291</v>
      </c>
      <c r="C50" t="str">
        <f t="shared" si="3"/>
        <v>00001291</v>
      </c>
      <c r="D50" t="str">
        <f>VLOOKUP(data_reporte_sis!J50,dimensiones!$D$2:$E$260,2,FALSE)</f>
        <v>00001291</v>
      </c>
      <c r="E50" s="5" t="s">
        <v>1425</v>
      </c>
      <c r="F50">
        <f>data_reporte_sis!P50</f>
        <v>76236521</v>
      </c>
      <c r="G50" s="12">
        <f>VLOOKUP(data_reporte_sis!O50,dimensiones!$G$2:$H$6,2,FALSE)</f>
        <v>1</v>
      </c>
      <c r="H50" s="12" t="str">
        <f>TEXT(data_reporte_sis!P50,"00000000")</f>
        <v>76236521</v>
      </c>
      <c r="I50" s="12">
        <f>VLOOKUP(data_reporte_sis!U50,dimensiones!$J$2:$K$3,2,FALSE)</f>
        <v>1</v>
      </c>
      <c r="J50" s="12" t="str">
        <f>TEXT(data_reporte_sis!S50,"00")&amp;"-"&amp;LOWER(data_reporte_sis!T50)</f>
        <v>20-a</v>
      </c>
      <c r="K50" s="12">
        <f>VLOOKUP(data_reporte_sis!AD50,dimensiones!$M$2:$N$376,2,FALSE)</f>
        <v>220000</v>
      </c>
      <c r="L50" s="12" t="str">
        <f>VLOOKUP(data_reporte_sis!N50,dimensiones!$D$2:$E$260,2,FALSE)</f>
        <v>00001231</v>
      </c>
      <c r="M50" s="12">
        <f>VLOOKUP(data_reporte_sis!AE50,dimensiones!$M$2:$N$376,2,FALSE)</f>
        <v>220000</v>
      </c>
      <c r="N50" s="12" t="str">
        <f>LEFT(MID(data_reporte_sis!W50,1,3)&amp;"."&amp;MID(data_reporte_sis!W50,4,2),5)</f>
        <v>M67.4</v>
      </c>
      <c r="O50" s="12" t="str">
        <f>VLOOKUP(data_reporte_sis!Y50,dimensiones!$P$2:$Q$4,2,FALSE)</f>
        <v>01</v>
      </c>
      <c r="P50" s="12" t="str">
        <f t="shared" si="4"/>
        <v>M67.4</v>
      </c>
      <c r="Q50" s="12" t="str">
        <f t="shared" si="5"/>
        <v>01</v>
      </c>
      <c r="R50" s="12" t="str">
        <f>TEXT(data_reporte_sis!E50,"YYYYMMDD")</f>
        <v>20181109</v>
      </c>
      <c r="S50" s="12" t="str">
        <f>TEXT(data_reporte_sis!F50,"YYYYMMDD")</f>
        <v>20181109</v>
      </c>
    </row>
    <row r="51" spans="1:19" x14ac:dyDescent="0.25">
      <c r="A51" t="str">
        <f>data_reporte_sis!C51&amp;VLOOKUP(data_reporte_sis!$D51,dimensiones!$A$2:$B$13,2,FALSE)</f>
        <v>201811</v>
      </c>
      <c r="B51" s="5" t="str">
        <f>VLOOKUP(data_reporte_sis!J51,dimensiones!$D$2:$E$260,2,FALSE)</f>
        <v>00001291</v>
      </c>
      <c r="C51" t="str">
        <f t="shared" si="3"/>
        <v>00001291</v>
      </c>
      <c r="D51" t="str">
        <f>VLOOKUP(data_reporte_sis!J51,dimensiones!$D$2:$E$260,2,FALSE)</f>
        <v>00001291</v>
      </c>
      <c r="E51" s="5" t="s">
        <v>1425</v>
      </c>
      <c r="F51">
        <f>data_reporte_sis!P51</f>
        <v>43035825</v>
      </c>
      <c r="G51" s="12">
        <f>VLOOKUP(data_reporte_sis!O51,dimensiones!$G$2:$H$6,2,FALSE)</f>
        <v>1</v>
      </c>
      <c r="H51" s="12" t="str">
        <f>TEXT(data_reporte_sis!P51,"00000000")</f>
        <v>43035825</v>
      </c>
      <c r="I51" s="12">
        <f>VLOOKUP(data_reporte_sis!U51,dimensiones!$J$2:$K$3,2,FALSE)</f>
        <v>1</v>
      </c>
      <c r="J51" s="12" t="str">
        <f>TEXT(data_reporte_sis!S51,"00")&amp;"-"&amp;LOWER(data_reporte_sis!T51)</f>
        <v>33-a</v>
      </c>
      <c r="K51" s="12">
        <f>VLOOKUP(data_reporte_sis!AD51,dimensiones!$M$2:$N$376,2,FALSE)</f>
        <v>220000</v>
      </c>
      <c r="L51" s="12" t="str">
        <f>VLOOKUP(data_reporte_sis!N51,dimensiones!$D$2:$E$260,2,FALSE)</f>
        <v>00001231</v>
      </c>
      <c r="M51" s="12">
        <f>VLOOKUP(data_reporte_sis!AE51,dimensiones!$M$2:$N$376,2,FALSE)</f>
        <v>220000</v>
      </c>
      <c r="N51" s="12" t="str">
        <f>LEFT(MID(data_reporte_sis!W51,1,3)&amp;"."&amp;MID(data_reporte_sis!W51,4,2),5)</f>
        <v>K27.9</v>
      </c>
      <c r="O51" s="12" t="str">
        <f>VLOOKUP(data_reporte_sis!Y51,dimensiones!$P$2:$Q$4,2,FALSE)</f>
        <v>01</v>
      </c>
      <c r="P51" s="12" t="str">
        <f t="shared" si="4"/>
        <v>K27.9</v>
      </c>
      <c r="Q51" s="12" t="str">
        <f t="shared" si="5"/>
        <v>01</v>
      </c>
      <c r="R51" s="12" t="str">
        <f>TEXT(data_reporte_sis!E51,"YYYYMMDD")</f>
        <v>20181109</v>
      </c>
      <c r="S51" s="12" t="str">
        <f>TEXT(data_reporte_sis!F51,"YYYYMMDD")</f>
        <v>20181109</v>
      </c>
    </row>
    <row r="52" spans="1:19" x14ac:dyDescent="0.25">
      <c r="A52" t="str">
        <f>data_reporte_sis!C52&amp;VLOOKUP(data_reporte_sis!$D52,dimensiones!$A$2:$B$13,2,FALSE)</f>
        <v>201811</v>
      </c>
      <c r="B52" s="5" t="str">
        <f>VLOOKUP(data_reporte_sis!J52,dimensiones!$D$2:$E$260,2,FALSE)</f>
        <v>00001291</v>
      </c>
      <c r="C52" t="str">
        <f t="shared" si="3"/>
        <v>00001291</v>
      </c>
      <c r="D52" t="str">
        <f>VLOOKUP(data_reporte_sis!J52,dimensiones!$D$2:$E$260,2,FALSE)</f>
        <v>00001291</v>
      </c>
      <c r="E52" s="5" t="s">
        <v>1425</v>
      </c>
      <c r="F52">
        <f>data_reporte_sis!P52</f>
        <v>43035825</v>
      </c>
      <c r="G52" s="12">
        <f>VLOOKUP(data_reporte_sis!O52,dimensiones!$G$2:$H$6,2,FALSE)</f>
        <v>1</v>
      </c>
      <c r="H52" s="12" t="str">
        <f>TEXT(data_reporte_sis!P52,"00000000")</f>
        <v>43035825</v>
      </c>
      <c r="I52" s="12">
        <f>VLOOKUP(data_reporte_sis!U52,dimensiones!$J$2:$K$3,2,FALSE)</f>
        <v>1</v>
      </c>
      <c r="J52" s="12" t="str">
        <f>TEXT(data_reporte_sis!S52,"00")&amp;"-"&amp;LOWER(data_reporte_sis!T52)</f>
        <v>33-a</v>
      </c>
      <c r="K52" s="12">
        <f>VLOOKUP(data_reporte_sis!AD52,dimensiones!$M$2:$N$376,2,FALSE)</f>
        <v>220000</v>
      </c>
      <c r="L52" s="12" t="str">
        <f>VLOOKUP(data_reporte_sis!N52,dimensiones!$D$2:$E$260,2,FALSE)</f>
        <v>00001231</v>
      </c>
      <c r="M52" s="12">
        <f>VLOOKUP(data_reporte_sis!AE52,dimensiones!$M$2:$N$376,2,FALSE)</f>
        <v>220000</v>
      </c>
      <c r="N52" s="12" t="str">
        <f>LEFT(MID(data_reporte_sis!W52,1,3)&amp;"."&amp;MID(data_reporte_sis!W52,4,2),5)</f>
        <v>L50.9</v>
      </c>
      <c r="O52" s="12" t="str">
        <f>VLOOKUP(data_reporte_sis!Y52,dimensiones!$P$2:$Q$4,2,FALSE)</f>
        <v>02</v>
      </c>
      <c r="P52" s="12" t="str">
        <f t="shared" si="4"/>
        <v>L50.9</v>
      </c>
      <c r="Q52" s="12" t="str">
        <f t="shared" si="5"/>
        <v>02</v>
      </c>
      <c r="R52" s="12" t="str">
        <f>TEXT(data_reporte_sis!E52,"YYYYMMDD")</f>
        <v>20181109</v>
      </c>
      <c r="S52" s="12" t="str">
        <f>TEXT(data_reporte_sis!F52,"YYYYMMDD")</f>
        <v>20181109</v>
      </c>
    </row>
    <row r="53" spans="1:19" x14ac:dyDescent="0.25">
      <c r="A53" t="str">
        <f>data_reporte_sis!C53&amp;VLOOKUP(data_reporte_sis!$D53,dimensiones!$A$2:$B$13,2,FALSE)</f>
        <v>201811</v>
      </c>
      <c r="B53" s="5" t="str">
        <f>VLOOKUP(data_reporte_sis!J53,dimensiones!$D$2:$E$260,2,FALSE)</f>
        <v>00001291</v>
      </c>
      <c r="C53" t="str">
        <f t="shared" si="3"/>
        <v>00001291</v>
      </c>
      <c r="D53" t="str">
        <f>VLOOKUP(data_reporte_sis!J53,dimensiones!$D$2:$E$260,2,FALSE)</f>
        <v>00001291</v>
      </c>
      <c r="E53" s="5" t="s">
        <v>1425</v>
      </c>
      <c r="F53">
        <f>data_reporte_sis!P53</f>
        <v>42918704</v>
      </c>
      <c r="G53" s="12">
        <f>VLOOKUP(data_reporte_sis!O53,dimensiones!$G$2:$H$6,2,FALSE)</f>
        <v>1</v>
      </c>
      <c r="H53" s="12" t="str">
        <f>TEXT(data_reporte_sis!P53,"00000000")</f>
        <v>42918704</v>
      </c>
      <c r="I53" s="12">
        <f>VLOOKUP(data_reporte_sis!U53,dimensiones!$J$2:$K$3,2,FALSE)</f>
        <v>2</v>
      </c>
      <c r="J53" s="12" t="str">
        <f>TEXT(data_reporte_sis!S53,"00")&amp;"-"&amp;LOWER(data_reporte_sis!T53)</f>
        <v>33-a</v>
      </c>
      <c r="K53" s="12">
        <f>VLOOKUP(data_reporte_sis!AD53,dimensiones!$M$2:$N$376,2,FALSE)</f>
        <v>220000</v>
      </c>
      <c r="L53" s="12" t="str">
        <f>VLOOKUP(data_reporte_sis!N53,dimensiones!$D$2:$E$260,2,FALSE)</f>
        <v>00001232</v>
      </c>
      <c r="M53" s="12">
        <f>VLOOKUP(data_reporte_sis!AE53,dimensiones!$M$2:$N$376,2,FALSE)</f>
        <v>220000</v>
      </c>
      <c r="N53" s="12" t="str">
        <f>LEFT(MID(data_reporte_sis!W53,1,3)&amp;"."&amp;MID(data_reporte_sis!W53,4,2),5)</f>
        <v>K80.2</v>
      </c>
      <c r="O53" s="12" t="str">
        <f>VLOOKUP(data_reporte_sis!Y53,dimensiones!$P$2:$Q$4,2,FALSE)</f>
        <v>02</v>
      </c>
      <c r="P53" s="12" t="str">
        <f t="shared" si="4"/>
        <v>K80.2</v>
      </c>
      <c r="Q53" s="12" t="str">
        <f t="shared" si="5"/>
        <v>02</v>
      </c>
      <c r="R53" s="12" t="str">
        <f>TEXT(data_reporte_sis!E53,"YYYYMMDD")</f>
        <v>20181112</v>
      </c>
      <c r="S53" s="12" t="str">
        <f>TEXT(data_reporte_sis!F53,"YYYYMMDD")</f>
        <v>20181112</v>
      </c>
    </row>
    <row r="54" spans="1:19" x14ac:dyDescent="0.25">
      <c r="A54" t="str">
        <f>data_reporte_sis!C54&amp;VLOOKUP(data_reporte_sis!$D54,dimensiones!$A$2:$B$13,2,FALSE)</f>
        <v>201811</v>
      </c>
      <c r="B54" s="5" t="str">
        <f>VLOOKUP(data_reporte_sis!J54,dimensiones!$D$2:$E$260,2,FALSE)</f>
        <v>00001291</v>
      </c>
      <c r="C54" t="str">
        <f t="shared" si="3"/>
        <v>00001291</v>
      </c>
      <c r="D54" t="str">
        <f>VLOOKUP(data_reporte_sis!J54,dimensiones!$D$2:$E$260,2,FALSE)</f>
        <v>00001291</v>
      </c>
      <c r="E54" s="5" t="s">
        <v>1425</v>
      </c>
      <c r="F54" t="str">
        <f>data_reporte_sis!P54</f>
        <v>SD-08608</v>
      </c>
      <c r="G54" s="12">
        <f>VLOOKUP(data_reporte_sis!O54,dimensiones!$G$2:$H$6,2,FALSE)</f>
        <v>5</v>
      </c>
      <c r="H54" s="12" t="str">
        <f>TEXT(data_reporte_sis!P54,"00000000")</f>
        <v>SD-08608</v>
      </c>
      <c r="I54" s="12">
        <f>VLOOKUP(data_reporte_sis!U54,dimensiones!$J$2:$K$3,2,FALSE)</f>
        <v>1</v>
      </c>
      <c r="J54" s="12" t="str">
        <f>TEXT(data_reporte_sis!S54,"00")&amp;"-"&amp;LOWER(data_reporte_sis!T54)</f>
        <v>56-a</v>
      </c>
      <c r="K54" s="12">
        <f>VLOOKUP(data_reporte_sis!AD54,dimensiones!$M$2:$N$376,2,FALSE)</f>
        <v>220000</v>
      </c>
      <c r="L54" s="12" t="str">
        <f>VLOOKUP(data_reporte_sis!N54,dimensiones!$D$2:$E$260,2,FALSE)</f>
        <v>00001231</v>
      </c>
      <c r="M54" s="12">
        <f>VLOOKUP(data_reporte_sis!AE54,dimensiones!$M$2:$N$376,2,FALSE)</f>
        <v>220100</v>
      </c>
      <c r="N54" s="12" t="str">
        <f>LEFT(MID(data_reporte_sis!W54,1,3)&amp;"."&amp;MID(data_reporte_sis!W54,4,2),5)</f>
        <v>N20.0</v>
      </c>
      <c r="O54" s="12" t="str">
        <f>VLOOKUP(data_reporte_sis!Y54,dimensiones!$P$2:$Q$4,2,FALSE)</f>
        <v>01</v>
      </c>
      <c r="P54" s="12" t="str">
        <f t="shared" si="4"/>
        <v>N20.0</v>
      </c>
      <c r="Q54" s="12" t="str">
        <f t="shared" si="5"/>
        <v>01</v>
      </c>
      <c r="R54" s="12" t="str">
        <f>TEXT(data_reporte_sis!E54,"YYYYMMDD")</f>
        <v>20181112</v>
      </c>
      <c r="S54" s="12" t="str">
        <f>TEXT(data_reporte_sis!F54,"YYYYMMDD")</f>
        <v>20181112</v>
      </c>
    </row>
    <row r="55" spans="1:19" x14ac:dyDescent="0.25">
      <c r="A55" t="str">
        <f>data_reporte_sis!C55&amp;VLOOKUP(data_reporte_sis!$D55,dimensiones!$A$2:$B$13,2,FALSE)</f>
        <v>201811</v>
      </c>
      <c r="B55" s="5" t="str">
        <f>VLOOKUP(data_reporte_sis!J55,dimensiones!$D$2:$E$260,2,FALSE)</f>
        <v>00001291</v>
      </c>
      <c r="C55" t="str">
        <f t="shared" si="3"/>
        <v>00001291</v>
      </c>
      <c r="D55" t="str">
        <f>VLOOKUP(data_reporte_sis!J55,dimensiones!$D$2:$E$260,2,FALSE)</f>
        <v>00001291</v>
      </c>
      <c r="E55" s="5" t="s">
        <v>1425</v>
      </c>
      <c r="F55">
        <f>data_reporte_sis!P55</f>
        <v>29250408</v>
      </c>
      <c r="G55" s="12">
        <f>VLOOKUP(data_reporte_sis!O55,dimensiones!$G$2:$H$6,2,FALSE)</f>
        <v>1</v>
      </c>
      <c r="H55" s="12" t="str">
        <f>TEXT(data_reporte_sis!P55,"00000000")</f>
        <v>29250408</v>
      </c>
      <c r="I55" s="12">
        <f>VLOOKUP(data_reporte_sis!U55,dimensiones!$J$2:$K$3,2,FALSE)</f>
        <v>2</v>
      </c>
      <c r="J55" s="12" t="str">
        <f>TEXT(data_reporte_sis!S55,"00")&amp;"-"&amp;LOWER(data_reporte_sis!T55)</f>
        <v>77-a</v>
      </c>
      <c r="K55" s="12">
        <f>VLOOKUP(data_reporte_sis!AD55,dimensiones!$M$2:$N$376,2,FALSE)</f>
        <v>220000</v>
      </c>
      <c r="L55" s="12" t="str">
        <f>VLOOKUP(data_reporte_sis!N55,dimensiones!$D$2:$E$260,2,FALSE)</f>
        <v>00001231</v>
      </c>
      <c r="M55" s="12">
        <f>VLOOKUP(data_reporte_sis!AE55,dimensiones!$M$2:$N$376,2,FALSE)</f>
        <v>220000</v>
      </c>
      <c r="N55" s="12" t="str">
        <f>LEFT(MID(data_reporte_sis!W55,1,3)&amp;"."&amp;MID(data_reporte_sis!W55,4,2),5)</f>
        <v>R49.1</v>
      </c>
      <c r="O55" s="12" t="str">
        <f>VLOOKUP(data_reporte_sis!Y55,dimensiones!$P$2:$Q$4,2,FALSE)</f>
        <v>02</v>
      </c>
      <c r="P55" s="12" t="str">
        <f t="shared" si="4"/>
        <v>R49.1</v>
      </c>
      <c r="Q55" s="12" t="str">
        <f t="shared" si="5"/>
        <v>02</v>
      </c>
      <c r="R55" s="12" t="str">
        <f>TEXT(data_reporte_sis!E55,"YYYYMMDD")</f>
        <v>20181112</v>
      </c>
      <c r="S55" s="12" t="str">
        <f>TEXT(data_reporte_sis!F55,"YYYYMMDD")</f>
        <v>20181112</v>
      </c>
    </row>
    <row r="56" spans="1:19" x14ac:dyDescent="0.25">
      <c r="A56" t="str">
        <f>data_reporte_sis!C56&amp;VLOOKUP(data_reporte_sis!$D56,dimensiones!$A$2:$B$13,2,FALSE)</f>
        <v>201811</v>
      </c>
      <c r="B56" s="5" t="str">
        <f>VLOOKUP(data_reporte_sis!J56,dimensiones!$D$2:$E$260,2,FALSE)</f>
        <v>00001291</v>
      </c>
      <c r="C56" t="str">
        <f t="shared" si="3"/>
        <v>00001291</v>
      </c>
      <c r="D56" t="str">
        <f>VLOOKUP(data_reporte_sis!J56,dimensiones!$D$2:$E$260,2,FALSE)</f>
        <v>00001291</v>
      </c>
      <c r="E56" s="5" t="s">
        <v>1425</v>
      </c>
      <c r="F56">
        <f>data_reporte_sis!P56</f>
        <v>29250408</v>
      </c>
      <c r="G56" s="12">
        <f>VLOOKUP(data_reporte_sis!O56,dimensiones!$G$2:$H$6,2,FALSE)</f>
        <v>1</v>
      </c>
      <c r="H56" s="12" t="str">
        <f>TEXT(data_reporte_sis!P56,"00000000")</f>
        <v>29250408</v>
      </c>
      <c r="I56" s="12">
        <f>VLOOKUP(data_reporte_sis!U56,dimensiones!$J$2:$K$3,2,FALSE)</f>
        <v>2</v>
      </c>
      <c r="J56" s="12" t="str">
        <f>TEXT(data_reporte_sis!S56,"00")&amp;"-"&amp;LOWER(data_reporte_sis!T56)</f>
        <v>77-a</v>
      </c>
      <c r="K56" s="12">
        <f>VLOOKUP(data_reporte_sis!AD56,dimensiones!$M$2:$N$376,2,FALSE)</f>
        <v>220000</v>
      </c>
      <c r="L56" s="12" t="str">
        <f>VLOOKUP(data_reporte_sis!N56,dimensiones!$D$2:$E$260,2,FALSE)</f>
        <v>00001231</v>
      </c>
      <c r="M56" s="12">
        <f>VLOOKUP(data_reporte_sis!AE56,dimensiones!$M$2:$N$376,2,FALSE)</f>
        <v>220000</v>
      </c>
      <c r="N56" s="12" t="str">
        <f>LEFT(MID(data_reporte_sis!W56,1,3)&amp;"."&amp;MID(data_reporte_sis!W56,4,2),5)</f>
        <v>C32.9</v>
      </c>
      <c r="O56" s="12" t="str">
        <f>VLOOKUP(data_reporte_sis!Y56,dimensiones!$P$2:$Q$4,2,FALSE)</f>
        <v>01</v>
      </c>
      <c r="P56" s="12" t="str">
        <f t="shared" si="4"/>
        <v>C32.9</v>
      </c>
      <c r="Q56" s="12" t="str">
        <f t="shared" si="5"/>
        <v>01</v>
      </c>
      <c r="R56" s="12" t="str">
        <f>TEXT(data_reporte_sis!E56,"YYYYMMDD")</f>
        <v>20181112</v>
      </c>
      <c r="S56" s="12" t="str">
        <f>TEXT(data_reporte_sis!F56,"YYYYMMDD")</f>
        <v>20181112</v>
      </c>
    </row>
    <row r="57" spans="1:19" x14ac:dyDescent="0.25">
      <c r="A57" t="str">
        <f>data_reporte_sis!C57&amp;VLOOKUP(data_reporte_sis!$D57,dimensiones!$A$2:$B$13,2,FALSE)</f>
        <v>201811</v>
      </c>
      <c r="B57" s="5" t="str">
        <f>VLOOKUP(data_reporte_sis!J57,dimensiones!$D$2:$E$260,2,FALSE)</f>
        <v>00001291</v>
      </c>
      <c r="C57" t="str">
        <f t="shared" si="3"/>
        <v>00001291</v>
      </c>
      <c r="D57" t="str">
        <f>VLOOKUP(data_reporte_sis!J57,dimensiones!$D$2:$E$260,2,FALSE)</f>
        <v>00001291</v>
      </c>
      <c r="E57" s="5" t="s">
        <v>1425</v>
      </c>
      <c r="F57">
        <f>data_reporte_sis!P57</f>
        <v>42205568</v>
      </c>
      <c r="G57" s="12">
        <f>VLOOKUP(data_reporte_sis!O57,dimensiones!$G$2:$H$6,2,FALSE)</f>
        <v>1</v>
      </c>
      <c r="H57" s="12" t="str">
        <f>TEXT(data_reporte_sis!P57,"00000000")</f>
        <v>42205568</v>
      </c>
      <c r="I57" s="12">
        <f>VLOOKUP(data_reporte_sis!U57,dimensiones!$J$2:$K$3,2,FALSE)</f>
        <v>2</v>
      </c>
      <c r="J57" s="12" t="str">
        <f>TEXT(data_reporte_sis!S57,"00")&amp;"-"&amp;LOWER(data_reporte_sis!T57)</f>
        <v>34-a</v>
      </c>
      <c r="K57" s="12">
        <f>VLOOKUP(data_reporte_sis!AD57,dimensiones!$M$2:$N$376,2,FALSE)</f>
        <v>220000</v>
      </c>
      <c r="L57" s="12" t="str">
        <f>VLOOKUP(data_reporte_sis!N57,dimensiones!$D$2:$E$260,2,FALSE)</f>
        <v>00001232</v>
      </c>
      <c r="M57" s="12">
        <f>VLOOKUP(data_reporte_sis!AE57,dimensiones!$M$2:$N$376,2,FALSE)</f>
        <v>230102</v>
      </c>
      <c r="N57" s="12" t="str">
        <f>LEFT(MID(data_reporte_sis!W57,1,3)&amp;"."&amp;MID(data_reporte_sis!W57,4,2),5)</f>
        <v>O14.9</v>
      </c>
      <c r="O57" s="12" t="str">
        <f>VLOOKUP(data_reporte_sis!Y57,dimensiones!$P$2:$Q$4,2,FALSE)</f>
        <v>01</v>
      </c>
      <c r="P57" s="12" t="str">
        <f t="shared" si="4"/>
        <v>O14.9</v>
      </c>
      <c r="Q57" s="12" t="str">
        <f t="shared" si="5"/>
        <v>01</v>
      </c>
      <c r="R57" s="12" t="str">
        <f>TEXT(data_reporte_sis!E57,"YYYYMMDD")</f>
        <v>20181112</v>
      </c>
      <c r="S57" s="12" t="str">
        <f>TEXT(data_reporte_sis!F57,"YYYYMMDD")</f>
        <v>20181112</v>
      </c>
    </row>
    <row r="58" spans="1:19" x14ac:dyDescent="0.25">
      <c r="A58" t="str">
        <f>data_reporte_sis!C58&amp;VLOOKUP(data_reporte_sis!$D58,dimensiones!$A$2:$B$13,2,FALSE)</f>
        <v>201811</v>
      </c>
      <c r="B58" s="5" t="str">
        <f>VLOOKUP(data_reporte_sis!J58,dimensiones!$D$2:$E$260,2,FALSE)</f>
        <v>00001291</v>
      </c>
      <c r="C58" t="str">
        <f t="shared" si="3"/>
        <v>00001291</v>
      </c>
      <c r="D58" t="str">
        <f>VLOOKUP(data_reporte_sis!J58,dimensiones!$D$2:$E$260,2,FALSE)</f>
        <v>00001291</v>
      </c>
      <c r="E58" s="5" t="s">
        <v>1425</v>
      </c>
      <c r="F58">
        <f>data_reporte_sis!P58</f>
        <v>29286448</v>
      </c>
      <c r="G58" s="12">
        <f>VLOOKUP(data_reporte_sis!O58,dimensiones!$G$2:$H$6,2,FALSE)</f>
        <v>1</v>
      </c>
      <c r="H58" s="12" t="str">
        <f>TEXT(data_reporte_sis!P58,"00000000")</f>
        <v>29286448</v>
      </c>
      <c r="I58" s="12">
        <f>VLOOKUP(data_reporte_sis!U58,dimensiones!$J$2:$K$3,2,FALSE)</f>
        <v>2</v>
      </c>
      <c r="J58" s="12" t="str">
        <f>TEXT(data_reporte_sis!S58,"00")&amp;"-"&amp;LOWER(data_reporte_sis!T58)</f>
        <v>79-a</v>
      </c>
      <c r="K58" s="12">
        <f>VLOOKUP(data_reporte_sis!AD58,dimensiones!$M$2:$N$376,2,FALSE)</f>
        <v>220000</v>
      </c>
      <c r="L58" s="12" t="str">
        <f>VLOOKUP(data_reporte_sis!N58,dimensiones!$D$2:$E$260,2,FALSE)</f>
        <v>00001231</v>
      </c>
      <c r="M58" s="12">
        <f>VLOOKUP(data_reporte_sis!AE58,dimensiones!$M$2:$N$376,2,FALSE)</f>
        <v>220000</v>
      </c>
      <c r="N58" s="12" t="str">
        <f>LEFT(MID(data_reporte_sis!W58,1,3)&amp;"."&amp;MID(data_reporte_sis!W58,4,2),5)</f>
        <v>I87.2</v>
      </c>
      <c r="O58" s="12" t="str">
        <f>VLOOKUP(data_reporte_sis!Y58,dimensiones!$P$2:$Q$4,2,FALSE)</f>
        <v>02</v>
      </c>
      <c r="P58" s="12" t="str">
        <f t="shared" si="4"/>
        <v>I87.2</v>
      </c>
      <c r="Q58" s="12" t="str">
        <f t="shared" si="5"/>
        <v>02</v>
      </c>
      <c r="R58" s="12" t="str">
        <f>TEXT(data_reporte_sis!E58,"YYYYMMDD")</f>
        <v>20181113</v>
      </c>
      <c r="S58" s="12" t="str">
        <f>TEXT(data_reporte_sis!F58,"YYYYMMDD")</f>
        <v>20181113</v>
      </c>
    </row>
    <row r="59" spans="1:19" x14ac:dyDescent="0.25">
      <c r="A59" t="str">
        <f>data_reporte_sis!C59&amp;VLOOKUP(data_reporte_sis!$D59,dimensiones!$A$2:$B$13,2,FALSE)</f>
        <v>201811</v>
      </c>
      <c r="B59" s="5" t="str">
        <f>VLOOKUP(data_reporte_sis!J59,dimensiones!$D$2:$E$260,2,FALSE)</f>
        <v>00001291</v>
      </c>
      <c r="C59" t="str">
        <f t="shared" si="3"/>
        <v>00001291</v>
      </c>
      <c r="D59" t="str">
        <f>VLOOKUP(data_reporte_sis!J59,dimensiones!$D$2:$E$260,2,FALSE)</f>
        <v>00001291</v>
      </c>
      <c r="E59" s="5" t="s">
        <v>1425</v>
      </c>
      <c r="F59">
        <f>data_reporte_sis!P59</f>
        <v>29661027</v>
      </c>
      <c r="G59" s="12">
        <f>VLOOKUP(data_reporte_sis!O59,dimensiones!$G$2:$H$6,2,FALSE)</f>
        <v>1</v>
      </c>
      <c r="H59" s="12" t="str">
        <f>TEXT(data_reporte_sis!P59,"00000000")</f>
        <v>29661027</v>
      </c>
      <c r="I59" s="12">
        <f>VLOOKUP(data_reporte_sis!U59,dimensiones!$J$2:$K$3,2,FALSE)</f>
        <v>2</v>
      </c>
      <c r="J59" s="12" t="str">
        <f>TEXT(data_reporte_sis!S59,"00")&amp;"-"&amp;LOWER(data_reporte_sis!T59)</f>
        <v>46-a</v>
      </c>
      <c r="K59" s="12">
        <f>VLOOKUP(data_reporte_sis!AD59,dimensiones!$M$2:$N$376,2,FALSE)</f>
        <v>220000</v>
      </c>
      <c r="L59" s="12" t="str">
        <f>VLOOKUP(data_reporte_sis!N59,dimensiones!$D$2:$E$260,2,FALSE)</f>
        <v>00001231</v>
      </c>
      <c r="M59" s="12">
        <f>VLOOKUP(data_reporte_sis!AE59,dimensiones!$M$2:$N$376,2,FALSE)</f>
        <v>220000</v>
      </c>
      <c r="N59" s="12" t="str">
        <f>LEFT(MID(data_reporte_sis!W59,1,3)&amp;"."&amp;MID(data_reporte_sis!W59,4,2),5)</f>
        <v>D39.0</v>
      </c>
      <c r="O59" s="12" t="str">
        <f>VLOOKUP(data_reporte_sis!Y59,dimensiones!$P$2:$Q$4,2,FALSE)</f>
        <v>02</v>
      </c>
      <c r="P59" s="12" t="str">
        <f t="shared" si="4"/>
        <v>D39.0</v>
      </c>
      <c r="Q59" s="12" t="str">
        <f t="shared" si="5"/>
        <v>02</v>
      </c>
      <c r="R59" s="12" t="str">
        <f>TEXT(data_reporte_sis!E59,"YYYYMMDD")</f>
        <v>20181113</v>
      </c>
      <c r="S59" s="12" t="str">
        <f>TEXT(data_reporte_sis!F59,"YYYYMMDD")</f>
        <v>20181113</v>
      </c>
    </row>
    <row r="60" spans="1:19" x14ac:dyDescent="0.25">
      <c r="A60" t="str">
        <f>data_reporte_sis!C60&amp;VLOOKUP(data_reporte_sis!$D60,dimensiones!$A$2:$B$13,2,FALSE)</f>
        <v>201811</v>
      </c>
      <c r="B60" s="5" t="str">
        <f>VLOOKUP(data_reporte_sis!J60,dimensiones!$D$2:$E$260,2,FALSE)</f>
        <v>00001291</v>
      </c>
      <c r="C60" t="str">
        <f t="shared" si="3"/>
        <v>00001291</v>
      </c>
      <c r="D60" t="str">
        <f>VLOOKUP(data_reporte_sis!J60,dimensiones!$D$2:$E$260,2,FALSE)</f>
        <v>00001291</v>
      </c>
      <c r="E60" s="5" t="s">
        <v>1425</v>
      </c>
      <c r="F60">
        <f>data_reporte_sis!P60</f>
        <v>794945</v>
      </c>
      <c r="G60" s="12">
        <f>VLOOKUP(data_reporte_sis!O60,dimensiones!$G$2:$H$6,2,FALSE)</f>
        <v>1</v>
      </c>
      <c r="H60" s="12" t="str">
        <f>TEXT(data_reporte_sis!P60,"00000000")</f>
        <v>00794945</v>
      </c>
      <c r="I60" s="12">
        <f>VLOOKUP(data_reporte_sis!U60,dimensiones!$J$2:$K$3,2,FALSE)</f>
        <v>1</v>
      </c>
      <c r="J60" s="12" t="str">
        <f>TEXT(data_reporte_sis!S60,"00")&amp;"-"&amp;LOWER(data_reporte_sis!T60)</f>
        <v>45-a</v>
      </c>
      <c r="K60" s="12">
        <f>VLOOKUP(data_reporte_sis!AD60,dimensiones!$M$2:$N$376,2,FALSE)</f>
        <v>220000</v>
      </c>
      <c r="L60" s="12" t="str">
        <f>VLOOKUP(data_reporte_sis!N60,dimensiones!$D$2:$E$260,2,FALSE)</f>
        <v>00001232</v>
      </c>
      <c r="M60" s="12">
        <f>VLOOKUP(data_reporte_sis!AE60,dimensiones!$M$2:$N$376,2,FALSE)</f>
        <v>230103</v>
      </c>
      <c r="N60" s="12" t="str">
        <f>LEFT(MID(data_reporte_sis!W60,1,3)&amp;"."&amp;MID(data_reporte_sis!W60,4,2),5)</f>
        <v>K72.9</v>
      </c>
      <c r="O60" s="12" t="str">
        <f>VLOOKUP(data_reporte_sis!Y60,dimensiones!$P$2:$Q$4,2,FALSE)</f>
        <v>02</v>
      </c>
      <c r="P60" s="12" t="str">
        <f t="shared" si="4"/>
        <v>K72.9</v>
      </c>
      <c r="Q60" s="12" t="str">
        <f t="shared" si="5"/>
        <v>02</v>
      </c>
      <c r="R60" s="12" t="str">
        <f>TEXT(data_reporte_sis!E60,"YYYYMMDD")</f>
        <v>20181114</v>
      </c>
      <c r="S60" s="12" t="str">
        <f>TEXT(data_reporte_sis!F60,"YYYYMMDD")</f>
        <v>20181114</v>
      </c>
    </row>
    <row r="61" spans="1:19" x14ac:dyDescent="0.25">
      <c r="A61" t="str">
        <f>data_reporte_sis!C61&amp;VLOOKUP(data_reporte_sis!$D61,dimensiones!$A$2:$B$13,2,FALSE)</f>
        <v>201811</v>
      </c>
      <c r="B61" s="5" t="str">
        <f>VLOOKUP(data_reporte_sis!J61,dimensiones!$D$2:$E$260,2,FALSE)</f>
        <v>00001291</v>
      </c>
      <c r="C61" t="str">
        <f t="shared" si="3"/>
        <v>00001291</v>
      </c>
      <c r="D61" t="str">
        <f>VLOOKUP(data_reporte_sis!J61,dimensiones!$D$2:$E$260,2,FALSE)</f>
        <v>00001291</v>
      </c>
      <c r="E61" s="5" t="s">
        <v>1425</v>
      </c>
      <c r="F61">
        <f>data_reporte_sis!P61</f>
        <v>794945</v>
      </c>
      <c r="G61" s="12">
        <f>VLOOKUP(data_reporte_sis!O61,dimensiones!$G$2:$H$6,2,FALSE)</f>
        <v>1</v>
      </c>
      <c r="H61" s="12" t="str">
        <f>TEXT(data_reporte_sis!P61,"00000000")</f>
        <v>00794945</v>
      </c>
      <c r="I61" s="12">
        <f>VLOOKUP(data_reporte_sis!U61,dimensiones!$J$2:$K$3,2,FALSE)</f>
        <v>1</v>
      </c>
      <c r="J61" s="12" t="str">
        <f>TEXT(data_reporte_sis!S61,"00")&amp;"-"&amp;LOWER(data_reporte_sis!T61)</f>
        <v>45-a</v>
      </c>
      <c r="K61" s="12">
        <f>VLOOKUP(data_reporte_sis!AD61,dimensiones!$M$2:$N$376,2,FALSE)</f>
        <v>220000</v>
      </c>
      <c r="L61" s="12" t="str">
        <f>VLOOKUP(data_reporte_sis!N61,dimensiones!$D$2:$E$260,2,FALSE)</f>
        <v>00001232</v>
      </c>
      <c r="M61" s="12">
        <f>VLOOKUP(data_reporte_sis!AE61,dimensiones!$M$2:$N$376,2,FALSE)</f>
        <v>230103</v>
      </c>
      <c r="N61" s="12" t="str">
        <f>LEFT(MID(data_reporte_sis!W61,1,3)&amp;"."&amp;MID(data_reporte_sis!W61,4,2),5)</f>
        <v>K70.3</v>
      </c>
      <c r="O61" s="12" t="str">
        <f>VLOOKUP(data_reporte_sis!Y61,dimensiones!$P$2:$Q$4,2,FALSE)</f>
        <v>02</v>
      </c>
      <c r="P61" s="12" t="str">
        <f t="shared" si="4"/>
        <v>K70.3</v>
      </c>
      <c r="Q61" s="12" t="str">
        <f t="shared" si="5"/>
        <v>02</v>
      </c>
      <c r="R61" s="12" t="str">
        <f>TEXT(data_reporte_sis!E61,"YYYYMMDD")</f>
        <v>20181114</v>
      </c>
      <c r="S61" s="12" t="str">
        <f>TEXT(data_reporte_sis!F61,"YYYYMMDD")</f>
        <v>20181114</v>
      </c>
    </row>
    <row r="62" spans="1:19" x14ac:dyDescent="0.25">
      <c r="A62" t="str">
        <f>data_reporte_sis!C62&amp;VLOOKUP(data_reporte_sis!$D62,dimensiones!$A$2:$B$13,2,FALSE)</f>
        <v>201811</v>
      </c>
      <c r="B62" s="5" t="str">
        <f>VLOOKUP(data_reporte_sis!J62,dimensiones!$D$2:$E$260,2,FALSE)</f>
        <v>00001291</v>
      </c>
      <c r="C62" t="str">
        <f t="shared" si="3"/>
        <v>00001291</v>
      </c>
      <c r="D62" t="str">
        <f>VLOOKUP(data_reporte_sis!J62,dimensiones!$D$2:$E$260,2,FALSE)</f>
        <v>00001291</v>
      </c>
      <c r="E62" s="5" t="s">
        <v>1425</v>
      </c>
      <c r="F62">
        <f>data_reporte_sis!P62</f>
        <v>6773111</v>
      </c>
      <c r="G62" s="12">
        <f>VLOOKUP(data_reporte_sis!O62,dimensiones!$G$2:$H$6,2,FALSE)</f>
        <v>1</v>
      </c>
      <c r="H62" s="12" t="str">
        <f>TEXT(data_reporte_sis!P62,"00000000")</f>
        <v>06773111</v>
      </c>
      <c r="I62" s="12">
        <f>VLOOKUP(data_reporte_sis!U62,dimensiones!$J$2:$K$3,2,FALSE)</f>
        <v>2</v>
      </c>
      <c r="J62" s="12" t="str">
        <f>TEXT(data_reporte_sis!S62,"00")&amp;"-"&amp;LOWER(data_reporte_sis!T62)</f>
        <v>49-a</v>
      </c>
      <c r="K62" s="12">
        <f>VLOOKUP(data_reporte_sis!AD62,dimensiones!$M$2:$N$376,2,FALSE)</f>
        <v>220000</v>
      </c>
      <c r="L62" s="12" t="str">
        <f>VLOOKUP(data_reporte_sis!N62,dimensiones!$D$2:$E$260,2,FALSE)</f>
        <v>00001232</v>
      </c>
      <c r="M62" s="12">
        <f>VLOOKUP(data_reporte_sis!AE62,dimensiones!$M$2:$N$376,2,FALSE)</f>
        <v>220000</v>
      </c>
      <c r="N62" s="12" t="str">
        <f>LEFT(MID(data_reporte_sis!W62,1,3)&amp;"."&amp;MID(data_reporte_sis!W62,4,2),5)</f>
        <v>M19.9</v>
      </c>
      <c r="O62" s="12" t="str">
        <f>VLOOKUP(data_reporte_sis!Y62,dimensiones!$P$2:$Q$4,2,FALSE)</f>
        <v>02</v>
      </c>
      <c r="P62" s="12" t="str">
        <f t="shared" si="4"/>
        <v>M19.9</v>
      </c>
      <c r="Q62" s="12" t="str">
        <f t="shared" si="5"/>
        <v>02</v>
      </c>
      <c r="R62" s="12" t="str">
        <f>TEXT(data_reporte_sis!E62,"YYYYMMDD")</f>
        <v>20181114</v>
      </c>
      <c r="S62" s="12" t="str">
        <f>TEXT(data_reporte_sis!F62,"YYYYMMDD")</f>
        <v>20181114</v>
      </c>
    </row>
    <row r="63" spans="1:19" x14ac:dyDescent="0.25">
      <c r="A63" t="str">
        <f>data_reporte_sis!C63&amp;VLOOKUP(data_reporte_sis!$D63,dimensiones!$A$2:$B$13,2,FALSE)</f>
        <v>201811</v>
      </c>
      <c r="B63" s="5" t="str">
        <f>VLOOKUP(data_reporte_sis!J63,dimensiones!$D$2:$E$260,2,FALSE)</f>
        <v>00001291</v>
      </c>
      <c r="C63" t="str">
        <f t="shared" si="3"/>
        <v>00001291</v>
      </c>
      <c r="D63" t="str">
        <f>VLOOKUP(data_reporte_sis!J63,dimensiones!$D$2:$E$260,2,FALSE)</f>
        <v>00001291</v>
      </c>
      <c r="E63" s="5" t="s">
        <v>1425</v>
      </c>
      <c r="F63">
        <f>data_reporte_sis!P63</f>
        <v>76096735</v>
      </c>
      <c r="G63" s="12">
        <f>VLOOKUP(data_reporte_sis!O63,dimensiones!$G$2:$H$6,2,FALSE)</f>
        <v>1</v>
      </c>
      <c r="H63" s="12" t="str">
        <f>TEXT(data_reporte_sis!P63,"00000000")</f>
        <v>76096735</v>
      </c>
      <c r="I63" s="12">
        <f>VLOOKUP(data_reporte_sis!U63,dimensiones!$J$2:$K$3,2,FALSE)</f>
        <v>2</v>
      </c>
      <c r="J63" s="12" t="str">
        <f>TEXT(data_reporte_sis!S63,"00")&amp;"-"&amp;LOWER(data_reporte_sis!T63)</f>
        <v>21-a</v>
      </c>
      <c r="K63" s="12">
        <f>VLOOKUP(data_reporte_sis!AD63,dimensiones!$M$2:$N$376,2,FALSE)</f>
        <v>220000</v>
      </c>
      <c r="L63" s="12" t="str">
        <f>VLOOKUP(data_reporte_sis!N63,dimensiones!$D$2:$E$260,2,FALSE)</f>
        <v>00001231</v>
      </c>
      <c r="M63" s="12">
        <f>VLOOKUP(data_reporte_sis!AE63,dimensiones!$M$2:$N$376,2,FALSE)</f>
        <v>220000</v>
      </c>
      <c r="N63" s="12" t="str">
        <f>LEFT(MID(data_reporte_sis!W63,1,3)&amp;"."&amp;MID(data_reporte_sis!W63,4,2),5)</f>
        <v>O60.1</v>
      </c>
      <c r="O63" s="12" t="str">
        <f>VLOOKUP(data_reporte_sis!Y63,dimensiones!$P$2:$Q$4,2,FALSE)</f>
        <v>01</v>
      </c>
      <c r="P63" s="12" t="str">
        <f t="shared" si="4"/>
        <v>O60.1</v>
      </c>
      <c r="Q63" s="12" t="str">
        <f t="shared" si="5"/>
        <v>01</v>
      </c>
      <c r="R63" s="12" t="str">
        <f>TEXT(data_reporte_sis!E63,"YYYYMMDD")</f>
        <v>20181114</v>
      </c>
      <c r="S63" s="12" t="str">
        <f>TEXT(data_reporte_sis!F63,"YYYYMMDD")</f>
        <v>20181114</v>
      </c>
    </row>
    <row r="64" spans="1:19" x14ac:dyDescent="0.25">
      <c r="A64" t="str">
        <f>data_reporte_sis!C64&amp;VLOOKUP(data_reporte_sis!$D64,dimensiones!$A$2:$B$13,2,FALSE)</f>
        <v>201811</v>
      </c>
      <c r="B64" s="5" t="str">
        <f>VLOOKUP(data_reporte_sis!J64,dimensiones!$D$2:$E$260,2,FALSE)</f>
        <v>00001291</v>
      </c>
      <c r="C64" t="str">
        <f t="shared" si="3"/>
        <v>00001291</v>
      </c>
      <c r="D64" t="str">
        <f>VLOOKUP(data_reporte_sis!J64,dimensiones!$D$2:$E$260,2,FALSE)</f>
        <v>00001291</v>
      </c>
      <c r="E64" s="5" t="s">
        <v>1425</v>
      </c>
      <c r="F64">
        <f>data_reporte_sis!P64</f>
        <v>454267</v>
      </c>
      <c r="G64" s="12">
        <f>VLOOKUP(data_reporte_sis!O64,dimensiones!$G$2:$H$6,2,FALSE)</f>
        <v>1</v>
      </c>
      <c r="H64" s="12" t="str">
        <f>TEXT(data_reporte_sis!P64,"00000000")</f>
        <v>00454267</v>
      </c>
      <c r="I64" s="12">
        <f>VLOOKUP(data_reporte_sis!U64,dimensiones!$J$2:$K$3,2,FALSE)</f>
        <v>2</v>
      </c>
      <c r="J64" s="12" t="str">
        <f>TEXT(data_reporte_sis!S64,"00")&amp;"-"&amp;LOWER(data_reporte_sis!T64)</f>
        <v>56-a</v>
      </c>
      <c r="K64" s="12">
        <f>VLOOKUP(data_reporte_sis!AD64,dimensiones!$M$2:$N$376,2,FALSE)</f>
        <v>220000</v>
      </c>
      <c r="L64" s="12" t="str">
        <f>VLOOKUP(data_reporte_sis!N64,dimensiones!$D$2:$E$260,2,FALSE)</f>
        <v>00001232</v>
      </c>
      <c r="M64" s="12">
        <f>VLOOKUP(data_reporte_sis!AE64,dimensiones!$M$2:$N$376,2,FALSE)</f>
        <v>220000</v>
      </c>
      <c r="N64" s="12" t="str">
        <f>LEFT(MID(data_reporte_sis!W64,1,3)&amp;"."&amp;MID(data_reporte_sis!W64,4,2),5)</f>
        <v>C50.9</v>
      </c>
      <c r="O64" s="12" t="str">
        <f>VLOOKUP(data_reporte_sis!Y64,dimensiones!$P$2:$Q$4,2,FALSE)</f>
        <v>01</v>
      </c>
      <c r="P64" s="12" t="str">
        <f t="shared" si="4"/>
        <v>C50.9</v>
      </c>
      <c r="Q64" s="12" t="str">
        <f t="shared" si="5"/>
        <v>01</v>
      </c>
      <c r="R64" s="12" t="str">
        <f>TEXT(data_reporte_sis!E64,"YYYYMMDD")</f>
        <v>20181114</v>
      </c>
      <c r="S64" s="12" t="str">
        <f>TEXT(data_reporte_sis!F64,"YYYYMMDD")</f>
        <v>20181114</v>
      </c>
    </row>
    <row r="65" spans="1:19" x14ac:dyDescent="0.25">
      <c r="A65" t="str">
        <f>data_reporte_sis!C65&amp;VLOOKUP(data_reporte_sis!$D65,dimensiones!$A$2:$B$13,2,FALSE)</f>
        <v>201811</v>
      </c>
      <c r="B65" s="5" t="str">
        <f>VLOOKUP(data_reporte_sis!J65,dimensiones!$D$2:$E$260,2,FALSE)</f>
        <v>00001291</v>
      </c>
      <c r="C65" t="str">
        <f t="shared" si="3"/>
        <v>00001291</v>
      </c>
      <c r="D65" t="str">
        <f>VLOOKUP(data_reporte_sis!J65,dimensiones!$D$2:$E$260,2,FALSE)</f>
        <v>00001291</v>
      </c>
      <c r="E65" s="5" t="s">
        <v>1425</v>
      </c>
      <c r="F65">
        <f>data_reporte_sis!P65</f>
        <v>4807549</v>
      </c>
      <c r="G65" s="12">
        <f>VLOOKUP(data_reporte_sis!O65,dimensiones!$G$2:$H$6,2,FALSE)</f>
        <v>1</v>
      </c>
      <c r="H65" s="12" t="str">
        <f>TEXT(data_reporte_sis!P65,"00000000")</f>
        <v>04807549</v>
      </c>
      <c r="I65" s="12">
        <f>VLOOKUP(data_reporte_sis!U65,dimensiones!$J$2:$K$3,2,FALSE)</f>
        <v>2</v>
      </c>
      <c r="J65" s="12" t="str">
        <f>TEXT(data_reporte_sis!S65,"00")&amp;"-"&amp;LOWER(data_reporte_sis!T65)</f>
        <v>60-a</v>
      </c>
      <c r="K65" s="12">
        <f>VLOOKUP(data_reporte_sis!AD65,dimensiones!$M$2:$N$376,2,FALSE)</f>
        <v>220000</v>
      </c>
      <c r="L65" s="12" t="str">
        <f>VLOOKUP(data_reporte_sis!N65,dimensiones!$D$2:$E$260,2,FALSE)</f>
        <v>00001231</v>
      </c>
      <c r="M65" s="12">
        <f>VLOOKUP(data_reporte_sis!AE65,dimensiones!$M$2:$N$376,2,FALSE)</f>
        <v>220000</v>
      </c>
      <c r="N65" s="12" t="str">
        <f>LEFT(MID(data_reporte_sis!W65,1,3)&amp;"."&amp;MID(data_reporte_sis!W65,4,2),5)</f>
        <v>G60.9</v>
      </c>
      <c r="O65" s="12" t="str">
        <f>VLOOKUP(data_reporte_sis!Y65,dimensiones!$P$2:$Q$4,2,FALSE)</f>
        <v>01</v>
      </c>
      <c r="P65" s="12" t="str">
        <f t="shared" si="4"/>
        <v>G60.9</v>
      </c>
      <c r="Q65" s="12" t="str">
        <f t="shared" si="5"/>
        <v>01</v>
      </c>
      <c r="R65" s="12" t="str">
        <f>TEXT(data_reporte_sis!E65,"YYYYMMDD")</f>
        <v>20181115</v>
      </c>
      <c r="S65" s="12" t="str">
        <f>TEXT(data_reporte_sis!F65,"YYYYMMDD")</f>
        <v>20181115</v>
      </c>
    </row>
    <row r="66" spans="1:19" x14ac:dyDescent="0.25">
      <c r="A66" t="str">
        <f>data_reporte_sis!C66&amp;VLOOKUP(data_reporte_sis!$D66,dimensiones!$A$2:$B$13,2,FALSE)</f>
        <v>201811</v>
      </c>
      <c r="B66" s="5" t="str">
        <f>VLOOKUP(data_reporte_sis!J66,dimensiones!$D$2:$E$260,2,FALSE)</f>
        <v>00001291</v>
      </c>
      <c r="C66" t="str">
        <f t="shared" si="3"/>
        <v>00001291</v>
      </c>
      <c r="D66" t="str">
        <f>VLOOKUP(data_reporte_sis!J66,dimensiones!$D$2:$E$260,2,FALSE)</f>
        <v>00001291</v>
      </c>
      <c r="E66" s="5" t="s">
        <v>1425</v>
      </c>
      <c r="F66">
        <f>data_reporte_sis!P66</f>
        <v>29256537</v>
      </c>
      <c r="G66" s="12">
        <f>VLOOKUP(data_reporte_sis!O66,dimensiones!$G$2:$H$6,2,FALSE)</f>
        <v>1</v>
      </c>
      <c r="H66" s="12" t="str">
        <f>TEXT(data_reporte_sis!P66,"00000000")</f>
        <v>29256537</v>
      </c>
      <c r="I66" s="12">
        <f>VLOOKUP(data_reporte_sis!U66,dimensiones!$J$2:$K$3,2,FALSE)</f>
        <v>2</v>
      </c>
      <c r="J66" s="12" t="str">
        <f>TEXT(data_reporte_sis!S66,"00")&amp;"-"&amp;LOWER(data_reporte_sis!T66)</f>
        <v>57-a</v>
      </c>
      <c r="K66" s="12">
        <f>VLOOKUP(data_reporte_sis!AD66,dimensiones!$M$2:$N$376,2,FALSE)</f>
        <v>220000</v>
      </c>
      <c r="L66" s="12" t="str">
        <f>VLOOKUP(data_reporte_sis!N66,dimensiones!$D$2:$E$260,2,FALSE)</f>
        <v>00001232</v>
      </c>
      <c r="M66" s="12">
        <f>VLOOKUP(data_reporte_sis!AE66,dimensiones!$M$2:$N$376,2,FALSE)</f>
        <v>220000</v>
      </c>
      <c r="N66" s="12" t="str">
        <f>LEFT(MID(data_reporte_sis!W66,1,3)&amp;"."&amp;MID(data_reporte_sis!W66,4,2),5)</f>
        <v>H81.1</v>
      </c>
      <c r="O66" s="12" t="str">
        <f>VLOOKUP(data_reporte_sis!Y66,dimensiones!$P$2:$Q$4,2,FALSE)</f>
        <v>01</v>
      </c>
      <c r="P66" s="12" t="str">
        <f t="shared" si="4"/>
        <v>H81.1</v>
      </c>
      <c r="Q66" s="12" t="str">
        <f t="shared" si="5"/>
        <v>01</v>
      </c>
      <c r="R66" s="12" t="str">
        <f>TEXT(data_reporte_sis!E66,"YYYYMMDD")</f>
        <v>20181115</v>
      </c>
      <c r="S66" s="12" t="str">
        <f>TEXT(data_reporte_sis!F66,"YYYYMMDD")</f>
        <v>20181115</v>
      </c>
    </row>
    <row r="67" spans="1:19" x14ac:dyDescent="0.25">
      <c r="A67" t="str">
        <f>data_reporte_sis!C67&amp;VLOOKUP(data_reporte_sis!$D67,dimensiones!$A$2:$B$13,2,FALSE)</f>
        <v>201811</v>
      </c>
      <c r="B67" s="5" t="str">
        <f>VLOOKUP(data_reporte_sis!J67,dimensiones!$D$2:$E$260,2,FALSE)</f>
        <v>00001291</v>
      </c>
      <c r="C67" t="str">
        <f t="shared" si="3"/>
        <v>00001291</v>
      </c>
      <c r="D67" t="str">
        <f>VLOOKUP(data_reporte_sis!J67,dimensiones!$D$2:$E$260,2,FALSE)</f>
        <v>00001291</v>
      </c>
      <c r="E67" s="5" t="s">
        <v>1425</v>
      </c>
      <c r="F67">
        <f>data_reporte_sis!P67</f>
        <v>29538197</v>
      </c>
      <c r="G67" s="12">
        <f>VLOOKUP(data_reporte_sis!O67,dimensiones!$G$2:$H$6,2,FALSE)</f>
        <v>1</v>
      </c>
      <c r="H67" s="12" t="str">
        <f>TEXT(data_reporte_sis!P67,"00000000")</f>
        <v>29538197</v>
      </c>
      <c r="I67" s="12">
        <f>VLOOKUP(data_reporte_sis!U67,dimensiones!$J$2:$K$3,2,FALSE)</f>
        <v>2</v>
      </c>
      <c r="J67" s="12" t="str">
        <f>TEXT(data_reporte_sis!S67,"00")&amp;"-"&amp;LOWER(data_reporte_sis!T67)</f>
        <v>49-a</v>
      </c>
      <c r="K67" s="12">
        <f>VLOOKUP(data_reporte_sis!AD67,dimensiones!$M$2:$N$376,2,FALSE)</f>
        <v>220000</v>
      </c>
      <c r="L67" s="12" t="str">
        <f>VLOOKUP(data_reporte_sis!N67,dimensiones!$D$2:$E$260,2,FALSE)</f>
        <v>00001231</v>
      </c>
      <c r="M67" s="12">
        <f>VLOOKUP(data_reporte_sis!AE67,dimensiones!$M$2:$N$376,2,FALSE)</f>
        <v>220000</v>
      </c>
      <c r="N67" s="12" t="str">
        <f>LEFT(MID(data_reporte_sis!W67,1,3)&amp;"."&amp;MID(data_reporte_sis!W67,4,2),5)</f>
        <v>M77.3</v>
      </c>
      <c r="O67" s="12" t="str">
        <f>VLOOKUP(data_reporte_sis!Y67,dimensiones!$P$2:$Q$4,2,FALSE)</f>
        <v>01</v>
      </c>
      <c r="P67" s="12" t="str">
        <f t="shared" si="4"/>
        <v>M77.3</v>
      </c>
      <c r="Q67" s="12" t="str">
        <f t="shared" si="5"/>
        <v>01</v>
      </c>
      <c r="R67" s="12" t="str">
        <f>TEXT(data_reporte_sis!E67,"YYYYMMDD")</f>
        <v>20181115</v>
      </c>
      <c r="S67" s="12" t="str">
        <f>TEXT(data_reporte_sis!F67,"YYYYMMDD")</f>
        <v>20181115</v>
      </c>
    </row>
    <row r="68" spans="1:19" x14ac:dyDescent="0.25">
      <c r="A68" t="str">
        <f>data_reporte_sis!C68&amp;VLOOKUP(data_reporte_sis!$D68,dimensiones!$A$2:$B$13,2,FALSE)</f>
        <v>201811</v>
      </c>
      <c r="B68" s="5" t="str">
        <f>VLOOKUP(data_reporte_sis!J68,dimensiones!$D$2:$E$260,2,FALSE)</f>
        <v>00001291</v>
      </c>
      <c r="C68" t="str">
        <f t="shared" si="3"/>
        <v>00001291</v>
      </c>
      <c r="D68" t="str">
        <f>VLOOKUP(data_reporte_sis!J68,dimensiones!$D$2:$E$260,2,FALSE)</f>
        <v>00001291</v>
      </c>
      <c r="E68" s="5" t="s">
        <v>1425</v>
      </c>
      <c r="F68">
        <f>data_reporte_sis!P68</f>
        <v>29538197</v>
      </c>
      <c r="G68" s="12">
        <f>VLOOKUP(data_reporte_sis!O68,dimensiones!$G$2:$H$6,2,FALSE)</f>
        <v>1</v>
      </c>
      <c r="H68" s="12" t="str">
        <f>TEXT(data_reporte_sis!P68,"00000000")</f>
        <v>29538197</v>
      </c>
      <c r="I68" s="12">
        <f>VLOOKUP(data_reporte_sis!U68,dimensiones!$J$2:$K$3,2,FALSE)</f>
        <v>2</v>
      </c>
      <c r="J68" s="12" t="str">
        <f>TEXT(data_reporte_sis!S68,"00")&amp;"-"&amp;LOWER(data_reporte_sis!T68)</f>
        <v>49-a</v>
      </c>
      <c r="K68" s="12">
        <f>VLOOKUP(data_reporte_sis!AD68,dimensiones!$M$2:$N$376,2,FALSE)</f>
        <v>220000</v>
      </c>
      <c r="L68" s="12" t="str">
        <f>VLOOKUP(data_reporte_sis!N68,dimensiones!$D$2:$E$260,2,FALSE)</f>
        <v>00001231</v>
      </c>
      <c r="M68" s="12">
        <f>VLOOKUP(data_reporte_sis!AE68,dimensiones!$M$2:$N$376,2,FALSE)</f>
        <v>220000</v>
      </c>
      <c r="N68" s="12" t="str">
        <f>LEFT(MID(data_reporte_sis!W68,1,3)&amp;"."&amp;MID(data_reporte_sis!W68,4,2),5)</f>
        <v>I10.X</v>
      </c>
      <c r="O68" s="12" t="str">
        <f>VLOOKUP(data_reporte_sis!Y68,dimensiones!$P$2:$Q$4,2,FALSE)</f>
        <v>02</v>
      </c>
      <c r="P68" s="12" t="str">
        <f t="shared" si="4"/>
        <v>I10.X</v>
      </c>
      <c r="Q68" s="12" t="str">
        <f t="shared" si="5"/>
        <v>02</v>
      </c>
      <c r="R68" s="12" t="str">
        <f>TEXT(data_reporte_sis!E68,"YYYYMMDD")</f>
        <v>20181115</v>
      </c>
      <c r="S68" s="12" t="str">
        <f>TEXT(data_reporte_sis!F68,"YYYYMMDD")</f>
        <v>20181115</v>
      </c>
    </row>
    <row r="69" spans="1:19" x14ac:dyDescent="0.25">
      <c r="A69" t="str">
        <f>data_reporte_sis!C69&amp;VLOOKUP(data_reporte_sis!$D69,dimensiones!$A$2:$B$13,2,FALSE)</f>
        <v>201811</v>
      </c>
      <c r="B69" s="5" t="str">
        <f>VLOOKUP(data_reporte_sis!J69,dimensiones!$D$2:$E$260,2,FALSE)</f>
        <v>00001291</v>
      </c>
      <c r="C69" t="str">
        <f t="shared" si="3"/>
        <v>00001291</v>
      </c>
      <c r="D69" t="str">
        <f>VLOOKUP(data_reporte_sis!J69,dimensiones!$D$2:$E$260,2,FALSE)</f>
        <v>00001291</v>
      </c>
      <c r="E69" s="5" t="s">
        <v>1425</v>
      </c>
      <c r="F69">
        <f>data_reporte_sis!P69</f>
        <v>29696563</v>
      </c>
      <c r="G69" s="12">
        <f>VLOOKUP(data_reporte_sis!O69,dimensiones!$G$2:$H$6,2,FALSE)</f>
        <v>1</v>
      </c>
      <c r="H69" s="12" t="str">
        <f>TEXT(data_reporte_sis!P69,"00000000")</f>
        <v>29696563</v>
      </c>
      <c r="I69" s="12">
        <f>VLOOKUP(data_reporte_sis!U69,dimensiones!$J$2:$K$3,2,FALSE)</f>
        <v>2</v>
      </c>
      <c r="J69" s="12" t="str">
        <f>TEXT(data_reporte_sis!S69,"00")&amp;"-"&amp;LOWER(data_reporte_sis!T69)</f>
        <v>47-a</v>
      </c>
      <c r="K69" s="12">
        <f>VLOOKUP(data_reporte_sis!AD69,dimensiones!$M$2:$N$376,2,FALSE)</f>
        <v>220000</v>
      </c>
      <c r="L69" s="12" t="str">
        <f>VLOOKUP(data_reporte_sis!N69,dimensiones!$D$2:$E$260,2,FALSE)</f>
        <v>00001231</v>
      </c>
      <c r="M69" s="12">
        <f>VLOOKUP(data_reporte_sis!AE69,dimensiones!$M$2:$N$376,2,FALSE)</f>
        <v>220000</v>
      </c>
      <c r="N69" s="12" t="str">
        <f>LEFT(MID(data_reporte_sis!W69,1,3)&amp;"."&amp;MID(data_reporte_sis!W69,4,2),5)</f>
        <v>N92.0</v>
      </c>
      <c r="O69" s="12" t="str">
        <f>VLOOKUP(data_reporte_sis!Y69,dimensiones!$P$2:$Q$4,2,FALSE)</f>
        <v>01</v>
      </c>
      <c r="P69" s="12" t="str">
        <f t="shared" si="4"/>
        <v>N92.0</v>
      </c>
      <c r="Q69" s="12" t="str">
        <f t="shared" si="5"/>
        <v>01</v>
      </c>
      <c r="R69" s="12" t="str">
        <f>TEXT(data_reporte_sis!E69,"YYYYMMDD")</f>
        <v>20181115</v>
      </c>
      <c r="S69" s="12" t="str">
        <f>TEXT(data_reporte_sis!F69,"YYYYMMDD")</f>
        <v>20181115</v>
      </c>
    </row>
    <row r="70" spans="1:19" x14ac:dyDescent="0.25">
      <c r="A70" t="str">
        <f>data_reporte_sis!C70&amp;VLOOKUP(data_reporte_sis!$D70,dimensiones!$A$2:$B$13,2,FALSE)</f>
        <v>201811</v>
      </c>
      <c r="B70" s="5" t="str">
        <f>VLOOKUP(data_reporte_sis!J70,dimensiones!$D$2:$E$260,2,FALSE)</f>
        <v>00001291</v>
      </c>
      <c r="C70" t="str">
        <f t="shared" si="3"/>
        <v>00001291</v>
      </c>
      <c r="D70" t="str">
        <f>VLOOKUP(data_reporte_sis!J70,dimensiones!$D$2:$E$260,2,FALSE)</f>
        <v>00001291</v>
      </c>
      <c r="E70" s="5" t="s">
        <v>1425</v>
      </c>
      <c r="F70">
        <f>data_reporte_sis!P70</f>
        <v>29696563</v>
      </c>
      <c r="G70" s="12">
        <f>VLOOKUP(data_reporte_sis!O70,dimensiones!$G$2:$H$6,2,FALSE)</f>
        <v>1</v>
      </c>
      <c r="H70" s="12" t="str">
        <f>TEXT(data_reporte_sis!P70,"00000000")</f>
        <v>29696563</v>
      </c>
      <c r="I70" s="12">
        <f>VLOOKUP(data_reporte_sis!U70,dimensiones!$J$2:$K$3,2,FALSE)</f>
        <v>2</v>
      </c>
      <c r="J70" s="12" t="str">
        <f>TEXT(data_reporte_sis!S70,"00")&amp;"-"&amp;LOWER(data_reporte_sis!T70)</f>
        <v>47-a</v>
      </c>
      <c r="K70" s="12">
        <f>VLOOKUP(data_reporte_sis!AD70,dimensiones!$M$2:$N$376,2,FALSE)</f>
        <v>220000</v>
      </c>
      <c r="L70" s="12" t="str">
        <f>VLOOKUP(data_reporte_sis!N70,dimensiones!$D$2:$E$260,2,FALSE)</f>
        <v>00001231</v>
      </c>
      <c r="M70" s="12">
        <f>VLOOKUP(data_reporte_sis!AE70,dimensiones!$M$2:$N$376,2,FALSE)</f>
        <v>220000</v>
      </c>
      <c r="N70" s="12" t="str">
        <f>LEFT(MID(data_reporte_sis!W70,1,3)&amp;"."&amp;MID(data_reporte_sis!W70,4,2),5)</f>
        <v>D25.9</v>
      </c>
      <c r="O70" s="12" t="str">
        <f>VLOOKUP(data_reporte_sis!Y70,dimensiones!$P$2:$Q$4,2,FALSE)</f>
        <v>01</v>
      </c>
      <c r="P70" s="12" t="str">
        <f t="shared" si="4"/>
        <v>D25.9</v>
      </c>
      <c r="Q70" s="12" t="str">
        <f t="shared" si="5"/>
        <v>01</v>
      </c>
      <c r="R70" s="12" t="str">
        <f>TEXT(data_reporte_sis!E70,"YYYYMMDD")</f>
        <v>20181115</v>
      </c>
      <c r="S70" s="12" t="str">
        <f>TEXT(data_reporte_sis!F70,"YYYYMMDD")</f>
        <v>20181115</v>
      </c>
    </row>
    <row r="71" spans="1:19" x14ac:dyDescent="0.25">
      <c r="A71" t="str">
        <f>data_reporte_sis!C71&amp;VLOOKUP(data_reporte_sis!$D71,dimensiones!$A$2:$B$13,2,FALSE)</f>
        <v>201811</v>
      </c>
      <c r="B71" s="5" t="str">
        <f>VLOOKUP(data_reporte_sis!J71,dimensiones!$D$2:$E$260,2,FALSE)</f>
        <v>00001291</v>
      </c>
      <c r="C71" t="str">
        <f t="shared" si="3"/>
        <v>00001291</v>
      </c>
      <c r="D71" t="str">
        <f>VLOOKUP(data_reporte_sis!J71,dimensiones!$D$2:$E$260,2,FALSE)</f>
        <v>00001291</v>
      </c>
      <c r="E71" s="5" t="s">
        <v>1425</v>
      </c>
      <c r="F71">
        <f>data_reporte_sis!P71</f>
        <v>29612470</v>
      </c>
      <c r="G71" s="12">
        <f>VLOOKUP(data_reporte_sis!O71,dimensiones!$G$2:$H$6,2,FALSE)</f>
        <v>1</v>
      </c>
      <c r="H71" s="12" t="str">
        <f>TEXT(data_reporte_sis!P71,"00000000")</f>
        <v>29612470</v>
      </c>
      <c r="I71" s="12">
        <f>VLOOKUP(data_reporte_sis!U71,dimensiones!$J$2:$K$3,2,FALSE)</f>
        <v>2</v>
      </c>
      <c r="J71" s="12" t="str">
        <f>TEXT(data_reporte_sis!S71,"00")&amp;"-"&amp;LOWER(data_reporte_sis!T71)</f>
        <v>45-a</v>
      </c>
      <c r="K71" s="12">
        <f>VLOOKUP(data_reporte_sis!AD71,dimensiones!$M$2:$N$376,2,FALSE)</f>
        <v>220000</v>
      </c>
      <c r="L71" s="12" t="str">
        <f>VLOOKUP(data_reporte_sis!N71,dimensiones!$D$2:$E$260,2,FALSE)</f>
        <v>00001232</v>
      </c>
      <c r="M71" s="12">
        <f>VLOOKUP(data_reporte_sis!AE71,dimensiones!$M$2:$N$376,2,FALSE)</f>
        <v>220000</v>
      </c>
      <c r="N71" s="12" t="str">
        <f>LEFT(MID(data_reporte_sis!W71,1,3)&amp;"."&amp;MID(data_reporte_sis!W71,4,2),5)</f>
        <v>N20.0</v>
      </c>
      <c r="O71" s="12" t="str">
        <f>VLOOKUP(data_reporte_sis!Y71,dimensiones!$P$2:$Q$4,2,FALSE)</f>
        <v>01</v>
      </c>
      <c r="P71" s="12" t="str">
        <f t="shared" si="4"/>
        <v>N20.0</v>
      </c>
      <c r="Q71" s="12" t="str">
        <f t="shared" si="5"/>
        <v>01</v>
      </c>
      <c r="R71" s="12" t="str">
        <f>TEXT(data_reporte_sis!E71,"YYYYMMDD")</f>
        <v>20181116</v>
      </c>
      <c r="S71" s="12" t="str">
        <f>TEXT(data_reporte_sis!F71,"YYYYMMDD")</f>
        <v>20181116</v>
      </c>
    </row>
    <row r="72" spans="1:19" x14ac:dyDescent="0.25">
      <c r="A72" t="str">
        <f>data_reporte_sis!C72&amp;VLOOKUP(data_reporte_sis!$D72,dimensiones!$A$2:$B$13,2,FALSE)</f>
        <v>201811</v>
      </c>
      <c r="B72" s="5" t="str">
        <f>VLOOKUP(data_reporte_sis!J72,dimensiones!$D$2:$E$260,2,FALSE)</f>
        <v>00001291</v>
      </c>
      <c r="C72" t="str">
        <f t="shared" si="3"/>
        <v>00001291</v>
      </c>
      <c r="D72" t="str">
        <f>VLOOKUP(data_reporte_sis!J72,dimensiones!$D$2:$E$260,2,FALSE)</f>
        <v>00001291</v>
      </c>
      <c r="E72" s="5" t="s">
        <v>1425</v>
      </c>
      <c r="F72">
        <f>data_reporte_sis!P72</f>
        <v>47269359</v>
      </c>
      <c r="G72" s="12">
        <f>VLOOKUP(data_reporte_sis!O72,dimensiones!$G$2:$H$6,2,FALSE)</f>
        <v>1</v>
      </c>
      <c r="H72" s="12" t="str">
        <f>TEXT(data_reporte_sis!P72,"00000000")</f>
        <v>47269359</v>
      </c>
      <c r="I72" s="12">
        <f>VLOOKUP(data_reporte_sis!U72,dimensiones!$J$2:$K$3,2,FALSE)</f>
        <v>2</v>
      </c>
      <c r="J72" s="12" t="str">
        <f>TEXT(data_reporte_sis!S72,"00")&amp;"-"&amp;LOWER(data_reporte_sis!T72)</f>
        <v>28-a</v>
      </c>
      <c r="K72" s="12">
        <f>VLOOKUP(data_reporte_sis!AD72,dimensiones!$M$2:$N$376,2,FALSE)</f>
        <v>220000</v>
      </c>
      <c r="L72" s="12" t="str">
        <f>VLOOKUP(data_reporte_sis!N72,dimensiones!$D$2:$E$260,2,FALSE)</f>
        <v>00001232</v>
      </c>
      <c r="M72" s="12">
        <f>VLOOKUP(data_reporte_sis!AE72,dimensiones!$M$2:$N$376,2,FALSE)</f>
        <v>220000</v>
      </c>
      <c r="N72" s="12" t="str">
        <f>LEFT(MID(data_reporte_sis!W72,1,3)&amp;"."&amp;MID(data_reporte_sis!W72,4,2),5)</f>
        <v>O47.1</v>
      </c>
      <c r="O72" s="12" t="str">
        <f>VLOOKUP(data_reporte_sis!Y72,dimensiones!$P$2:$Q$4,2,FALSE)</f>
        <v>01</v>
      </c>
      <c r="P72" s="12" t="str">
        <f t="shared" si="4"/>
        <v>O47.1</v>
      </c>
      <c r="Q72" s="12" t="str">
        <f t="shared" si="5"/>
        <v>01</v>
      </c>
      <c r="R72" s="12" t="str">
        <f>TEXT(data_reporte_sis!E72,"YYYYMMDD")</f>
        <v>20181116</v>
      </c>
      <c r="S72" s="12" t="str">
        <f>TEXT(data_reporte_sis!F72,"YYYYMMDD")</f>
        <v>20181116</v>
      </c>
    </row>
    <row r="73" spans="1:19" x14ac:dyDescent="0.25">
      <c r="A73" t="str">
        <f>data_reporte_sis!C73&amp;VLOOKUP(data_reporte_sis!$D73,dimensiones!$A$2:$B$13,2,FALSE)</f>
        <v>201811</v>
      </c>
      <c r="B73" s="5" t="str">
        <f>VLOOKUP(data_reporte_sis!J73,dimensiones!$D$2:$E$260,2,FALSE)</f>
        <v>00001291</v>
      </c>
      <c r="C73" t="str">
        <f t="shared" si="3"/>
        <v>00001291</v>
      </c>
      <c r="D73" t="str">
        <f>VLOOKUP(data_reporte_sis!J73,dimensiones!$D$2:$E$260,2,FALSE)</f>
        <v>00001291</v>
      </c>
      <c r="E73" s="5" t="s">
        <v>1425</v>
      </c>
      <c r="F73">
        <f>data_reporte_sis!P73</f>
        <v>29616655</v>
      </c>
      <c r="G73" s="12">
        <f>VLOOKUP(data_reporte_sis!O73,dimensiones!$G$2:$H$6,2,FALSE)</f>
        <v>1</v>
      </c>
      <c r="H73" s="12" t="str">
        <f>TEXT(data_reporte_sis!P73,"00000000")</f>
        <v>29616655</v>
      </c>
      <c r="I73" s="12">
        <f>VLOOKUP(data_reporte_sis!U73,dimensiones!$J$2:$K$3,2,FALSE)</f>
        <v>2</v>
      </c>
      <c r="J73" s="12" t="str">
        <f>TEXT(data_reporte_sis!S73,"00")&amp;"-"&amp;LOWER(data_reporte_sis!T73)</f>
        <v>45-a</v>
      </c>
      <c r="K73" s="12">
        <f>VLOOKUP(data_reporte_sis!AD73,dimensiones!$M$2:$N$376,2,FALSE)</f>
        <v>220000</v>
      </c>
      <c r="L73" s="12" t="str">
        <f>VLOOKUP(data_reporte_sis!N73,dimensiones!$D$2:$E$260,2,FALSE)</f>
        <v>00001232</v>
      </c>
      <c r="M73" s="12">
        <f>VLOOKUP(data_reporte_sis!AE73,dimensiones!$M$2:$N$376,2,FALSE)</f>
        <v>220000</v>
      </c>
      <c r="N73" s="12" t="str">
        <f>LEFT(MID(data_reporte_sis!W73,1,3)&amp;"."&amp;MID(data_reporte_sis!W73,4,2),5)</f>
        <v>M06.9</v>
      </c>
      <c r="O73" s="12" t="str">
        <f>VLOOKUP(data_reporte_sis!Y73,dimensiones!$P$2:$Q$4,2,FALSE)</f>
        <v>01</v>
      </c>
      <c r="P73" s="12" t="str">
        <f t="shared" si="4"/>
        <v>M06.9</v>
      </c>
      <c r="Q73" s="12" t="str">
        <f t="shared" si="5"/>
        <v>01</v>
      </c>
      <c r="R73" s="12" t="str">
        <f>TEXT(data_reporte_sis!E73,"YYYYMMDD")</f>
        <v>20181116</v>
      </c>
      <c r="S73" s="12" t="str">
        <f>TEXT(data_reporte_sis!F73,"YYYYMMDD")</f>
        <v>20181116</v>
      </c>
    </row>
    <row r="74" spans="1:19" x14ac:dyDescent="0.25">
      <c r="A74" t="str">
        <f>data_reporte_sis!C74&amp;VLOOKUP(data_reporte_sis!$D74,dimensiones!$A$2:$B$13,2,FALSE)</f>
        <v>201811</v>
      </c>
      <c r="B74" s="5" t="str">
        <f>VLOOKUP(data_reporte_sis!J74,dimensiones!$D$2:$E$260,2,FALSE)</f>
        <v>00001291</v>
      </c>
      <c r="C74" t="str">
        <f t="shared" si="3"/>
        <v>00001291</v>
      </c>
      <c r="D74" t="str">
        <f>VLOOKUP(data_reporte_sis!J74,dimensiones!$D$2:$E$260,2,FALSE)</f>
        <v>00001291</v>
      </c>
      <c r="E74" s="5" t="s">
        <v>1425</v>
      </c>
      <c r="F74">
        <f>data_reporte_sis!P74</f>
        <v>48090993</v>
      </c>
      <c r="G74" s="12">
        <f>VLOOKUP(data_reporte_sis!O74,dimensiones!$G$2:$H$6,2,FALSE)</f>
        <v>1</v>
      </c>
      <c r="H74" s="12" t="str">
        <f>TEXT(data_reporte_sis!P74,"00000000")</f>
        <v>48090993</v>
      </c>
      <c r="I74" s="12">
        <f>VLOOKUP(data_reporte_sis!U74,dimensiones!$J$2:$K$3,2,FALSE)</f>
        <v>2</v>
      </c>
      <c r="J74" s="12" t="str">
        <f>TEXT(data_reporte_sis!S74,"00")&amp;"-"&amp;LOWER(data_reporte_sis!T74)</f>
        <v>25-a</v>
      </c>
      <c r="K74" s="12">
        <f>VLOOKUP(data_reporte_sis!AD74,dimensiones!$M$2:$N$376,2,FALSE)</f>
        <v>220000</v>
      </c>
      <c r="L74" s="12" t="str">
        <f>VLOOKUP(data_reporte_sis!N74,dimensiones!$D$2:$E$260,2,FALSE)</f>
        <v>00001231</v>
      </c>
      <c r="M74" s="12">
        <f>VLOOKUP(data_reporte_sis!AE74,dimensiones!$M$2:$N$376,2,FALSE)</f>
        <v>220000</v>
      </c>
      <c r="N74" s="12" t="str">
        <f>LEFT(MID(data_reporte_sis!W74,1,3)&amp;"."&amp;MID(data_reporte_sis!W74,4,2),5)</f>
        <v>D24.X</v>
      </c>
      <c r="O74" s="12" t="str">
        <f>VLOOKUP(data_reporte_sis!Y74,dimensiones!$P$2:$Q$4,2,FALSE)</f>
        <v>01</v>
      </c>
      <c r="P74" s="12" t="str">
        <f t="shared" si="4"/>
        <v>D24.X</v>
      </c>
      <c r="Q74" s="12" t="str">
        <f t="shared" si="5"/>
        <v>01</v>
      </c>
      <c r="R74" s="12" t="str">
        <f>TEXT(data_reporte_sis!E74,"YYYYMMDD")</f>
        <v>20181116</v>
      </c>
      <c r="S74" s="12" t="str">
        <f>TEXT(data_reporte_sis!F74,"YYYYMMDD")</f>
        <v>20181116</v>
      </c>
    </row>
    <row r="75" spans="1:19" x14ac:dyDescent="0.25">
      <c r="A75" t="str">
        <f>data_reporte_sis!C75&amp;VLOOKUP(data_reporte_sis!$D75,dimensiones!$A$2:$B$13,2,FALSE)</f>
        <v>201811</v>
      </c>
      <c r="B75" s="5" t="str">
        <f>VLOOKUP(data_reporte_sis!J75,dimensiones!$D$2:$E$260,2,FALSE)</f>
        <v>00001291</v>
      </c>
      <c r="C75" t="str">
        <f t="shared" si="3"/>
        <v>00001291</v>
      </c>
      <c r="D75" t="str">
        <f>VLOOKUP(data_reporte_sis!J75,dimensiones!$D$2:$E$260,2,FALSE)</f>
        <v>00001291</v>
      </c>
      <c r="E75" s="5" t="s">
        <v>1425</v>
      </c>
      <c r="F75">
        <f>data_reporte_sis!P75</f>
        <v>29236171</v>
      </c>
      <c r="G75" s="12">
        <f>VLOOKUP(data_reporte_sis!O75,dimensiones!$G$2:$H$6,2,FALSE)</f>
        <v>1</v>
      </c>
      <c r="H75" s="12" t="str">
        <f>TEXT(data_reporte_sis!P75,"00000000")</f>
        <v>29236171</v>
      </c>
      <c r="I75" s="12">
        <f>VLOOKUP(data_reporte_sis!U75,dimensiones!$J$2:$K$3,2,FALSE)</f>
        <v>2</v>
      </c>
      <c r="J75" s="12" t="str">
        <f>TEXT(data_reporte_sis!S75,"00")&amp;"-"&amp;LOWER(data_reporte_sis!T75)</f>
        <v>84-a</v>
      </c>
      <c r="K75" s="12">
        <f>VLOOKUP(data_reporte_sis!AD75,dimensiones!$M$2:$N$376,2,FALSE)</f>
        <v>220000</v>
      </c>
      <c r="L75" s="12" t="str">
        <f>VLOOKUP(data_reporte_sis!N75,dimensiones!$D$2:$E$260,2,FALSE)</f>
        <v>00001231</v>
      </c>
      <c r="M75" s="12">
        <f>VLOOKUP(data_reporte_sis!AE75,dimensiones!$M$2:$N$376,2,FALSE)</f>
        <v>220000</v>
      </c>
      <c r="N75" s="12" t="str">
        <f>LEFT(MID(data_reporte_sis!W75,1,3)&amp;"."&amp;MID(data_reporte_sis!W75,4,2),5)</f>
        <v>C04.9</v>
      </c>
      <c r="O75" s="12" t="str">
        <f>VLOOKUP(data_reporte_sis!Y75,dimensiones!$P$2:$Q$4,2,FALSE)</f>
        <v>02</v>
      </c>
      <c r="P75" s="12" t="str">
        <f t="shared" si="4"/>
        <v>C04.9</v>
      </c>
      <c r="Q75" s="12" t="str">
        <f t="shared" si="5"/>
        <v>02</v>
      </c>
      <c r="R75" s="12" t="str">
        <f>TEXT(data_reporte_sis!E75,"YYYYMMDD")</f>
        <v>20181116</v>
      </c>
      <c r="S75" s="12" t="str">
        <f>TEXT(data_reporte_sis!F75,"YYYYMMDD")</f>
        <v>20181116</v>
      </c>
    </row>
    <row r="76" spans="1:19" x14ac:dyDescent="0.25">
      <c r="A76" t="str">
        <f>data_reporte_sis!C76&amp;VLOOKUP(data_reporte_sis!$D76,dimensiones!$A$2:$B$13,2,FALSE)</f>
        <v>201811</v>
      </c>
      <c r="B76" s="5" t="str">
        <f>VLOOKUP(data_reporte_sis!J76,dimensiones!$D$2:$E$260,2,FALSE)</f>
        <v>00001291</v>
      </c>
      <c r="C76" t="str">
        <f t="shared" si="3"/>
        <v>00001291</v>
      </c>
      <c r="D76" t="str">
        <f>VLOOKUP(data_reporte_sis!J76,dimensiones!$D$2:$E$260,2,FALSE)</f>
        <v>00001291</v>
      </c>
      <c r="E76" s="5" t="s">
        <v>1425</v>
      </c>
      <c r="F76">
        <f>data_reporte_sis!P76</f>
        <v>43180033</v>
      </c>
      <c r="G76" s="12">
        <f>VLOOKUP(data_reporte_sis!O76,dimensiones!$G$2:$H$6,2,FALSE)</f>
        <v>1</v>
      </c>
      <c r="H76" s="12" t="str">
        <f>TEXT(data_reporte_sis!P76,"00000000")</f>
        <v>43180033</v>
      </c>
      <c r="I76" s="12">
        <f>VLOOKUP(data_reporte_sis!U76,dimensiones!$J$2:$K$3,2,FALSE)</f>
        <v>2</v>
      </c>
      <c r="J76" s="12" t="str">
        <f>TEXT(data_reporte_sis!S76,"00")&amp;"-"&amp;LOWER(data_reporte_sis!T76)</f>
        <v>33-a</v>
      </c>
      <c r="K76" s="12">
        <f>VLOOKUP(data_reporte_sis!AD76,dimensiones!$M$2:$N$376,2,FALSE)</f>
        <v>220000</v>
      </c>
      <c r="L76" s="12" t="str">
        <f>VLOOKUP(data_reporte_sis!N76,dimensiones!$D$2:$E$260,2,FALSE)</f>
        <v>00001232</v>
      </c>
      <c r="M76" s="12">
        <f>VLOOKUP(data_reporte_sis!AE76,dimensiones!$M$2:$N$376,2,FALSE)</f>
        <v>220000</v>
      </c>
      <c r="N76" s="12" t="str">
        <f>LEFT(MID(data_reporte_sis!W76,1,3)&amp;"."&amp;MID(data_reporte_sis!W76,4,2),5)</f>
        <v>C53.9</v>
      </c>
      <c r="O76" s="12" t="str">
        <f>VLOOKUP(data_reporte_sis!Y76,dimensiones!$P$2:$Q$4,2,FALSE)</f>
        <v>01</v>
      </c>
      <c r="P76" s="12" t="str">
        <f t="shared" si="4"/>
        <v>C53.9</v>
      </c>
      <c r="Q76" s="12" t="str">
        <f t="shared" si="5"/>
        <v>01</v>
      </c>
      <c r="R76" s="12" t="str">
        <f>TEXT(data_reporte_sis!E76,"YYYYMMDD")</f>
        <v>20181116</v>
      </c>
      <c r="S76" s="12" t="str">
        <f>TEXT(data_reporte_sis!F76,"YYYYMMDD")</f>
        <v>20181116</v>
      </c>
    </row>
    <row r="77" spans="1:19" x14ac:dyDescent="0.25">
      <c r="A77" t="str">
        <f>data_reporte_sis!C77&amp;VLOOKUP(data_reporte_sis!$D77,dimensiones!$A$2:$B$13,2,FALSE)</f>
        <v>201811</v>
      </c>
      <c r="B77" s="5" t="str">
        <f>VLOOKUP(data_reporte_sis!J77,dimensiones!$D$2:$E$260,2,FALSE)</f>
        <v>00001291</v>
      </c>
      <c r="C77" t="str">
        <f t="shared" si="3"/>
        <v>00001291</v>
      </c>
      <c r="D77" t="str">
        <f>VLOOKUP(data_reporte_sis!J77,dimensiones!$D$2:$E$260,2,FALSE)</f>
        <v>00001291</v>
      </c>
      <c r="E77" s="5" t="s">
        <v>1425</v>
      </c>
      <c r="F77">
        <f>data_reporte_sis!P77</f>
        <v>45311181</v>
      </c>
      <c r="G77" s="12">
        <f>VLOOKUP(data_reporte_sis!O77,dimensiones!$G$2:$H$6,2,FALSE)</f>
        <v>1</v>
      </c>
      <c r="H77" s="12" t="str">
        <f>TEXT(data_reporte_sis!P77,"00000000")</f>
        <v>45311181</v>
      </c>
      <c r="I77" s="12">
        <f>VLOOKUP(data_reporte_sis!U77,dimensiones!$J$2:$K$3,2,FALSE)</f>
        <v>2</v>
      </c>
      <c r="J77" s="12" t="str">
        <f>TEXT(data_reporte_sis!S77,"00")&amp;"-"&amp;LOWER(data_reporte_sis!T77)</f>
        <v>30-a</v>
      </c>
      <c r="K77" s="12">
        <f>VLOOKUP(data_reporte_sis!AD77,dimensiones!$M$2:$N$376,2,FALSE)</f>
        <v>220000</v>
      </c>
      <c r="L77" s="12" t="str">
        <f>VLOOKUP(data_reporte_sis!N77,dimensiones!$D$2:$E$260,2,FALSE)</f>
        <v>00001232</v>
      </c>
      <c r="M77" s="12">
        <f>VLOOKUP(data_reporte_sis!AE77,dimensiones!$M$2:$N$376,2,FALSE)</f>
        <v>220000</v>
      </c>
      <c r="N77" s="12" t="str">
        <f>LEFT(MID(data_reporte_sis!W77,1,3)&amp;"."&amp;MID(data_reporte_sis!W77,4,2),5)</f>
        <v>G44.2</v>
      </c>
      <c r="O77" s="12" t="str">
        <f>VLOOKUP(data_reporte_sis!Y77,dimensiones!$P$2:$Q$4,2,FALSE)</f>
        <v>01</v>
      </c>
      <c r="P77" s="12" t="str">
        <f t="shared" si="4"/>
        <v>G44.2</v>
      </c>
      <c r="Q77" s="12" t="str">
        <f t="shared" si="5"/>
        <v>01</v>
      </c>
      <c r="R77" s="12" t="str">
        <f>TEXT(data_reporte_sis!E77,"YYYYMMDD")</f>
        <v>20181116</v>
      </c>
      <c r="S77" s="12" t="str">
        <f>TEXT(data_reporte_sis!F77,"YYYYMMDD")</f>
        <v>20181116</v>
      </c>
    </row>
    <row r="78" spans="1:19" x14ac:dyDescent="0.25">
      <c r="A78" t="str">
        <f>data_reporte_sis!C78&amp;VLOOKUP(data_reporte_sis!$D78,dimensiones!$A$2:$B$13,2,FALSE)</f>
        <v>201811</v>
      </c>
      <c r="B78" s="5" t="str">
        <f>VLOOKUP(data_reporte_sis!J78,dimensiones!$D$2:$E$260,2,FALSE)</f>
        <v>00001291</v>
      </c>
      <c r="C78" t="str">
        <f t="shared" si="3"/>
        <v>00001291</v>
      </c>
      <c r="D78" t="str">
        <f>VLOOKUP(data_reporte_sis!J78,dimensiones!$D$2:$E$260,2,FALSE)</f>
        <v>00001291</v>
      </c>
      <c r="E78" s="5" t="s">
        <v>1425</v>
      </c>
      <c r="F78" t="str">
        <f>data_reporte_sis!P78</f>
        <v>SD-08695</v>
      </c>
      <c r="G78" s="12">
        <f>VLOOKUP(data_reporte_sis!O78,dimensiones!$G$2:$H$6,2,FALSE)</f>
        <v>5</v>
      </c>
      <c r="H78" s="12" t="str">
        <f>TEXT(data_reporte_sis!P78,"00000000")</f>
        <v>SD-08695</v>
      </c>
      <c r="I78" s="12">
        <f>VLOOKUP(data_reporte_sis!U78,dimensiones!$J$2:$K$3,2,FALSE)</f>
        <v>2</v>
      </c>
      <c r="J78" s="12" t="str">
        <f>TEXT(data_reporte_sis!S78,"00")&amp;"-"&amp;LOWER(data_reporte_sis!T78)</f>
        <v>24-a</v>
      </c>
      <c r="K78" s="12">
        <f>VLOOKUP(data_reporte_sis!AD78,dimensiones!$M$2:$N$376,2,FALSE)</f>
        <v>220000</v>
      </c>
      <c r="L78" s="12" t="str">
        <f>VLOOKUP(data_reporte_sis!N78,dimensiones!$D$2:$E$260,2,FALSE)</f>
        <v>00001232</v>
      </c>
      <c r="M78" s="12">
        <f>VLOOKUP(data_reporte_sis!AE78,dimensiones!$M$2:$N$376,2,FALSE)</f>
        <v>230102</v>
      </c>
      <c r="N78" s="12" t="str">
        <f>LEFT(MID(data_reporte_sis!W78,1,3)&amp;"."&amp;MID(data_reporte_sis!W78,4,2),5)</f>
        <v>O03.4</v>
      </c>
      <c r="O78" s="12" t="str">
        <f>VLOOKUP(data_reporte_sis!Y78,dimensiones!$P$2:$Q$4,2,FALSE)</f>
        <v>02</v>
      </c>
      <c r="P78" s="12" t="str">
        <f t="shared" si="4"/>
        <v>O03.4</v>
      </c>
      <c r="Q78" s="12" t="str">
        <f t="shared" si="5"/>
        <v>02</v>
      </c>
      <c r="R78" s="12" t="str">
        <f>TEXT(data_reporte_sis!E78,"YYYYMMDD")</f>
        <v>20181117</v>
      </c>
      <c r="S78" s="12" t="str">
        <f>TEXT(data_reporte_sis!F78,"YYYYMMDD")</f>
        <v>20181117</v>
      </c>
    </row>
    <row r="79" spans="1:19" x14ac:dyDescent="0.25">
      <c r="A79" t="str">
        <f>data_reporte_sis!C79&amp;VLOOKUP(data_reporte_sis!$D79,dimensiones!$A$2:$B$13,2,FALSE)</f>
        <v>201811</v>
      </c>
      <c r="B79" s="5" t="str">
        <f>VLOOKUP(data_reporte_sis!J79,dimensiones!$D$2:$E$260,2,FALSE)</f>
        <v>00001291</v>
      </c>
      <c r="C79" t="str">
        <f t="shared" si="3"/>
        <v>00001291</v>
      </c>
      <c r="D79" t="str">
        <f>VLOOKUP(data_reporte_sis!J79,dimensiones!$D$2:$E$260,2,FALSE)</f>
        <v>00001291</v>
      </c>
      <c r="E79" s="5" t="s">
        <v>1425</v>
      </c>
      <c r="F79" t="str">
        <f>data_reporte_sis!P79</f>
        <v>SD-08697</v>
      </c>
      <c r="G79" s="12">
        <f>VLOOKUP(data_reporte_sis!O79,dimensiones!$G$2:$H$6,2,FALSE)</f>
        <v>5</v>
      </c>
      <c r="H79" s="12" t="str">
        <f>TEXT(data_reporte_sis!P79,"00000000")</f>
        <v>SD-08697</v>
      </c>
      <c r="I79" s="12">
        <f>VLOOKUP(data_reporte_sis!U79,dimensiones!$J$2:$K$3,2,FALSE)</f>
        <v>2</v>
      </c>
      <c r="J79" s="12" t="str">
        <f>TEXT(data_reporte_sis!S79,"00")&amp;"-"&amp;LOWER(data_reporte_sis!T79)</f>
        <v>40-a</v>
      </c>
      <c r="K79" s="12">
        <f>VLOOKUP(data_reporte_sis!AD79,dimensiones!$M$2:$N$376,2,FALSE)</f>
        <v>220000</v>
      </c>
      <c r="L79" s="12" t="str">
        <f>VLOOKUP(data_reporte_sis!N79,dimensiones!$D$2:$E$260,2,FALSE)</f>
        <v>00001231</v>
      </c>
      <c r="M79" s="12">
        <f>VLOOKUP(data_reporte_sis!AE79,dimensiones!$M$2:$N$376,2,FALSE)</f>
        <v>230102</v>
      </c>
      <c r="N79" s="12" t="str">
        <f>LEFT(MID(data_reporte_sis!W79,1,3)&amp;"."&amp;MID(data_reporte_sis!W79,4,2),5)</f>
        <v>N71.9</v>
      </c>
      <c r="O79" s="12" t="str">
        <f>VLOOKUP(data_reporte_sis!Y79,dimensiones!$P$2:$Q$4,2,FALSE)</f>
        <v>01</v>
      </c>
      <c r="P79" s="12" t="str">
        <f t="shared" si="4"/>
        <v>N71.9</v>
      </c>
      <c r="Q79" s="12" t="str">
        <f t="shared" si="5"/>
        <v>01</v>
      </c>
      <c r="R79" s="12" t="str">
        <f>TEXT(data_reporte_sis!E79,"YYYYMMDD")</f>
        <v>20181117</v>
      </c>
      <c r="S79" s="12" t="str">
        <f>TEXT(data_reporte_sis!F79,"YYYYMMDD")</f>
        <v>20181117</v>
      </c>
    </row>
    <row r="80" spans="1:19" x14ac:dyDescent="0.25">
      <c r="A80" t="str">
        <f>data_reporte_sis!C80&amp;VLOOKUP(data_reporte_sis!$D80,dimensiones!$A$2:$B$13,2,FALSE)</f>
        <v>201811</v>
      </c>
      <c r="B80" s="5" t="str">
        <f>VLOOKUP(data_reporte_sis!J80,dimensiones!$D$2:$E$260,2,FALSE)</f>
        <v>00001291</v>
      </c>
      <c r="C80" t="str">
        <f t="shared" si="3"/>
        <v>00001291</v>
      </c>
      <c r="D80" t="str">
        <f>VLOOKUP(data_reporte_sis!J80,dimensiones!$D$2:$E$260,2,FALSE)</f>
        <v>00001291</v>
      </c>
      <c r="E80" s="5" t="s">
        <v>1425</v>
      </c>
      <c r="F80">
        <f>data_reporte_sis!P80</f>
        <v>77242915</v>
      </c>
      <c r="G80" s="12">
        <f>VLOOKUP(data_reporte_sis!O80,dimensiones!$G$2:$H$6,2,FALSE)</f>
        <v>1</v>
      </c>
      <c r="H80" s="12" t="str">
        <f>TEXT(data_reporte_sis!P80,"00000000")</f>
        <v>77242915</v>
      </c>
      <c r="I80" s="12">
        <f>VLOOKUP(data_reporte_sis!U80,dimensiones!$J$2:$K$3,2,FALSE)</f>
        <v>2</v>
      </c>
      <c r="J80" s="12" t="str">
        <f>TEXT(data_reporte_sis!S80,"00")&amp;"-"&amp;LOWER(data_reporte_sis!T80)</f>
        <v>23-a</v>
      </c>
      <c r="K80" s="12">
        <f>VLOOKUP(data_reporte_sis!AD80,dimensiones!$M$2:$N$376,2,FALSE)</f>
        <v>220000</v>
      </c>
      <c r="L80" s="12" t="str">
        <f>VLOOKUP(data_reporte_sis!N80,dimensiones!$D$2:$E$260,2,FALSE)</f>
        <v>00001232</v>
      </c>
      <c r="M80" s="12">
        <f>VLOOKUP(data_reporte_sis!AE80,dimensiones!$M$2:$N$376,2,FALSE)</f>
        <v>220000</v>
      </c>
      <c r="N80" s="12" t="str">
        <f>LEFT(MID(data_reporte_sis!W80,1,3)&amp;"."&amp;MID(data_reporte_sis!W80,4,2),5)</f>
        <v>H52.6</v>
      </c>
      <c r="O80" s="12" t="str">
        <f>VLOOKUP(data_reporte_sis!Y80,dimensiones!$P$2:$Q$4,2,FALSE)</f>
        <v>01</v>
      </c>
      <c r="P80" s="12" t="str">
        <f t="shared" si="4"/>
        <v>H52.6</v>
      </c>
      <c r="Q80" s="12" t="str">
        <f t="shared" si="5"/>
        <v>01</v>
      </c>
      <c r="R80" s="12" t="str">
        <f>TEXT(data_reporte_sis!E80,"YYYYMMDD")</f>
        <v>20181117</v>
      </c>
      <c r="S80" s="12" t="str">
        <f>TEXT(data_reporte_sis!F80,"YYYYMMDD")</f>
        <v>20181117</v>
      </c>
    </row>
    <row r="81" spans="1:19" x14ac:dyDescent="0.25">
      <c r="A81" t="str">
        <f>data_reporte_sis!C81&amp;VLOOKUP(data_reporte_sis!$D81,dimensiones!$A$2:$B$13,2,FALSE)</f>
        <v>201811</v>
      </c>
      <c r="B81" s="5" t="str">
        <f>VLOOKUP(data_reporte_sis!J81,dimensiones!$D$2:$E$260,2,FALSE)</f>
        <v>00001291</v>
      </c>
      <c r="C81" t="str">
        <f t="shared" si="3"/>
        <v>00001291</v>
      </c>
      <c r="D81" t="str">
        <f>VLOOKUP(data_reporte_sis!J81,dimensiones!$D$2:$E$260,2,FALSE)</f>
        <v>00001291</v>
      </c>
      <c r="E81" s="5" t="s">
        <v>1425</v>
      </c>
      <c r="F81">
        <f>data_reporte_sis!P81</f>
        <v>71665289</v>
      </c>
      <c r="G81" s="12">
        <f>VLOOKUP(data_reporte_sis!O81,dimensiones!$G$2:$H$6,2,FALSE)</f>
        <v>1</v>
      </c>
      <c r="H81" s="12" t="str">
        <f>TEXT(data_reporte_sis!P81,"00000000")</f>
        <v>71665289</v>
      </c>
      <c r="I81" s="12">
        <f>VLOOKUP(data_reporte_sis!U81,dimensiones!$J$2:$K$3,2,FALSE)</f>
        <v>1</v>
      </c>
      <c r="J81" s="12" t="str">
        <f>TEXT(data_reporte_sis!S81,"00")&amp;"-"&amp;LOWER(data_reporte_sis!T81)</f>
        <v>24-a</v>
      </c>
      <c r="K81" s="12">
        <f>VLOOKUP(data_reporte_sis!AD81,dimensiones!$M$2:$N$376,2,FALSE)</f>
        <v>220000</v>
      </c>
      <c r="L81" s="12" t="str">
        <f>VLOOKUP(data_reporte_sis!N81,dimensiones!$D$2:$E$260,2,FALSE)</f>
        <v>00001232</v>
      </c>
      <c r="M81" s="12">
        <f>VLOOKUP(data_reporte_sis!AE81,dimensiones!$M$2:$N$376,2,FALSE)</f>
        <v>220000</v>
      </c>
      <c r="N81" s="12" t="str">
        <f>LEFT(MID(data_reporte_sis!W81,1,3)&amp;"."&amp;MID(data_reporte_sis!W81,4,2),5)</f>
        <v>L23.9</v>
      </c>
      <c r="O81" s="12" t="str">
        <f>VLOOKUP(data_reporte_sis!Y81,dimensiones!$P$2:$Q$4,2,FALSE)</f>
        <v>02</v>
      </c>
      <c r="P81" s="12" t="str">
        <f t="shared" si="4"/>
        <v>L23.9</v>
      </c>
      <c r="Q81" s="12" t="str">
        <f t="shared" si="5"/>
        <v>02</v>
      </c>
      <c r="R81" s="12" t="str">
        <f>TEXT(data_reporte_sis!E81,"YYYYMMDD")</f>
        <v>20181117</v>
      </c>
      <c r="S81" s="12" t="str">
        <f>TEXT(data_reporte_sis!F81,"YYYYMMDD")</f>
        <v>20181117</v>
      </c>
    </row>
    <row r="82" spans="1:19" x14ac:dyDescent="0.25">
      <c r="A82" t="str">
        <f>data_reporte_sis!C82&amp;VLOOKUP(data_reporte_sis!$D82,dimensiones!$A$2:$B$13,2,FALSE)</f>
        <v>201811</v>
      </c>
      <c r="B82" s="5" t="str">
        <f>VLOOKUP(data_reporte_sis!J82,dimensiones!$D$2:$E$260,2,FALSE)</f>
        <v>00001291</v>
      </c>
      <c r="C82" t="str">
        <f t="shared" si="3"/>
        <v>00001291</v>
      </c>
      <c r="D82" t="str">
        <f>VLOOKUP(data_reporte_sis!J82,dimensiones!$D$2:$E$260,2,FALSE)</f>
        <v>00001291</v>
      </c>
      <c r="E82" s="5" t="s">
        <v>1425</v>
      </c>
      <c r="F82">
        <f>data_reporte_sis!P82</f>
        <v>42050570</v>
      </c>
      <c r="G82" s="12">
        <f>VLOOKUP(data_reporte_sis!O82,dimensiones!$G$2:$H$6,2,FALSE)</f>
        <v>1</v>
      </c>
      <c r="H82" s="12" t="str">
        <f>TEXT(data_reporte_sis!P82,"00000000")</f>
        <v>42050570</v>
      </c>
      <c r="I82" s="12">
        <f>VLOOKUP(data_reporte_sis!U82,dimensiones!$J$2:$K$3,2,FALSE)</f>
        <v>2</v>
      </c>
      <c r="J82" s="12" t="str">
        <f>TEXT(data_reporte_sis!S82,"00")&amp;"-"&amp;LOWER(data_reporte_sis!T82)</f>
        <v>35-a</v>
      </c>
      <c r="K82" s="12">
        <f>VLOOKUP(data_reporte_sis!AD82,dimensiones!$M$2:$N$376,2,FALSE)</f>
        <v>220000</v>
      </c>
      <c r="L82" s="12" t="str">
        <f>VLOOKUP(data_reporte_sis!N82,dimensiones!$D$2:$E$260,2,FALSE)</f>
        <v>00001231</v>
      </c>
      <c r="M82" s="12">
        <f>VLOOKUP(data_reporte_sis!AE82,dimensiones!$M$2:$N$376,2,FALSE)</f>
        <v>220000</v>
      </c>
      <c r="N82" s="12" t="str">
        <f>LEFT(MID(data_reporte_sis!W82,1,3)&amp;"."&amp;MID(data_reporte_sis!W82,4,2),5)</f>
        <v>H52.7</v>
      </c>
      <c r="O82" s="12" t="str">
        <f>VLOOKUP(data_reporte_sis!Y82,dimensiones!$P$2:$Q$4,2,FALSE)</f>
        <v>02</v>
      </c>
      <c r="P82" s="12" t="str">
        <f t="shared" si="4"/>
        <v>H52.7</v>
      </c>
      <c r="Q82" s="12" t="str">
        <f t="shared" si="5"/>
        <v>02</v>
      </c>
      <c r="R82" s="12" t="str">
        <f>TEXT(data_reporte_sis!E82,"YYYYMMDD")</f>
        <v>20181119</v>
      </c>
      <c r="S82" s="12" t="str">
        <f>TEXT(data_reporte_sis!F82,"YYYYMMDD")</f>
        <v>20181119</v>
      </c>
    </row>
    <row r="83" spans="1:19" x14ac:dyDescent="0.25">
      <c r="A83" t="str">
        <f>data_reporte_sis!C83&amp;VLOOKUP(data_reporte_sis!$D83,dimensiones!$A$2:$B$13,2,FALSE)</f>
        <v>201811</v>
      </c>
      <c r="B83" s="5" t="str">
        <f>VLOOKUP(data_reporte_sis!J83,dimensiones!$D$2:$E$260,2,FALSE)</f>
        <v>00001291</v>
      </c>
      <c r="C83" t="str">
        <f t="shared" si="3"/>
        <v>00001291</v>
      </c>
      <c r="D83" t="str">
        <f>VLOOKUP(data_reporte_sis!J83,dimensiones!$D$2:$E$260,2,FALSE)</f>
        <v>00001291</v>
      </c>
      <c r="E83" s="5" t="s">
        <v>1425</v>
      </c>
      <c r="F83">
        <f>data_reporte_sis!P83</f>
        <v>29277710</v>
      </c>
      <c r="G83" s="12">
        <f>VLOOKUP(data_reporte_sis!O83,dimensiones!$G$2:$H$6,2,FALSE)</f>
        <v>1</v>
      </c>
      <c r="H83" s="12" t="str">
        <f>TEXT(data_reporte_sis!P83,"00000000")</f>
        <v>29277710</v>
      </c>
      <c r="I83" s="12">
        <f>VLOOKUP(data_reporte_sis!U83,dimensiones!$J$2:$K$3,2,FALSE)</f>
        <v>1</v>
      </c>
      <c r="J83" s="12" t="str">
        <f>TEXT(data_reporte_sis!S83,"00")&amp;"-"&amp;LOWER(data_reporte_sis!T83)</f>
        <v>70-a</v>
      </c>
      <c r="K83" s="12">
        <f>VLOOKUP(data_reporte_sis!AD83,dimensiones!$M$2:$N$376,2,FALSE)</f>
        <v>220000</v>
      </c>
      <c r="L83" s="12" t="str">
        <f>VLOOKUP(data_reporte_sis!N83,dimensiones!$D$2:$E$260,2,FALSE)</f>
        <v>00001232</v>
      </c>
      <c r="M83" s="12">
        <f>VLOOKUP(data_reporte_sis!AE83,dimensiones!$M$2:$N$376,2,FALSE)</f>
        <v>220000</v>
      </c>
      <c r="N83" s="12" t="str">
        <f>LEFT(MID(data_reporte_sis!W83,1,3)&amp;"."&amp;MID(data_reporte_sis!W83,4,2),5)</f>
        <v>N40.X</v>
      </c>
      <c r="O83" s="12" t="str">
        <f>VLOOKUP(data_reporte_sis!Y83,dimensiones!$P$2:$Q$4,2,FALSE)</f>
        <v>01</v>
      </c>
      <c r="P83" s="12" t="str">
        <f t="shared" si="4"/>
        <v>N40.X</v>
      </c>
      <c r="Q83" s="12" t="str">
        <f t="shared" si="5"/>
        <v>01</v>
      </c>
      <c r="R83" s="12" t="str">
        <f>TEXT(data_reporte_sis!E83,"YYYYMMDD")</f>
        <v>20181119</v>
      </c>
      <c r="S83" s="12" t="str">
        <f>TEXT(data_reporte_sis!F83,"YYYYMMDD")</f>
        <v>20181119</v>
      </c>
    </row>
    <row r="84" spans="1:19" x14ac:dyDescent="0.25">
      <c r="A84" t="str">
        <f>data_reporte_sis!C84&amp;VLOOKUP(data_reporte_sis!$D84,dimensiones!$A$2:$B$13,2,FALSE)</f>
        <v>201811</v>
      </c>
      <c r="B84" s="5" t="str">
        <f>VLOOKUP(data_reporte_sis!J84,dimensiones!$D$2:$E$260,2,FALSE)</f>
        <v>00001291</v>
      </c>
      <c r="C84" t="str">
        <f t="shared" si="3"/>
        <v>00001291</v>
      </c>
      <c r="D84" t="str">
        <f>VLOOKUP(data_reporte_sis!J84,dimensiones!$D$2:$E$260,2,FALSE)</f>
        <v>00001291</v>
      </c>
      <c r="E84" s="5" t="s">
        <v>1425</v>
      </c>
      <c r="F84">
        <f>data_reporte_sis!P84</f>
        <v>24803236</v>
      </c>
      <c r="G84" s="12">
        <f>VLOOKUP(data_reporte_sis!O84,dimensiones!$G$2:$H$6,2,FALSE)</f>
        <v>1</v>
      </c>
      <c r="H84" s="12" t="str">
        <f>TEXT(data_reporte_sis!P84,"00000000")</f>
        <v>24803236</v>
      </c>
      <c r="I84" s="12">
        <f>VLOOKUP(data_reporte_sis!U84,dimensiones!$J$2:$K$3,2,FALSE)</f>
        <v>2</v>
      </c>
      <c r="J84" s="12" t="str">
        <f>TEXT(data_reporte_sis!S84,"00")&amp;"-"&amp;LOWER(data_reporte_sis!T84)</f>
        <v>49-a</v>
      </c>
      <c r="K84" s="12">
        <f>VLOOKUP(data_reporte_sis!AD84,dimensiones!$M$2:$N$376,2,FALSE)</f>
        <v>220000</v>
      </c>
      <c r="L84" s="12" t="str">
        <f>VLOOKUP(data_reporte_sis!N84,dimensiones!$D$2:$E$260,2,FALSE)</f>
        <v>00001231</v>
      </c>
      <c r="M84" s="12">
        <f>VLOOKUP(data_reporte_sis!AE84,dimensiones!$M$2:$N$376,2,FALSE)</f>
        <v>220000</v>
      </c>
      <c r="N84" s="12" t="str">
        <f>LEFT(MID(data_reporte_sis!W84,1,3)&amp;"."&amp;MID(data_reporte_sis!W84,4,2),5)</f>
        <v>Z21.X</v>
      </c>
      <c r="O84" s="12" t="str">
        <f>VLOOKUP(data_reporte_sis!Y84,dimensiones!$P$2:$Q$4,2,FALSE)</f>
        <v>02</v>
      </c>
      <c r="P84" s="12" t="str">
        <f t="shared" si="4"/>
        <v>Z21.X</v>
      </c>
      <c r="Q84" s="12" t="str">
        <f t="shared" si="5"/>
        <v>02</v>
      </c>
      <c r="R84" s="12" t="str">
        <f>TEXT(data_reporte_sis!E84,"YYYYMMDD")</f>
        <v>20181119</v>
      </c>
      <c r="S84" s="12" t="str">
        <f>TEXT(data_reporte_sis!F84,"YYYYMMDD")</f>
        <v>20181119</v>
      </c>
    </row>
    <row r="85" spans="1:19" x14ac:dyDescent="0.25">
      <c r="A85" t="str">
        <f>data_reporte_sis!C85&amp;VLOOKUP(data_reporte_sis!$D85,dimensiones!$A$2:$B$13,2,FALSE)</f>
        <v>201811</v>
      </c>
      <c r="B85" s="5" t="str">
        <f>VLOOKUP(data_reporte_sis!J85,dimensiones!$D$2:$E$260,2,FALSE)</f>
        <v>00001291</v>
      </c>
      <c r="C85" t="str">
        <f t="shared" si="3"/>
        <v>00001291</v>
      </c>
      <c r="D85" t="str">
        <f>VLOOKUP(data_reporte_sis!J85,dimensiones!$D$2:$E$260,2,FALSE)</f>
        <v>00001291</v>
      </c>
      <c r="E85" s="5" t="s">
        <v>1425</v>
      </c>
      <c r="F85">
        <f>data_reporte_sis!P85</f>
        <v>29238716</v>
      </c>
      <c r="G85" s="12">
        <f>VLOOKUP(data_reporte_sis!O85,dimensiones!$G$2:$H$6,2,FALSE)</f>
        <v>1</v>
      </c>
      <c r="H85" s="12" t="str">
        <f>TEXT(data_reporte_sis!P85,"00000000")</f>
        <v>29238716</v>
      </c>
      <c r="I85" s="12">
        <f>VLOOKUP(data_reporte_sis!U85,dimensiones!$J$2:$K$3,2,FALSE)</f>
        <v>1</v>
      </c>
      <c r="J85" s="12" t="str">
        <f>TEXT(data_reporte_sis!S85,"00")&amp;"-"&amp;LOWER(data_reporte_sis!T85)</f>
        <v>74-a</v>
      </c>
      <c r="K85" s="12">
        <f>VLOOKUP(data_reporte_sis!AD85,dimensiones!$M$2:$N$376,2,FALSE)</f>
        <v>220000</v>
      </c>
      <c r="L85" s="12" t="str">
        <f>VLOOKUP(data_reporte_sis!N85,dimensiones!$D$2:$E$260,2,FALSE)</f>
        <v>00001232</v>
      </c>
      <c r="M85" s="12">
        <f>VLOOKUP(data_reporte_sis!AE85,dimensiones!$M$2:$N$376,2,FALSE)</f>
        <v>220000</v>
      </c>
      <c r="N85" s="12" t="str">
        <f>LEFT(MID(data_reporte_sis!W85,1,3)&amp;"."&amp;MID(data_reporte_sis!W85,4,2),5)</f>
        <v>N40.X</v>
      </c>
      <c r="O85" s="12" t="str">
        <f>VLOOKUP(data_reporte_sis!Y85,dimensiones!$P$2:$Q$4,2,FALSE)</f>
        <v>02</v>
      </c>
      <c r="P85" s="12" t="str">
        <f t="shared" si="4"/>
        <v>N40.X</v>
      </c>
      <c r="Q85" s="12" t="str">
        <f t="shared" si="5"/>
        <v>02</v>
      </c>
      <c r="R85" s="12" t="str">
        <f>TEXT(data_reporte_sis!E85,"YYYYMMDD")</f>
        <v>20181119</v>
      </c>
      <c r="S85" s="12" t="str">
        <f>TEXT(data_reporte_sis!F85,"YYYYMMDD")</f>
        <v>20181119</v>
      </c>
    </row>
    <row r="86" spans="1:19" x14ac:dyDescent="0.25">
      <c r="A86" t="str">
        <f>data_reporte_sis!C86&amp;VLOOKUP(data_reporte_sis!$D86,dimensiones!$A$2:$B$13,2,FALSE)</f>
        <v>201811</v>
      </c>
      <c r="B86" s="5" t="str">
        <f>VLOOKUP(data_reporte_sis!J86,dimensiones!$D$2:$E$260,2,FALSE)</f>
        <v>00001291</v>
      </c>
      <c r="C86" t="str">
        <f t="shared" si="3"/>
        <v>00001291</v>
      </c>
      <c r="D86" t="str">
        <f>VLOOKUP(data_reporte_sis!J86,dimensiones!$D$2:$E$260,2,FALSE)</f>
        <v>00001291</v>
      </c>
      <c r="E86" s="5" t="s">
        <v>1425</v>
      </c>
      <c r="F86">
        <f>data_reporte_sis!P86</f>
        <v>29696094</v>
      </c>
      <c r="G86" s="12">
        <f>VLOOKUP(data_reporte_sis!O86,dimensiones!$G$2:$H$6,2,FALSE)</f>
        <v>1</v>
      </c>
      <c r="H86" s="12" t="str">
        <f>TEXT(data_reporte_sis!P86,"00000000")</f>
        <v>29696094</v>
      </c>
      <c r="I86" s="12">
        <f>VLOOKUP(data_reporte_sis!U86,dimensiones!$J$2:$K$3,2,FALSE)</f>
        <v>2</v>
      </c>
      <c r="J86" s="12" t="str">
        <f>TEXT(data_reporte_sis!S86,"00")&amp;"-"&amp;LOWER(data_reporte_sis!T86)</f>
        <v>63-a</v>
      </c>
      <c r="K86" s="12">
        <f>VLOOKUP(data_reporte_sis!AD86,dimensiones!$M$2:$N$376,2,FALSE)</f>
        <v>220000</v>
      </c>
      <c r="L86" s="12" t="str">
        <f>VLOOKUP(data_reporte_sis!N86,dimensiones!$D$2:$E$260,2,FALSE)</f>
        <v>00001231</v>
      </c>
      <c r="M86" s="12">
        <f>VLOOKUP(data_reporte_sis!AE86,dimensiones!$M$2:$N$376,2,FALSE)</f>
        <v>220000</v>
      </c>
      <c r="N86" s="12" t="str">
        <f>LEFT(MID(data_reporte_sis!W86,1,3)&amp;"."&amp;MID(data_reporte_sis!W86,4,2),5)</f>
        <v>F31.9</v>
      </c>
      <c r="O86" s="12" t="str">
        <f>VLOOKUP(data_reporte_sis!Y86,dimensiones!$P$2:$Q$4,2,FALSE)</f>
        <v>02</v>
      </c>
      <c r="P86" s="12" t="str">
        <f t="shared" si="4"/>
        <v>F31.9</v>
      </c>
      <c r="Q86" s="12" t="str">
        <f t="shared" si="5"/>
        <v>02</v>
      </c>
      <c r="R86" s="12" t="str">
        <f>TEXT(data_reporte_sis!E86,"YYYYMMDD")</f>
        <v>20181119</v>
      </c>
      <c r="S86" s="12" t="str">
        <f>TEXT(data_reporte_sis!F86,"YYYYMMDD")</f>
        <v>20181119</v>
      </c>
    </row>
    <row r="87" spans="1:19" x14ac:dyDescent="0.25">
      <c r="A87" t="str">
        <f>data_reporte_sis!C87&amp;VLOOKUP(data_reporte_sis!$D87,dimensiones!$A$2:$B$13,2,FALSE)</f>
        <v>201811</v>
      </c>
      <c r="B87" s="5" t="str">
        <f>VLOOKUP(data_reporte_sis!J87,dimensiones!$D$2:$E$260,2,FALSE)</f>
        <v>00001291</v>
      </c>
      <c r="C87" t="str">
        <f t="shared" si="3"/>
        <v>00001291</v>
      </c>
      <c r="D87" t="str">
        <f>VLOOKUP(data_reporte_sis!J87,dimensiones!$D$2:$E$260,2,FALSE)</f>
        <v>00001291</v>
      </c>
      <c r="E87" s="5" t="s">
        <v>1425</v>
      </c>
      <c r="F87">
        <f>data_reporte_sis!P87</f>
        <v>73482497</v>
      </c>
      <c r="G87" s="12">
        <f>VLOOKUP(data_reporte_sis!O87,dimensiones!$G$2:$H$6,2,FALSE)</f>
        <v>1</v>
      </c>
      <c r="H87" s="12" t="str">
        <f>TEXT(data_reporte_sis!P87,"00000000")</f>
        <v>73482497</v>
      </c>
      <c r="I87" s="12">
        <f>VLOOKUP(data_reporte_sis!U87,dimensiones!$J$2:$K$3,2,FALSE)</f>
        <v>2</v>
      </c>
      <c r="J87" s="12" t="str">
        <f>TEXT(data_reporte_sis!S87,"00")&amp;"-"&amp;LOWER(data_reporte_sis!T87)</f>
        <v>21-a</v>
      </c>
      <c r="K87" s="12">
        <f>VLOOKUP(data_reporte_sis!AD87,dimensiones!$M$2:$N$376,2,FALSE)</f>
        <v>220000</v>
      </c>
      <c r="L87" s="12" t="str">
        <f>VLOOKUP(data_reporte_sis!N87,dimensiones!$D$2:$E$260,2,FALSE)</f>
        <v>00001232</v>
      </c>
      <c r="M87" s="12">
        <f>VLOOKUP(data_reporte_sis!AE87,dimensiones!$M$2:$N$376,2,FALSE)</f>
        <v>230102</v>
      </c>
      <c r="N87" s="12" t="str">
        <f>LEFT(MID(data_reporte_sis!W87,1,3)&amp;"."&amp;MID(data_reporte_sis!W87,4,2),5)</f>
        <v>N89.7</v>
      </c>
      <c r="O87" s="12" t="str">
        <f>VLOOKUP(data_reporte_sis!Y87,dimensiones!$P$2:$Q$4,2,FALSE)</f>
        <v>01</v>
      </c>
      <c r="P87" s="12" t="str">
        <f t="shared" si="4"/>
        <v>N89.7</v>
      </c>
      <c r="Q87" s="12" t="str">
        <f t="shared" si="5"/>
        <v>01</v>
      </c>
      <c r="R87" s="12" t="str">
        <f>TEXT(data_reporte_sis!E87,"YYYYMMDD")</f>
        <v>20181119</v>
      </c>
      <c r="S87" s="12" t="str">
        <f>TEXT(data_reporte_sis!F87,"YYYYMMDD")</f>
        <v>20181119</v>
      </c>
    </row>
    <row r="88" spans="1:19" x14ac:dyDescent="0.25">
      <c r="A88" t="str">
        <f>data_reporte_sis!C88&amp;VLOOKUP(data_reporte_sis!$D88,dimensiones!$A$2:$B$13,2,FALSE)</f>
        <v>201811</v>
      </c>
      <c r="B88" s="5" t="str">
        <f>VLOOKUP(data_reporte_sis!J88,dimensiones!$D$2:$E$260,2,FALSE)</f>
        <v>00001291</v>
      </c>
      <c r="C88" t="str">
        <f t="shared" si="3"/>
        <v>00001291</v>
      </c>
      <c r="D88" t="str">
        <f>VLOOKUP(data_reporte_sis!J88,dimensiones!$D$2:$E$260,2,FALSE)</f>
        <v>00001291</v>
      </c>
      <c r="E88" s="5" t="s">
        <v>1425</v>
      </c>
      <c r="F88">
        <f>data_reporte_sis!P88</f>
        <v>29275379</v>
      </c>
      <c r="G88" s="12">
        <f>VLOOKUP(data_reporte_sis!O88,dimensiones!$G$2:$H$6,2,FALSE)</f>
        <v>1</v>
      </c>
      <c r="H88" s="12" t="str">
        <f>TEXT(data_reporte_sis!P88,"00000000")</f>
        <v>29275379</v>
      </c>
      <c r="I88" s="12">
        <f>VLOOKUP(data_reporte_sis!U88,dimensiones!$J$2:$K$3,2,FALSE)</f>
        <v>1</v>
      </c>
      <c r="J88" s="12" t="str">
        <f>TEXT(data_reporte_sis!S88,"00")&amp;"-"&amp;LOWER(data_reporte_sis!T88)</f>
        <v>80-a</v>
      </c>
      <c r="K88" s="12">
        <f>VLOOKUP(data_reporte_sis!AD88,dimensiones!$M$2:$N$376,2,FALSE)</f>
        <v>220000</v>
      </c>
      <c r="L88" s="12" t="str">
        <f>VLOOKUP(data_reporte_sis!N88,dimensiones!$D$2:$E$260,2,FALSE)</f>
        <v>00001231</v>
      </c>
      <c r="M88" s="12">
        <f>VLOOKUP(data_reporte_sis!AE88,dimensiones!$M$2:$N$376,2,FALSE)</f>
        <v>220000</v>
      </c>
      <c r="N88" s="12" t="str">
        <f>LEFT(MID(data_reporte_sis!W88,1,3)&amp;"."&amp;MID(data_reporte_sis!W88,4,2),5)</f>
        <v>C10.9</v>
      </c>
      <c r="O88" s="12" t="str">
        <f>VLOOKUP(data_reporte_sis!Y88,dimensiones!$P$2:$Q$4,2,FALSE)</f>
        <v>01</v>
      </c>
      <c r="P88" s="12" t="str">
        <f t="shared" si="4"/>
        <v>C10.9</v>
      </c>
      <c r="Q88" s="12" t="str">
        <f t="shared" si="5"/>
        <v>01</v>
      </c>
      <c r="R88" s="12" t="str">
        <f>TEXT(data_reporte_sis!E88,"YYYYMMDD")</f>
        <v>20181120</v>
      </c>
      <c r="S88" s="12" t="str">
        <f>TEXT(data_reporte_sis!F88,"YYYYMMDD")</f>
        <v>20181120</v>
      </c>
    </row>
    <row r="89" spans="1:19" x14ac:dyDescent="0.25">
      <c r="A89" t="str">
        <f>data_reporte_sis!C89&amp;VLOOKUP(data_reporte_sis!$D89,dimensiones!$A$2:$B$13,2,FALSE)</f>
        <v>201811</v>
      </c>
      <c r="B89" s="5" t="str">
        <f>VLOOKUP(data_reporte_sis!J89,dimensiones!$D$2:$E$260,2,FALSE)</f>
        <v>00001291</v>
      </c>
      <c r="C89" t="str">
        <f t="shared" si="3"/>
        <v>00001291</v>
      </c>
      <c r="D89" t="str">
        <f>VLOOKUP(data_reporte_sis!J89,dimensiones!$D$2:$E$260,2,FALSE)</f>
        <v>00001291</v>
      </c>
      <c r="E89" s="5" t="s">
        <v>1425</v>
      </c>
      <c r="F89">
        <f>data_reporte_sis!P89</f>
        <v>48993922</v>
      </c>
      <c r="G89" s="12">
        <f>VLOOKUP(data_reporte_sis!O89,dimensiones!$G$2:$H$6,2,FALSE)</f>
        <v>1</v>
      </c>
      <c r="H89" s="12" t="str">
        <f>TEXT(data_reporte_sis!P89,"00000000")</f>
        <v>48993922</v>
      </c>
      <c r="I89" s="12">
        <f>VLOOKUP(data_reporte_sis!U89,dimensiones!$J$2:$K$3,2,FALSE)</f>
        <v>1</v>
      </c>
      <c r="J89" s="12" t="str">
        <f>TEXT(data_reporte_sis!S89,"00")&amp;"-"&amp;LOWER(data_reporte_sis!T89)</f>
        <v>73-a</v>
      </c>
      <c r="K89" s="12">
        <f>VLOOKUP(data_reporte_sis!AD89,dimensiones!$M$2:$N$376,2,FALSE)</f>
        <v>220000</v>
      </c>
      <c r="L89" s="12" t="str">
        <f>VLOOKUP(data_reporte_sis!N89,dimensiones!$D$2:$E$260,2,FALSE)</f>
        <v>00001231</v>
      </c>
      <c r="M89" s="12">
        <f>VLOOKUP(data_reporte_sis!AE89,dimensiones!$M$2:$N$376,2,FALSE)</f>
        <v>220000</v>
      </c>
      <c r="N89" s="12" t="str">
        <f>LEFT(MID(data_reporte_sis!W89,1,3)&amp;"."&amp;MID(data_reporte_sis!W89,4,2),5)</f>
        <v>E11.9</v>
      </c>
      <c r="O89" s="12" t="str">
        <f>VLOOKUP(data_reporte_sis!Y89,dimensiones!$P$2:$Q$4,2,FALSE)</f>
        <v>01</v>
      </c>
      <c r="P89" s="12" t="str">
        <f t="shared" si="4"/>
        <v>E11.9</v>
      </c>
      <c r="Q89" s="12" t="str">
        <f t="shared" si="5"/>
        <v>01</v>
      </c>
      <c r="R89" s="12" t="str">
        <f>TEXT(data_reporte_sis!E89,"YYYYMMDD")</f>
        <v>20181121</v>
      </c>
      <c r="S89" s="12" t="str">
        <f>TEXT(data_reporte_sis!F89,"YYYYMMDD")</f>
        <v>20181121</v>
      </c>
    </row>
    <row r="90" spans="1:19" x14ac:dyDescent="0.25">
      <c r="A90" t="str">
        <f>data_reporte_sis!C90&amp;VLOOKUP(data_reporte_sis!$D90,dimensiones!$A$2:$B$13,2,FALSE)</f>
        <v>201811</v>
      </c>
      <c r="B90" s="5" t="str">
        <f>VLOOKUP(data_reporte_sis!J90,dimensiones!$D$2:$E$260,2,FALSE)</f>
        <v>00001291</v>
      </c>
      <c r="C90" t="str">
        <f t="shared" si="3"/>
        <v>00001291</v>
      </c>
      <c r="D90" t="str">
        <f>VLOOKUP(data_reporte_sis!J90,dimensiones!$D$2:$E$260,2,FALSE)</f>
        <v>00001291</v>
      </c>
      <c r="E90" s="5" t="s">
        <v>1425</v>
      </c>
      <c r="F90">
        <f>data_reporte_sis!P90</f>
        <v>80198392</v>
      </c>
      <c r="G90" s="12">
        <f>VLOOKUP(data_reporte_sis!O90,dimensiones!$G$2:$H$6,2,FALSE)</f>
        <v>1</v>
      </c>
      <c r="H90" s="12" t="str">
        <f>TEXT(data_reporte_sis!P90,"00000000")</f>
        <v>80198392</v>
      </c>
      <c r="I90" s="12">
        <f>VLOOKUP(data_reporte_sis!U90,dimensiones!$J$2:$K$3,2,FALSE)</f>
        <v>1</v>
      </c>
      <c r="J90" s="12" t="str">
        <f>TEXT(data_reporte_sis!S90,"00")&amp;"-"&amp;LOWER(data_reporte_sis!T90)</f>
        <v>40-a</v>
      </c>
      <c r="K90" s="12">
        <f>VLOOKUP(data_reporte_sis!AD90,dimensiones!$M$2:$N$376,2,FALSE)</f>
        <v>220000</v>
      </c>
      <c r="L90" s="12" t="str">
        <f>VLOOKUP(data_reporte_sis!N90,dimensiones!$D$2:$E$260,2,FALSE)</f>
        <v>00001232</v>
      </c>
      <c r="M90" s="12">
        <f>VLOOKUP(data_reporte_sis!AE90,dimensiones!$M$2:$N$376,2,FALSE)</f>
        <v>220000</v>
      </c>
      <c r="N90" s="12" t="str">
        <f>LEFT(MID(data_reporte_sis!W90,1,3)&amp;"."&amp;MID(data_reporte_sis!W90,4,2),5)</f>
        <v>Z21.X</v>
      </c>
      <c r="O90" s="12" t="str">
        <f>VLOOKUP(data_reporte_sis!Y90,dimensiones!$P$2:$Q$4,2,FALSE)</f>
        <v>02</v>
      </c>
      <c r="P90" s="12" t="str">
        <f t="shared" si="4"/>
        <v>Z21.X</v>
      </c>
      <c r="Q90" s="12" t="str">
        <f t="shared" si="5"/>
        <v>02</v>
      </c>
      <c r="R90" s="12" t="str">
        <f>TEXT(data_reporte_sis!E90,"YYYYMMDD")</f>
        <v>20181121</v>
      </c>
      <c r="S90" s="12" t="str">
        <f>TEXT(data_reporte_sis!F90,"YYYYMMDD")</f>
        <v>20181121</v>
      </c>
    </row>
    <row r="91" spans="1:19" x14ac:dyDescent="0.25">
      <c r="A91" t="str">
        <f>data_reporte_sis!C91&amp;VLOOKUP(data_reporte_sis!$D91,dimensiones!$A$2:$B$13,2,FALSE)</f>
        <v>201811</v>
      </c>
      <c r="B91" s="5" t="str">
        <f>VLOOKUP(data_reporte_sis!J91,dimensiones!$D$2:$E$260,2,FALSE)</f>
        <v>00001291</v>
      </c>
      <c r="C91" t="str">
        <f t="shared" si="3"/>
        <v>00001291</v>
      </c>
      <c r="D91" t="str">
        <f>VLOOKUP(data_reporte_sis!J91,dimensiones!$D$2:$E$260,2,FALSE)</f>
        <v>00001291</v>
      </c>
      <c r="E91" s="5" t="s">
        <v>1425</v>
      </c>
      <c r="F91">
        <f>data_reporte_sis!P91</f>
        <v>80198392</v>
      </c>
      <c r="G91" s="12">
        <f>VLOOKUP(data_reporte_sis!O91,dimensiones!$G$2:$H$6,2,FALSE)</f>
        <v>1</v>
      </c>
      <c r="H91" s="12" t="str">
        <f>TEXT(data_reporte_sis!P91,"00000000")</f>
        <v>80198392</v>
      </c>
      <c r="I91" s="12">
        <f>VLOOKUP(data_reporte_sis!U91,dimensiones!$J$2:$K$3,2,FALSE)</f>
        <v>1</v>
      </c>
      <c r="J91" s="12" t="str">
        <f>TEXT(data_reporte_sis!S91,"00")&amp;"-"&amp;LOWER(data_reporte_sis!T91)</f>
        <v>40-a</v>
      </c>
      <c r="K91" s="12">
        <f>VLOOKUP(data_reporte_sis!AD91,dimensiones!$M$2:$N$376,2,FALSE)</f>
        <v>220000</v>
      </c>
      <c r="L91" s="12" t="str">
        <f>VLOOKUP(data_reporte_sis!N91,dimensiones!$D$2:$E$260,2,FALSE)</f>
        <v>00001232</v>
      </c>
      <c r="M91" s="12">
        <f>VLOOKUP(data_reporte_sis!AE91,dimensiones!$M$2:$N$376,2,FALSE)</f>
        <v>220000</v>
      </c>
      <c r="N91" s="12" t="str">
        <f>LEFT(MID(data_reporte_sis!W91,1,3)&amp;"."&amp;MID(data_reporte_sis!W91,4,2),5)</f>
        <v>J40.X</v>
      </c>
      <c r="O91" s="12" t="str">
        <f>VLOOKUP(data_reporte_sis!Y91,dimensiones!$P$2:$Q$4,2,FALSE)</f>
        <v>02</v>
      </c>
      <c r="P91" s="12" t="str">
        <f t="shared" si="4"/>
        <v>J40.X</v>
      </c>
      <c r="Q91" s="12" t="str">
        <f t="shared" si="5"/>
        <v>02</v>
      </c>
      <c r="R91" s="12" t="str">
        <f>TEXT(data_reporte_sis!E91,"YYYYMMDD")</f>
        <v>20181121</v>
      </c>
      <c r="S91" s="12" t="str">
        <f>TEXT(data_reporte_sis!F91,"YYYYMMDD")</f>
        <v>20181121</v>
      </c>
    </row>
    <row r="92" spans="1:19" x14ac:dyDescent="0.25">
      <c r="A92" t="str">
        <f>data_reporte_sis!C92&amp;VLOOKUP(data_reporte_sis!$D92,dimensiones!$A$2:$B$13,2,FALSE)</f>
        <v>201811</v>
      </c>
      <c r="B92" s="5" t="str">
        <f>VLOOKUP(data_reporte_sis!J92,dimensiones!$D$2:$E$260,2,FALSE)</f>
        <v>00001291</v>
      </c>
      <c r="C92" t="str">
        <f t="shared" si="3"/>
        <v>00001291</v>
      </c>
      <c r="D92" t="str">
        <f>VLOOKUP(data_reporte_sis!J92,dimensiones!$D$2:$E$260,2,FALSE)</f>
        <v>00001291</v>
      </c>
      <c r="E92" s="5" t="s">
        <v>1425</v>
      </c>
      <c r="F92">
        <f>data_reporte_sis!P92</f>
        <v>80198392</v>
      </c>
      <c r="G92" s="12">
        <f>VLOOKUP(data_reporte_sis!O92,dimensiones!$G$2:$H$6,2,FALSE)</f>
        <v>1</v>
      </c>
      <c r="H92" s="12" t="str">
        <f>TEXT(data_reporte_sis!P92,"00000000")</f>
        <v>80198392</v>
      </c>
      <c r="I92" s="12">
        <f>VLOOKUP(data_reporte_sis!U92,dimensiones!$J$2:$K$3,2,FALSE)</f>
        <v>1</v>
      </c>
      <c r="J92" s="12" t="str">
        <f>TEXT(data_reporte_sis!S92,"00")&amp;"-"&amp;LOWER(data_reporte_sis!T92)</f>
        <v>40-a</v>
      </c>
      <c r="K92" s="12">
        <f>VLOOKUP(data_reporte_sis!AD92,dimensiones!$M$2:$N$376,2,FALSE)</f>
        <v>220000</v>
      </c>
      <c r="L92" s="12" t="str">
        <f>VLOOKUP(data_reporte_sis!N92,dimensiones!$D$2:$E$260,2,FALSE)</f>
        <v>00001232</v>
      </c>
      <c r="M92" s="12">
        <f>VLOOKUP(data_reporte_sis!AE92,dimensiones!$M$2:$N$376,2,FALSE)</f>
        <v>220000</v>
      </c>
      <c r="N92" s="12" t="str">
        <f>LEFT(MID(data_reporte_sis!W92,1,3)&amp;"."&amp;MID(data_reporte_sis!W92,4,2),5)</f>
        <v>Z21.X</v>
      </c>
      <c r="O92" s="12" t="str">
        <f>VLOOKUP(data_reporte_sis!Y92,dimensiones!$P$2:$Q$4,2,FALSE)</f>
        <v>02</v>
      </c>
      <c r="P92" s="12" t="str">
        <f t="shared" si="4"/>
        <v>Z21.X</v>
      </c>
      <c r="Q92" s="12" t="str">
        <f t="shared" si="5"/>
        <v>02</v>
      </c>
      <c r="R92" s="12" t="str">
        <f>TEXT(data_reporte_sis!E92,"YYYYMMDD")</f>
        <v>20181121</v>
      </c>
      <c r="S92" s="12" t="str">
        <f>TEXT(data_reporte_sis!F92,"YYYYMMDD")</f>
        <v>20181121</v>
      </c>
    </row>
    <row r="93" spans="1:19" x14ac:dyDescent="0.25">
      <c r="A93" t="str">
        <f>data_reporte_sis!C93&amp;VLOOKUP(data_reporte_sis!$D93,dimensiones!$A$2:$B$13,2,FALSE)</f>
        <v>201811</v>
      </c>
      <c r="B93" s="5" t="str">
        <f>VLOOKUP(data_reporte_sis!J93,dimensiones!$D$2:$E$260,2,FALSE)</f>
        <v>00001291</v>
      </c>
      <c r="C93" t="str">
        <f t="shared" si="3"/>
        <v>00001291</v>
      </c>
      <c r="D93" t="str">
        <f>VLOOKUP(data_reporte_sis!J93,dimensiones!$D$2:$E$260,2,FALSE)</f>
        <v>00001291</v>
      </c>
      <c r="E93" s="5" t="s">
        <v>1425</v>
      </c>
      <c r="F93">
        <f>data_reporte_sis!P93</f>
        <v>29209816</v>
      </c>
      <c r="G93" s="12">
        <f>VLOOKUP(data_reporte_sis!O93,dimensiones!$G$2:$H$6,2,FALSE)</f>
        <v>1</v>
      </c>
      <c r="H93" s="12" t="str">
        <f>TEXT(data_reporte_sis!P93,"00000000")</f>
        <v>29209816</v>
      </c>
      <c r="I93" s="12">
        <f>VLOOKUP(data_reporte_sis!U93,dimensiones!$J$2:$K$3,2,FALSE)</f>
        <v>1</v>
      </c>
      <c r="J93" s="12" t="str">
        <f>TEXT(data_reporte_sis!S93,"00")&amp;"-"&amp;LOWER(data_reporte_sis!T93)</f>
        <v>61-a</v>
      </c>
      <c r="K93" s="12">
        <f>VLOOKUP(data_reporte_sis!AD93,dimensiones!$M$2:$N$376,2,FALSE)</f>
        <v>220000</v>
      </c>
      <c r="L93" s="12" t="str">
        <f>VLOOKUP(data_reporte_sis!N93,dimensiones!$D$2:$E$260,2,FALSE)</f>
        <v>00001231</v>
      </c>
      <c r="M93" s="12">
        <f>VLOOKUP(data_reporte_sis!AE93,dimensiones!$M$2:$N$376,2,FALSE)</f>
        <v>220000</v>
      </c>
      <c r="N93" s="12" t="str">
        <f>LEFT(MID(data_reporte_sis!W93,1,3)&amp;"."&amp;MID(data_reporte_sis!W93,4,2),5)</f>
        <v>G20.X</v>
      </c>
      <c r="O93" s="12" t="str">
        <f>VLOOKUP(data_reporte_sis!Y93,dimensiones!$P$2:$Q$4,2,FALSE)</f>
        <v>02</v>
      </c>
      <c r="P93" s="12" t="str">
        <f t="shared" si="4"/>
        <v>G20.X</v>
      </c>
      <c r="Q93" s="12" t="str">
        <f t="shared" si="5"/>
        <v>02</v>
      </c>
      <c r="R93" s="12" t="str">
        <f>TEXT(data_reporte_sis!E93,"YYYYMMDD")</f>
        <v>20181121</v>
      </c>
      <c r="S93" s="12" t="str">
        <f>TEXT(data_reporte_sis!F93,"YYYYMMDD")</f>
        <v>20181121</v>
      </c>
    </row>
    <row r="94" spans="1:19" x14ac:dyDescent="0.25">
      <c r="A94" t="str">
        <f>data_reporte_sis!C94&amp;VLOOKUP(data_reporte_sis!$D94,dimensiones!$A$2:$B$13,2,FALSE)</f>
        <v>201811</v>
      </c>
      <c r="B94" s="5" t="str">
        <f>VLOOKUP(data_reporte_sis!J94,dimensiones!$D$2:$E$260,2,FALSE)</f>
        <v>00001291</v>
      </c>
      <c r="C94" t="str">
        <f t="shared" si="3"/>
        <v>00001291</v>
      </c>
      <c r="D94" t="str">
        <f>VLOOKUP(data_reporte_sis!J94,dimensiones!$D$2:$E$260,2,FALSE)</f>
        <v>00001291</v>
      </c>
      <c r="E94" s="5" t="s">
        <v>1425</v>
      </c>
      <c r="F94">
        <f>data_reporte_sis!P94</f>
        <v>48530383</v>
      </c>
      <c r="G94" s="12">
        <f>VLOOKUP(data_reporte_sis!O94,dimensiones!$G$2:$H$6,2,FALSE)</f>
        <v>1</v>
      </c>
      <c r="H94" s="12" t="str">
        <f>TEXT(data_reporte_sis!P94,"00000000")</f>
        <v>48530383</v>
      </c>
      <c r="I94" s="12">
        <f>VLOOKUP(data_reporte_sis!U94,dimensiones!$J$2:$K$3,2,FALSE)</f>
        <v>1</v>
      </c>
      <c r="J94" s="12" t="str">
        <f>TEXT(data_reporte_sis!S94,"00")&amp;"-"&amp;LOWER(data_reporte_sis!T94)</f>
        <v>23-a</v>
      </c>
      <c r="K94" s="12">
        <f>VLOOKUP(data_reporte_sis!AD94,dimensiones!$M$2:$N$376,2,FALSE)</f>
        <v>220000</v>
      </c>
      <c r="L94" s="12" t="e">
        <f>VLOOKUP(data_reporte_sis!N94,dimensiones!$D$2:$E$260,2,FALSE)</f>
        <v>#N/A</v>
      </c>
      <c r="M94" s="12">
        <f>VLOOKUP(data_reporte_sis!AE94,dimensiones!$M$2:$N$376,2,FALSE)</f>
        <v>220000</v>
      </c>
      <c r="N94" s="12" t="str">
        <f>LEFT(MID(data_reporte_sis!W94,1,3)&amp;"."&amp;MID(data_reporte_sis!W94,4,2),5)</f>
        <v>Z21.X</v>
      </c>
      <c r="O94" s="12" t="str">
        <f>VLOOKUP(data_reporte_sis!Y94,dimensiones!$P$2:$Q$4,2,FALSE)</f>
        <v>02</v>
      </c>
      <c r="P94" s="12" t="str">
        <f t="shared" si="4"/>
        <v>Z21.X</v>
      </c>
      <c r="Q94" s="12" t="str">
        <f t="shared" si="5"/>
        <v>02</v>
      </c>
      <c r="R94" s="12" t="str">
        <f>TEXT(data_reporte_sis!E94,"YYYYMMDD")</f>
        <v>20181121</v>
      </c>
      <c r="S94" s="12" t="str">
        <f>TEXT(data_reporte_sis!F94,"YYYYMMDD")</f>
        <v>20181121</v>
      </c>
    </row>
    <row r="95" spans="1:19" x14ac:dyDescent="0.25">
      <c r="A95" t="str">
        <f>data_reporte_sis!C95&amp;VLOOKUP(data_reporte_sis!$D95,dimensiones!$A$2:$B$13,2,FALSE)</f>
        <v>201811</v>
      </c>
      <c r="B95" s="5" t="str">
        <f>VLOOKUP(data_reporte_sis!J95,dimensiones!$D$2:$E$260,2,FALSE)</f>
        <v>00001291</v>
      </c>
      <c r="C95" t="str">
        <f t="shared" ref="C95:C101" si="6">B95</f>
        <v>00001291</v>
      </c>
      <c r="D95" t="str">
        <f>VLOOKUP(data_reporte_sis!J95,dimensiones!$D$2:$E$260,2,FALSE)</f>
        <v>00001291</v>
      </c>
      <c r="E95" s="5" t="s">
        <v>1425</v>
      </c>
      <c r="F95">
        <f>data_reporte_sis!P95</f>
        <v>78708782</v>
      </c>
      <c r="G95" s="12">
        <f>VLOOKUP(data_reporte_sis!O95,dimensiones!$G$2:$H$6,2,FALSE)</f>
        <v>1</v>
      </c>
      <c r="H95" s="12" t="str">
        <f>TEXT(data_reporte_sis!P95,"00000000")</f>
        <v>78708782</v>
      </c>
      <c r="I95" s="12">
        <f>VLOOKUP(data_reporte_sis!U95,dimensiones!$J$2:$K$3,2,FALSE)</f>
        <v>2</v>
      </c>
      <c r="J95" s="12" t="str">
        <f>TEXT(data_reporte_sis!S95,"00")&amp;"-"&amp;LOWER(data_reporte_sis!T95)</f>
        <v>04-a</v>
      </c>
      <c r="K95" s="12">
        <f>VLOOKUP(data_reporte_sis!AD95,dimensiones!$M$2:$N$376,2,FALSE)</f>
        <v>220000</v>
      </c>
      <c r="L95" s="12" t="str">
        <f>VLOOKUP(data_reporte_sis!N95,dimensiones!$D$2:$E$260,2,FALSE)</f>
        <v>00001232</v>
      </c>
      <c r="M95" s="12">
        <f>VLOOKUP(data_reporte_sis!AE95,dimensiones!$M$2:$N$376,2,FALSE)</f>
        <v>230000</v>
      </c>
      <c r="N95" s="12" t="str">
        <f>LEFT(MID(data_reporte_sis!W95,1,3)&amp;"."&amp;MID(data_reporte_sis!W95,4,2),5)</f>
        <v>T18.1</v>
      </c>
      <c r="O95" s="12" t="str">
        <f>VLOOKUP(data_reporte_sis!Y95,dimensiones!$P$2:$Q$4,2,FALSE)</f>
        <v>01</v>
      </c>
      <c r="P95" s="12" t="str">
        <f t="shared" ref="P95:P101" si="7">N95</f>
        <v>T18.1</v>
      </c>
      <c r="Q95" s="12" t="str">
        <f t="shared" ref="Q95:Q101" si="8">O95</f>
        <v>01</v>
      </c>
      <c r="R95" s="12" t="str">
        <f>TEXT(data_reporte_sis!E95,"YYYYMMDD")</f>
        <v>20181121</v>
      </c>
      <c r="S95" s="12" t="str">
        <f>TEXT(data_reporte_sis!F95,"YYYYMMDD")</f>
        <v>20181121</v>
      </c>
    </row>
    <row r="96" spans="1:19" x14ac:dyDescent="0.25">
      <c r="A96" t="str">
        <f>data_reporte_sis!C96&amp;VLOOKUP(data_reporte_sis!$D96,dimensiones!$A$2:$B$13,2,FALSE)</f>
        <v>201811</v>
      </c>
      <c r="B96" s="5" t="str">
        <f>VLOOKUP(data_reporte_sis!J96,dimensiones!$D$2:$E$260,2,FALSE)</f>
        <v>00001291</v>
      </c>
      <c r="C96" t="str">
        <f t="shared" si="6"/>
        <v>00001291</v>
      </c>
      <c r="D96" t="str">
        <f>VLOOKUP(data_reporte_sis!J96,dimensiones!$D$2:$E$260,2,FALSE)</f>
        <v>00001291</v>
      </c>
      <c r="E96" s="5" t="s">
        <v>1425</v>
      </c>
      <c r="F96">
        <f>data_reporte_sis!P96</f>
        <v>43699934</v>
      </c>
      <c r="G96" s="12">
        <f>VLOOKUP(data_reporte_sis!O96,dimensiones!$G$2:$H$6,2,FALSE)</f>
        <v>1</v>
      </c>
      <c r="H96" s="12" t="str">
        <f>TEXT(data_reporte_sis!P96,"00000000")</f>
        <v>43699934</v>
      </c>
      <c r="I96" s="12">
        <f>VLOOKUP(data_reporte_sis!U96,dimensiones!$J$2:$K$3,2,FALSE)</f>
        <v>2</v>
      </c>
      <c r="J96" s="12" t="str">
        <f>TEXT(data_reporte_sis!S96,"00")&amp;"-"&amp;LOWER(data_reporte_sis!T96)</f>
        <v>32-a</v>
      </c>
      <c r="K96" s="12">
        <f>VLOOKUP(data_reporte_sis!AD96,dimensiones!$M$2:$N$376,2,FALSE)</f>
        <v>220000</v>
      </c>
      <c r="L96" s="12" t="str">
        <f>VLOOKUP(data_reporte_sis!N96,dimensiones!$D$2:$E$260,2,FALSE)</f>
        <v>00001231</v>
      </c>
      <c r="M96" s="12">
        <f>VLOOKUP(data_reporte_sis!AE96,dimensiones!$M$2:$N$376,2,FALSE)</f>
        <v>220000</v>
      </c>
      <c r="N96" s="12" t="str">
        <f>LEFT(MID(data_reporte_sis!W96,1,3)&amp;"."&amp;MID(data_reporte_sis!W96,4,2),5)</f>
        <v>O47.0</v>
      </c>
      <c r="O96" s="12" t="str">
        <f>VLOOKUP(data_reporte_sis!Y96,dimensiones!$P$2:$Q$4,2,FALSE)</f>
        <v>01</v>
      </c>
      <c r="P96" s="12" t="str">
        <f t="shared" si="7"/>
        <v>O47.0</v>
      </c>
      <c r="Q96" s="12" t="str">
        <f t="shared" si="8"/>
        <v>01</v>
      </c>
      <c r="R96" s="12" t="str">
        <f>TEXT(data_reporte_sis!E96,"YYYYMMDD")</f>
        <v>20181121</v>
      </c>
      <c r="S96" s="12" t="str">
        <f>TEXT(data_reporte_sis!F96,"YYYYMMDD")</f>
        <v>20181121</v>
      </c>
    </row>
    <row r="97" spans="1:19" x14ac:dyDescent="0.25">
      <c r="A97" t="str">
        <f>data_reporte_sis!C97&amp;VLOOKUP(data_reporte_sis!$D97,dimensiones!$A$2:$B$13,2,FALSE)</f>
        <v>201811</v>
      </c>
      <c r="B97" s="5" t="str">
        <f>VLOOKUP(data_reporte_sis!J97,dimensiones!$D$2:$E$260,2,FALSE)</f>
        <v>00001291</v>
      </c>
      <c r="C97" t="str">
        <f t="shared" si="6"/>
        <v>00001291</v>
      </c>
      <c r="D97" t="str">
        <f>VLOOKUP(data_reporte_sis!J97,dimensiones!$D$2:$E$260,2,FALSE)</f>
        <v>00001291</v>
      </c>
      <c r="E97" s="5" t="s">
        <v>1425</v>
      </c>
      <c r="F97">
        <f>data_reporte_sis!P97</f>
        <v>43699934</v>
      </c>
      <c r="G97" s="12">
        <f>VLOOKUP(data_reporte_sis!O97,dimensiones!$G$2:$H$6,2,FALSE)</f>
        <v>1</v>
      </c>
      <c r="H97" s="12" t="str">
        <f>TEXT(data_reporte_sis!P97,"00000000")</f>
        <v>43699934</v>
      </c>
      <c r="I97" s="12">
        <f>VLOOKUP(data_reporte_sis!U97,dimensiones!$J$2:$K$3,2,FALSE)</f>
        <v>2</v>
      </c>
      <c r="J97" s="12" t="str">
        <f>TEXT(data_reporte_sis!S97,"00")&amp;"-"&amp;LOWER(data_reporte_sis!T97)</f>
        <v>32-a</v>
      </c>
      <c r="K97" s="12">
        <f>VLOOKUP(data_reporte_sis!AD97,dimensiones!$M$2:$N$376,2,FALSE)</f>
        <v>220000</v>
      </c>
      <c r="L97" s="12" t="str">
        <f>VLOOKUP(data_reporte_sis!N97,dimensiones!$D$2:$E$260,2,FALSE)</f>
        <v>00001231</v>
      </c>
      <c r="M97" s="12">
        <f>VLOOKUP(data_reporte_sis!AE97,dimensiones!$M$2:$N$376,2,FALSE)</f>
        <v>220000</v>
      </c>
      <c r="N97" s="12" t="str">
        <f>LEFT(MID(data_reporte_sis!W97,1,3)&amp;"."&amp;MID(data_reporte_sis!W97,4,2),5)</f>
        <v>O40.X</v>
      </c>
      <c r="O97" s="12" t="str">
        <f>VLOOKUP(data_reporte_sis!Y97,dimensiones!$P$2:$Q$4,2,FALSE)</f>
        <v>01</v>
      </c>
      <c r="P97" s="12" t="str">
        <f t="shared" si="7"/>
        <v>O40.X</v>
      </c>
      <c r="Q97" s="12" t="str">
        <f t="shared" si="8"/>
        <v>01</v>
      </c>
      <c r="R97" s="12" t="str">
        <f>TEXT(data_reporte_sis!E97,"YYYYMMDD")</f>
        <v>20181121</v>
      </c>
      <c r="S97" s="12" t="str">
        <f>TEXT(data_reporte_sis!F97,"YYYYMMDD")</f>
        <v>20181121</v>
      </c>
    </row>
    <row r="98" spans="1:19" x14ac:dyDescent="0.25">
      <c r="A98" t="str">
        <f>data_reporte_sis!C98&amp;VLOOKUP(data_reporte_sis!$D98,dimensiones!$A$2:$B$13,2,FALSE)</f>
        <v>201811</v>
      </c>
      <c r="B98" s="5" t="str">
        <f>VLOOKUP(data_reporte_sis!J98,dimensiones!$D$2:$E$260,2,FALSE)</f>
        <v>00001291</v>
      </c>
      <c r="C98" t="str">
        <f t="shared" si="6"/>
        <v>00001291</v>
      </c>
      <c r="D98" t="str">
        <f>VLOOKUP(data_reporte_sis!J98,dimensiones!$D$2:$E$260,2,FALSE)</f>
        <v>00001291</v>
      </c>
      <c r="E98" s="5" t="s">
        <v>1425</v>
      </c>
      <c r="F98">
        <f>data_reporte_sis!P98</f>
        <v>43699934</v>
      </c>
      <c r="G98" s="12">
        <f>VLOOKUP(data_reporte_sis!O98,dimensiones!$G$2:$H$6,2,FALSE)</f>
        <v>1</v>
      </c>
      <c r="H98" s="12" t="str">
        <f>TEXT(data_reporte_sis!P98,"00000000")</f>
        <v>43699934</v>
      </c>
      <c r="I98" s="12">
        <f>VLOOKUP(data_reporte_sis!U98,dimensiones!$J$2:$K$3,2,FALSE)</f>
        <v>2</v>
      </c>
      <c r="J98" s="12" t="str">
        <f>TEXT(data_reporte_sis!S98,"00")&amp;"-"&amp;LOWER(data_reporte_sis!T98)</f>
        <v>32-a</v>
      </c>
      <c r="K98" s="12">
        <f>VLOOKUP(data_reporte_sis!AD98,dimensiones!$M$2:$N$376,2,FALSE)</f>
        <v>220000</v>
      </c>
      <c r="L98" s="12" t="str">
        <f>VLOOKUP(data_reporte_sis!N98,dimensiones!$D$2:$E$260,2,FALSE)</f>
        <v>00001231</v>
      </c>
      <c r="M98" s="12">
        <f>VLOOKUP(data_reporte_sis!AE98,dimensiones!$M$2:$N$376,2,FALSE)</f>
        <v>220000</v>
      </c>
      <c r="N98" s="12" t="str">
        <f>LEFT(MID(data_reporte_sis!W98,1,3)&amp;"."&amp;MID(data_reporte_sis!W98,4,2),5)</f>
        <v>O23.4</v>
      </c>
      <c r="O98" s="12" t="str">
        <f>VLOOKUP(data_reporte_sis!Y98,dimensiones!$P$2:$Q$4,2,FALSE)</f>
        <v>01</v>
      </c>
      <c r="P98" s="12" t="str">
        <f t="shared" si="7"/>
        <v>O23.4</v>
      </c>
      <c r="Q98" s="12" t="str">
        <f t="shared" si="8"/>
        <v>01</v>
      </c>
      <c r="R98" s="12" t="str">
        <f>TEXT(data_reporte_sis!E98,"YYYYMMDD")</f>
        <v>20181121</v>
      </c>
      <c r="S98" s="12" t="str">
        <f>TEXT(data_reporte_sis!F98,"YYYYMMDD")</f>
        <v>20181121</v>
      </c>
    </row>
    <row r="99" spans="1:19" x14ac:dyDescent="0.25">
      <c r="A99" t="str">
        <f>data_reporte_sis!C99&amp;VLOOKUP(data_reporte_sis!$D99,dimensiones!$A$2:$B$13,2,FALSE)</f>
        <v>201811</v>
      </c>
      <c r="B99" s="5" t="str">
        <f>VLOOKUP(data_reporte_sis!J99,dimensiones!$D$2:$E$260,2,FALSE)</f>
        <v>00001291</v>
      </c>
      <c r="C99" t="str">
        <f t="shared" si="6"/>
        <v>00001291</v>
      </c>
      <c r="D99" t="str">
        <f>VLOOKUP(data_reporte_sis!J99,dimensiones!$D$2:$E$260,2,FALSE)</f>
        <v>00001291</v>
      </c>
      <c r="E99" s="5" t="s">
        <v>1425</v>
      </c>
      <c r="F99">
        <f>data_reporte_sis!P99</f>
        <v>41072412</v>
      </c>
      <c r="G99" s="12">
        <f>VLOOKUP(data_reporte_sis!O99,dimensiones!$G$2:$H$6,2,FALSE)</f>
        <v>1</v>
      </c>
      <c r="H99" s="12" t="str">
        <f>TEXT(data_reporte_sis!P99,"00000000")</f>
        <v>41072412</v>
      </c>
      <c r="I99" s="12">
        <f>VLOOKUP(data_reporte_sis!U99,dimensiones!$J$2:$K$3,2,FALSE)</f>
        <v>2</v>
      </c>
      <c r="J99" s="12" t="str">
        <f>TEXT(data_reporte_sis!S99,"00")&amp;"-"&amp;LOWER(data_reporte_sis!T99)</f>
        <v>39-a</v>
      </c>
      <c r="K99" s="12">
        <f>VLOOKUP(data_reporte_sis!AD99,dimensiones!$M$2:$N$376,2,FALSE)</f>
        <v>220000</v>
      </c>
      <c r="L99" s="12" t="str">
        <f>VLOOKUP(data_reporte_sis!N99,dimensiones!$D$2:$E$260,2,FALSE)</f>
        <v>00007397</v>
      </c>
      <c r="M99" s="12">
        <f>VLOOKUP(data_reporte_sis!AE99,dimensiones!$M$2:$N$376,2,FALSE)</f>
        <v>220000</v>
      </c>
      <c r="N99" s="12" t="str">
        <f>LEFT(MID(data_reporte_sis!W99,1,3)&amp;"."&amp;MID(data_reporte_sis!W99,4,2),5)</f>
        <v>C50.9</v>
      </c>
      <c r="O99" s="12" t="str">
        <f>VLOOKUP(data_reporte_sis!Y99,dimensiones!$P$2:$Q$4,2,FALSE)</f>
        <v>01</v>
      </c>
      <c r="P99" s="12" t="str">
        <f t="shared" si="7"/>
        <v>C50.9</v>
      </c>
      <c r="Q99" s="12" t="str">
        <f t="shared" si="8"/>
        <v>01</v>
      </c>
      <c r="R99" s="12" t="str">
        <f>TEXT(data_reporte_sis!E99,"YYYYMMDD")</f>
        <v>20181126</v>
      </c>
      <c r="S99" s="12" t="str">
        <f>TEXT(data_reporte_sis!F99,"YYYYMMDD")</f>
        <v>20181126</v>
      </c>
    </row>
    <row r="100" spans="1:19" x14ac:dyDescent="0.25">
      <c r="A100" t="str">
        <f>data_reporte_sis!C100&amp;VLOOKUP(data_reporte_sis!$D100,dimensiones!$A$2:$B$13,2,FALSE)</f>
        <v>201811</v>
      </c>
      <c r="B100" s="5" t="str">
        <f>VLOOKUP(data_reporte_sis!J100,dimensiones!$D$2:$E$260,2,FALSE)</f>
        <v>00001291</v>
      </c>
      <c r="C100" t="str">
        <f t="shared" si="6"/>
        <v>00001291</v>
      </c>
      <c r="D100" t="str">
        <f>VLOOKUP(data_reporte_sis!J100,dimensiones!$D$2:$E$260,2,FALSE)</f>
        <v>00001291</v>
      </c>
      <c r="E100" s="5" t="s">
        <v>1425</v>
      </c>
      <c r="F100">
        <f>data_reporte_sis!P100</f>
        <v>29616655</v>
      </c>
      <c r="G100" s="12">
        <f>VLOOKUP(data_reporte_sis!O100,dimensiones!$G$2:$H$6,2,FALSE)</f>
        <v>1</v>
      </c>
      <c r="H100" s="12" t="str">
        <f>TEXT(data_reporte_sis!P100,"00000000")</f>
        <v>29616655</v>
      </c>
      <c r="I100" s="12">
        <f>VLOOKUP(data_reporte_sis!U100,dimensiones!$J$2:$K$3,2,FALSE)</f>
        <v>2</v>
      </c>
      <c r="J100" s="12" t="str">
        <f>TEXT(data_reporte_sis!S100,"00")&amp;"-"&amp;LOWER(data_reporte_sis!T100)</f>
        <v>45-a</v>
      </c>
      <c r="K100" s="12">
        <f>VLOOKUP(data_reporte_sis!AD100,dimensiones!$M$2:$N$376,2,FALSE)</f>
        <v>220000</v>
      </c>
      <c r="L100" s="12" t="str">
        <f>VLOOKUP(data_reporte_sis!N100,dimensiones!$D$2:$E$260,2,FALSE)</f>
        <v>00007397</v>
      </c>
      <c r="M100" s="12" t="str">
        <f>VLOOKUP(data_reporte_sis!AE100,dimensiones!$M$2:$N$376,2,FALSE)</f>
        <v>080300</v>
      </c>
      <c r="N100" s="12" t="str">
        <f>LEFT(MID(data_reporte_sis!W100,1,3)&amp;"."&amp;MID(data_reporte_sis!W100,4,2),5)</f>
        <v>C50.9</v>
      </c>
      <c r="O100" s="12" t="str">
        <f>VLOOKUP(data_reporte_sis!Y100,dimensiones!$P$2:$Q$4,2,FALSE)</f>
        <v>01</v>
      </c>
      <c r="P100" s="12" t="str">
        <f t="shared" si="7"/>
        <v>C50.9</v>
      </c>
      <c r="Q100" s="12" t="str">
        <f t="shared" si="8"/>
        <v>01</v>
      </c>
      <c r="R100" s="12" t="str">
        <f>TEXT(data_reporte_sis!E100,"YYYYMMDD")</f>
        <v>20181130</v>
      </c>
      <c r="S100" s="12" t="str">
        <f>TEXT(data_reporte_sis!F100,"YYYYMMDD")</f>
        <v>20181130</v>
      </c>
    </row>
    <row r="101" spans="1:19" x14ac:dyDescent="0.25">
      <c r="A101" t="str">
        <f>data_reporte_sis!C101&amp;VLOOKUP(data_reporte_sis!$D101,dimensiones!$A$2:$B$13,2,FALSE)</f>
        <v>201811</v>
      </c>
      <c r="B101" s="5" t="str">
        <f>VLOOKUP(data_reporte_sis!J101,dimensiones!$D$2:$E$260,2,FALSE)</f>
        <v>00001291</v>
      </c>
      <c r="C101" t="str">
        <f t="shared" si="6"/>
        <v>00001291</v>
      </c>
      <c r="D101" t="str">
        <f>VLOOKUP(data_reporte_sis!J101,dimensiones!$D$2:$E$260,2,FALSE)</f>
        <v>00001291</v>
      </c>
      <c r="E101" s="5" t="s">
        <v>1425</v>
      </c>
      <c r="F101">
        <f>data_reporte_sis!P101</f>
        <v>29616655</v>
      </c>
      <c r="G101" s="12">
        <f>VLOOKUP(data_reporte_sis!O101,dimensiones!$G$2:$H$6,2,FALSE)</f>
        <v>1</v>
      </c>
      <c r="H101" s="12" t="str">
        <f>TEXT(data_reporte_sis!P101,"00000000")</f>
        <v>29616655</v>
      </c>
      <c r="I101" s="12">
        <f>VLOOKUP(data_reporte_sis!U101,dimensiones!$J$2:$K$3,2,FALSE)</f>
        <v>2</v>
      </c>
      <c r="J101" s="12" t="str">
        <f>TEXT(data_reporte_sis!S101,"00")&amp;"-"&amp;LOWER(data_reporte_sis!T101)</f>
        <v>45-a</v>
      </c>
      <c r="K101" s="12">
        <f>VLOOKUP(data_reporte_sis!AD101,dimensiones!$M$2:$N$376,2,FALSE)</f>
        <v>220000</v>
      </c>
      <c r="L101" s="12" t="str">
        <f>VLOOKUP(data_reporte_sis!N101,dimensiones!$D$2:$E$260,2,FALSE)</f>
        <v>00007397</v>
      </c>
      <c r="M101" s="12" t="str">
        <f>VLOOKUP(data_reporte_sis!AE101,dimensiones!$M$2:$N$376,2,FALSE)</f>
        <v>080300</v>
      </c>
      <c r="N101" s="12" t="str">
        <f>LEFT(MID(data_reporte_sis!W101,1,3)&amp;"."&amp;MID(data_reporte_sis!W101,4,2),5)</f>
        <v>Z12.3</v>
      </c>
      <c r="O101" s="12" t="str">
        <f>VLOOKUP(data_reporte_sis!Y101,dimensiones!$P$2:$Q$4,2,FALSE)</f>
        <v>02</v>
      </c>
      <c r="P101" s="12" t="str">
        <f t="shared" si="7"/>
        <v>Z12.3</v>
      </c>
      <c r="Q101" s="12" t="str">
        <f t="shared" si="8"/>
        <v>02</v>
      </c>
      <c r="R101" s="12" t="str">
        <f>TEXT(data_reporte_sis!E101,"YYYYMMDD")</f>
        <v>20181130</v>
      </c>
      <c r="S101" s="12" t="str">
        <f>TEXT(data_reporte_sis!F101,"YYYYMMDD")</f>
        <v>20181130</v>
      </c>
    </row>
    <row r="102" spans="1:19" x14ac:dyDescent="0.25">
      <c r="B102" s="5"/>
      <c r="E102" s="5"/>
    </row>
    <row r="103" spans="1:19" x14ac:dyDescent="0.25">
      <c r="B103" s="5"/>
      <c r="E103" s="5"/>
    </row>
    <row r="104" spans="1:19" x14ac:dyDescent="0.25">
      <c r="B104" s="5"/>
      <c r="E104" s="5"/>
    </row>
    <row r="105" spans="1:19" x14ac:dyDescent="0.25">
      <c r="B105" s="5"/>
      <c r="E105" s="5"/>
    </row>
    <row r="106" spans="1:19" x14ac:dyDescent="0.25">
      <c r="B106" s="5"/>
      <c r="E106" s="5"/>
    </row>
    <row r="107" spans="1:19" x14ac:dyDescent="0.25">
      <c r="B107" s="5"/>
      <c r="E107" s="5"/>
    </row>
    <row r="108" spans="1:19" x14ac:dyDescent="0.25">
      <c r="B108" s="5"/>
      <c r="E108" s="5"/>
    </row>
    <row r="109" spans="1:19" x14ac:dyDescent="0.25">
      <c r="B109" s="5"/>
      <c r="E109" s="5"/>
    </row>
    <row r="110" spans="1:19" x14ac:dyDescent="0.25">
      <c r="B110" s="5"/>
      <c r="E110" s="5"/>
    </row>
    <row r="111" spans="1:19" x14ac:dyDescent="0.25">
      <c r="B111" s="5"/>
      <c r="E111" s="5"/>
    </row>
    <row r="112" spans="1:19" x14ac:dyDescent="0.25">
      <c r="B112" s="5"/>
      <c r="E112" s="5"/>
    </row>
    <row r="113" spans="2:5" x14ac:dyDescent="0.25">
      <c r="B113" s="5"/>
      <c r="E113" s="5"/>
    </row>
    <row r="114" spans="2:5" x14ac:dyDescent="0.25">
      <c r="B114" s="5"/>
      <c r="E114" s="5"/>
    </row>
    <row r="115" spans="2:5" x14ac:dyDescent="0.25">
      <c r="B115" s="5"/>
      <c r="E115" s="5"/>
    </row>
    <row r="116" spans="2:5" x14ac:dyDescent="0.25">
      <c r="B116" s="5"/>
      <c r="E116" s="5"/>
    </row>
    <row r="117" spans="2:5" x14ac:dyDescent="0.25">
      <c r="B117" s="5"/>
      <c r="E117" s="5"/>
    </row>
    <row r="118" spans="2:5" x14ac:dyDescent="0.25">
      <c r="B118" s="5"/>
      <c r="E118" s="5"/>
    </row>
    <row r="119" spans="2:5" x14ac:dyDescent="0.25">
      <c r="B119" s="5"/>
      <c r="E119" s="5"/>
    </row>
    <row r="120" spans="2:5" x14ac:dyDescent="0.25">
      <c r="B120" s="5"/>
      <c r="E120" s="5"/>
    </row>
    <row r="121" spans="2:5" x14ac:dyDescent="0.25">
      <c r="B121" s="5"/>
      <c r="E121" s="5"/>
    </row>
    <row r="122" spans="2:5" x14ac:dyDescent="0.25">
      <c r="B122" s="5"/>
      <c r="E122" s="5"/>
    </row>
    <row r="123" spans="2:5" x14ac:dyDescent="0.25">
      <c r="B123" s="5"/>
      <c r="E123" s="5"/>
    </row>
    <row r="124" spans="2:5" x14ac:dyDescent="0.25">
      <c r="B124" s="5"/>
      <c r="E124" s="5"/>
    </row>
    <row r="125" spans="2:5" x14ac:dyDescent="0.25">
      <c r="B125" s="5"/>
      <c r="E125" s="5"/>
    </row>
    <row r="126" spans="2:5" x14ac:dyDescent="0.25">
      <c r="B126" s="5"/>
      <c r="E126" s="5"/>
    </row>
    <row r="127" spans="2:5" x14ac:dyDescent="0.25">
      <c r="B127" s="5"/>
      <c r="E127" s="5"/>
    </row>
    <row r="128" spans="2:5" x14ac:dyDescent="0.25">
      <c r="B128" s="5"/>
      <c r="E128" s="5"/>
    </row>
    <row r="129" spans="2:5" x14ac:dyDescent="0.25">
      <c r="B129" s="5"/>
      <c r="E129" s="5"/>
    </row>
    <row r="130" spans="2:5" x14ac:dyDescent="0.25">
      <c r="B130" s="5"/>
      <c r="E130" s="5"/>
    </row>
    <row r="131" spans="2:5" x14ac:dyDescent="0.25">
      <c r="B131" s="5"/>
      <c r="E131" s="5"/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6"/>
  <sheetViews>
    <sheetView tabSelected="1" topLeftCell="A88" zoomScale="85" zoomScaleNormal="85" workbookViewId="0">
      <selection activeCell="D106" sqref="D106"/>
    </sheetView>
  </sheetViews>
  <sheetFormatPr baseColWidth="10" defaultRowHeight="15" x14ac:dyDescent="0.25"/>
  <cols>
    <col min="3" max="3" width="4" customWidth="1"/>
    <col min="4" max="4" width="58.875" style="17" bestFit="1" customWidth="1"/>
    <col min="5" max="5" width="11.375" style="17"/>
    <col min="6" max="6" width="13.25" customWidth="1"/>
    <col min="7" max="7" width="18.875" style="17" bestFit="1" customWidth="1"/>
    <col min="8" max="8" width="4.25" style="17" customWidth="1"/>
    <col min="9" max="9" width="5" customWidth="1"/>
    <col min="11" max="11" width="4.375" customWidth="1"/>
    <col min="13" max="13" width="69.875" customWidth="1"/>
    <col min="15" max="15" width="6.625" customWidth="1"/>
  </cols>
  <sheetData>
    <row r="1" spans="1:17" x14ac:dyDescent="0.25">
      <c r="A1" s="6" t="s">
        <v>92</v>
      </c>
      <c r="B1" s="7"/>
      <c r="D1" s="18" t="s">
        <v>117</v>
      </c>
      <c r="E1" s="19"/>
      <c r="G1" s="18" t="s">
        <v>127</v>
      </c>
      <c r="H1" s="19"/>
      <c r="J1" s="6" t="s">
        <v>129</v>
      </c>
      <c r="K1" s="7"/>
      <c r="M1" s="18" t="s">
        <v>130</v>
      </c>
      <c r="N1" s="19"/>
      <c r="P1" s="18" t="s">
        <v>131</v>
      </c>
      <c r="Q1" s="19"/>
    </row>
    <row r="2" spans="1:17" x14ac:dyDescent="0.25">
      <c r="A2" s="8" t="s">
        <v>93</v>
      </c>
      <c r="B2" s="9" t="s">
        <v>105</v>
      </c>
      <c r="D2" s="8" t="s">
        <v>158</v>
      </c>
      <c r="E2" s="13" t="s">
        <v>366</v>
      </c>
      <c r="G2" s="8" t="s">
        <v>30</v>
      </c>
      <c r="H2" s="13">
        <v>1</v>
      </c>
      <c r="J2" s="8" t="s">
        <v>32</v>
      </c>
      <c r="K2" s="13">
        <v>1</v>
      </c>
      <c r="M2" s="8" t="s">
        <v>565</v>
      </c>
      <c r="N2" s="22" t="s">
        <v>564</v>
      </c>
      <c r="P2" s="20" t="s">
        <v>35</v>
      </c>
      <c r="Q2" s="15" t="s">
        <v>105</v>
      </c>
    </row>
    <row r="3" spans="1:17" ht="15.75" thickBot="1" x14ac:dyDescent="0.3">
      <c r="A3" s="8" t="s">
        <v>94</v>
      </c>
      <c r="B3" s="9" t="s">
        <v>106</v>
      </c>
      <c r="D3" s="8" t="s">
        <v>173</v>
      </c>
      <c r="E3" s="13" t="s">
        <v>387</v>
      </c>
      <c r="G3" s="8" t="s">
        <v>462</v>
      </c>
      <c r="H3" s="13">
        <v>2</v>
      </c>
      <c r="J3" s="10" t="s">
        <v>40</v>
      </c>
      <c r="K3" s="14">
        <v>2</v>
      </c>
      <c r="M3" s="8" t="s">
        <v>567</v>
      </c>
      <c r="N3" s="22" t="s">
        <v>566</v>
      </c>
      <c r="P3" s="20" t="s">
        <v>31</v>
      </c>
      <c r="Q3" s="15" t="s">
        <v>106</v>
      </c>
    </row>
    <row r="4" spans="1:17" ht="15.75" thickBot="1" x14ac:dyDescent="0.3">
      <c r="A4" s="8" t="s">
        <v>95</v>
      </c>
      <c r="B4" s="9" t="s">
        <v>107</v>
      </c>
      <c r="D4" s="8" t="s">
        <v>223</v>
      </c>
      <c r="E4" s="13" t="s">
        <v>456</v>
      </c>
      <c r="G4" s="8" t="s">
        <v>463</v>
      </c>
      <c r="H4" s="13">
        <v>3</v>
      </c>
      <c r="M4" s="8" t="s">
        <v>569</v>
      </c>
      <c r="N4" s="22" t="s">
        <v>568</v>
      </c>
      <c r="P4" s="21" t="s">
        <v>56</v>
      </c>
      <c r="Q4" s="16" t="s">
        <v>106</v>
      </c>
    </row>
    <row r="5" spans="1:17" x14ac:dyDescent="0.25">
      <c r="A5" s="8" t="s">
        <v>96</v>
      </c>
      <c r="B5" s="9" t="s">
        <v>108</v>
      </c>
      <c r="D5" s="8" t="s">
        <v>194</v>
      </c>
      <c r="E5" s="13" t="s">
        <v>409</v>
      </c>
      <c r="G5" s="8" t="s">
        <v>464</v>
      </c>
      <c r="H5" s="13">
        <v>4</v>
      </c>
      <c r="M5" s="8" t="s">
        <v>571</v>
      </c>
      <c r="N5" s="22" t="s">
        <v>570</v>
      </c>
    </row>
    <row r="6" spans="1:17" ht="15.75" thickBot="1" x14ac:dyDescent="0.3">
      <c r="A6" s="8" t="s">
        <v>97</v>
      </c>
      <c r="B6" s="9" t="s">
        <v>109</v>
      </c>
      <c r="D6" s="8" t="s">
        <v>237</v>
      </c>
      <c r="E6" s="13"/>
      <c r="G6" s="10" t="s">
        <v>39</v>
      </c>
      <c r="H6" s="14">
        <v>5</v>
      </c>
      <c r="M6" s="8" t="s">
        <v>573</v>
      </c>
      <c r="N6" s="22" t="s">
        <v>572</v>
      </c>
    </row>
    <row r="7" spans="1:17" x14ac:dyDescent="0.25">
      <c r="A7" s="8" t="s">
        <v>98</v>
      </c>
      <c r="B7" s="9" t="s">
        <v>110</v>
      </c>
      <c r="D7" s="8" t="s">
        <v>140</v>
      </c>
      <c r="E7" s="13" t="s">
        <v>344</v>
      </c>
      <c r="M7" s="8" t="s">
        <v>575</v>
      </c>
      <c r="N7" s="22" t="s">
        <v>574</v>
      </c>
    </row>
    <row r="8" spans="1:17" x14ac:dyDescent="0.25">
      <c r="A8" s="8" t="s">
        <v>99</v>
      </c>
      <c r="B8" s="9" t="s">
        <v>111</v>
      </c>
      <c r="D8" s="8" t="s">
        <v>183</v>
      </c>
      <c r="E8" s="13" t="s">
        <v>398</v>
      </c>
      <c r="M8" s="8" t="s">
        <v>577</v>
      </c>
      <c r="N8" s="22" t="s">
        <v>576</v>
      </c>
    </row>
    <row r="9" spans="1:17" x14ac:dyDescent="0.25">
      <c r="A9" s="8" t="s">
        <v>100</v>
      </c>
      <c r="B9" s="9" t="s">
        <v>112</v>
      </c>
      <c r="D9" s="8" t="s">
        <v>164</v>
      </c>
      <c r="E9" s="13" t="s">
        <v>373</v>
      </c>
      <c r="M9" s="8" t="s">
        <v>599</v>
      </c>
      <c r="N9" s="22" t="s">
        <v>598</v>
      </c>
    </row>
    <row r="10" spans="1:17" x14ac:dyDescent="0.25">
      <c r="A10" s="8" t="s">
        <v>101</v>
      </c>
      <c r="B10" s="9" t="s">
        <v>113</v>
      </c>
      <c r="D10" s="8" t="s">
        <v>162</v>
      </c>
      <c r="E10" s="13" t="s">
        <v>372</v>
      </c>
      <c r="M10" s="8" t="s">
        <v>601</v>
      </c>
      <c r="N10" s="22" t="s">
        <v>600</v>
      </c>
    </row>
    <row r="11" spans="1:17" x14ac:dyDescent="0.25">
      <c r="A11" s="8" t="s">
        <v>102</v>
      </c>
      <c r="B11" s="9" t="s">
        <v>114</v>
      </c>
      <c r="D11" s="8" t="s">
        <v>216</v>
      </c>
      <c r="E11" s="13" t="s">
        <v>448</v>
      </c>
      <c r="M11" s="8" t="s">
        <v>603</v>
      </c>
      <c r="N11" s="22" t="s">
        <v>602</v>
      </c>
    </row>
    <row r="12" spans="1:17" x14ac:dyDescent="0.25">
      <c r="A12" s="8" t="s">
        <v>103</v>
      </c>
      <c r="B12" s="9" t="s">
        <v>115</v>
      </c>
      <c r="D12" s="8" t="s">
        <v>62</v>
      </c>
      <c r="E12" s="13" t="s">
        <v>295</v>
      </c>
      <c r="M12" s="8" t="s">
        <v>605</v>
      </c>
      <c r="N12" s="22" t="s">
        <v>604</v>
      </c>
    </row>
    <row r="13" spans="1:17" ht="15.75" thickBot="1" x14ac:dyDescent="0.3">
      <c r="A13" s="10" t="s">
        <v>104</v>
      </c>
      <c r="B13" s="11" t="s">
        <v>116</v>
      </c>
      <c r="D13" s="8" t="s">
        <v>962</v>
      </c>
      <c r="E13" s="13" t="s">
        <v>266</v>
      </c>
      <c r="M13" s="8" t="s">
        <v>607</v>
      </c>
      <c r="N13" s="22" t="s">
        <v>606</v>
      </c>
    </row>
    <row r="14" spans="1:17" x14ac:dyDescent="0.25">
      <c r="D14" s="8" t="s">
        <v>143</v>
      </c>
      <c r="E14" s="13" t="s">
        <v>347</v>
      </c>
      <c r="M14" s="8" t="s">
        <v>609</v>
      </c>
      <c r="N14" s="22" t="s">
        <v>608</v>
      </c>
    </row>
    <row r="15" spans="1:17" x14ac:dyDescent="0.25">
      <c r="D15" s="8" t="s">
        <v>963</v>
      </c>
      <c r="E15" s="13" t="s">
        <v>454</v>
      </c>
      <c r="M15" s="8" t="s">
        <v>719</v>
      </c>
      <c r="N15" s="22">
        <v>190000</v>
      </c>
    </row>
    <row r="16" spans="1:17" x14ac:dyDescent="0.25">
      <c r="D16" s="8" t="s">
        <v>203</v>
      </c>
      <c r="E16" s="13" t="s">
        <v>434</v>
      </c>
      <c r="M16" s="8" t="s">
        <v>721</v>
      </c>
      <c r="N16" s="22">
        <v>190200</v>
      </c>
    </row>
    <row r="17" spans="4:14" x14ac:dyDescent="0.25">
      <c r="D17" s="8" t="s">
        <v>964</v>
      </c>
      <c r="E17" s="13" t="s">
        <v>247</v>
      </c>
      <c r="M17" s="8" t="s">
        <v>720</v>
      </c>
      <c r="N17" s="22">
        <v>190100</v>
      </c>
    </row>
    <row r="18" spans="4:14" x14ac:dyDescent="0.25">
      <c r="D18" s="8" t="s">
        <v>44</v>
      </c>
      <c r="E18" s="13" t="s">
        <v>288</v>
      </c>
      <c r="M18" s="8" t="s">
        <v>611</v>
      </c>
      <c r="N18" s="22" t="s">
        <v>610</v>
      </c>
    </row>
    <row r="19" spans="4:14" x14ac:dyDescent="0.25">
      <c r="D19" s="8" t="s">
        <v>965</v>
      </c>
      <c r="E19" s="13" t="s">
        <v>293</v>
      </c>
      <c r="M19" s="8" t="s">
        <v>613</v>
      </c>
      <c r="N19" s="22" t="s">
        <v>612</v>
      </c>
    </row>
    <row r="20" spans="4:14" x14ac:dyDescent="0.25">
      <c r="D20" s="8" t="s">
        <v>966</v>
      </c>
      <c r="E20" s="13" t="s">
        <v>381</v>
      </c>
      <c r="M20" s="8" t="s">
        <v>615</v>
      </c>
      <c r="N20" s="22" t="s">
        <v>614</v>
      </c>
    </row>
    <row r="21" spans="4:14" x14ac:dyDescent="0.25">
      <c r="D21" s="8" t="s">
        <v>55</v>
      </c>
      <c r="E21" s="13" t="s">
        <v>297</v>
      </c>
      <c r="M21" s="8" t="s">
        <v>617</v>
      </c>
      <c r="N21" s="22" t="s">
        <v>616</v>
      </c>
    </row>
    <row r="22" spans="4:14" x14ac:dyDescent="0.25">
      <c r="D22" s="8" t="s">
        <v>967</v>
      </c>
      <c r="E22" s="13" t="s">
        <v>122</v>
      </c>
      <c r="M22" s="8" t="s">
        <v>579</v>
      </c>
      <c r="N22" s="22" t="s">
        <v>578</v>
      </c>
    </row>
    <row r="23" spans="4:14" x14ac:dyDescent="0.25">
      <c r="D23" s="8" t="s">
        <v>968</v>
      </c>
      <c r="E23" s="13" t="s">
        <v>412</v>
      </c>
      <c r="M23" s="8" t="s">
        <v>581</v>
      </c>
      <c r="N23" s="22" t="s">
        <v>580</v>
      </c>
    </row>
    <row r="24" spans="4:14" x14ac:dyDescent="0.25">
      <c r="D24" s="8" t="s">
        <v>969</v>
      </c>
      <c r="E24" s="13" t="s">
        <v>413</v>
      </c>
      <c r="M24" s="8" t="s">
        <v>585</v>
      </c>
      <c r="N24" s="22" t="s">
        <v>584</v>
      </c>
    </row>
    <row r="25" spans="4:14" x14ac:dyDescent="0.25">
      <c r="D25" s="8" t="s">
        <v>970</v>
      </c>
      <c r="E25" s="13" t="s">
        <v>312</v>
      </c>
      <c r="M25" s="8" t="s">
        <v>583</v>
      </c>
      <c r="N25" s="22" t="s">
        <v>582</v>
      </c>
    </row>
    <row r="26" spans="4:14" x14ac:dyDescent="0.25">
      <c r="D26" s="8" t="s">
        <v>142</v>
      </c>
      <c r="E26" s="13" t="s">
        <v>346</v>
      </c>
      <c r="M26" s="8" t="s">
        <v>587</v>
      </c>
      <c r="N26" s="22" t="s">
        <v>586</v>
      </c>
    </row>
    <row r="27" spans="4:14" x14ac:dyDescent="0.25">
      <c r="D27" s="8" t="s">
        <v>971</v>
      </c>
      <c r="E27" s="13" t="s">
        <v>414</v>
      </c>
      <c r="M27" s="8" t="s">
        <v>589</v>
      </c>
      <c r="N27" s="22" t="s">
        <v>588</v>
      </c>
    </row>
    <row r="28" spans="4:14" x14ac:dyDescent="0.25">
      <c r="D28" s="8" t="s">
        <v>972</v>
      </c>
      <c r="E28" s="13" t="s">
        <v>123</v>
      </c>
      <c r="M28" s="8" t="s">
        <v>593</v>
      </c>
      <c r="N28" s="22" t="s">
        <v>592</v>
      </c>
    </row>
    <row r="29" spans="4:14" x14ac:dyDescent="0.25">
      <c r="D29" s="8" t="s">
        <v>973</v>
      </c>
      <c r="E29" s="13" t="s">
        <v>277</v>
      </c>
      <c r="M29" s="8" t="s">
        <v>591</v>
      </c>
      <c r="N29" s="22" t="s">
        <v>590</v>
      </c>
    </row>
    <row r="30" spans="4:14" x14ac:dyDescent="0.25">
      <c r="D30" s="8" t="s">
        <v>141</v>
      </c>
      <c r="E30" s="13" t="s">
        <v>345</v>
      </c>
      <c r="M30" s="8" t="s">
        <v>597</v>
      </c>
      <c r="N30" s="22" t="s">
        <v>596</v>
      </c>
    </row>
    <row r="31" spans="4:14" x14ac:dyDescent="0.25">
      <c r="D31" s="8" t="s">
        <v>974</v>
      </c>
      <c r="E31" s="13" t="s">
        <v>260</v>
      </c>
      <c r="M31" s="8" t="s">
        <v>595</v>
      </c>
      <c r="N31" s="22" t="s">
        <v>594</v>
      </c>
    </row>
    <row r="32" spans="4:14" x14ac:dyDescent="0.25">
      <c r="D32" s="8" t="s">
        <v>975</v>
      </c>
      <c r="E32" s="13" t="s">
        <v>296</v>
      </c>
      <c r="M32" s="8" t="s">
        <v>33</v>
      </c>
      <c r="N32" s="22">
        <v>220000</v>
      </c>
    </row>
    <row r="33" spans="4:14" x14ac:dyDescent="0.25">
      <c r="D33" s="8" t="s">
        <v>976</v>
      </c>
      <c r="E33" s="13" t="s">
        <v>411</v>
      </c>
      <c r="M33" s="8" t="s">
        <v>790</v>
      </c>
      <c r="N33" s="22">
        <v>223001</v>
      </c>
    </row>
    <row r="34" spans="4:14" x14ac:dyDescent="0.25">
      <c r="D34" s="8" t="s">
        <v>977</v>
      </c>
      <c r="E34" s="13" t="s">
        <v>294</v>
      </c>
      <c r="M34" s="8" t="s">
        <v>791</v>
      </c>
      <c r="N34" s="22">
        <v>223002</v>
      </c>
    </row>
    <row r="35" spans="4:14" x14ac:dyDescent="0.25">
      <c r="D35" s="8" t="s">
        <v>37</v>
      </c>
      <c r="E35" s="13" t="s">
        <v>252</v>
      </c>
      <c r="M35" s="8" t="s">
        <v>836</v>
      </c>
      <c r="N35" s="22">
        <v>229000</v>
      </c>
    </row>
    <row r="36" spans="4:14" x14ac:dyDescent="0.25">
      <c r="D36" s="8" t="s">
        <v>204</v>
      </c>
      <c r="E36" s="13" t="s">
        <v>435</v>
      </c>
      <c r="M36" s="8" t="s">
        <v>817</v>
      </c>
      <c r="N36" s="22">
        <v>224600</v>
      </c>
    </row>
    <row r="37" spans="4:14" x14ac:dyDescent="0.25">
      <c r="D37" s="8" t="s">
        <v>978</v>
      </c>
      <c r="E37" s="13" t="s">
        <v>278</v>
      </c>
      <c r="M37" s="8" t="s">
        <v>818</v>
      </c>
      <c r="N37" s="22">
        <v>224601</v>
      </c>
    </row>
    <row r="38" spans="4:14" x14ac:dyDescent="0.25">
      <c r="D38" s="8" t="s">
        <v>979</v>
      </c>
      <c r="E38" s="13" t="s">
        <v>445</v>
      </c>
      <c r="M38" s="8" t="s">
        <v>819</v>
      </c>
      <c r="N38" s="22">
        <v>224602</v>
      </c>
    </row>
    <row r="39" spans="4:14" x14ac:dyDescent="0.25">
      <c r="D39" s="8" t="s">
        <v>980</v>
      </c>
      <c r="E39" s="13" t="s">
        <v>289</v>
      </c>
      <c r="M39" s="8" t="s">
        <v>820</v>
      </c>
      <c r="N39" s="22">
        <v>224603</v>
      </c>
    </row>
    <row r="40" spans="4:14" x14ac:dyDescent="0.25">
      <c r="D40" s="8" t="s">
        <v>981</v>
      </c>
      <c r="E40" s="13" t="s">
        <v>327</v>
      </c>
      <c r="M40" s="8" t="s">
        <v>780</v>
      </c>
      <c r="N40" s="22">
        <v>222500</v>
      </c>
    </row>
    <row r="41" spans="4:14" x14ac:dyDescent="0.25">
      <c r="D41" s="8" t="s">
        <v>69</v>
      </c>
      <c r="E41" s="13" t="s">
        <v>121</v>
      </c>
      <c r="M41" s="8" t="s">
        <v>821</v>
      </c>
      <c r="N41" s="22">
        <v>224800</v>
      </c>
    </row>
    <row r="42" spans="4:14" x14ac:dyDescent="0.25">
      <c r="D42" s="8" t="s">
        <v>982</v>
      </c>
      <c r="E42" s="13" t="s">
        <v>292</v>
      </c>
      <c r="M42" s="8" t="s">
        <v>781</v>
      </c>
      <c r="N42" s="22">
        <v>222501</v>
      </c>
    </row>
    <row r="43" spans="4:14" x14ac:dyDescent="0.25">
      <c r="D43" s="8" t="s">
        <v>72</v>
      </c>
      <c r="E43" s="13" t="s">
        <v>299</v>
      </c>
      <c r="M43" s="8" t="s">
        <v>724</v>
      </c>
      <c r="N43" s="22">
        <v>220200</v>
      </c>
    </row>
    <row r="44" spans="4:14" x14ac:dyDescent="0.25">
      <c r="D44" s="8" t="s">
        <v>165</v>
      </c>
      <c r="E44" s="13" t="s">
        <v>374</v>
      </c>
      <c r="M44" s="8" t="s">
        <v>731</v>
      </c>
      <c r="N44" s="22">
        <v>220400</v>
      </c>
    </row>
    <row r="45" spans="4:14" x14ac:dyDescent="0.25">
      <c r="D45" s="8" t="s">
        <v>983</v>
      </c>
      <c r="E45" s="13" t="s">
        <v>258</v>
      </c>
      <c r="M45" s="8" t="s">
        <v>738</v>
      </c>
      <c r="N45" s="22">
        <v>220700</v>
      </c>
    </row>
    <row r="46" spans="4:14" x14ac:dyDescent="0.25">
      <c r="D46" s="8" t="s">
        <v>984</v>
      </c>
      <c r="E46" s="13" t="s">
        <v>323</v>
      </c>
      <c r="M46" s="8" t="s">
        <v>739</v>
      </c>
      <c r="N46" s="22">
        <v>220701</v>
      </c>
    </row>
    <row r="47" spans="4:14" x14ac:dyDescent="0.25">
      <c r="D47" s="8" t="s">
        <v>208</v>
      </c>
      <c r="E47" s="13" t="s">
        <v>439</v>
      </c>
      <c r="M47" s="8" t="s">
        <v>740</v>
      </c>
      <c r="N47" s="22">
        <v>220702</v>
      </c>
    </row>
    <row r="48" spans="4:14" x14ac:dyDescent="0.25">
      <c r="D48" s="8" t="s">
        <v>985</v>
      </c>
      <c r="E48" s="13" t="s">
        <v>319</v>
      </c>
      <c r="M48" s="8" t="s">
        <v>741</v>
      </c>
      <c r="N48" s="22">
        <v>220703</v>
      </c>
    </row>
    <row r="49" spans="4:14" x14ac:dyDescent="0.25">
      <c r="D49" s="8" t="s">
        <v>43</v>
      </c>
      <c r="E49" s="13" t="s">
        <v>341</v>
      </c>
      <c r="M49" s="8" t="s">
        <v>742</v>
      </c>
      <c r="N49" s="22">
        <v>220800</v>
      </c>
    </row>
    <row r="50" spans="4:14" x14ac:dyDescent="0.25">
      <c r="D50" s="8" t="s">
        <v>205</v>
      </c>
      <c r="E50" s="13" t="s">
        <v>436</v>
      </c>
      <c r="M50" s="8" t="s">
        <v>743</v>
      </c>
      <c r="N50" s="22">
        <v>220801</v>
      </c>
    </row>
    <row r="51" spans="4:14" x14ac:dyDescent="0.25">
      <c r="D51" s="8" t="s">
        <v>986</v>
      </c>
      <c r="E51" s="13" t="s">
        <v>263</v>
      </c>
      <c r="M51" s="8" t="s">
        <v>744</v>
      </c>
      <c r="N51" s="22">
        <v>220802</v>
      </c>
    </row>
    <row r="52" spans="4:14" x14ac:dyDescent="0.25">
      <c r="D52" s="8" t="s">
        <v>987</v>
      </c>
      <c r="E52" s="13" t="s">
        <v>307</v>
      </c>
      <c r="M52" s="8" t="s">
        <v>745</v>
      </c>
      <c r="N52" s="22">
        <v>220803</v>
      </c>
    </row>
    <row r="53" spans="4:14" x14ac:dyDescent="0.25">
      <c r="D53" s="8" t="s">
        <v>988</v>
      </c>
      <c r="E53" s="13" t="s">
        <v>291</v>
      </c>
      <c r="M53" s="8" t="s">
        <v>746</v>
      </c>
      <c r="N53" s="22">
        <v>220804</v>
      </c>
    </row>
    <row r="54" spans="4:14" x14ac:dyDescent="0.25">
      <c r="D54" s="8" t="s">
        <v>989</v>
      </c>
      <c r="E54" s="13" t="s">
        <v>125</v>
      </c>
      <c r="M54" s="8" t="s">
        <v>747</v>
      </c>
      <c r="N54" s="22">
        <v>220805</v>
      </c>
    </row>
    <row r="55" spans="4:14" x14ac:dyDescent="0.25">
      <c r="D55" s="8" t="s">
        <v>45</v>
      </c>
      <c r="E55" s="13" t="s">
        <v>124</v>
      </c>
      <c r="M55" s="8" t="s">
        <v>748</v>
      </c>
      <c r="N55" s="22">
        <v>220806</v>
      </c>
    </row>
    <row r="56" spans="4:14" x14ac:dyDescent="0.25">
      <c r="D56" s="8" t="s">
        <v>202</v>
      </c>
      <c r="E56" s="13" t="s">
        <v>433</v>
      </c>
      <c r="M56" s="8" t="s">
        <v>725</v>
      </c>
      <c r="N56" s="22">
        <v>220300</v>
      </c>
    </row>
    <row r="57" spans="4:14" x14ac:dyDescent="0.25">
      <c r="D57" s="8" t="s">
        <v>990</v>
      </c>
      <c r="E57" s="13" t="s">
        <v>304</v>
      </c>
      <c r="M57" s="8" t="s">
        <v>726</v>
      </c>
      <c r="N57" s="22">
        <v>220301</v>
      </c>
    </row>
    <row r="58" spans="4:14" x14ac:dyDescent="0.25">
      <c r="D58" s="8" t="s">
        <v>67</v>
      </c>
      <c r="E58" s="13" t="s">
        <v>314</v>
      </c>
      <c r="M58" s="8" t="s">
        <v>730</v>
      </c>
      <c r="N58" s="22">
        <v>220305</v>
      </c>
    </row>
    <row r="59" spans="4:14" x14ac:dyDescent="0.25">
      <c r="D59" s="8" t="s">
        <v>991</v>
      </c>
      <c r="E59" s="13" t="s">
        <v>290</v>
      </c>
      <c r="M59" s="8" t="s">
        <v>727</v>
      </c>
      <c r="N59" s="22">
        <v>220302</v>
      </c>
    </row>
    <row r="60" spans="4:14" x14ac:dyDescent="0.25">
      <c r="D60" s="8" t="s">
        <v>992</v>
      </c>
      <c r="E60" s="13" t="s">
        <v>310</v>
      </c>
      <c r="M60" s="8" t="s">
        <v>728</v>
      </c>
      <c r="N60" s="22">
        <v>220303</v>
      </c>
    </row>
    <row r="61" spans="4:14" x14ac:dyDescent="0.25">
      <c r="D61" s="8" t="s">
        <v>139</v>
      </c>
      <c r="E61" s="13" t="s">
        <v>343</v>
      </c>
      <c r="M61" s="8" t="s">
        <v>729</v>
      </c>
      <c r="N61" s="22">
        <v>220304</v>
      </c>
    </row>
    <row r="62" spans="4:14" x14ac:dyDescent="0.25">
      <c r="D62" s="8" t="s">
        <v>993</v>
      </c>
      <c r="E62" s="13" t="s">
        <v>303</v>
      </c>
      <c r="M62" s="8" t="s">
        <v>63</v>
      </c>
      <c r="N62" s="22">
        <v>220100</v>
      </c>
    </row>
    <row r="63" spans="4:14" x14ac:dyDescent="0.25">
      <c r="D63" s="8" t="s">
        <v>138</v>
      </c>
      <c r="E63" s="13" t="s">
        <v>342</v>
      </c>
      <c r="M63" s="8" t="s">
        <v>771</v>
      </c>
      <c r="N63" s="22">
        <v>221700</v>
      </c>
    </row>
    <row r="64" spans="4:14" x14ac:dyDescent="0.25">
      <c r="D64" s="8" t="s">
        <v>994</v>
      </c>
      <c r="E64" s="13" t="s">
        <v>320</v>
      </c>
      <c r="M64" s="8" t="s">
        <v>732</v>
      </c>
      <c r="N64" s="22">
        <v>220500</v>
      </c>
    </row>
    <row r="65" spans="4:14" x14ac:dyDescent="0.25">
      <c r="D65" s="8" t="s">
        <v>49</v>
      </c>
      <c r="E65" s="13" t="s">
        <v>340</v>
      </c>
      <c r="M65" s="8" t="s">
        <v>733</v>
      </c>
      <c r="N65" s="22">
        <v>220503</v>
      </c>
    </row>
    <row r="66" spans="4:14" x14ac:dyDescent="0.25">
      <c r="D66" s="8" t="s">
        <v>995</v>
      </c>
      <c r="E66" s="13" t="s">
        <v>311</v>
      </c>
      <c r="M66" s="8" t="s">
        <v>734</v>
      </c>
      <c r="N66" s="22">
        <v>220600</v>
      </c>
    </row>
    <row r="67" spans="4:14" x14ac:dyDescent="0.25">
      <c r="D67" s="8" t="s">
        <v>996</v>
      </c>
      <c r="E67" s="13" t="s">
        <v>257</v>
      </c>
      <c r="M67" s="8" t="s">
        <v>735</v>
      </c>
      <c r="N67" s="22">
        <v>220601</v>
      </c>
    </row>
    <row r="68" spans="4:14" x14ac:dyDescent="0.25">
      <c r="D68" s="8" t="s">
        <v>997</v>
      </c>
      <c r="E68" s="13" t="s">
        <v>385</v>
      </c>
      <c r="M68" s="8" t="s">
        <v>736</v>
      </c>
      <c r="N68" s="22">
        <v>220602</v>
      </c>
    </row>
    <row r="69" spans="4:14" x14ac:dyDescent="0.25">
      <c r="D69" s="8" t="s">
        <v>998</v>
      </c>
      <c r="E69" s="13" t="s">
        <v>259</v>
      </c>
      <c r="M69" s="8" t="s">
        <v>737</v>
      </c>
      <c r="N69" s="22">
        <v>220603</v>
      </c>
    </row>
    <row r="70" spans="4:14" x14ac:dyDescent="0.25">
      <c r="D70" s="8" t="s">
        <v>999</v>
      </c>
      <c r="E70" s="13" t="s">
        <v>256</v>
      </c>
      <c r="M70" s="8" t="s">
        <v>782</v>
      </c>
      <c r="N70" s="22">
        <v>222600</v>
      </c>
    </row>
    <row r="71" spans="4:14" x14ac:dyDescent="0.25">
      <c r="D71" s="8" t="s">
        <v>1000</v>
      </c>
      <c r="E71" s="13" t="s">
        <v>380</v>
      </c>
      <c r="M71" s="8" t="s">
        <v>822</v>
      </c>
      <c r="N71" s="22">
        <v>224900</v>
      </c>
    </row>
    <row r="72" spans="4:14" x14ac:dyDescent="0.25">
      <c r="D72" s="8" t="s">
        <v>1001</v>
      </c>
      <c r="E72" s="13" t="s">
        <v>321</v>
      </c>
      <c r="M72" s="8" t="s">
        <v>783</v>
      </c>
      <c r="N72" s="22">
        <v>222700</v>
      </c>
    </row>
    <row r="73" spans="4:14" x14ac:dyDescent="0.25">
      <c r="D73" s="8" t="s">
        <v>1002</v>
      </c>
      <c r="E73" s="13" t="s">
        <v>120</v>
      </c>
      <c r="M73" s="8" t="s">
        <v>823</v>
      </c>
      <c r="N73" s="22">
        <v>225000</v>
      </c>
    </row>
    <row r="74" spans="4:14" x14ac:dyDescent="0.25">
      <c r="D74" s="8" t="s">
        <v>184</v>
      </c>
      <c r="E74" s="13" t="s">
        <v>399</v>
      </c>
      <c r="M74" s="8" t="s">
        <v>53</v>
      </c>
      <c r="N74" s="22">
        <v>222701</v>
      </c>
    </row>
    <row r="75" spans="4:14" x14ac:dyDescent="0.25">
      <c r="D75" s="8" t="s">
        <v>185</v>
      </c>
      <c r="E75" s="13" t="s">
        <v>400</v>
      </c>
      <c r="M75" s="8" t="s">
        <v>835</v>
      </c>
      <c r="N75" s="22">
        <v>227000</v>
      </c>
    </row>
    <row r="76" spans="4:14" x14ac:dyDescent="0.25">
      <c r="D76" s="8" t="s">
        <v>157</v>
      </c>
      <c r="E76" s="13" t="s">
        <v>365</v>
      </c>
      <c r="M76" s="8" t="s">
        <v>784</v>
      </c>
      <c r="N76" s="22">
        <v>222800</v>
      </c>
    </row>
    <row r="77" spans="4:14" x14ac:dyDescent="0.25">
      <c r="D77" s="8" t="s">
        <v>224</v>
      </c>
      <c r="E77" s="13" t="s">
        <v>457</v>
      </c>
      <c r="M77" s="8" t="s">
        <v>824</v>
      </c>
      <c r="N77" s="22">
        <v>225100</v>
      </c>
    </row>
    <row r="78" spans="4:14" x14ac:dyDescent="0.25">
      <c r="D78" s="8" t="s">
        <v>189</v>
      </c>
      <c r="E78" s="13" t="s">
        <v>404</v>
      </c>
      <c r="M78" s="8" t="s">
        <v>785</v>
      </c>
      <c r="N78" s="22">
        <v>222900</v>
      </c>
    </row>
    <row r="79" spans="4:14" x14ac:dyDescent="0.25">
      <c r="D79" s="8" t="s">
        <v>238</v>
      </c>
      <c r="E79" s="9" t="s">
        <v>1004</v>
      </c>
      <c r="M79" s="8" t="s">
        <v>786</v>
      </c>
      <c r="N79" s="22">
        <v>222901</v>
      </c>
    </row>
    <row r="80" spans="4:14" x14ac:dyDescent="0.25">
      <c r="D80" s="8" t="s">
        <v>200</v>
      </c>
      <c r="E80" s="13" t="s">
        <v>431</v>
      </c>
      <c r="M80" s="8" t="s">
        <v>787</v>
      </c>
      <c r="N80" s="22">
        <v>222902</v>
      </c>
    </row>
    <row r="81" spans="4:14" x14ac:dyDescent="0.25">
      <c r="D81" s="8" t="s">
        <v>169</v>
      </c>
      <c r="E81" s="13" t="s">
        <v>382</v>
      </c>
      <c r="M81" s="8" t="s">
        <v>788</v>
      </c>
      <c r="N81" s="22">
        <v>222903</v>
      </c>
    </row>
    <row r="82" spans="4:14" x14ac:dyDescent="0.25">
      <c r="D82" s="8" t="s">
        <v>228</v>
      </c>
      <c r="E82" s="13" t="s">
        <v>461</v>
      </c>
      <c r="M82" s="8" t="s">
        <v>789</v>
      </c>
      <c r="N82" s="22">
        <v>223000</v>
      </c>
    </row>
    <row r="83" spans="4:14" x14ac:dyDescent="0.25">
      <c r="D83" s="8" t="s">
        <v>236</v>
      </c>
      <c r="E83" s="13"/>
      <c r="M83" s="8" t="s">
        <v>765</v>
      </c>
      <c r="N83" s="22">
        <v>221500</v>
      </c>
    </row>
    <row r="84" spans="4:14" x14ac:dyDescent="0.25">
      <c r="D84" s="8" t="s">
        <v>28</v>
      </c>
      <c r="E84" s="13" t="s">
        <v>377</v>
      </c>
      <c r="M84" s="8" t="s">
        <v>766</v>
      </c>
      <c r="N84" s="22">
        <v>221501</v>
      </c>
    </row>
    <row r="85" spans="4:14" x14ac:dyDescent="0.25">
      <c r="D85" s="8" t="s">
        <v>145</v>
      </c>
      <c r="E85" s="13" t="s">
        <v>350</v>
      </c>
      <c r="M85" s="8" t="s">
        <v>52</v>
      </c>
      <c r="N85" s="22">
        <v>221502</v>
      </c>
    </row>
    <row r="86" spans="4:14" x14ac:dyDescent="0.25">
      <c r="D86" s="8" t="s">
        <v>42</v>
      </c>
      <c r="E86" s="13" t="s">
        <v>352</v>
      </c>
      <c r="M86" s="8" t="s">
        <v>767</v>
      </c>
      <c r="N86" s="22">
        <v>221503</v>
      </c>
    </row>
    <row r="87" spans="4:14" x14ac:dyDescent="0.25">
      <c r="D87" s="8" t="s">
        <v>176</v>
      </c>
      <c r="E87" s="13" t="s">
        <v>390</v>
      </c>
      <c r="M87" s="8" t="s">
        <v>71</v>
      </c>
      <c r="N87" s="22">
        <v>221504</v>
      </c>
    </row>
    <row r="88" spans="4:14" x14ac:dyDescent="0.25">
      <c r="D88" s="8" t="s">
        <v>48</v>
      </c>
      <c r="E88" s="13" t="s">
        <v>351</v>
      </c>
      <c r="M88" s="8" t="s">
        <v>768</v>
      </c>
      <c r="N88" s="22">
        <v>221505</v>
      </c>
    </row>
    <row r="89" spans="4:14" x14ac:dyDescent="0.25">
      <c r="D89" s="8" t="s">
        <v>212</v>
      </c>
      <c r="E89" s="13" t="s">
        <v>443</v>
      </c>
      <c r="M89" s="8" t="s">
        <v>825</v>
      </c>
      <c r="N89" s="22">
        <v>225200</v>
      </c>
    </row>
    <row r="90" spans="4:14" x14ac:dyDescent="0.25">
      <c r="D90" s="8" t="s">
        <v>172</v>
      </c>
      <c r="E90" s="13" t="s">
        <v>386</v>
      </c>
      <c r="M90" s="8" t="s">
        <v>792</v>
      </c>
      <c r="N90" s="22">
        <v>223100</v>
      </c>
    </row>
    <row r="91" spans="4:14" x14ac:dyDescent="0.25">
      <c r="D91" s="8" t="s">
        <v>148</v>
      </c>
      <c r="E91" s="13" t="s">
        <v>355</v>
      </c>
      <c r="M91" s="8" t="s">
        <v>793</v>
      </c>
      <c r="N91" s="22">
        <v>223200</v>
      </c>
    </row>
    <row r="92" spans="4:14" x14ac:dyDescent="0.25">
      <c r="D92" s="8" t="s">
        <v>34</v>
      </c>
      <c r="E92" s="13" t="s">
        <v>376</v>
      </c>
      <c r="M92" s="8" t="s">
        <v>794</v>
      </c>
      <c r="N92" s="22">
        <v>223300</v>
      </c>
    </row>
    <row r="93" spans="4:14" x14ac:dyDescent="0.25">
      <c r="D93" s="8" t="s">
        <v>961</v>
      </c>
      <c r="E93" s="9" t="s">
        <v>1005</v>
      </c>
      <c r="M93" s="8" t="s">
        <v>795</v>
      </c>
      <c r="N93" s="22">
        <v>223400</v>
      </c>
    </row>
    <row r="94" spans="4:14" x14ac:dyDescent="0.25">
      <c r="D94" s="8" t="s">
        <v>50</v>
      </c>
      <c r="E94" s="13" t="s">
        <v>339</v>
      </c>
      <c r="M94" s="8" t="s">
        <v>60</v>
      </c>
      <c r="N94" s="22">
        <v>222400</v>
      </c>
    </row>
    <row r="95" spans="4:14" x14ac:dyDescent="0.25">
      <c r="D95" s="8" t="s">
        <v>38</v>
      </c>
      <c r="E95" s="13" t="s">
        <v>119</v>
      </c>
      <c r="M95" s="8" t="s">
        <v>796</v>
      </c>
      <c r="N95" s="22">
        <v>223500</v>
      </c>
    </row>
    <row r="96" spans="4:14" x14ac:dyDescent="0.25">
      <c r="D96" s="8" t="s">
        <v>29</v>
      </c>
      <c r="E96" s="13" t="s">
        <v>118</v>
      </c>
      <c r="M96" s="8" t="s">
        <v>797</v>
      </c>
      <c r="N96" s="22">
        <v>223600</v>
      </c>
    </row>
    <row r="97" spans="4:14" x14ac:dyDescent="0.25">
      <c r="D97" s="8" t="s">
        <v>198</v>
      </c>
      <c r="E97" s="13" t="s">
        <v>424</v>
      </c>
      <c r="M97" s="8" t="s">
        <v>798</v>
      </c>
      <c r="N97" s="22">
        <v>223700</v>
      </c>
    </row>
    <row r="98" spans="4:14" x14ac:dyDescent="0.25">
      <c r="D98" s="8" t="s">
        <v>229</v>
      </c>
      <c r="E98" s="9" t="s">
        <v>1006</v>
      </c>
      <c r="M98" s="8" t="s">
        <v>826</v>
      </c>
      <c r="N98" s="22">
        <v>225300</v>
      </c>
    </row>
    <row r="99" spans="4:14" x14ac:dyDescent="0.25">
      <c r="D99" s="8" t="s">
        <v>167</v>
      </c>
      <c r="E99" s="13" t="s">
        <v>378</v>
      </c>
      <c r="M99" s="8" t="s">
        <v>827</v>
      </c>
      <c r="N99" s="22">
        <v>225400</v>
      </c>
    </row>
    <row r="100" spans="4:14" x14ac:dyDescent="0.25">
      <c r="D100" s="8" t="s">
        <v>230</v>
      </c>
      <c r="E100" s="9" t="s">
        <v>1007</v>
      </c>
      <c r="M100" s="8" t="s">
        <v>799</v>
      </c>
      <c r="N100" s="22">
        <v>223800</v>
      </c>
    </row>
    <row r="101" spans="4:14" x14ac:dyDescent="0.25">
      <c r="D101" s="8" t="s">
        <v>217</v>
      </c>
      <c r="E101" s="13" t="s">
        <v>449</v>
      </c>
      <c r="M101" s="8" t="s">
        <v>828</v>
      </c>
      <c r="N101" s="22">
        <v>225500</v>
      </c>
    </row>
    <row r="102" spans="4:14" x14ac:dyDescent="0.25">
      <c r="D102" s="8" t="s">
        <v>174</v>
      </c>
      <c r="E102" s="13" t="s">
        <v>388</v>
      </c>
      <c r="M102" s="8" t="s">
        <v>800</v>
      </c>
      <c r="N102" s="22">
        <v>223801</v>
      </c>
    </row>
    <row r="103" spans="4:14" x14ac:dyDescent="0.25">
      <c r="D103" s="8" t="s">
        <v>221</v>
      </c>
      <c r="E103" s="13" t="s">
        <v>453</v>
      </c>
      <c r="M103" s="8" t="s">
        <v>749</v>
      </c>
      <c r="N103" s="22">
        <v>220900</v>
      </c>
    </row>
    <row r="104" spans="4:14" x14ac:dyDescent="0.25">
      <c r="D104" s="8" t="s">
        <v>70</v>
      </c>
      <c r="E104" s="9" t="s">
        <v>1009</v>
      </c>
      <c r="M104" s="8" t="s">
        <v>750</v>
      </c>
      <c r="N104" s="22">
        <v>220901</v>
      </c>
    </row>
    <row r="105" spans="4:14" x14ac:dyDescent="0.25">
      <c r="D105" s="8" t="s">
        <v>1391</v>
      </c>
      <c r="E105" s="9" t="s">
        <v>1008</v>
      </c>
      <c r="M105" s="8" t="s">
        <v>801</v>
      </c>
      <c r="N105" s="22">
        <v>223900</v>
      </c>
    </row>
    <row r="106" spans="4:14" x14ac:dyDescent="0.25">
      <c r="D106" s="8" t="s">
        <v>188</v>
      </c>
      <c r="E106" s="13" t="s">
        <v>403</v>
      </c>
      <c r="M106" s="8" t="s">
        <v>829</v>
      </c>
      <c r="N106" s="22">
        <v>225600</v>
      </c>
    </row>
    <row r="107" spans="4:14" x14ac:dyDescent="0.25">
      <c r="D107" s="8" t="s">
        <v>193</v>
      </c>
      <c r="E107" s="13" t="s">
        <v>408</v>
      </c>
      <c r="M107" s="8" t="s">
        <v>802</v>
      </c>
      <c r="N107" s="22">
        <v>223901</v>
      </c>
    </row>
    <row r="108" spans="4:14" x14ac:dyDescent="0.25">
      <c r="D108" s="8" t="s">
        <v>196</v>
      </c>
      <c r="E108" s="13" t="s">
        <v>410</v>
      </c>
      <c r="M108" s="8" t="s">
        <v>769</v>
      </c>
      <c r="N108" s="22">
        <v>221600</v>
      </c>
    </row>
    <row r="109" spans="4:14" x14ac:dyDescent="0.25">
      <c r="D109" s="8" t="s">
        <v>159</v>
      </c>
      <c r="E109" s="13" t="s">
        <v>368</v>
      </c>
      <c r="M109" s="8" t="s">
        <v>46</v>
      </c>
      <c r="N109" s="22">
        <v>221601</v>
      </c>
    </row>
    <row r="110" spans="4:14" x14ac:dyDescent="0.25">
      <c r="D110" s="8" t="s">
        <v>147</v>
      </c>
      <c r="E110" s="13" t="s">
        <v>354</v>
      </c>
      <c r="M110" s="8" t="s">
        <v>770</v>
      </c>
      <c r="N110" s="22">
        <v>221602</v>
      </c>
    </row>
    <row r="111" spans="4:14" x14ac:dyDescent="0.25">
      <c r="D111" s="8" t="s">
        <v>177</v>
      </c>
      <c r="E111" s="13" t="s">
        <v>391</v>
      </c>
      <c r="M111" s="8" t="s">
        <v>772</v>
      </c>
      <c r="N111" s="22">
        <v>221800</v>
      </c>
    </row>
    <row r="112" spans="4:14" x14ac:dyDescent="0.25">
      <c r="D112" s="8" t="s">
        <v>154</v>
      </c>
      <c r="E112" s="13" t="s">
        <v>361</v>
      </c>
      <c r="M112" s="8" t="s">
        <v>773</v>
      </c>
      <c r="N112" s="22">
        <v>221801</v>
      </c>
    </row>
    <row r="113" spans="4:14" x14ac:dyDescent="0.25">
      <c r="D113" s="8" t="s">
        <v>151</v>
      </c>
      <c r="E113" s="13" t="s">
        <v>358</v>
      </c>
      <c r="M113" s="8" t="s">
        <v>774</v>
      </c>
      <c r="N113" s="22">
        <v>221802</v>
      </c>
    </row>
    <row r="114" spans="4:14" x14ac:dyDescent="0.25">
      <c r="D114" s="8" t="s">
        <v>146</v>
      </c>
      <c r="E114" s="13" t="s">
        <v>353</v>
      </c>
      <c r="M114" s="8" t="s">
        <v>775</v>
      </c>
      <c r="N114" s="22">
        <v>221900</v>
      </c>
    </row>
    <row r="115" spans="4:14" x14ac:dyDescent="0.25">
      <c r="D115" s="8" t="s">
        <v>175</v>
      </c>
      <c r="E115" s="13" t="s">
        <v>389</v>
      </c>
      <c r="M115" s="8" t="s">
        <v>776</v>
      </c>
      <c r="N115" s="22">
        <v>222000</v>
      </c>
    </row>
    <row r="116" spans="4:14" x14ac:dyDescent="0.25">
      <c r="D116" s="8" t="s">
        <v>235</v>
      </c>
      <c r="E116" s="9"/>
      <c r="M116" s="8" t="s">
        <v>751</v>
      </c>
      <c r="N116" s="22">
        <v>221000</v>
      </c>
    </row>
    <row r="117" spans="4:14" x14ac:dyDescent="0.25">
      <c r="D117" s="8" t="s">
        <v>161</v>
      </c>
      <c r="E117" s="13" t="s">
        <v>371</v>
      </c>
      <c r="M117" s="8" t="s">
        <v>830</v>
      </c>
      <c r="N117" s="22">
        <v>225700</v>
      </c>
    </row>
    <row r="118" spans="4:14" x14ac:dyDescent="0.25">
      <c r="D118" s="8" t="s">
        <v>232</v>
      </c>
      <c r="E118" s="9" t="s">
        <v>1010</v>
      </c>
      <c r="M118" s="8" t="s">
        <v>752</v>
      </c>
      <c r="N118" s="22">
        <v>221001</v>
      </c>
    </row>
    <row r="119" spans="4:14" x14ac:dyDescent="0.25">
      <c r="D119" s="8" t="s">
        <v>218</v>
      </c>
      <c r="E119" s="13" t="s">
        <v>450</v>
      </c>
      <c r="M119" s="8" t="s">
        <v>753</v>
      </c>
      <c r="N119" s="22">
        <v>221002</v>
      </c>
    </row>
    <row r="120" spans="4:14" x14ac:dyDescent="0.25">
      <c r="D120" s="8" t="s">
        <v>186</v>
      </c>
      <c r="E120" s="13" t="s">
        <v>401</v>
      </c>
      <c r="M120" s="8" t="s">
        <v>754</v>
      </c>
      <c r="N120" s="22">
        <v>221003</v>
      </c>
    </row>
    <row r="121" spans="4:14" x14ac:dyDescent="0.25">
      <c r="D121" s="8" t="s">
        <v>168</v>
      </c>
      <c r="E121" s="13" t="s">
        <v>379</v>
      </c>
      <c r="M121" s="8" t="s">
        <v>755</v>
      </c>
      <c r="N121" s="22">
        <v>221004</v>
      </c>
    </row>
    <row r="122" spans="4:14" x14ac:dyDescent="0.25">
      <c r="D122" s="8" t="s">
        <v>220</v>
      </c>
      <c r="E122" s="13" t="s">
        <v>452</v>
      </c>
      <c r="M122" s="8" t="s">
        <v>756</v>
      </c>
      <c r="N122" s="22">
        <v>221005</v>
      </c>
    </row>
    <row r="123" spans="4:14" x14ac:dyDescent="0.25">
      <c r="D123" s="8" t="s">
        <v>136</v>
      </c>
      <c r="E123" s="13" t="s">
        <v>322</v>
      </c>
      <c r="M123" s="8" t="s">
        <v>757</v>
      </c>
      <c r="N123" s="22">
        <v>221006</v>
      </c>
    </row>
    <row r="124" spans="4:14" x14ac:dyDescent="0.25">
      <c r="D124" s="8" t="s">
        <v>152</v>
      </c>
      <c r="E124" s="13" t="s">
        <v>359</v>
      </c>
      <c r="M124" s="8" t="s">
        <v>758</v>
      </c>
      <c r="N124" s="22">
        <v>221007</v>
      </c>
    </row>
    <row r="125" spans="4:14" x14ac:dyDescent="0.25">
      <c r="D125" s="8" t="s">
        <v>197</v>
      </c>
      <c r="E125" s="13" t="s">
        <v>423</v>
      </c>
      <c r="M125" s="8" t="s">
        <v>759</v>
      </c>
      <c r="N125" s="22">
        <v>221008</v>
      </c>
    </row>
    <row r="126" spans="4:14" x14ac:dyDescent="0.25">
      <c r="D126" s="8" t="s">
        <v>179</v>
      </c>
      <c r="E126" s="13" t="s">
        <v>393</v>
      </c>
      <c r="M126" s="8" t="s">
        <v>803</v>
      </c>
      <c r="N126" s="22">
        <v>224000</v>
      </c>
    </row>
    <row r="127" spans="4:14" x14ac:dyDescent="0.25">
      <c r="D127" s="8" t="s">
        <v>166</v>
      </c>
      <c r="E127" s="13" t="s">
        <v>375</v>
      </c>
      <c r="M127" s="8" t="s">
        <v>831</v>
      </c>
      <c r="N127" s="22">
        <v>225800</v>
      </c>
    </row>
    <row r="128" spans="4:14" x14ac:dyDescent="0.25">
      <c r="D128" s="8" t="s">
        <v>233</v>
      </c>
      <c r="E128" s="13"/>
      <c r="M128" s="8" t="s">
        <v>834</v>
      </c>
      <c r="N128" s="22">
        <v>226100</v>
      </c>
    </row>
    <row r="129" spans="4:14" x14ac:dyDescent="0.25">
      <c r="D129" s="8" t="s">
        <v>192</v>
      </c>
      <c r="E129" s="13" t="s">
        <v>407</v>
      </c>
      <c r="M129" s="8" t="s">
        <v>760</v>
      </c>
      <c r="N129" s="22">
        <v>221100</v>
      </c>
    </row>
    <row r="130" spans="4:14" x14ac:dyDescent="0.25">
      <c r="D130" s="8" t="s">
        <v>1003</v>
      </c>
      <c r="E130" s="9" t="s">
        <v>1011</v>
      </c>
      <c r="M130" s="8" t="s">
        <v>777</v>
      </c>
      <c r="N130" s="22">
        <v>222100</v>
      </c>
    </row>
    <row r="131" spans="4:14" x14ac:dyDescent="0.25">
      <c r="D131" s="8" t="s">
        <v>880</v>
      </c>
      <c r="E131" s="13" t="s">
        <v>262</v>
      </c>
      <c r="M131" s="8" t="s">
        <v>761</v>
      </c>
      <c r="N131" s="22">
        <v>221200</v>
      </c>
    </row>
    <row r="132" spans="4:14" x14ac:dyDescent="0.25">
      <c r="D132" s="8" t="s">
        <v>881</v>
      </c>
      <c r="E132" s="13" t="s">
        <v>420</v>
      </c>
      <c r="M132" s="8" t="s">
        <v>68</v>
      </c>
      <c r="N132" s="22">
        <v>224700</v>
      </c>
    </row>
    <row r="133" spans="4:14" x14ac:dyDescent="0.25">
      <c r="D133" s="8" t="s">
        <v>882</v>
      </c>
      <c r="E133" s="13" t="s">
        <v>275</v>
      </c>
      <c r="M133" s="8" t="s">
        <v>778</v>
      </c>
      <c r="N133" s="22">
        <v>222200</v>
      </c>
    </row>
    <row r="134" spans="4:14" x14ac:dyDescent="0.25">
      <c r="D134" s="8" t="s">
        <v>209</v>
      </c>
      <c r="E134" s="13" t="s">
        <v>440</v>
      </c>
      <c r="M134" s="8" t="s">
        <v>804</v>
      </c>
      <c r="N134" s="22">
        <v>224101</v>
      </c>
    </row>
    <row r="135" spans="4:14" x14ac:dyDescent="0.25">
      <c r="D135" s="8" t="s">
        <v>883</v>
      </c>
      <c r="E135" s="13" t="s">
        <v>308</v>
      </c>
      <c r="M135" s="8" t="s">
        <v>805</v>
      </c>
      <c r="N135" s="22">
        <v>224102</v>
      </c>
    </row>
    <row r="136" spans="4:14" x14ac:dyDescent="0.25">
      <c r="D136" s="8" t="s">
        <v>884</v>
      </c>
      <c r="E136" s="13" t="s">
        <v>272</v>
      </c>
      <c r="M136" s="8" t="s">
        <v>806</v>
      </c>
      <c r="N136" s="22">
        <v>224103</v>
      </c>
    </row>
    <row r="137" spans="4:14" x14ac:dyDescent="0.25">
      <c r="D137" s="8" t="s">
        <v>885</v>
      </c>
      <c r="E137" s="9" t="s">
        <v>1012</v>
      </c>
      <c r="M137" s="8" t="s">
        <v>807</v>
      </c>
      <c r="N137" s="22">
        <v>224104</v>
      </c>
    </row>
    <row r="138" spans="4:14" x14ac:dyDescent="0.25">
      <c r="D138" s="8" t="s">
        <v>886</v>
      </c>
      <c r="E138" s="13" t="s">
        <v>317</v>
      </c>
      <c r="M138" s="8" t="s">
        <v>808</v>
      </c>
      <c r="N138" s="22">
        <v>224105</v>
      </c>
    </row>
    <row r="139" spans="4:14" x14ac:dyDescent="0.25">
      <c r="D139" s="8" t="s">
        <v>887</v>
      </c>
      <c r="E139" s="13" t="s">
        <v>336</v>
      </c>
      <c r="M139" s="8" t="s">
        <v>809</v>
      </c>
      <c r="N139" s="22">
        <v>224200</v>
      </c>
    </row>
    <row r="140" spans="4:14" x14ac:dyDescent="0.25">
      <c r="D140" s="8" t="s">
        <v>888</v>
      </c>
      <c r="E140" s="13" t="s">
        <v>337</v>
      </c>
      <c r="M140" s="8" t="s">
        <v>832</v>
      </c>
      <c r="N140" s="22">
        <v>225900</v>
      </c>
    </row>
    <row r="141" spans="4:14" x14ac:dyDescent="0.25">
      <c r="D141" s="8" t="s">
        <v>889</v>
      </c>
      <c r="E141" s="13" t="s">
        <v>305</v>
      </c>
      <c r="M141" s="8" t="s">
        <v>810</v>
      </c>
      <c r="N141" s="22">
        <v>224201</v>
      </c>
    </row>
    <row r="142" spans="4:14" x14ac:dyDescent="0.25">
      <c r="D142" s="8" t="s">
        <v>890</v>
      </c>
      <c r="E142" s="13" t="s">
        <v>364</v>
      </c>
      <c r="M142" s="8" t="s">
        <v>54</v>
      </c>
      <c r="N142" s="22">
        <v>224202</v>
      </c>
    </row>
    <row r="143" spans="4:14" x14ac:dyDescent="0.25">
      <c r="D143" s="8" t="s">
        <v>891</v>
      </c>
      <c r="E143" s="13" t="s">
        <v>369</v>
      </c>
      <c r="M143" s="8" t="s">
        <v>811</v>
      </c>
      <c r="N143" s="22">
        <v>224203</v>
      </c>
    </row>
    <row r="144" spans="4:14" x14ac:dyDescent="0.25">
      <c r="D144" s="8" t="s">
        <v>892</v>
      </c>
      <c r="E144" s="13" t="s">
        <v>326</v>
      </c>
      <c r="M144" s="8" t="s">
        <v>812</v>
      </c>
      <c r="N144" s="22">
        <v>224204</v>
      </c>
    </row>
    <row r="145" spans="4:14" x14ac:dyDescent="0.25">
      <c r="D145" s="8" t="s">
        <v>893</v>
      </c>
      <c r="E145" s="13" t="s">
        <v>274</v>
      </c>
      <c r="M145" s="8" t="s">
        <v>813</v>
      </c>
      <c r="N145" s="22">
        <v>224205</v>
      </c>
    </row>
    <row r="146" spans="4:14" x14ac:dyDescent="0.25">
      <c r="D146" s="8" t="s">
        <v>894</v>
      </c>
      <c r="E146" s="13" t="s">
        <v>415</v>
      </c>
      <c r="M146" s="8" t="s">
        <v>779</v>
      </c>
      <c r="N146" s="22">
        <v>222300</v>
      </c>
    </row>
    <row r="147" spans="4:14" x14ac:dyDescent="0.25">
      <c r="D147" s="8" t="s">
        <v>895</v>
      </c>
      <c r="E147" s="13" t="s">
        <v>430</v>
      </c>
      <c r="M147" s="8" t="s">
        <v>814</v>
      </c>
      <c r="N147" s="22">
        <v>224300</v>
      </c>
    </row>
    <row r="148" spans="4:14" x14ac:dyDescent="0.25">
      <c r="D148" s="8" t="s">
        <v>896</v>
      </c>
      <c r="E148" s="13" t="s">
        <v>324</v>
      </c>
      <c r="M148" s="8" t="s">
        <v>815</v>
      </c>
      <c r="N148" s="22">
        <v>224400</v>
      </c>
    </row>
    <row r="149" spans="4:14" x14ac:dyDescent="0.25">
      <c r="D149" s="8" t="s">
        <v>897</v>
      </c>
      <c r="E149" s="13" t="s">
        <v>265</v>
      </c>
      <c r="M149" s="8" t="s">
        <v>833</v>
      </c>
      <c r="N149" s="22">
        <v>226000</v>
      </c>
    </row>
    <row r="150" spans="4:14" x14ac:dyDescent="0.25">
      <c r="D150" s="8" t="s">
        <v>898</v>
      </c>
      <c r="E150" s="13" t="s">
        <v>428</v>
      </c>
      <c r="M150" s="8" t="s">
        <v>816</v>
      </c>
      <c r="N150" s="22">
        <v>224500</v>
      </c>
    </row>
    <row r="151" spans="4:14" x14ac:dyDescent="0.25">
      <c r="D151" s="8" t="s">
        <v>899</v>
      </c>
      <c r="E151" s="13" t="s">
        <v>273</v>
      </c>
      <c r="M151" s="8" t="s">
        <v>762</v>
      </c>
      <c r="N151" s="22">
        <v>221300</v>
      </c>
    </row>
    <row r="152" spans="4:14" x14ac:dyDescent="0.25">
      <c r="D152" s="8" t="s">
        <v>900</v>
      </c>
      <c r="E152" s="13" t="s">
        <v>267</v>
      </c>
      <c r="M152" s="8" t="s">
        <v>763</v>
      </c>
      <c r="N152" s="22">
        <v>221301</v>
      </c>
    </row>
    <row r="153" spans="4:14" x14ac:dyDescent="0.25">
      <c r="D153" s="8" t="s">
        <v>132</v>
      </c>
      <c r="E153" s="13" t="s">
        <v>246</v>
      </c>
      <c r="M153" s="8" t="s">
        <v>36</v>
      </c>
      <c r="N153" s="22">
        <v>221302</v>
      </c>
    </row>
    <row r="154" spans="4:14" x14ac:dyDescent="0.25">
      <c r="D154" s="8" t="s">
        <v>901</v>
      </c>
      <c r="E154" s="13" t="s">
        <v>416</v>
      </c>
      <c r="M154" s="8" t="s">
        <v>764</v>
      </c>
      <c r="N154" s="22">
        <v>221303</v>
      </c>
    </row>
    <row r="155" spans="4:14" x14ac:dyDescent="0.25">
      <c r="D155" s="8" t="s">
        <v>902</v>
      </c>
      <c r="E155" s="13" t="s">
        <v>422</v>
      </c>
      <c r="M155" s="8" t="s">
        <v>59</v>
      </c>
      <c r="N155" s="22">
        <v>221400</v>
      </c>
    </row>
    <row r="156" spans="4:14" x14ac:dyDescent="0.25">
      <c r="D156" s="8" t="s">
        <v>903</v>
      </c>
      <c r="E156" s="13" t="s">
        <v>271</v>
      </c>
      <c r="M156" s="8" t="s">
        <v>619</v>
      </c>
      <c r="N156" s="22" t="s">
        <v>618</v>
      </c>
    </row>
    <row r="157" spans="4:14" x14ac:dyDescent="0.25">
      <c r="D157" s="8" t="s">
        <v>904</v>
      </c>
      <c r="E157" s="13" t="s">
        <v>245</v>
      </c>
      <c r="M157" s="8" t="s">
        <v>621</v>
      </c>
      <c r="N157" s="22" t="s">
        <v>620</v>
      </c>
    </row>
    <row r="158" spans="4:14" x14ac:dyDescent="0.25">
      <c r="D158" s="8" t="s">
        <v>210</v>
      </c>
      <c r="E158" s="13" t="s">
        <v>441</v>
      </c>
      <c r="M158" s="8" t="s">
        <v>623</v>
      </c>
      <c r="N158" s="22" t="s">
        <v>622</v>
      </c>
    </row>
    <row r="159" spans="4:14" x14ac:dyDescent="0.25">
      <c r="D159" s="8" t="s">
        <v>905</v>
      </c>
      <c r="E159" s="13" t="s">
        <v>251</v>
      </c>
      <c r="M159" s="8" t="s">
        <v>625</v>
      </c>
      <c r="N159" s="22" t="s">
        <v>624</v>
      </c>
    </row>
    <row r="160" spans="4:14" x14ac:dyDescent="0.25">
      <c r="D160" s="8" t="s">
        <v>211</v>
      </c>
      <c r="E160" s="13" t="s">
        <v>442</v>
      </c>
      <c r="M160" s="8" t="s">
        <v>627</v>
      </c>
      <c r="N160" s="22" t="s">
        <v>626</v>
      </c>
    </row>
    <row r="161" spans="4:14" x14ac:dyDescent="0.25">
      <c r="D161" s="8" t="s">
        <v>906</v>
      </c>
      <c r="E161" s="9" t="s">
        <v>1013</v>
      </c>
      <c r="M161" s="8" t="s">
        <v>629</v>
      </c>
      <c r="N161" s="22" t="s">
        <v>628</v>
      </c>
    </row>
    <row r="162" spans="4:14" x14ac:dyDescent="0.25">
      <c r="D162" s="8" t="s">
        <v>907</v>
      </c>
      <c r="E162" s="13" t="s">
        <v>264</v>
      </c>
      <c r="M162" s="8" t="s">
        <v>635</v>
      </c>
      <c r="N162" s="22" t="s">
        <v>634</v>
      </c>
    </row>
    <row r="163" spans="4:14" x14ac:dyDescent="0.25">
      <c r="D163" s="8" t="s">
        <v>57</v>
      </c>
      <c r="E163" s="13" t="s">
        <v>301</v>
      </c>
      <c r="M163" s="8" t="s">
        <v>631</v>
      </c>
      <c r="N163" s="22" t="s">
        <v>630</v>
      </c>
    </row>
    <row r="164" spans="4:14" x14ac:dyDescent="0.25">
      <c r="D164" s="8" t="s">
        <v>908</v>
      </c>
      <c r="E164" s="13" t="s">
        <v>126</v>
      </c>
      <c r="M164" s="8" t="s">
        <v>633</v>
      </c>
      <c r="N164" s="22" t="s">
        <v>632</v>
      </c>
    </row>
    <row r="165" spans="4:14" x14ac:dyDescent="0.25">
      <c r="D165" s="8" t="s">
        <v>909</v>
      </c>
      <c r="E165" s="13" t="s">
        <v>417</v>
      </c>
      <c r="M165" s="8" t="s">
        <v>643</v>
      </c>
      <c r="N165" s="22" t="s">
        <v>642</v>
      </c>
    </row>
    <row r="166" spans="4:14" x14ac:dyDescent="0.25">
      <c r="D166" s="8" t="s">
        <v>910</v>
      </c>
      <c r="E166" s="13" t="s">
        <v>242</v>
      </c>
      <c r="M166" s="8" t="s">
        <v>637</v>
      </c>
      <c r="N166" s="22" t="s">
        <v>636</v>
      </c>
    </row>
    <row r="167" spans="4:14" x14ac:dyDescent="0.25">
      <c r="D167" s="8" t="s">
        <v>911</v>
      </c>
      <c r="E167" s="13" t="s">
        <v>309</v>
      </c>
      <c r="M167" s="8" t="s">
        <v>639</v>
      </c>
      <c r="N167" s="22" t="s">
        <v>638</v>
      </c>
    </row>
    <row r="168" spans="4:14" x14ac:dyDescent="0.25">
      <c r="D168" s="8" t="s">
        <v>912</v>
      </c>
      <c r="E168" s="13" t="s">
        <v>306</v>
      </c>
      <c r="M168" s="8" t="s">
        <v>641</v>
      </c>
      <c r="N168" s="22" t="s">
        <v>640</v>
      </c>
    </row>
    <row r="169" spans="4:14" x14ac:dyDescent="0.25">
      <c r="D169" s="8" t="s">
        <v>913</v>
      </c>
      <c r="E169" s="13" t="s">
        <v>249</v>
      </c>
      <c r="M169" s="8" t="s">
        <v>645</v>
      </c>
      <c r="N169" s="22" t="s">
        <v>644</v>
      </c>
    </row>
    <row r="170" spans="4:14" x14ac:dyDescent="0.25">
      <c r="D170" s="8" t="s">
        <v>914</v>
      </c>
      <c r="E170" s="13" t="s">
        <v>328</v>
      </c>
      <c r="M170" s="8" t="s">
        <v>61</v>
      </c>
      <c r="N170" s="22" t="s">
        <v>646</v>
      </c>
    </row>
    <row r="171" spans="4:14" x14ac:dyDescent="0.25">
      <c r="D171" s="8" t="s">
        <v>213</v>
      </c>
      <c r="E171" s="13" t="s">
        <v>444</v>
      </c>
      <c r="M171" s="8" t="s">
        <v>648</v>
      </c>
      <c r="N171" s="22" t="s">
        <v>647</v>
      </c>
    </row>
    <row r="172" spans="4:14" x14ac:dyDescent="0.25">
      <c r="D172" s="8" t="s">
        <v>915</v>
      </c>
      <c r="E172" s="13" t="s">
        <v>244</v>
      </c>
      <c r="M172" s="8" t="s">
        <v>650</v>
      </c>
      <c r="N172" s="22" t="s">
        <v>649</v>
      </c>
    </row>
    <row r="173" spans="4:14" x14ac:dyDescent="0.25">
      <c r="D173" s="8" t="s">
        <v>916</v>
      </c>
      <c r="E173" s="13" t="s">
        <v>268</v>
      </c>
      <c r="M173" s="8" t="s">
        <v>652</v>
      </c>
      <c r="N173" s="22" t="s">
        <v>651</v>
      </c>
    </row>
    <row r="174" spans="4:14" x14ac:dyDescent="0.25">
      <c r="D174" s="8" t="s">
        <v>917</v>
      </c>
      <c r="E174" s="13" t="s">
        <v>418</v>
      </c>
      <c r="M174" s="8" t="s">
        <v>41</v>
      </c>
      <c r="N174" s="22">
        <v>230000</v>
      </c>
    </row>
    <row r="175" spans="4:14" x14ac:dyDescent="0.25">
      <c r="D175" s="8" t="s">
        <v>918</v>
      </c>
      <c r="E175" s="13" t="s">
        <v>298</v>
      </c>
      <c r="M175" s="8" t="s">
        <v>547</v>
      </c>
      <c r="N175" s="22">
        <v>230100</v>
      </c>
    </row>
    <row r="176" spans="4:14" x14ac:dyDescent="0.25">
      <c r="D176" s="8" t="s">
        <v>919</v>
      </c>
      <c r="E176" s="13" t="s">
        <v>281</v>
      </c>
      <c r="M176" s="8" t="s">
        <v>548</v>
      </c>
      <c r="N176" s="22">
        <v>230101</v>
      </c>
    </row>
    <row r="177" spans="4:14" x14ac:dyDescent="0.25">
      <c r="D177" s="8" t="s">
        <v>920</v>
      </c>
      <c r="E177" s="13" t="s">
        <v>254</v>
      </c>
      <c r="M177" s="8" t="s">
        <v>558</v>
      </c>
      <c r="N177" s="22">
        <v>230112</v>
      </c>
    </row>
    <row r="178" spans="4:14" x14ac:dyDescent="0.25">
      <c r="D178" s="8" t="s">
        <v>921</v>
      </c>
      <c r="E178" s="13" t="s">
        <v>325</v>
      </c>
      <c r="M178" s="8" t="s">
        <v>51</v>
      </c>
      <c r="N178" s="22">
        <v>230102</v>
      </c>
    </row>
    <row r="179" spans="4:14" x14ac:dyDescent="0.25">
      <c r="D179" s="8" t="s">
        <v>144</v>
      </c>
      <c r="E179" s="13" t="s">
        <v>349</v>
      </c>
      <c r="M179" s="8" t="s">
        <v>549</v>
      </c>
      <c r="N179" s="22">
        <v>230103</v>
      </c>
    </row>
    <row r="180" spans="4:14" x14ac:dyDescent="0.25">
      <c r="D180" s="8" t="s">
        <v>922</v>
      </c>
      <c r="E180" s="13" t="s">
        <v>421</v>
      </c>
      <c r="M180" s="8" t="s">
        <v>557</v>
      </c>
      <c r="N180" s="22">
        <v>230111</v>
      </c>
    </row>
    <row r="181" spans="4:14" x14ac:dyDescent="0.25">
      <c r="D181" s="8" t="s">
        <v>923</v>
      </c>
      <c r="E181" s="13" t="s">
        <v>396</v>
      </c>
      <c r="M181" s="8" t="s">
        <v>556</v>
      </c>
      <c r="N181" s="22">
        <v>230110</v>
      </c>
    </row>
    <row r="182" spans="4:14" x14ac:dyDescent="0.25">
      <c r="D182" s="8" t="s">
        <v>924</v>
      </c>
      <c r="E182" s="13" t="s">
        <v>419</v>
      </c>
      <c r="M182" s="8" t="s">
        <v>551</v>
      </c>
      <c r="N182" s="22">
        <v>230105</v>
      </c>
    </row>
    <row r="183" spans="4:14" x14ac:dyDescent="0.25">
      <c r="D183" s="8" t="s">
        <v>925</v>
      </c>
      <c r="E183" s="9" t="s">
        <v>1014</v>
      </c>
      <c r="M183" s="8" t="s">
        <v>550</v>
      </c>
      <c r="N183" s="22">
        <v>230104</v>
      </c>
    </row>
    <row r="184" spans="4:14" x14ac:dyDescent="0.25">
      <c r="D184" s="8" t="s">
        <v>207</v>
      </c>
      <c r="E184" s="13" t="s">
        <v>438</v>
      </c>
      <c r="M184" s="8" t="s">
        <v>552</v>
      </c>
      <c r="N184" s="22">
        <v>230106</v>
      </c>
    </row>
    <row r="185" spans="4:14" x14ac:dyDescent="0.25">
      <c r="D185" s="8" t="s">
        <v>66</v>
      </c>
      <c r="E185" s="13" t="s">
        <v>313</v>
      </c>
      <c r="M185" s="8" t="s">
        <v>553</v>
      </c>
      <c r="N185" s="22">
        <v>230107</v>
      </c>
    </row>
    <row r="186" spans="4:14" x14ac:dyDescent="0.25">
      <c r="D186" s="8" t="s">
        <v>58</v>
      </c>
      <c r="E186" s="13" t="s">
        <v>315</v>
      </c>
      <c r="M186" s="8" t="s">
        <v>555</v>
      </c>
      <c r="N186" s="22">
        <v>230109</v>
      </c>
    </row>
    <row r="187" spans="4:14" x14ac:dyDescent="0.25">
      <c r="D187" s="8" t="s">
        <v>926</v>
      </c>
      <c r="E187" s="13" t="s">
        <v>282</v>
      </c>
      <c r="M187" s="8" t="s">
        <v>554</v>
      </c>
      <c r="N187" s="22">
        <v>230108</v>
      </c>
    </row>
    <row r="188" spans="4:14" x14ac:dyDescent="0.25">
      <c r="D188" s="8" t="s">
        <v>133</v>
      </c>
      <c r="E188" s="13" t="s">
        <v>250</v>
      </c>
      <c r="M188" s="8" t="s">
        <v>559</v>
      </c>
      <c r="N188" s="22">
        <v>230200</v>
      </c>
    </row>
    <row r="189" spans="4:14" x14ac:dyDescent="0.25">
      <c r="D189" s="8" t="s">
        <v>64</v>
      </c>
      <c r="E189" s="13" t="s">
        <v>280</v>
      </c>
      <c r="M189" s="8" t="s">
        <v>560</v>
      </c>
      <c r="N189" s="22">
        <v>230300</v>
      </c>
    </row>
    <row r="190" spans="4:14" x14ac:dyDescent="0.25">
      <c r="D190" s="8" t="s">
        <v>927</v>
      </c>
      <c r="E190" s="13" t="s">
        <v>286</v>
      </c>
      <c r="M190" s="8" t="s">
        <v>561</v>
      </c>
      <c r="N190" s="22">
        <v>230301</v>
      </c>
    </row>
    <row r="191" spans="4:14" x14ac:dyDescent="0.25">
      <c r="D191" s="8" t="s">
        <v>928</v>
      </c>
      <c r="E191" s="13" t="s">
        <v>243</v>
      </c>
      <c r="M191" s="8" t="s">
        <v>562</v>
      </c>
      <c r="N191" s="22">
        <v>230400</v>
      </c>
    </row>
    <row r="192" spans="4:14" x14ac:dyDescent="0.25">
      <c r="D192" s="8" t="s">
        <v>929</v>
      </c>
      <c r="E192" s="13" t="s">
        <v>333</v>
      </c>
      <c r="M192" s="8" t="s">
        <v>563</v>
      </c>
      <c r="N192" s="22">
        <v>230500</v>
      </c>
    </row>
    <row r="193" spans="4:14" x14ac:dyDescent="0.25">
      <c r="D193" s="8" t="s">
        <v>930</v>
      </c>
      <c r="E193" s="13" t="s">
        <v>285</v>
      </c>
      <c r="M193" s="8" t="s">
        <v>653</v>
      </c>
      <c r="N193" s="22">
        <v>100000</v>
      </c>
    </row>
    <row r="194" spans="4:14" x14ac:dyDescent="0.25">
      <c r="D194" s="8" t="s">
        <v>931</v>
      </c>
      <c r="E194" s="13" t="s">
        <v>261</v>
      </c>
      <c r="M194" s="8" t="s">
        <v>654</v>
      </c>
      <c r="N194" s="22">
        <v>100100</v>
      </c>
    </row>
    <row r="195" spans="4:14" x14ac:dyDescent="0.25">
      <c r="D195" s="8" t="s">
        <v>932</v>
      </c>
      <c r="E195" s="13" t="s">
        <v>348</v>
      </c>
      <c r="M195" s="8" t="s">
        <v>655</v>
      </c>
      <c r="N195" s="22">
        <v>100200</v>
      </c>
    </row>
    <row r="196" spans="4:14" x14ac:dyDescent="0.25">
      <c r="D196" s="8" t="s">
        <v>933</v>
      </c>
      <c r="E196" s="13" t="s">
        <v>283</v>
      </c>
      <c r="M196" s="8" t="s">
        <v>656</v>
      </c>
      <c r="N196" s="22">
        <v>100300</v>
      </c>
    </row>
    <row r="197" spans="4:14" x14ac:dyDescent="0.25">
      <c r="D197" s="8" t="s">
        <v>934</v>
      </c>
      <c r="E197" s="13" t="s">
        <v>335</v>
      </c>
      <c r="M197" s="8" t="s">
        <v>657</v>
      </c>
      <c r="N197" s="22">
        <v>100400</v>
      </c>
    </row>
    <row r="198" spans="4:14" x14ac:dyDescent="0.25">
      <c r="D198" s="8" t="s">
        <v>935</v>
      </c>
      <c r="E198" s="13" t="s">
        <v>367</v>
      </c>
      <c r="M198" s="8" t="s">
        <v>658</v>
      </c>
      <c r="N198" s="22">
        <v>100500</v>
      </c>
    </row>
    <row r="199" spans="4:14" x14ac:dyDescent="0.25">
      <c r="D199" s="8" t="s">
        <v>936</v>
      </c>
      <c r="E199" s="9" t="s">
        <v>1015</v>
      </c>
      <c r="M199" s="8" t="s">
        <v>659</v>
      </c>
      <c r="N199" s="22">
        <v>100600</v>
      </c>
    </row>
    <row r="200" spans="4:14" x14ac:dyDescent="0.25">
      <c r="D200" s="8" t="s">
        <v>937</v>
      </c>
      <c r="E200" s="13" t="s">
        <v>248</v>
      </c>
      <c r="M200" s="8" t="s">
        <v>660</v>
      </c>
      <c r="N200" s="22">
        <v>100700</v>
      </c>
    </row>
    <row r="201" spans="4:14" x14ac:dyDescent="0.25">
      <c r="D201" s="8" t="s">
        <v>938</v>
      </c>
      <c r="E201" s="13" t="s">
        <v>279</v>
      </c>
      <c r="M201" s="8" t="s">
        <v>663</v>
      </c>
      <c r="N201" s="22">
        <v>101000</v>
      </c>
    </row>
    <row r="202" spans="4:14" x14ac:dyDescent="0.25">
      <c r="D202" s="8" t="s">
        <v>939</v>
      </c>
      <c r="E202" s="13" t="s">
        <v>270</v>
      </c>
      <c r="M202" s="8" t="s">
        <v>661</v>
      </c>
      <c r="N202" s="22">
        <v>100800</v>
      </c>
    </row>
    <row r="203" spans="4:14" x14ac:dyDescent="0.25">
      <c r="D203" s="8" t="s">
        <v>940</v>
      </c>
      <c r="E203" s="13" t="s">
        <v>318</v>
      </c>
      <c r="M203" s="8" t="s">
        <v>662</v>
      </c>
      <c r="N203" s="22">
        <v>100900</v>
      </c>
    </row>
    <row r="204" spans="4:14" x14ac:dyDescent="0.25">
      <c r="D204" s="8" t="s">
        <v>941</v>
      </c>
      <c r="E204" s="13" t="s">
        <v>329</v>
      </c>
      <c r="M204" s="8" t="s">
        <v>664</v>
      </c>
      <c r="N204" s="22">
        <v>101100</v>
      </c>
    </row>
    <row r="205" spans="4:14" x14ac:dyDescent="0.25">
      <c r="D205" s="8" t="s">
        <v>942</v>
      </c>
      <c r="E205" s="13" t="s">
        <v>338</v>
      </c>
      <c r="M205" s="8" t="s">
        <v>665</v>
      </c>
      <c r="N205" s="22">
        <v>101200</v>
      </c>
    </row>
    <row r="206" spans="4:14" x14ac:dyDescent="0.25">
      <c r="D206" s="8" t="s">
        <v>943</v>
      </c>
      <c r="E206" s="13" t="s">
        <v>300</v>
      </c>
      <c r="M206" s="8" t="s">
        <v>666</v>
      </c>
      <c r="N206" s="22">
        <v>101300</v>
      </c>
    </row>
    <row r="207" spans="4:14" x14ac:dyDescent="0.25">
      <c r="D207" s="8" t="s">
        <v>944</v>
      </c>
      <c r="E207" s="13" t="s">
        <v>334</v>
      </c>
      <c r="M207" s="8" t="s">
        <v>838</v>
      </c>
      <c r="N207" s="22">
        <v>260100</v>
      </c>
    </row>
    <row r="208" spans="4:14" x14ac:dyDescent="0.25">
      <c r="D208" s="8" t="s">
        <v>945</v>
      </c>
      <c r="E208" s="13" t="s">
        <v>316</v>
      </c>
      <c r="M208" s="8" t="s">
        <v>840</v>
      </c>
      <c r="N208" s="22" t="s">
        <v>839</v>
      </c>
    </row>
    <row r="209" spans="4:14" x14ac:dyDescent="0.25">
      <c r="D209" s="8" t="s">
        <v>946</v>
      </c>
      <c r="E209" s="13" t="s">
        <v>332</v>
      </c>
      <c r="M209" s="8" t="s">
        <v>841</v>
      </c>
      <c r="N209" s="22">
        <v>260201</v>
      </c>
    </row>
    <row r="210" spans="4:14" x14ac:dyDescent="0.25">
      <c r="D210" s="8" t="s">
        <v>947</v>
      </c>
      <c r="E210" s="13" t="s">
        <v>331</v>
      </c>
      <c r="M210" s="8" t="s">
        <v>842</v>
      </c>
      <c r="N210" s="22">
        <v>260202</v>
      </c>
    </row>
    <row r="211" spans="4:14" x14ac:dyDescent="0.25">
      <c r="D211" s="8" t="s">
        <v>948</v>
      </c>
      <c r="E211" s="9" t="s">
        <v>363</v>
      </c>
      <c r="M211" s="8" t="s">
        <v>843</v>
      </c>
      <c r="N211" s="22">
        <v>260203</v>
      </c>
    </row>
    <row r="212" spans="4:14" x14ac:dyDescent="0.25">
      <c r="D212" s="8" t="s">
        <v>949</v>
      </c>
      <c r="E212" s="13" t="s">
        <v>426</v>
      </c>
      <c r="M212" s="8" t="s">
        <v>844</v>
      </c>
      <c r="N212" s="22">
        <v>260204</v>
      </c>
    </row>
    <row r="213" spans="4:14" x14ac:dyDescent="0.25">
      <c r="D213" s="8" t="s">
        <v>239</v>
      </c>
      <c r="E213" s="9" t="s">
        <v>1016</v>
      </c>
      <c r="M213" s="8" t="s">
        <v>845</v>
      </c>
      <c r="N213" s="22">
        <v>260205</v>
      </c>
    </row>
    <row r="214" spans="4:14" x14ac:dyDescent="0.25">
      <c r="D214" s="8" t="s">
        <v>950</v>
      </c>
      <c r="E214" s="13" t="s">
        <v>241</v>
      </c>
      <c r="M214" s="8" t="s">
        <v>846</v>
      </c>
      <c r="N214" s="22">
        <v>260300</v>
      </c>
    </row>
    <row r="215" spans="4:14" x14ac:dyDescent="0.25">
      <c r="D215" s="8" t="s">
        <v>951</v>
      </c>
      <c r="E215" s="9" t="s">
        <v>1017</v>
      </c>
      <c r="M215" s="8" t="s">
        <v>847</v>
      </c>
      <c r="N215" s="22">
        <v>260400</v>
      </c>
    </row>
    <row r="216" spans="4:14" x14ac:dyDescent="0.25">
      <c r="D216" s="8" t="s">
        <v>952</v>
      </c>
      <c r="E216" s="13" t="s">
        <v>255</v>
      </c>
      <c r="M216" s="8" t="s">
        <v>849</v>
      </c>
      <c r="N216" s="22" t="s">
        <v>848</v>
      </c>
    </row>
    <row r="217" spans="4:14" x14ac:dyDescent="0.25">
      <c r="D217" s="8" t="s">
        <v>953</v>
      </c>
      <c r="E217" s="13" t="s">
        <v>429</v>
      </c>
      <c r="M217" s="8" t="s">
        <v>850</v>
      </c>
      <c r="N217" s="22">
        <v>260501</v>
      </c>
    </row>
    <row r="218" spans="4:14" x14ac:dyDescent="0.25">
      <c r="D218" s="8" t="s">
        <v>954</v>
      </c>
      <c r="E218" s="13" t="s">
        <v>302</v>
      </c>
      <c r="M218" s="8" t="s">
        <v>851</v>
      </c>
      <c r="N218" s="22">
        <v>260502</v>
      </c>
    </row>
    <row r="219" spans="4:14" x14ac:dyDescent="0.25">
      <c r="D219" s="8" t="s">
        <v>955</v>
      </c>
      <c r="E219" s="13" t="s">
        <v>427</v>
      </c>
      <c r="M219" s="8" t="s">
        <v>852</v>
      </c>
      <c r="N219" s="22">
        <v>260503</v>
      </c>
    </row>
    <row r="220" spans="4:14" x14ac:dyDescent="0.25">
      <c r="D220" s="8" t="s">
        <v>956</v>
      </c>
      <c r="E220" s="13" t="s">
        <v>276</v>
      </c>
      <c r="M220" s="8" t="s">
        <v>853</v>
      </c>
      <c r="N220" s="22">
        <v>260504</v>
      </c>
    </row>
    <row r="221" spans="4:14" x14ac:dyDescent="0.25">
      <c r="D221" s="8" t="s">
        <v>957</v>
      </c>
      <c r="E221" s="9" t="s">
        <v>1018</v>
      </c>
      <c r="M221" s="8" t="s">
        <v>854</v>
      </c>
      <c r="N221" s="22">
        <v>260505</v>
      </c>
    </row>
    <row r="222" spans="4:14" x14ac:dyDescent="0.25">
      <c r="D222" s="8" t="s">
        <v>206</v>
      </c>
      <c r="E222" s="13" t="s">
        <v>437</v>
      </c>
      <c r="M222" s="8" t="s">
        <v>855</v>
      </c>
      <c r="N222" s="22">
        <v>260506</v>
      </c>
    </row>
    <row r="223" spans="4:14" x14ac:dyDescent="0.25">
      <c r="D223" s="8" t="s">
        <v>958</v>
      </c>
      <c r="E223" s="13" t="s">
        <v>284</v>
      </c>
      <c r="M223" s="8" t="s">
        <v>856</v>
      </c>
      <c r="N223" s="22">
        <v>260507</v>
      </c>
    </row>
    <row r="224" spans="4:14" x14ac:dyDescent="0.25">
      <c r="D224" s="8" t="s">
        <v>959</v>
      </c>
      <c r="E224" s="13" t="s">
        <v>253</v>
      </c>
      <c r="M224" s="8" t="s">
        <v>865</v>
      </c>
      <c r="N224" s="22" t="s">
        <v>864</v>
      </c>
    </row>
    <row r="225" spans="4:14" x14ac:dyDescent="0.25">
      <c r="D225" s="8" t="s">
        <v>960</v>
      </c>
      <c r="E225" s="13" t="s">
        <v>330</v>
      </c>
      <c r="M225" s="8" t="s">
        <v>866</v>
      </c>
      <c r="N225" s="22">
        <v>260801</v>
      </c>
    </row>
    <row r="226" spans="4:14" x14ac:dyDescent="0.25">
      <c r="D226" s="8" t="s">
        <v>222</v>
      </c>
      <c r="E226" s="13" t="s">
        <v>455</v>
      </c>
      <c r="M226" s="8" t="s">
        <v>869</v>
      </c>
      <c r="N226" s="22" t="s">
        <v>868</v>
      </c>
    </row>
    <row r="227" spans="4:14" x14ac:dyDescent="0.25">
      <c r="D227" s="8" t="s">
        <v>150</v>
      </c>
      <c r="E227" s="13" t="s">
        <v>357</v>
      </c>
      <c r="M227" s="8" t="s">
        <v>870</v>
      </c>
      <c r="N227" s="22">
        <v>260901</v>
      </c>
    </row>
    <row r="228" spans="4:14" x14ac:dyDescent="0.25">
      <c r="D228" s="8" t="s">
        <v>240</v>
      </c>
      <c r="E228" s="13"/>
      <c r="M228" s="8" t="s">
        <v>871</v>
      </c>
      <c r="N228" s="22">
        <v>260902</v>
      </c>
    </row>
    <row r="229" spans="4:14" x14ac:dyDescent="0.25">
      <c r="D229" s="8" t="s">
        <v>191</v>
      </c>
      <c r="E229" s="13" t="s">
        <v>406</v>
      </c>
      <c r="M229" s="8" t="s">
        <v>875</v>
      </c>
      <c r="N229" s="22" t="s">
        <v>874</v>
      </c>
    </row>
    <row r="230" spans="4:14" x14ac:dyDescent="0.25">
      <c r="D230" s="8" t="s">
        <v>178</v>
      </c>
      <c r="E230" s="13" t="s">
        <v>392</v>
      </c>
      <c r="M230" s="8" t="s">
        <v>872</v>
      </c>
      <c r="N230" s="22">
        <v>260903</v>
      </c>
    </row>
    <row r="231" spans="4:14" x14ac:dyDescent="0.25">
      <c r="D231" s="8" t="s">
        <v>134</v>
      </c>
      <c r="E231" s="13" t="s">
        <v>269</v>
      </c>
      <c r="M231" s="8" t="s">
        <v>873</v>
      </c>
      <c r="N231" s="22">
        <v>260904</v>
      </c>
    </row>
    <row r="232" spans="4:14" x14ac:dyDescent="0.25">
      <c r="D232" s="8" t="s">
        <v>47</v>
      </c>
      <c r="E232" s="13"/>
      <c r="M232" s="8" t="s">
        <v>877</v>
      </c>
      <c r="N232" s="22" t="s">
        <v>876</v>
      </c>
    </row>
    <row r="233" spans="4:14" x14ac:dyDescent="0.25">
      <c r="D233" s="8" t="s">
        <v>47</v>
      </c>
      <c r="E233" s="13"/>
      <c r="M233" s="8" t="s">
        <v>878</v>
      </c>
      <c r="N233" s="22">
        <v>261001</v>
      </c>
    </row>
    <row r="234" spans="4:14" x14ac:dyDescent="0.25">
      <c r="D234" s="8" t="s">
        <v>156</v>
      </c>
      <c r="E234" s="13" t="s">
        <v>363</v>
      </c>
      <c r="M234" s="8" t="s">
        <v>879</v>
      </c>
      <c r="N234" s="22">
        <v>261002</v>
      </c>
    </row>
    <row r="235" spans="4:14" x14ac:dyDescent="0.25">
      <c r="D235" s="8" t="s">
        <v>226</v>
      </c>
      <c r="E235" s="13" t="s">
        <v>459</v>
      </c>
      <c r="M235" s="8" t="s">
        <v>837</v>
      </c>
      <c r="N235" s="22">
        <v>260000</v>
      </c>
    </row>
    <row r="236" spans="4:14" x14ac:dyDescent="0.25">
      <c r="D236" s="8" t="s">
        <v>234</v>
      </c>
      <c r="E236" s="13"/>
      <c r="M236" s="8" t="s">
        <v>667</v>
      </c>
      <c r="N236" s="22">
        <v>120000</v>
      </c>
    </row>
    <row r="237" spans="4:14" x14ac:dyDescent="0.25">
      <c r="D237" s="8" t="s">
        <v>231</v>
      </c>
      <c r="E237" s="9" t="s">
        <v>1019</v>
      </c>
      <c r="M237" s="8" t="s">
        <v>670</v>
      </c>
      <c r="N237" s="22">
        <v>120300</v>
      </c>
    </row>
    <row r="238" spans="4:14" x14ac:dyDescent="0.25">
      <c r="D238" s="8" t="s">
        <v>149</v>
      </c>
      <c r="E238" s="13" t="s">
        <v>356</v>
      </c>
      <c r="M238" s="8" t="s">
        <v>671</v>
      </c>
      <c r="N238" s="22">
        <v>120400</v>
      </c>
    </row>
    <row r="239" spans="4:14" x14ac:dyDescent="0.25">
      <c r="D239" s="8" t="s">
        <v>163</v>
      </c>
      <c r="E239" s="13"/>
      <c r="M239" s="8" t="s">
        <v>672</v>
      </c>
      <c r="N239" s="22">
        <v>120500</v>
      </c>
    </row>
    <row r="240" spans="4:14" x14ac:dyDescent="0.25">
      <c r="D240" s="8" t="s">
        <v>137</v>
      </c>
      <c r="E240" s="13"/>
      <c r="M240" s="8" t="s">
        <v>668</v>
      </c>
      <c r="N240" s="22">
        <v>120100</v>
      </c>
    </row>
    <row r="241" spans="4:14" x14ac:dyDescent="0.25">
      <c r="D241" s="8" t="s">
        <v>187</v>
      </c>
      <c r="E241" s="13" t="s">
        <v>402</v>
      </c>
      <c r="M241" s="8" t="s">
        <v>669</v>
      </c>
      <c r="N241" s="22">
        <v>120200</v>
      </c>
    </row>
    <row r="242" spans="4:14" x14ac:dyDescent="0.25">
      <c r="D242" s="8" t="s">
        <v>181</v>
      </c>
      <c r="E242" s="13" t="s">
        <v>395</v>
      </c>
      <c r="M242" s="8" t="s">
        <v>673</v>
      </c>
      <c r="N242" s="22">
        <v>120600</v>
      </c>
    </row>
    <row r="243" spans="4:14" x14ac:dyDescent="0.25">
      <c r="D243" s="8" t="s">
        <v>199</v>
      </c>
      <c r="E243" s="13" t="s">
        <v>425</v>
      </c>
      <c r="M243" s="8" t="s">
        <v>674</v>
      </c>
      <c r="N243" s="22">
        <v>120700</v>
      </c>
    </row>
    <row r="244" spans="4:14" x14ac:dyDescent="0.25">
      <c r="D244" s="8" t="s">
        <v>227</v>
      </c>
      <c r="E244" s="13" t="s">
        <v>460</v>
      </c>
      <c r="M244" s="8" t="s">
        <v>675</v>
      </c>
      <c r="N244" s="22">
        <v>120800</v>
      </c>
    </row>
    <row r="245" spans="4:14" x14ac:dyDescent="0.25">
      <c r="D245" s="8" t="s">
        <v>219</v>
      </c>
      <c r="E245" s="13" t="s">
        <v>451</v>
      </c>
      <c r="M245" s="8" t="s">
        <v>465</v>
      </c>
      <c r="N245" s="23">
        <v>240000</v>
      </c>
    </row>
    <row r="246" spans="4:14" x14ac:dyDescent="0.25">
      <c r="D246" s="8" t="s">
        <v>180</v>
      </c>
      <c r="E246" s="13" t="s">
        <v>394</v>
      </c>
      <c r="M246" s="8" t="s">
        <v>528</v>
      </c>
      <c r="N246" s="22">
        <v>245600</v>
      </c>
    </row>
    <row r="247" spans="4:14" x14ac:dyDescent="0.25">
      <c r="D247" s="8" t="s">
        <v>155</v>
      </c>
      <c r="E247" s="13" t="s">
        <v>362</v>
      </c>
      <c r="M247" s="8" t="s">
        <v>512</v>
      </c>
      <c r="N247" s="22">
        <v>244000</v>
      </c>
    </row>
    <row r="248" spans="4:14" x14ac:dyDescent="0.25">
      <c r="D248" s="8" t="s">
        <v>201</v>
      </c>
      <c r="E248" s="13" t="s">
        <v>432</v>
      </c>
      <c r="M248" s="8" t="s">
        <v>513</v>
      </c>
      <c r="N248" s="22">
        <v>244100</v>
      </c>
    </row>
    <row r="249" spans="4:14" x14ac:dyDescent="0.25">
      <c r="D249" s="8" t="s">
        <v>214</v>
      </c>
      <c r="E249" s="13" t="s">
        <v>446</v>
      </c>
      <c r="M249" s="8" t="s">
        <v>514</v>
      </c>
      <c r="N249" s="22">
        <v>244200</v>
      </c>
    </row>
    <row r="250" spans="4:14" x14ac:dyDescent="0.25">
      <c r="D250" s="8" t="s">
        <v>171</v>
      </c>
      <c r="E250" s="13" t="s">
        <v>384</v>
      </c>
      <c r="M250" s="8" t="s">
        <v>515</v>
      </c>
      <c r="N250" s="22">
        <v>244300</v>
      </c>
    </row>
    <row r="251" spans="4:14" x14ac:dyDescent="0.25">
      <c r="D251" s="8" t="s">
        <v>215</v>
      </c>
      <c r="E251" s="13" t="s">
        <v>447</v>
      </c>
      <c r="M251" s="8" t="s">
        <v>516</v>
      </c>
      <c r="N251" s="22">
        <v>244400</v>
      </c>
    </row>
    <row r="252" spans="4:14" x14ac:dyDescent="0.25">
      <c r="D252" s="8" t="s">
        <v>135</v>
      </c>
      <c r="E252" s="13" t="s">
        <v>287</v>
      </c>
      <c r="M252" s="8" t="s">
        <v>526</v>
      </c>
      <c r="N252" s="22">
        <v>245400</v>
      </c>
    </row>
    <row r="253" spans="4:14" x14ac:dyDescent="0.25">
      <c r="D253" s="8" t="s">
        <v>182</v>
      </c>
      <c r="E253" s="13" t="s">
        <v>397</v>
      </c>
      <c r="M253" s="8" t="s">
        <v>517</v>
      </c>
      <c r="N253" s="22">
        <v>244500</v>
      </c>
    </row>
    <row r="254" spans="4:14" x14ac:dyDescent="0.25">
      <c r="D254" s="8" t="s">
        <v>153</v>
      </c>
      <c r="E254" s="13" t="s">
        <v>360</v>
      </c>
      <c r="M254" s="8" t="s">
        <v>486</v>
      </c>
      <c r="N254" s="22">
        <v>241800</v>
      </c>
    </row>
    <row r="255" spans="4:14" x14ac:dyDescent="0.25">
      <c r="D255" s="8" t="s">
        <v>225</v>
      </c>
      <c r="E255" s="13" t="s">
        <v>458</v>
      </c>
      <c r="M255" s="8" t="s">
        <v>487</v>
      </c>
      <c r="N255" s="22">
        <v>241900</v>
      </c>
    </row>
    <row r="256" spans="4:14" x14ac:dyDescent="0.25">
      <c r="D256" s="8" t="s">
        <v>190</v>
      </c>
      <c r="E256" s="13" t="s">
        <v>405</v>
      </c>
      <c r="M256" s="8" t="s">
        <v>488</v>
      </c>
      <c r="N256" s="22">
        <v>242000</v>
      </c>
    </row>
    <row r="257" spans="4:14" x14ac:dyDescent="0.25">
      <c r="D257" s="8" t="s">
        <v>170</v>
      </c>
      <c r="E257" s="13" t="s">
        <v>383</v>
      </c>
      <c r="M257" s="8" t="s">
        <v>518</v>
      </c>
      <c r="N257" s="22">
        <v>244600</v>
      </c>
    </row>
    <row r="258" spans="4:14" x14ac:dyDescent="0.25">
      <c r="D258" s="8" t="s">
        <v>195</v>
      </c>
      <c r="E258" s="13"/>
      <c r="M258" s="8" t="s">
        <v>525</v>
      </c>
      <c r="N258" s="22">
        <v>245300</v>
      </c>
    </row>
    <row r="259" spans="4:14" x14ac:dyDescent="0.25">
      <c r="D259" s="8" t="s">
        <v>195</v>
      </c>
      <c r="E259" s="13"/>
      <c r="M259" s="8" t="s">
        <v>519</v>
      </c>
      <c r="N259" s="22">
        <v>244700</v>
      </c>
    </row>
    <row r="260" spans="4:14" ht="15.75" thickBot="1" x14ac:dyDescent="0.3">
      <c r="D260" s="10" t="s">
        <v>160</v>
      </c>
      <c r="E260" s="14" t="s">
        <v>370</v>
      </c>
      <c r="M260" s="8" t="s">
        <v>523</v>
      </c>
      <c r="N260" s="22">
        <v>245100</v>
      </c>
    </row>
    <row r="261" spans="4:14" x14ac:dyDescent="0.25">
      <c r="M261" s="8" t="s">
        <v>524</v>
      </c>
      <c r="N261" s="22">
        <v>245200</v>
      </c>
    </row>
    <row r="262" spans="4:14" x14ac:dyDescent="0.25">
      <c r="M262" s="8" t="s">
        <v>521</v>
      </c>
      <c r="N262" s="22">
        <v>244900</v>
      </c>
    </row>
    <row r="263" spans="4:14" x14ac:dyDescent="0.25">
      <c r="M263" s="8" t="s">
        <v>520</v>
      </c>
      <c r="N263" s="22">
        <v>244800</v>
      </c>
    </row>
    <row r="264" spans="4:14" x14ac:dyDescent="0.25">
      <c r="M264" s="8" t="s">
        <v>522</v>
      </c>
      <c r="N264" s="22">
        <v>245000</v>
      </c>
    </row>
    <row r="265" spans="4:14" x14ac:dyDescent="0.25">
      <c r="M265" s="8" t="s">
        <v>489</v>
      </c>
      <c r="N265" s="22">
        <v>242100</v>
      </c>
    </row>
    <row r="266" spans="4:14" x14ac:dyDescent="0.25">
      <c r="M266" s="8" t="s">
        <v>490</v>
      </c>
      <c r="N266" s="22">
        <v>242200</v>
      </c>
    </row>
    <row r="267" spans="4:14" x14ac:dyDescent="0.25">
      <c r="M267" s="8" t="s">
        <v>491</v>
      </c>
      <c r="N267" s="22">
        <v>242201</v>
      </c>
    </row>
    <row r="268" spans="4:14" x14ac:dyDescent="0.25">
      <c r="M268" s="8" t="s">
        <v>492</v>
      </c>
      <c r="N268" s="22">
        <v>242202</v>
      </c>
    </row>
    <row r="269" spans="4:14" x14ac:dyDescent="0.25">
      <c r="M269" s="8" t="s">
        <v>493</v>
      </c>
      <c r="N269" s="22">
        <v>242203</v>
      </c>
    </row>
    <row r="270" spans="4:14" x14ac:dyDescent="0.25">
      <c r="M270" s="8" t="s">
        <v>494</v>
      </c>
      <c r="N270" s="22">
        <v>242204</v>
      </c>
    </row>
    <row r="271" spans="4:14" x14ac:dyDescent="0.25">
      <c r="M271" s="8" t="s">
        <v>527</v>
      </c>
      <c r="N271" s="22">
        <v>245500</v>
      </c>
    </row>
    <row r="272" spans="4:14" x14ac:dyDescent="0.25">
      <c r="M272" s="8" t="s">
        <v>496</v>
      </c>
      <c r="N272" s="22">
        <v>242300</v>
      </c>
    </row>
    <row r="273" spans="13:14" x14ac:dyDescent="0.25">
      <c r="M273" s="8" t="s">
        <v>497</v>
      </c>
      <c r="N273" s="22">
        <v>242400</v>
      </c>
    </row>
    <row r="274" spans="13:14" x14ac:dyDescent="0.25">
      <c r="M274" s="8" t="s">
        <v>498</v>
      </c>
      <c r="N274" s="22">
        <v>242600</v>
      </c>
    </row>
    <row r="275" spans="13:14" x14ac:dyDescent="0.25">
      <c r="M275" s="8" t="s">
        <v>499</v>
      </c>
      <c r="N275" s="22">
        <v>242700</v>
      </c>
    </row>
    <row r="276" spans="13:14" x14ac:dyDescent="0.25">
      <c r="M276" s="8" t="s">
        <v>500</v>
      </c>
      <c r="N276" s="22">
        <v>242800</v>
      </c>
    </row>
    <row r="277" spans="13:14" x14ac:dyDescent="0.25">
      <c r="M277" s="8" t="s">
        <v>501</v>
      </c>
      <c r="N277" s="22">
        <v>242900</v>
      </c>
    </row>
    <row r="278" spans="13:14" x14ac:dyDescent="0.25">
      <c r="M278" s="8" t="s">
        <v>502</v>
      </c>
      <c r="N278" s="22">
        <v>243000</v>
      </c>
    </row>
    <row r="279" spans="13:14" x14ac:dyDescent="0.25">
      <c r="M279" s="8" t="s">
        <v>503</v>
      </c>
      <c r="N279" s="22">
        <v>243100</v>
      </c>
    </row>
    <row r="280" spans="13:14" x14ac:dyDescent="0.25">
      <c r="M280" s="8" t="s">
        <v>504</v>
      </c>
      <c r="N280" s="22">
        <v>243200</v>
      </c>
    </row>
    <row r="281" spans="13:14" x14ac:dyDescent="0.25">
      <c r="M281" s="8" t="s">
        <v>505</v>
      </c>
      <c r="N281" s="22">
        <v>243300</v>
      </c>
    </row>
    <row r="282" spans="13:14" x14ac:dyDescent="0.25">
      <c r="M282" s="8" t="s">
        <v>506</v>
      </c>
      <c r="N282" s="22">
        <v>243400</v>
      </c>
    </row>
    <row r="283" spans="13:14" x14ac:dyDescent="0.25">
      <c r="M283" s="8" t="s">
        <v>507</v>
      </c>
      <c r="N283" s="22">
        <v>243500</v>
      </c>
    </row>
    <row r="284" spans="13:14" x14ac:dyDescent="0.25">
      <c r="M284" s="8" t="s">
        <v>508</v>
      </c>
      <c r="N284" s="22">
        <v>243600</v>
      </c>
    </row>
    <row r="285" spans="13:14" x14ac:dyDescent="0.25">
      <c r="M285" s="8" t="s">
        <v>509</v>
      </c>
      <c r="N285" s="22">
        <v>243700</v>
      </c>
    </row>
    <row r="286" spans="13:14" x14ac:dyDescent="0.25">
      <c r="M286" s="8" t="s">
        <v>510</v>
      </c>
      <c r="N286" s="22">
        <v>243800</v>
      </c>
    </row>
    <row r="287" spans="13:14" x14ac:dyDescent="0.25">
      <c r="M287" s="8" t="s">
        <v>511</v>
      </c>
      <c r="N287" s="22">
        <v>243900</v>
      </c>
    </row>
    <row r="288" spans="13:14" x14ac:dyDescent="0.25">
      <c r="M288" s="8" t="s">
        <v>495</v>
      </c>
      <c r="N288" s="22">
        <v>242205</v>
      </c>
    </row>
    <row r="289" spans="13:14" x14ac:dyDescent="0.25">
      <c r="M289" s="8" t="s">
        <v>484</v>
      </c>
      <c r="N289" s="22">
        <v>245700</v>
      </c>
    </row>
    <row r="290" spans="13:14" x14ac:dyDescent="0.25">
      <c r="M290" s="8" t="s">
        <v>485</v>
      </c>
      <c r="N290" s="22">
        <v>245701</v>
      </c>
    </row>
    <row r="291" spans="13:14" x14ac:dyDescent="0.25">
      <c r="M291" s="8" t="s">
        <v>467</v>
      </c>
      <c r="N291" s="23">
        <v>240200</v>
      </c>
    </row>
    <row r="292" spans="13:14" x14ac:dyDescent="0.25">
      <c r="M292" s="8" t="s">
        <v>469</v>
      </c>
      <c r="N292" s="23">
        <v>240400</v>
      </c>
    </row>
    <row r="293" spans="13:14" x14ac:dyDescent="0.25">
      <c r="M293" s="8" t="s">
        <v>470</v>
      </c>
      <c r="N293" s="23">
        <v>240500</v>
      </c>
    </row>
    <row r="294" spans="13:14" x14ac:dyDescent="0.25">
      <c r="M294" s="8" t="s">
        <v>468</v>
      </c>
      <c r="N294" s="23">
        <v>240300</v>
      </c>
    </row>
    <row r="295" spans="13:14" x14ac:dyDescent="0.25">
      <c r="M295" s="8" t="s">
        <v>466</v>
      </c>
      <c r="N295" s="23">
        <v>240100</v>
      </c>
    </row>
    <row r="296" spans="13:14" x14ac:dyDescent="0.25">
      <c r="M296" s="8" t="s">
        <v>471</v>
      </c>
      <c r="N296" s="23">
        <v>240600</v>
      </c>
    </row>
    <row r="297" spans="13:14" x14ac:dyDescent="0.25">
      <c r="M297" s="8" t="s">
        <v>472</v>
      </c>
      <c r="N297" s="23">
        <v>240700</v>
      </c>
    </row>
    <row r="298" spans="13:14" x14ac:dyDescent="0.25">
      <c r="M298" s="8" t="s">
        <v>473</v>
      </c>
      <c r="N298" s="23">
        <v>240800</v>
      </c>
    </row>
    <row r="299" spans="13:14" x14ac:dyDescent="0.25">
      <c r="M299" s="8" t="s">
        <v>474</v>
      </c>
      <c r="N299" s="23">
        <v>240801</v>
      </c>
    </row>
    <row r="300" spans="13:14" x14ac:dyDescent="0.25">
      <c r="M300" s="8" t="s">
        <v>480</v>
      </c>
      <c r="N300" s="23">
        <v>241400</v>
      </c>
    </row>
    <row r="301" spans="13:14" x14ac:dyDescent="0.25">
      <c r="M301" s="8" t="s">
        <v>481</v>
      </c>
      <c r="N301" s="22">
        <v>241500</v>
      </c>
    </row>
    <row r="302" spans="13:14" x14ac:dyDescent="0.25">
      <c r="M302" s="8" t="s">
        <v>482</v>
      </c>
      <c r="N302" s="22">
        <v>241700</v>
      </c>
    </row>
    <row r="303" spans="13:14" x14ac:dyDescent="0.25">
      <c r="M303" s="8" t="s">
        <v>475</v>
      </c>
      <c r="N303" s="23">
        <v>240900</v>
      </c>
    </row>
    <row r="304" spans="13:14" x14ac:dyDescent="0.25">
      <c r="M304" s="8" t="s">
        <v>483</v>
      </c>
      <c r="N304" s="22">
        <v>241600</v>
      </c>
    </row>
    <row r="305" spans="13:14" x14ac:dyDescent="0.25">
      <c r="M305" s="8" t="s">
        <v>476</v>
      </c>
      <c r="N305" s="23">
        <v>241000</v>
      </c>
    </row>
    <row r="306" spans="13:14" x14ac:dyDescent="0.25">
      <c r="M306" s="8" t="s">
        <v>477</v>
      </c>
      <c r="N306" s="23">
        <v>241100</v>
      </c>
    </row>
    <row r="307" spans="13:14" x14ac:dyDescent="0.25">
      <c r="M307" s="8" t="s">
        <v>478</v>
      </c>
      <c r="N307" s="23">
        <v>241200</v>
      </c>
    </row>
    <row r="308" spans="13:14" x14ac:dyDescent="0.25">
      <c r="M308" s="8" t="s">
        <v>479</v>
      </c>
      <c r="N308" s="23">
        <v>241300</v>
      </c>
    </row>
    <row r="309" spans="13:14" x14ac:dyDescent="0.25">
      <c r="M309" s="8" t="s">
        <v>677</v>
      </c>
      <c r="N309" s="22">
        <v>130100</v>
      </c>
    </row>
    <row r="310" spans="13:14" x14ac:dyDescent="0.25">
      <c r="M310" s="8" t="s">
        <v>678</v>
      </c>
      <c r="N310" s="22">
        <v>130200</v>
      </c>
    </row>
    <row r="311" spans="13:14" x14ac:dyDescent="0.25">
      <c r="M311" s="8" t="s">
        <v>680</v>
      </c>
      <c r="N311" s="22" t="s">
        <v>679</v>
      </c>
    </row>
    <row r="312" spans="13:14" x14ac:dyDescent="0.25">
      <c r="M312" s="8" t="s">
        <v>681</v>
      </c>
      <c r="N312" s="22">
        <v>130301</v>
      </c>
    </row>
    <row r="313" spans="13:14" x14ac:dyDescent="0.25">
      <c r="M313" s="8" t="s">
        <v>683</v>
      </c>
      <c r="N313" s="22">
        <v>130303</v>
      </c>
    </row>
    <row r="314" spans="13:14" x14ac:dyDescent="0.25">
      <c r="M314" s="8" t="s">
        <v>676</v>
      </c>
      <c r="N314" s="22">
        <v>130000</v>
      </c>
    </row>
    <row r="315" spans="13:14" x14ac:dyDescent="0.25">
      <c r="M315" s="8" t="s">
        <v>685</v>
      </c>
      <c r="N315" s="22">
        <v>140000</v>
      </c>
    </row>
    <row r="316" spans="13:14" x14ac:dyDescent="0.25">
      <c r="M316" s="8" t="s">
        <v>686</v>
      </c>
      <c r="N316" s="22">
        <v>140100</v>
      </c>
    </row>
    <row r="317" spans="13:14" x14ac:dyDescent="0.25">
      <c r="M317" s="8" t="s">
        <v>687</v>
      </c>
      <c r="N317" s="22">
        <v>140200</v>
      </c>
    </row>
    <row r="318" spans="13:14" x14ac:dyDescent="0.25">
      <c r="M318" s="8" t="s">
        <v>688</v>
      </c>
      <c r="N318" s="22">
        <v>140300</v>
      </c>
    </row>
    <row r="319" spans="13:14" x14ac:dyDescent="0.25">
      <c r="M319" s="8" t="s">
        <v>689</v>
      </c>
      <c r="N319" s="22">
        <v>140400</v>
      </c>
    </row>
    <row r="320" spans="13:14" x14ac:dyDescent="0.25">
      <c r="M320" s="8" t="s">
        <v>722</v>
      </c>
      <c r="N320" s="22">
        <v>200000</v>
      </c>
    </row>
    <row r="321" spans="13:14" x14ac:dyDescent="0.25">
      <c r="M321" s="8" t="s">
        <v>707</v>
      </c>
      <c r="N321" s="22">
        <v>160800</v>
      </c>
    </row>
    <row r="322" spans="13:14" x14ac:dyDescent="0.25">
      <c r="M322" s="8" t="s">
        <v>701</v>
      </c>
      <c r="N322" s="22">
        <v>160100</v>
      </c>
    </row>
    <row r="323" spans="13:14" x14ac:dyDescent="0.25">
      <c r="M323" s="8" t="s">
        <v>702</v>
      </c>
      <c r="N323" s="22">
        <v>160200</v>
      </c>
    </row>
    <row r="324" spans="13:14" x14ac:dyDescent="0.25">
      <c r="M324" s="8" t="s">
        <v>703</v>
      </c>
      <c r="N324" s="22">
        <v>160300</v>
      </c>
    </row>
    <row r="325" spans="13:14" x14ac:dyDescent="0.25">
      <c r="M325" s="8" t="s">
        <v>704</v>
      </c>
      <c r="N325" s="22">
        <v>160400</v>
      </c>
    </row>
    <row r="326" spans="13:14" x14ac:dyDescent="0.25">
      <c r="M326" s="8" t="s">
        <v>705</v>
      </c>
      <c r="N326" s="22">
        <v>160500</v>
      </c>
    </row>
    <row r="327" spans="13:14" x14ac:dyDescent="0.25">
      <c r="M327" s="8" t="s">
        <v>65</v>
      </c>
      <c r="N327" s="22">
        <v>160600</v>
      </c>
    </row>
    <row r="328" spans="13:14" x14ac:dyDescent="0.25">
      <c r="M328" s="8" t="s">
        <v>713</v>
      </c>
      <c r="N328" s="22">
        <v>160806</v>
      </c>
    </row>
    <row r="329" spans="13:14" x14ac:dyDescent="0.25">
      <c r="M329" s="8" t="s">
        <v>714</v>
      </c>
      <c r="N329" s="22">
        <v>160807</v>
      </c>
    </row>
    <row r="330" spans="13:14" x14ac:dyDescent="0.25">
      <c r="M330" s="8" t="s">
        <v>712</v>
      </c>
      <c r="N330" s="22">
        <v>160805</v>
      </c>
    </row>
    <row r="331" spans="13:14" x14ac:dyDescent="0.25">
      <c r="M331" s="8" t="s">
        <v>706</v>
      </c>
      <c r="N331" s="22">
        <v>160700</v>
      </c>
    </row>
    <row r="332" spans="13:14" x14ac:dyDescent="0.25">
      <c r="M332" s="8" t="s">
        <v>700</v>
      </c>
      <c r="N332" s="22">
        <v>160000</v>
      </c>
    </row>
    <row r="333" spans="13:14" x14ac:dyDescent="0.25">
      <c r="M333" s="8" t="s">
        <v>690</v>
      </c>
      <c r="N333" s="22">
        <v>150000</v>
      </c>
    </row>
    <row r="334" spans="13:14" x14ac:dyDescent="0.25">
      <c r="M334" s="8" t="s">
        <v>691</v>
      </c>
      <c r="N334" s="22">
        <v>150100</v>
      </c>
    </row>
    <row r="335" spans="13:14" x14ac:dyDescent="0.25">
      <c r="M335" s="8" t="s">
        <v>692</v>
      </c>
      <c r="N335" s="22">
        <v>150200</v>
      </c>
    </row>
    <row r="336" spans="13:14" x14ac:dyDescent="0.25">
      <c r="M336" s="8" t="s">
        <v>693</v>
      </c>
      <c r="N336" s="22">
        <v>150300</v>
      </c>
    </row>
    <row r="337" spans="13:14" x14ac:dyDescent="0.25">
      <c r="M337" s="8" t="s">
        <v>695</v>
      </c>
      <c r="N337" s="22" t="s">
        <v>694</v>
      </c>
    </row>
    <row r="338" spans="13:14" x14ac:dyDescent="0.25">
      <c r="M338" s="8" t="s">
        <v>696</v>
      </c>
      <c r="N338" s="22">
        <v>150500</v>
      </c>
    </row>
    <row r="339" spans="13:14" x14ac:dyDescent="0.25">
      <c r="M339" s="8" t="s">
        <v>697</v>
      </c>
      <c r="N339" s="22">
        <v>150600</v>
      </c>
    </row>
    <row r="340" spans="13:14" x14ac:dyDescent="0.25">
      <c r="M340" s="8" t="s">
        <v>698</v>
      </c>
      <c r="N340" s="22">
        <v>150700</v>
      </c>
    </row>
    <row r="341" spans="13:14" x14ac:dyDescent="0.25">
      <c r="M341" s="8" t="s">
        <v>699</v>
      </c>
      <c r="N341" s="22">
        <v>150800</v>
      </c>
    </row>
    <row r="342" spans="13:14" x14ac:dyDescent="0.25">
      <c r="M342" s="8" t="s">
        <v>861</v>
      </c>
      <c r="N342" s="22" t="s">
        <v>860</v>
      </c>
    </row>
    <row r="343" spans="13:14" x14ac:dyDescent="0.25">
      <c r="M343" s="8" t="s">
        <v>863</v>
      </c>
      <c r="N343" s="22">
        <v>260702</v>
      </c>
    </row>
    <row r="344" spans="13:14" x14ac:dyDescent="0.25">
      <c r="M344" s="8" t="s">
        <v>862</v>
      </c>
      <c r="N344" s="22">
        <v>260701</v>
      </c>
    </row>
    <row r="345" spans="13:14" x14ac:dyDescent="0.25">
      <c r="M345" s="8" t="s">
        <v>858</v>
      </c>
      <c r="N345" s="22" t="s">
        <v>857</v>
      </c>
    </row>
    <row r="346" spans="13:14" x14ac:dyDescent="0.25">
      <c r="M346" s="8" t="s">
        <v>859</v>
      </c>
      <c r="N346" s="22">
        <v>260601</v>
      </c>
    </row>
    <row r="347" spans="13:14" x14ac:dyDescent="0.25">
      <c r="M347" s="8" t="s">
        <v>867</v>
      </c>
      <c r="N347" s="22">
        <v>260802</v>
      </c>
    </row>
    <row r="348" spans="13:14" x14ac:dyDescent="0.25">
      <c r="M348" s="8" t="s">
        <v>715</v>
      </c>
      <c r="N348" s="22">
        <v>170000</v>
      </c>
    </row>
    <row r="349" spans="13:14" x14ac:dyDescent="0.25">
      <c r="M349" s="8" t="s">
        <v>716</v>
      </c>
      <c r="N349" s="22">
        <v>180000</v>
      </c>
    </row>
    <row r="350" spans="13:14" x14ac:dyDescent="0.25">
      <c r="M350" s="8" t="s">
        <v>717</v>
      </c>
      <c r="N350" s="22">
        <v>180100</v>
      </c>
    </row>
    <row r="351" spans="13:14" x14ac:dyDescent="0.25">
      <c r="M351" s="8" t="s">
        <v>718</v>
      </c>
      <c r="N351" s="22">
        <v>180200</v>
      </c>
    </row>
    <row r="352" spans="13:14" x14ac:dyDescent="0.25">
      <c r="M352" s="8" t="s">
        <v>709</v>
      </c>
      <c r="N352" s="22">
        <v>160802</v>
      </c>
    </row>
    <row r="353" spans="13:14" x14ac:dyDescent="0.25">
      <c r="M353" s="8" t="s">
        <v>708</v>
      </c>
      <c r="N353" s="22">
        <v>160801</v>
      </c>
    </row>
    <row r="354" spans="13:14" x14ac:dyDescent="0.25">
      <c r="M354" s="8" t="s">
        <v>711</v>
      </c>
      <c r="N354" s="22">
        <v>160804</v>
      </c>
    </row>
    <row r="355" spans="13:14" x14ac:dyDescent="0.25">
      <c r="M355" s="8" t="s">
        <v>710</v>
      </c>
      <c r="N355" s="22">
        <v>160803</v>
      </c>
    </row>
    <row r="356" spans="13:14" x14ac:dyDescent="0.25">
      <c r="M356" s="8" t="s">
        <v>682</v>
      </c>
      <c r="N356" s="22">
        <v>130302</v>
      </c>
    </row>
    <row r="357" spans="13:14" x14ac:dyDescent="0.25">
      <c r="M357" s="8" t="s">
        <v>684</v>
      </c>
      <c r="N357" s="22">
        <v>130304</v>
      </c>
    </row>
    <row r="358" spans="13:14" x14ac:dyDescent="0.25">
      <c r="M358" s="8" t="s">
        <v>723</v>
      </c>
      <c r="N358" s="22">
        <v>210000</v>
      </c>
    </row>
    <row r="359" spans="13:14" x14ac:dyDescent="0.25">
      <c r="M359" s="8" t="s">
        <v>529</v>
      </c>
      <c r="N359" s="22">
        <v>250000</v>
      </c>
    </row>
    <row r="360" spans="13:14" x14ac:dyDescent="0.25">
      <c r="M360" s="8" t="s">
        <v>541</v>
      </c>
      <c r="N360" s="22">
        <v>250111</v>
      </c>
    </row>
    <row r="361" spans="13:14" x14ac:dyDescent="0.25">
      <c r="M361" s="8" t="s">
        <v>535</v>
      </c>
      <c r="N361" s="22">
        <v>250105</v>
      </c>
    </row>
    <row r="362" spans="13:14" x14ac:dyDescent="0.25">
      <c r="M362" s="8" t="s">
        <v>536</v>
      </c>
      <c r="N362" s="22">
        <v>250106</v>
      </c>
    </row>
    <row r="363" spans="13:14" x14ac:dyDescent="0.25">
      <c r="M363" s="8" t="s">
        <v>537</v>
      </c>
      <c r="N363" s="22">
        <v>250107</v>
      </c>
    </row>
    <row r="364" spans="13:14" x14ac:dyDescent="0.25">
      <c r="M364" s="8" t="s">
        <v>538</v>
      </c>
      <c r="N364" s="22">
        <v>250108</v>
      </c>
    </row>
    <row r="365" spans="13:14" x14ac:dyDescent="0.25">
      <c r="M365" s="8" t="s">
        <v>539</v>
      </c>
      <c r="N365" s="22">
        <v>250109</v>
      </c>
    </row>
    <row r="366" spans="13:14" x14ac:dyDescent="0.25">
      <c r="M366" s="8" t="s">
        <v>540</v>
      </c>
      <c r="N366" s="22">
        <v>250110</v>
      </c>
    </row>
    <row r="367" spans="13:14" x14ac:dyDescent="0.25">
      <c r="M367" s="8" t="s">
        <v>533</v>
      </c>
      <c r="N367" s="22">
        <v>250103</v>
      </c>
    </row>
    <row r="368" spans="13:14" x14ac:dyDescent="0.25">
      <c r="M368" s="8" t="s">
        <v>534</v>
      </c>
      <c r="N368" s="22">
        <v>250104</v>
      </c>
    </row>
    <row r="369" spans="13:14" x14ac:dyDescent="0.25">
      <c r="M369" s="8" t="s">
        <v>530</v>
      </c>
      <c r="N369" s="22">
        <v>250100</v>
      </c>
    </row>
    <row r="370" spans="13:14" x14ac:dyDescent="0.25">
      <c r="M370" s="8" t="s">
        <v>531</v>
      </c>
      <c r="N370" s="22">
        <v>250101</v>
      </c>
    </row>
    <row r="371" spans="13:14" x14ac:dyDescent="0.25">
      <c r="M371" s="8" t="s">
        <v>532</v>
      </c>
      <c r="N371" s="22">
        <v>250102</v>
      </c>
    </row>
    <row r="372" spans="13:14" x14ac:dyDescent="0.25">
      <c r="M372" s="8" t="s">
        <v>543</v>
      </c>
      <c r="N372" s="22">
        <v>250201</v>
      </c>
    </row>
    <row r="373" spans="13:14" x14ac:dyDescent="0.25">
      <c r="M373" s="8" t="s">
        <v>544</v>
      </c>
      <c r="N373" s="22">
        <v>250202</v>
      </c>
    </row>
    <row r="374" spans="13:14" x14ac:dyDescent="0.25">
      <c r="M374" s="8" t="s">
        <v>542</v>
      </c>
      <c r="N374" s="22">
        <v>250200</v>
      </c>
    </row>
    <row r="375" spans="13:14" x14ac:dyDescent="0.25">
      <c r="M375" s="8" t="s">
        <v>546</v>
      </c>
      <c r="N375" s="22">
        <v>250400</v>
      </c>
    </row>
    <row r="376" spans="13:14" ht="15.75" thickBot="1" x14ac:dyDescent="0.3">
      <c r="M376" s="10" t="s">
        <v>545</v>
      </c>
      <c r="N376" s="24">
        <v>250300</v>
      </c>
    </row>
  </sheetData>
  <sortState ref="D2:E260">
    <sortCondition ref="D2:D2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data_reporte_sis</vt:lpstr>
      <vt:lpstr>tablai_generada</vt:lpstr>
      <vt:lpstr>dimensiones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sfigueroan</dc:creator>
  <cp:lastModifiedBy>Jesus</cp:lastModifiedBy>
  <dcterms:created xsi:type="dcterms:W3CDTF">2018-01-24T19:42:32Z</dcterms:created>
  <dcterms:modified xsi:type="dcterms:W3CDTF">2018-12-10T19:06:38Z</dcterms:modified>
</cp:coreProperties>
</file>