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<sst xmlns="http://schemas.openxmlformats.org/spreadsheetml/2006/main" count="48" uniqueCount="27">
  <si>
    <t xml:space="preserve">&lt;= 5 YEAR</t>
  </si>
  <si>
    <t xml:space="preserve">&gt; 5 YEAR</t>
  </si>
  <si>
    <t xml:space="preserve">Name</t>
  </si>
  <si>
    <t xml:space="preserve">Employee 1</t>
  </si>
  <si>
    <t xml:space="preserve">Date of Join</t>
  </si>
  <si>
    <t xml:space="preserve">Late Working Day</t>
  </si>
  <si>
    <t xml:space="preserve">No of Days</t>
  </si>
  <si>
    <t xml:space="preserve">LOP</t>
  </si>
  <si>
    <t xml:space="preserve">Eligible Days</t>
  </si>
  <si>
    <t xml:space="preserve">Eligible days for first 5 years</t>
  </si>
  <si>
    <t xml:space="preserve">Eligible days for after 5 Years</t>
  </si>
  <si>
    <t xml:space="preserve">ESOB for 1825 days(for 1st 5 year)</t>
  </si>
  <si>
    <t xml:space="preserve">21*5</t>
  </si>
  <si>
    <t xml:space="preserve">ESOB for 1825 days(After 5 year)</t>
  </si>
  <si>
    <t xml:space="preserve">ESOB Days</t>
  </si>
  <si>
    <t xml:space="preserve">396×21÷365</t>
  </si>
  <si>
    <t xml:space="preserve">Basic Salary</t>
  </si>
  <si>
    <t xml:space="preserve">Allowance</t>
  </si>
  <si>
    <t xml:space="preserve">Net Salary</t>
  </si>
  <si>
    <t xml:space="preserve">Per Day Salary</t>
  </si>
  <si>
    <t xml:space="preserve">EOSB Amount</t>
  </si>
  <si>
    <t xml:space="preserve">Annual Leave Balance</t>
  </si>
  <si>
    <t xml:space="preserve">Perday Net Salary</t>
  </si>
  <si>
    <t xml:space="preserve">Leave Salary Amount</t>
  </si>
  <si>
    <t xml:space="preserve">Net ESOB Settement</t>
  </si>
  <si>
    <t xml:space="preserve">=IF(C7&gt;=1825,1825,IF(C7&lt;365,0,C7))</t>
  </si>
  <si>
    <t xml:space="preserve">=IF(J7&gt;=1825,1825,1825-J7)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</si>
</sst>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3.8" zeroHeight="false" outlineLevelRow="0" outlineLevelCol="0"/>
  <cols>
    <col collapsed="false" customWidth="true" hidden="false" outlineLevel="0" max="1" min="1" style="0" width="29.11"/>
    <col collapsed="false" customWidth="true" hidden="false" outlineLevel="0" max="2" min="2" style="0" width="12"/>
    <col collapsed="false" customWidth="true" hidden="false" outlineLevel="0" max="3" min="3" style="0" width="13.78"/>
    <col collapsed="false" customWidth="true" hidden="false" outlineLevel="0" max="5" min="4" style="0" width="14.99"/>
    <col collapsed="false" customWidth="true" hidden="false" outlineLevel="0" max="8" min="6" style="0" width="8.53"/>
    <col collapsed="false" customWidth="true" hidden="false" outlineLevel="0" max="9" min="9" style="0" width="15.21"/>
    <col collapsed="false" customWidth="true" hidden="false" outlineLevel="0" max="10" min="10" style="0" width="14.77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/>
      <c r="B1" s="1"/>
      <c r="C1" s="1" t="s">
        <v>0</v>
      </c>
      <c r="I1" s="1" t="s">
        <v>1</v>
      </c>
      <c r="J1" s="1"/>
    </row>
    <row r="2" customFormat="false" ht="13.8" hidden="false" customHeight="false" outlineLevel="0" collapsed="false">
      <c r="A2" s="1" t="s">
        <v>2</v>
      </c>
      <c r="B2" s="1"/>
      <c r="C2" s="1" t="s">
        <v>3</v>
      </c>
      <c r="I2" s="1" t="s">
        <v>2</v>
      </c>
      <c r="J2" s="1" t="s">
        <v>3</v>
      </c>
    </row>
    <row r="3" customFormat="false" ht="13.8" hidden="false" customHeight="false" outlineLevel="0" collapsed="false">
      <c r="A3" s="2" t="s">
        <v>4</v>
      </c>
      <c r="B3" s="2"/>
      <c r="C3" s="3" t="n">
        <v>43466</v>
      </c>
      <c r="D3" s="3" t="n">
        <v>43466</v>
      </c>
      <c r="E3" s="3" t="n">
        <v>43466</v>
      </c>
      <c r="I3" s="2" t="s">
        <v>4</v>
      </c>
      <c r="J3" s="3" t="n">
        <v>41477</v>
      </c>
    </row>
    <row r="4" customFormat="false" ht="13.8" hidden="false" customHeight="false" outlineLevel="0" collapsed="false">
      <c r="A4" s="2" t="s">
        <v>5</v>
      </c>
      <c r="B4" s="2"/>
      <c r="C4" s="3" t="n">
        <v>43830</v>
      </c>
      <c r="D4" s="3" t="n">
        <v>43861</v>
      </c>
      <c r="E4" s="3" t="n">
        <v>43921</v>
      </c>
      <c r="I4" s="2" t="s">
        <v>5</v>
      </c>
      <c r="J4" s="3" t="n">
        <v>44032</v>
      </c>
    </row>
    <row r="5" customFormat="false" ht="13.8" hidden="false" customHeight="false" outlineLevel="0" collapsed="false">
      <c r="A5" s="2" t="s">
        <v>6</v>
      </c>
      <c r="B5" s="2"/>
      <c r="C5" s="2" t="n">
        <f aca="false">C4-C3+1</f>
        <v>365</v>
      </c>
      <c r="D5" s="2" t="n">
        <f aca="false">D4-D3+1</f>
        <v>396</v>
      </c>
      <c r="E5" s="2" t="n">
        <f aca="false">E4-E3+1</f>
        <v>456</v>
      </c>
      <c r="I5" s="2" t="s">
        <v>6</v>
      </c>
      <c r="J5" s="2" t="n">
        <f aca="false">J4-J3+1</f>
        <v>2556</v>
      </c>
    </row>
    <row r="6" customFormat="false" ht="13.8" hidden="false" customHeight="false" outlineLevel="0" collapsed="false">
      <c r="A6" s="2" t="s">
        <v>7</v>
      </c>
      <c r="B6" s="2"/>
      <c r="C6" s="2" t="n">
        <v>0</v>
      </c>
      <c r="D6" s="2" t="n">
        <v>0</v>
      </c>
      <c r="E6" s="2" t="n">
        <v>0</v>
      </c>
      <c r="I6" s="2" t="s">
        <v>7</v>
      </c>
      <c r="J6" s="2" t="n">
        <v>0</v>
      </c>
    </row>
    <row r="7" customFormat="false" ht="13.8" hidden="false" customHeight="false" outlineLevel="0" collapsed="false">
      <c r="A7" s="2" t="s">
        <v>8</v>
      </c>
      <c r="B7" s="2"/>
      <c r="C7" s="2" t="n">
        <f aca="false">C5-C6</f>
        <v>365</v>
      </c>
      <c r="D7" s="2" t="n">
        <f aca="false">D5-D6</f>
        <v>396</v>
      </c>
      <c r="E7" s="2" t="n">
        <f aca="false">E5-E6</f>
        <v>456</v>
      </c>
      <c r="I7" s="2" t="s">
        <v>8</v>
      </c>
      <c r="J7" s="2" t="n">
        <f aca="false">J5-J6</f>
        <v>2556</v>
      </c>
    </row>
    <row r="8" customFormat="false" ht="13.8" hidden="false" customHeight="false" outlineLevel="0" collapsed="false">
      <c r="A8" s="2" t="s">
        <v>9</v>
      </c>
      <c r="B8" s="2"/>
      <c r="C8" s="2" t="n">
        <f aca="false">IF(C7&gt;=1825,1825,IF(C7&lt;365,0,C7))</f>
        <v>365</v>
      </c>
      <c r="D8" s="2" t="n">
        <f aca="false">IF(D7&gt;=1825,1825,IF(D7&lt;365,0,D7))</f>
        <v>396</v>
      </c>
      <c r="E8" s="2" t="n">
        <f aca="false">IF(E7&gt;=1825,1825,IF(E7&lt;365,0,E7))</f>
        <v>456</v>
      </c>
      <c r="I8" s="4" t="s">
        <v>9</v>
      </c>
      <c r="J8" s="4" t="n">
        <f aca="false">IF(J7&gt;=1825,1825,1825-J7)</f>
        <v>1825</v>
      </c>
      <c r="K8" s="5"/>
    </row>
    <row r="9" customFormat="false" ht="13.8" hidden="false" customHeight="false" outlineLevel="0" collapsed="false">
      <c r="A9" s="2" t="s">
        <v>10</v>
      </c>
      <c r="B9" s="2"/>
      <c r="C9" s="2" t="n">
        <f aca="false">IF(C7&gt;1825,C7-1825,0)</f>
        <v>0</v>
      </c>
      <c r="D9" s="2" t="n">
        <f aca="false">IF(D7&gt;1825,D7-1825,0)</f>
        <v>0</v>
      </c>
      <c r="E9" s="2" t="n">
        <f aca="false">IF(E7&gt;1825,E7-1825,0)</f>
        <v>0</v>
      </c>
      <c r="I9" s="2" t="s">
        <v>10</v>
      </c>
      <c r="J9" s="2" t="n">
        <f aca="false">IF(J7&gt;1825,J7-1825,0)</f>
        <v>731</v>
      </c>
    </row>
    <row r="10" customFormat="false" ht="13.8" hidden="false" customHeight="false" outlineLevel="0" collapsed="false">
      <c r="A10" s="2" t="s">
        <v>11</v>
      </c>
      <c r="B10" s="2"/>
      <c r="C10" s="2" t="n">
        <f aca="false">C8*21/365</f>
        <v>21</v>
      </c>
      <c r="D10" s="2" t="n">
        <f aca="false">D8*21/365</f>
        <v>22.7835616438356</v>
      </c>
      <c r="E10" s="2" t="n">
        <f aca="false">E8*21/365</f>
        <v>26.2356164383562</v>
      </c>
      <c r="I10" s="2" t="s">
        <v>11</v>
      </c>
      <c r="J10" s="2" t="n">
        <f aca="false">J8*21/365</f>
        <v>105</v>
      </c>
      <c r="K10" s="0" t="s">
        <v>12</v>
      </c>
    </row>
    <row r="11" customFormat="false" ht="13.8" hidden="false" customHeight="false" outlineLevel="0" collapsed="false">
      <c r="A11" s="2" t="s">
        <v>13</v>
      </c>
      <c r="B11" s="2"/>
      <c r="C11" s="2" t="n">
        <f aca="false">C9*21/365</f>
        <v>0</v>
      </c>
      <c r="D11" s="2" t="n">
        <f aca="false">D9*21/365</f>
        <v>0</v>
      </c>
      <c r="E11" s="2" t="n">
        <f aca="false">E9*21/365</f>
        <v>0</v>
      </c>
      <c r="I11" s="2" t="s">
        <v>13</v>
      </c>
      <c r="J11" s="2" t="n">
        <f aca="false">J9*21/365</f>
        <v>42.0575342465753</v>
      </c>
    </row>
    <row r="12" customFormat="false" ht="13.8" hidden="false" customHeight="false" outlineLevel="0" collapsed="false">
      <c r="A12" s="2" t="s">
        <v>14</v>
      </c>
      <c r="B12" s="2" t="s">
        <v>15</v>
      </c>
      <c r="C12" s="2" t="n">
        <f aca="false">ROUND(C11+C10,2)</f>
        <v>21</v>
      </c>
      <c r="D12" s="2" t="n">
        <f aca="false">ROUND(D11+D10,2)</f>
        <v>22.78</v>
      </c>
      <c r="E12" s="2" t="n">
        <f aca="false">ROUND(E11+E10,2)</f>
        <v>26.24</v>
      </c>
      <c r="I12" s="2" t="s">
        <v>14</v>
      </c>
      <c r="J12" s="2" t="n">
        <f aca="false">ROUND(J11+J10,2)</f>
        <v>147.06</v>
      </c>
    </row>
    <row r="13" customFormat="false" ht="13.8" hidden="false" customHeight="false" outlineLevel="0" collapsed="false">
      <c r="A13" s="2" t="s">
        <v>16</v>
      </c>
      <c r="B13" s="2"/>
      <c r="C13" s="2" t="n">
        <v>10000</v>
      </c>
      <c r="D13" s="2" t="n">
        <v>10000</v>
      </c>
      <c r="E13" s="2" t="n">
        <v>10000</v>
      </c>
      <c r="I13" s="2" t="s">
        <v>16</v>
      </c>
      <c r="J13" s="2" t="n">
        <v>10000</v>
      </c>
    </row>
    <row r="14" customFormat="false" ht="13.8" hidden="false" customHeight="false" outlineLevel="0" collapsed="false">
      <c r="A14" s="2" t="s">
        <v>17</v>
      </c>
      <c r="B14" s="2"/>
      <c r="C14" s="2" t="n">
        <v>4000</v>
      </c>
      <c r="D14" s="2" t="n">
        <v>4000</v>
      </c>
      <c r="E14" s="2" t="n">
        <v>4000</v>
      </c>
      <c r="I14" s="2" t="s">
        <v>17</v>
      </c>
      <c r="J14" s="2" t="n">
        <v>4000</v>
      </c>
    </row>
    <row r="15" customFormat="false" ht="13.8" hidden="false" customHeight="false" outlineLevel="0" collapsed="false">
      <c r="A15" s="2" t="s">
        <v>18</v>
      </c>
      <c r="B15" s="2"/>
      <c r="C15" s="2" t="n">
        <f aca="false">C13+C14</f>
        <v>14000</v>
      </c>
      <c r="D15" s="2" t="n">
        <f aca="false">D13+D14</f>
        <v>14000</v>
      </c>
      <c r="E15" s="2" t="n">
        <f aca="false">E13+E14</f>
        <v>14000</v>
      </c>
      <c r="I15" s="2" t="s">
        <v>18</v>
      </c>
      <c r="J15" s="2" t="n">
        <f aca="false">J13+J14</f>
        <v>14000</v>
      </c>
    </row>
    <row r="16" customFormat="false" ht="13.8" hidden="false" customHeight="false" outlineLevel="0" collapsed="false">
      <c r="A16" s="2" t="s">
        <v>19</v>
      </c>
      <c r="B16" s="2"/>
      <c r="C16" s="6" t="n">
        <f aca="false">(C13*12)/365</f>
        <v>328.767123287671</v>
      </c>
      <c r="D16" s="6" t="n">
        <f aca="false">(D13*12)/365</f>
        <v>328.767123287671</v>
      </c>
      <c r="E16" s="6" t="n">
        <f aca="false">(E13*12)/365</f>
        <v>328.767123287671</v>
      </c>
      <c r="I16" s="2" t="s">
        <v>19</v>
      </c>
      <c r="J16" s="6" t="n">
        <f aca="false">(J13*12)/365</f>
        <v>328.767123287671</v>
      </c>
    </row>
    <row r="17" customFormat="false" ht="13.8" hidden="false" customHeight="false" outlineLevel="0" collapsed="false">
      <c r="A17" s="7" t="s">
        <v>20</v>
      </c>
      <c r="B17" s="7"/>
      <c r="C17" s="7" t="n">
        <f aca="false">C16*C12</f>
        <v>6904.1095890411</v>
      </c>
      <c r="D17" s="7" t="n">
        <f aca="false">D16*D12</f>
        <v>7489.31506849315</v>
      </c>
      <c r="E17" s="7" t="n">
        <f aca="false">E16*E12</f>
        <v>8626.84931506849</v>
      </c>
      <c r="F17" s="7" t="n">
        <v>48082.1917808219</v>
      </c>
      <c r="G17" s="0" t="n">
        <v>40000</v>
      </c>
      <c r="H17" s="0" t="n">
        <f aca="false">F17-G17</f>
        <v>8082.19178082192</v>
      </c>
      <c r="I17" s="7" t="s">
        <v>20</v>
      </c>
      <c r="J17" s="7" t="n">
        <f aca="false">J16*J12</f>
        <v>48348.4931506849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I18" s="2"/>
      <c r="J18" s="2"/>
    </row>
    <row r="19" customFormat="false" ht="13.8" hidden="false" customHeight="false" outlineLevel="0" collapsed="false">
      <c r="A19" s="2" t="s">
        <v>21</v>
      </c>
      <c r="B19" s="2"/>
      <c r="C19" s="2" t="n">
        <v>40</v>
      </c>
      <c r="D19" s="2" t="n">
        <v>40</v>
      </c>
      <c r="E19" s="2" t="n">
        <v>40</v>
      </c>
      <c r="I19" s="2" t="s">
        <v>21</v>
      </c>
      <c r="J19" s="2" t="n">
        <v>40</v>
      </c>
    </row>
    <row r="20" customFormat="false" ht="13.8" hidden="false" customHeight="false" outlineLevel="0" collapsed="false">
      <c r="A20" s="2" t="s">
        <v>22</v>
      </c>
      <c r="B20" s="2"/>
      <c r="C20" s="2" t="n">
        <f aca="false">(C15*12)/365</f>
        <v>460.27397260274</v>
      </c>
      <c r="D20" s="2" t="n">
        <f aca="false">(D15*12)/365</f>
        <v>460.27397260274</v>
      </c>
      <c r="E20" s="2" t="n">
        <f aca="false">(E15*12)/365</f>
        <v>460.27397260274</v>
      </c>
      <c r="I20" s="2" t="s">
        <v>22</v>
      </c>
      <c r="J20" s="2" t="n">
        <f aca="false">(J15*12)/365</f>
        <v>460.27397260274</v>
      </c>
    </row>
    <row r="21" customFormat="false" ht="13.8" hidden="false" customHeight="false" outlineLevel="0" collapsed="false">
      <c r="A21" s="7" t="s">
        <v>23</v>
      </c>
      <c r="B21" s="7"/>
      <c r="C21" s="7" t="n">
        <f aca="false">ROUND(C19*C20,2)</f>
        <v>18410.96</v>
      </c>
      <c r="D21" s="7" t="n">
        <f aca="false">ROUND(D19*D20,2)</f>
        <v>18410.96</v>
      </c>
      <c r="E21" s="7" t="n">
        <f aca="false">ROUND(E19*E20,2)</f>
        <v>18410.96</v>
      </c>
      <c r="I21" s="7" t="s">
        <v>23</v>
      </c>
      <c r="J21" s="7" t="n">
        <f aca="false">ROUND(J19*J20,2)</f>
        <v>18410.96</v>
      </c>
    </row>
    <row r="22" customFormat="false" ht="13.8" hidden="false" customHeight="false" outlineLevel="0" collapsed="false">
      <c r="A22" s="7" t="s">
        <v>24</v>
      </c>
      <c r="B22" s="7"/>
      <c r="C22" s="7" t="n">
        <f aca="false">C21+C17</f>
        <v>25315.0695890411</v>
      </c>
      <c r="D22" s="7" t="n">
        <f aca="false">D21+D17</f>
        <v>25900.2750684931</v>
      </c>
      <c r="E22" s="7" t="n">
        <f aca="false">E21+E17</f>
        <v>27037.8093150685</v>
      </c>
      <c r="I22" s="7" t="s">
        <v>24</v>
      </c>
      <c r="J22" s="7" t="n">
        <f aca="false">J21+J17</f>
        <v>66759.4531506849</v>
      </c>
    </row>
    <row r="24" customFormat="false" ht="13.8" hidden="false" customHeight="false" outlineLevel="0" collapsed="false">
      <c r="C24" s="8" t="s">
        <v>25</v>
      </c>
      <c r="H24" s="8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Rinto Antony</dc:creator>
  <dc:description/>
  <dc:language>en-US</dc:language>
  <cp:lastModifiedBy/>
  <dcterms:modified xsi:type="dcterms:W3CDTF">2020-07-23T20:39:18Z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