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190" windowHeight="8505"/>
  </bookViews>
  <sheets>
    <sheet name="Sheet1" sheetId="1" r:id="rId1"/>
    <sheet name="Sheet2" sheetId="2" r:id="rId2"/>
    <sheet name="Display" sheetId="3" r:id="rId3"/>
  </sheets>
  <calcPr calcId="145621"/>
</workbook>
</file>

<file path=xl/calcChain.xml><?xml version="1.0" encoding="utf-8"?>
<calcChain xmlns="http://schemas.openxmlformats.org/spreadsheetml/2006/main">
  <c r="H3" i="2" l="1"/>
  <c r="D4" i="2" l="1"/>
  <c r="D3" i="2" l="1"/>
  <c r="D8" i="2"/>
  <c r="F8" i="2" s="1"/>
  <c r="B13" i="2" s="1"/>
  <c r="D2" i="2"/>
  <c r="F4" i="2" s="1"/>
  <c r="D6" i="2" s="1"/>
  <c r="D9" i="2" l="1"/>
  <c r="D13" i="2"/>
  <c r="F13" i="2" s="1"/>
  <c r="H13" i="2"/>
  <c r="J13" i="2" s="1"/>
  <c r="D10" i="2" l="1"/>
  <c r="B18" i="2" s="1"/>
  <c r="L13" i="2"/>
</calcChain>
</file>

<file path=xl/sharedStrings.xml><?xml version="1.0" encoding="utf-8"?>
<sst xmlns="http://schemas.openxmlformats.org/spreadsheetml/2006/main" count="283" uniqueCount="161">
  <si>
    <t>Schema dsPIC33</t>
  </si>
  <si>
    <t>Schema Taj Motherboard</t>
  </si>
  <si>
    <t>Direzione</t>
  </si>
  <si>
    <t>Micro dsPIC33</t>
  </si>
  <si>
    <t>Micro Pin</t>
  </si>
  <si>
    <t>Funzionalità</t>
  </si>
  <si>
    <t>Socket 64-Pin</t>
  </si>
  <si>
    <t>Socket 96-Pin</t>
  </si>
  <si>
    <t>(input analogico)</t>
  </si>
  <si>
    <t>RA0</t>
  </si>
  <si>
    <t>AN0</t>
  </si>
  <si>
    <t>S1 (Analogico)</t>
  </si>
  <si>
    <t> -</t>
  </si>
  <si>
    <t>(output)</t>
  </si>
  <si>
    <t>RA1</t>
  </si>
  <si>
    <t>IO RA1</t>
  </si>
  <si>
    <t>GATE</t>
  </si>
  <si>
    <t>C18</t>
  </si>
  <si>
    <t>Gate</t>
  </si>
  <si>
    <t>B32</t>
  </si>
  <si>
    <t>(input)</t>
  </si>
  <si>
    <t>RB2 RP2*</t>
  </si>
  <si>
    <t>IC4</t>
  </si>
  <si>
    <t>A-EN</t>
  </si>
  <si>
    <t>A18</t>
  </si>
  <si>
    <t>Encoder A</t>
  </si>
  <si>
    <t>A26</t>
  </si>
  <si>
    <t>RB3 RP3*</t>
  </si>
  <si>
    <t>INT1</t>
  </si>
  <si>
    <t>DDQUE</t>
  </si>
  <si>
    <t>C31</t>
  </si>
  <si>
    <t>C19</t>
  </si>
  <si>
    <t>RA3</t>
  </si>
  <si>
    <t>IO RB3</t>
  </si>
  <si>
    <t>RB4 RP4*</t>
  </si>
  <si>
    <t>SCK1</t>
  </si>
  <si>
    <t>DDCK</t>
  </si>
  <si>
    <t>C25</t>
  </si>
  <si>
    <t>C26</t>
  </si>
  <si>
    <t>RA4</t>
  </si>
  <si>
    <t>IO RB4</t>
  </si>
  <si>
    <t>RB5 RP5*</t>
  </si>
  <si>
    <t>IC1</t>
  </si>
  <si>
    <t>S1 (Digitale)</t>
  </si>
  <si>
    <t>C20</t>
  </si>
  <si>
    <t>S1</t>
  </si>
  <si>
    <t>B31</t>
  </si>
  <si>
    <t>RB6 RP6*</t>
  </si>
  <si>
    <t>SDI1</t>
  </si>
  <si>
    <t>DDOUT</t>
  </si>
  <si>
    <t>C27</t>
  </si>
  <si>
    <t>RB7 RP7*</t>
  </si>
  <si>
    <t>SDO1</t>
  </si>
  <si>
    <t>DDIN</t>
  </si>
  <si>
    <t>RB8 RP8*</t>
  </si>
  <si>
    <t>IO RB8</t>
  </si>
  <si>
    <t>DDASK</t>
  </si>
  <si>
    <t>C28</t>
  </si>
  <si>
    <t>C3</t>
  </si>
  <si>
    <t>RB9 RP9*</t>
  </si>
  <si>
    <t>IC3</t>
  </si>
  <si>
    <t>C-EN / S1 (Jumper)</t>
  </si>
  <si>
    <t>-</t>
  </si>
  <si>
    <t>RB10_RXD RP10*</t>
  </si>
  <si>
    <t>MAX232 R1OUT (Pin 12)</t>
  </si>
  <si>
    <t>RB11_TXD RP11*</t>
  </si>
  <si>
    <t>MAX232 T1IN (Pin 11)</t>
  </si>
  <si>
    <t>RB12 RP12*</t>
  </si>
  <si>
    <t>QEA1</t>
  </si>
  <si>
    <t>RB13 RP13*</t>
  </si>
  <si>
    <t>QEB1</t>
  </si>
  <si>
    <t>B-EN</t>
  </si>
  <si>
    <t>A19</t>
  </si>
  <si>
    <t>Encoder B</t>
  </si>
  <si>
    <t>A27</t>
  </si>
  <si>
    <t>RB14 RP14*</t>
  </si>
  <si>
    <t>IND1</t>
  </si>
  <si>
    <t>C-EN</t>
  </si>
  <si>
    <t>A20</t>
  </si>
  <si>
    <t>Encoder 0</t>
  </si>
  <si>
    <t>A28</t>
  </si>
  <si>
    <t>IO RB15</t>
  </si>
  <si>
    <t>Led</t>
  </si>
  <si>
    <t>RB15 RP15*</t>
  </si>
  <si>
    <t>Cilindro</t>
  </si>
  <si>
    <t>Encoder</t>
  </si>
  <si>
    <t>Velocità</t>
  </si>
  <si>
    <t>impulsi</t>
  </si>
  <si>
    <t>mm</t>
  </si>
  <si>
    <t>m/min</t>
  </si>
  <si>
    <t>m</t>
  </si>
  <si>
    <t>RPM</t>
  </si>
  <si>
    <t>KHz</t>
  </si>
  <si>
    <t>Quadrature Rate</t>
  </si>
  <si>
    <t>Timer</t>
  </si>
  <si>
    <t>MHz</t>
  </si>
  <si>
    <t>Timer Counter per encoder pulse</t>
  </si>
  <si>
    <t>mm/impulso</t>
  </si>
  <si>
    <t>sec</t>
  </si>
  <si>
    <t>Hz</t>
  </si>
  <si>
    <t>mm/sec</t>
  </si>
  <si>
    <t>msec</t>
  </si>
  <si>
    <t>usec</t>
  </si>
  <si>
    <t>Velocità Limite</t>
  </si>
  <si>
    <t>con cilindrio da 500 mm</t>
  </si>
  <si>
    <t>Latency</t>
  </si>
  <si>
    <t>cicli</t>
  </si>
  <si>
    <t>Errore di Latency</t>
  </si>
  <si>
    <t>Errore di Timer</t>
  </si>
  <si>
    <t>Errore Limite</t>
  </si>
  <si>
    <t>STIMULUS</t>
  </si>
  <si>
    <t>Creazione S1 and S2</t>
  </si>
  <si>
    <t>4096 Encoder AB</t>
  </si>
  <si>
    <t>S1 and S2</t>
  </si>
  <si>
    <t>SDIx</t>
  </si>
  <si>
    <t>SDOx</t>
  </si>
  <si>
    <t>SCKx</t>
  </si>
  <si>
    <t>--&gt;</t>
  </si>
  <si>
    <t>&lt;--</t>
  </si>
  <si>
    <t>TASA</t>
  </si>
  <si>
    <t>OUTPA1</t>
  </si>
  <si>
    <t>TASDA</t>
  </si>
  <si>
    <t>DDCLK</t>
  </si>
  <si>
    <t>Clock</t>
  </si>
  <si>
    <t>Dato da PIC a ST7</t>
  </si>
  <si>
    <t>Dato da ST7 a PIC</t>
  </si>
  <si>
    <t>Metto a 1 quando PIC vuole parlare con ST7</t>
  </si>
  <si>
    <t>Va a uno e genera un interrupt quando ST7 vuole parlare con pic</t>
  </si>
  <si>
    <t>Led verde</t>
  </si>
  <si>
    <t>Led rosso</t>
  </si>
  <si>
    <t>VFD</t>
  </si>
  <si>
    <t>MOSI</t>
  </si>
  <si>
    <t>MISO</t>
  </si>
  <si>
    <t>SCLK</t>
  </si>
  <si>
    <t>&gt;</t>
  </si>
  <si>
    <t>&lt;</t>
  </si>
  <si>
    <t>SEL (/SS)</t>
  </si>
  <si>
    <t>VFD Pin</t>
  </si>
  <si>
    <t>/IRQ</t>
  </si>
  <si>
    <t>DB15</t>
  </si>
  <si>
    <t>0.8 V Max</t>
  </si>
  <si>
    <t>2.0 VMin</t>
  </si>
  <si>
    <t>CON16A</t>
  </si>
  <si>
    <t>ST7</t>
  </si>
  <si>
    <t>Jumpers</t>
  </si>
  <si>
    <t>ADDR_0</t>
  </si>
  <si>
    <t>PA1_MOSI</t>
  </si>
  <si>
    <t>PA2_MISO</t>
  </si>
  <si>
    <t>PA0_SCLK</t>
  </si>
  <si>
    <t>JP4</t>
  </si>
  <si>
    <t>IRQ_DIS</t>
  </si>
  <si>
    <t>JP1</t>
  </si>
  <si>
    <t>JP2</t>
  </si>
  <si>
    <t>JP3</t>
  </si>
  <si>
    <t>B1</t>
  </si>
  <si>
    <t>A10</t>
  </si>
  <si>
    <t>A11</t>
  </si>
  <si>
    <t>A9</t>
  </si>
  <si>
    <t>C1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</si>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</sst>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0" xfId="0" applyFill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2" fontId="0" fillId="0" borderId="0" xfId="0" applyNumberFormat="1"/>
    <xf numFmtId="167" fontId="4" fillId="0" borderId="0" xfId="0" applyNumberFormat="1" applyFont="1"/>
    <xf numFmtId="166" fontId="4" fillId="0" borderId="0" xfId="1" applyNumberFormat="1" applyFont="1"/>
    <xf numFmtId="0" fontId="1" fillId="3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5" borderId="6" xfId="0" applyFill="1" applyBorder="1"/>
    <xf numFmtId="0" fontId="2" fillId="6" borderId="6" xfId="0" applyFont="1" applyFill="1" applyBorder="1" applyAlignment="1">
      <alignment horizontal="center" vertical="center"/>
    </xf>
    <xf numFmtId="2" fontId="4" fillId="0" borderId="0" xfId="0" applyNumberFormat="1" applyFont="1"/>
    <xf numFmtId="0" fontId="2" fillId="8" borderId="9" xfId="0" applyFont="1" applyFill="1" applyBorder="1" applyAlignment="1">
      <alignment horizontal="center" vertical="center"/>
    </xf>
    <xf numFmtId="0" fontId="0" fillId="0" borderId="0" xfId="0" quotePrefix="1"/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107576</xdr:colOff>
      <xdr:row>20</xdr:row>
      <xdr:rowOff>59392</xdr:rowOff>
    </xdr:from>
    <xdr:to>
      <xdr:col>7</xdr:col>
      <xdr:colOff>269501</xdr:colOff>
      <xdr:row>35</xdr:row>
      <xdr:rowOff>59392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76" y="4093510"/>
          <a:ext cx="708716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tabSelected="1" topLeftCell="A7" zoomScale="85" zoomScaleNormal="85" workbookViewId="0">
      <selection activeCell="B10" activeCellId="2" sqref="B3 B14 B10"/>
    </sheetView>
  </sheetViews>
  <sheetFormatPr defaultRowHeight="15" x14ac:dyDescent="0.25"/>
  <cols>
    <col min="1" max="1" width="16.140625" bestFit="1" customWidth="1"/>
    <col min="2" max="2" width="15.7109375" bestFit="1" customWidth="1"/>
    <col min="3" max="3" width="9.42578125" bestFit="1" customWidth="1"/>
    <col min="4" max="4" width="22" bestFit="1" customWidth="1"/>
    <col min="5" max="5" width="17.7109375" bestFit="1" customWidth="1"/>
    <col min="6" max="6" width="12.85546875" bestFit="1" customWidth="1"/>
    <col min="7" max="7" width="9.85546875" bestFit="1" customWidth="1"/>
    <col min="8" max="8" width="12.85546875" bestFit="1" customWidth="1"/>
    <col min="9" max="9" width="20.140625" customWidth="1"/>
  </cols>
  <sheetData>
    <row r="1" spans="1:16384" ht="15.75" thickBot="1" x14ac:dyDescent="0.3">
      <c r="A1" s="28" t="s">
        <v>0</v>
      </c>
      <c r="B1" s="29"/>
      <c r="C1" s="29"/>
      <c r="D1" s="29"/>
      <c r="E1" s="30"/>
      <c r="F1" s="31" t="s">
        <v>1</v>
      </c>
      <c r="G1" s="32"/>
      <c r="H1" s="32"/>
      <c r="I1" s="33" t="s">
        <v>110</v>
      </c>
    </row>
    <row r="2" spans="1:16384" ht="15.75" thickBot="1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" t="s">
        <v>6</v>
      </c>
      <c r="G2" s="4"/>
      <c r="H2" s="19" t="s">
        <v>7</v>
      </c>
      <c r="I2" s="34"/>
    </row>
    <row r="3" spans="1:16384" ht="15.75" thickBot="1" x14ac:dyDescent="0.3">
      <c r="A3" s="5" t="s">
        <v>8</v>
      </c>
      <c r="B3" s="6" t="s">
        <v>9</v>
      </c>
      <c r="C3" s="6">
        <v>2</v>
      </c>
      <c r="D3" s="6" t="s">
        <v>10</v>
      </c>
      <c r="E3" s="6" t="s">
        <v>11</v>
      </c>
      <c r="F3" s="6" t="s">
        <v>12</v>
      </c>
      <c r="G3" s="6" t="s">
        <v>12</v>
      </c>
      <c r="H3" s="6" t="s">
        <v>12</v>
      </c>
      <c r="I3" s="23" t="s">
        <v>111</v>
      </c>
    </row>
    <row r="4" spans="1:16384" ht="15.75" thickBot="1" x14ac:dyDescent="0.3">
      <c r="A4" s="7" t="s">
        <v>13</v>
      </c>
      <c r="B4" s="8" t="s">
        <v>14</v>
      </c>
      <c r="C4" s="8">
        <v>3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23" t="s">
        <v>18</v>
      </c>
    </row>
    <row r="5" spans="1:16384" ht="15.75" thickBot="1" x14ac:dyDescent="0.3">
      <c r="A5" s="7" t="s">
        <v>20</v>
      </c>
      <c r="B5" s="8" t="s">
        <v>21</v>
      </c>
      <c r="C5" s="8">
        <v>6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21"/>
    </row>
    <row r="6" spans="1:16384" ht="15.75" thickBot="1" x14ac:dyDescent="0.3">
      <c r="A6" s="7" t="s">
        <v>20</v>
      </c>
      <c r="B6" s="8" t="s">
        <v>27</v>
      </c>
      <c r="C6" s="8">
        <v>7</v>
      </c>
      <c r="D6" s="8" t="s">
        <v>28</v>
      </c>
      <c r="E6" s="8" t="s">
        <v>29</v>
      </c>
      <c r="F6" s="8" t="s">
        <v>30</v>
      </c>
      <c r="G6" s="25" t="s">
        <v>29</v>
      </c>
      <c r="H6" s="8" t="s">
        <v>31</v>
      </c>
      <c r="I6" s="21"/>
      <c r="L6" s="26" t="s">
        <v>118</v>
      </c>
      <c r="M6" t="s">
        <v>121</v>
      </c>
      <c r="O6" t="s">
        <v>127</v>
      </c>
    </row>
    <row r="7" spans="1:16384" ht="15.75" thickBot="1" x14ac:dyDescent="0.3">
      <c r="A7" s="7" t="s">
        <v>13</v>
      </c>
      <c r="B7" s="8" t="s">
        <v>32</v>
      </c>
      <c r="C7" s="8">
        <v>10</v>
      </c>
      <c r="D7" s="8" t="s">
        <v>33</v>
      </c>
      <c r="E7" s="9" t="s">
        <v>129</v>
      </c>
      <c r="F7" s="8"/>
      <c r="G7" s="8"/>
      <c r="H7" s="8"/>
      <c r="I7" s="21"/>
    </row>
    <row r="8" spans="1:16384" ht="15.75" thickBot="1" x14ac:dyDescent="0.3">
      <c r="A8" s="7" t="s">
        <v>13</v>
      </c>
      <c r="B8" s="8" t="s">
        <v>34</v>
      </c>
      <c r="C8" s="8">
        <v>11</v>
      </c>
      <c r="D8" s="8" t="s">
        <v>35</v>
      </c>
      <c r="E8" s="8" t="s">
        <v>36</v>
      </c>
      <c r="F8" s="8" t="s">
        <v>37</v>
      </c>
      <c r="G8" s="25" t="s">
        <v>36</v>
      </c>
      <c r="H8" s="8" t="s">
        <v>38</v>
      </c>
      <c r="I8" s="21"/>
      <c r="K8" t="s">
        <v>116</v>
      </c>
      <c r="L8" s="26" t="s">
        <v>117</v>
      </c>
      <c r="M8" t="s">
        <v>122</v>
      </c>
      <c r="O8" t="s">
        <v>123</v>
      </c>
    </row>
    <row r="9" spans="1:16384" ht="15.75" thickBot="1" x14ac:dyDescent="0.3">
      <c r="A9" s="7" t="s">
        <v>13</v>
      </c>
      <c r="B9" s="8" t="s">
        <v>39</v>
      </c>
      <c r="C9" s="8">
        <v>12</v>
      </c>
      <c r="D9" s="8" t="s">
        <v>40</v>
      </c>
      <c r="E9" s="9" t="s">
        <v>128</v>
      </c>
      <c r="F9" s="8"/>
      <c r="G9" s="8"/>
      <c r="H9" s="8"/>
      <c r="I9" s="20"/>
    </row>
    <row r="10" spans="1:16384" ht="15.75" thickBot="1" x14ac:dyDescent="0.3">
      <c r="A10" s="7" t="s">
        <v>20</v>
      </c>
      <c r="B10" s="8" t="s">
        <v>41</v>
      </c>
      <c r="C10" s="8">
        <v>14</v>
      </c>
      <c r="D10" s="8" t="s">
        <v>42</v>
      </c>
      <c r="E10" s="8" t="s">
        <v>43</v>
      </c>
      <c r="F10" s="8" t="s">
        <v>44</v>
      </c>
      <c r="G10" s="8" t="s">
        <v>45</v>
      </c>
      <c r="H10" s="8" t="s">
        <v>46</v>
      </c>
      <c r="I10" s="23" t="s">
        <v>113</v>
      </c>
    </row>
    <row r="11" spans="1:16384" ht="15.75" thickBot="1" x14ac:dyDescent="0.3">
      <c r="A11" s="7" t="s">
        <v>20</v>
      </c>
      <c r="B11" s="8" t="s">
        <v>47</v>
      </c>
      <c r="C11" s="8">
        <v>15</v>
      </c>
      <c r="D11" s="8" t="s">
        <v>48</v>
      </c>
      <c r="E11" s="8" t="s">
        <v>49</v>
      </c>
      <c r="F11" s="8" t="s">
        <v>50</v>
      </c>
      <c r="G11" s="25" t="s">
        <v>49</v>
      </c>
      <c r="H11" s="8" t="s">
        <v>44</v>
      </c>
      <c r="I11" s="21"/>
      <c r="K11" t="s">
        <v>114</v>
      </c>
      <c r="L11" s="26" t="s">
        <v>118</v>
      </c>
      <c r="M11" t="s">
        <v>119</v>
      </c>
      <c r="O11" t="s">
        <v>125</v>
      </c>
    </row>
    <row r="12" spans="1:16384" ht="15.75" thickBot="1" x14ac:dyDescent="0.3">
      <c r="A12" s="7" t="s">
        <v>13</v>
      </c>
      <c r="B12" s="8" t="s">
        <v>51</v>
      </c>
      <c r="C12" s="8">
        <v>16</v>
      </c>
      <c r="D12" s="8" t="s">
        <v>52</v>
      </c>
      <c r="E12" s="8" t="s">
        <v>53</v>
      </c>
      <c r="F12" s="8" t="s">
        <v>38</v>
      </c>
      <c r="G12" s="25" t="s">
        <v>53</v>
      </c>
      <c r="H12" s="8" t="s">
        <v>37</v>
      </c>
      <c r="I12" s="21"/>
      <c r="K12" t="s">
        <v>115</v>
      </c>
      <c r="L12" s="26" t="s">
        <v>117</v>
      </c>
      <c r="M12" t="s">
        <v>53</v>
      </c>
      <c r="O12" t="s">
        <v>124</v>
      </c>
    </row>
    <row r="13" spans="1:16384" ht="15.75" thickBot="1" x14ac:dyDescent="0.3">
      <c r="A13" s="7" t="s">
        <v>13</v>
      </c>
      <c r="B13" s="8" t="s">
        <v>54</v>
      </c>
      <c r="C13" s="8">
        <v>17</v>
      </c>
      <c r="D13" s="8" t="s">
        <v>55</v>
      </c>
      <c r="E13" s="8" t="s">
        <v>56</v>
      </c>
      <c r="F13" s="8" t="s">
        <v>57</v>
      </c>
      <c r="G13" s="25" t="s">
        <v>56</v>
      </c>
      <c r="H13" s="8" t="s">
        <v>58</v>
      </c>
      <c r="I13" s="21"/>
      <c r="L13" s="26" t="s">
        <v>117</v>
      </c>
      <c r="M13" t="s">
        <v>120</v>
      </c>
      <c r="O13" t="s">
        <v>126</v>
      </c>
    </row>
    <row r="14" spans="1:16384" ht="15.75" thickBot="1" x14ac:dyDescent="0.3">
      <c r="A14" s="7" t="s">
        <v>20</v>
      </c>
      <c r="B14" s="8" t="s">
        <v>59</v>
      </c>
      <c r="C14" s="8">
        <v>18</v>
      </c>
      <c r="D14" s="8" t="s">
        <v>60</v>
      </c>
      <c r="E14" s="9" t="s">
        <v>61</v>
      </c>
      <c r="F14" s="8" t="s">
        <v>62</v>
      </c>
      <c r="G14" s="8" t="s">
        <v>62</v>
      </c>
      <c r="H14" s="8" t="s">
        <v>62</v>
      </c>
      <c r="I14" s="21"/>
    </row>
    <row r="15" spans="1:16384" s="12" customFormat="1" ht="15.75" thickBot="1" x14ac:dyDescent="0.3">
      <c r="A15" s="10" t="s">
        <v>20</v>
      </c>
      <c r="B15" s="11" t="s">
        <v>63</v>
      </c>
      <c r="C15" s="11">
        <v>21</v>
      </c>
      <c r="D15" s="11" t="s">
        <v>64</v>
      </c>
      <c r="E15" s="11" t="s">
        <v>62</v>
      </c>
      <c r="F15" s="11" t="s">
        <v>62</v>
      </c>
      <c r="G15" s="11" t="s">
        <v>62</v>
      </c>
      <c r="H15" s="11" t="s">
        <v>62</v>
      </c>
      <c r="I15" s="2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12" customFormat="1" ht="15.75" thickBot="1" x14ac:dyDescent="0.3">
      <c r="A16" s="10" t="s">
        <v>13</v>
      </c>
      <c r="B16" s="11" t="s">
        <v>65</v>
      </c>
      <c r="C16" s="11">
        <v>22</v>
      </c>
      <c r="D16" s="11" t="s">
        <v>66</v>
      </c>
      <c r="E16" s="11" t="s">
        <v>62</v>
      </c>
      <c r="F16" s="11" t="s">
        <v>62</v>
      </c>
      <c r="G16" s="11" t="s">
        <v>62</v>
      </c>
      <c r="H16" s="11" t="s">
        <v>62</v>
      </c>
      <c r="I16" s="2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9" ht="15.75" thickBot="1" x14ac:dyDescent="0.3">
      <c r="A17" s="7" t="s">
        <v>20</v>
      </c>
      <c r="B17" s="8" t="s">
        <v>67</v>
      </c>
      <c r="C17" s="8">
        <v>23</v>
      </c>
      <c r="D17" s="8" t="s">
        <v>68</v>
      </c>
      <c r="E17" s="8" t="s">
        <v>23</v>
      </c>
      <c r="F17" s="8" t="s">
        <v>24</v>
      </c>
      <c r="G17" s="8" t="s">
        <v>25</v>
      </c>
      <c r="H17" s="8" t="s">
        <v>26</v>
      </c>
      <c r="I17" s="23" t="s">
        <v>112</v>
      </c>
    </row>
    <row r="18" spans="1:9" ht="15.75" thickBot="1" x14ac:dyDescent="0.3">
      <c r="A18" s="7" t="s">
        <v>20</v>
      </c>
      <c r="B18" s="8" t="s">
        <v>69</v>
      </c>
      <c r="C18" s="8">
        <v>24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22"/>
    </row>
    <row r="19" spans="1:9" ht="15.75" thickBot="1" x14ac:dyDescent="0.3">
      <c r="A19" s="7" t="s">
        <v>20</v>
      </c>
      <c r="B19" s="8" t="s">
        <v>75</v>
      </c>
      <c r="C19" s="8">
        <v>25</v>
      </c>
      <c r="D19" s="8" t="s">
        <v>76</v>
      </c>
      <c r="E19" s="8" t="s">
        <v>77</v>
      </c>
      <c r="F19" s="8" t="s">
        <v>78</v>
      </c>
      <c r="G19" s="8" t="s">
        <v>79</v>
      </c>
      <c r="H19" s="8" t="s">
        <v>80</v>
      </c>
      <c r="I19" s="22"/>
    </row>
    <row r="20" spans="1:9" ht="15.75" thickBot="1" x14ac:dyDescent="0.3">
      <c r="A20" s="7" t="s">
        <v>13</v>
      </c>
      <c r="B20" s="8" t="s">
        <v>83</v>
      </c>
      <c r="C20" s="8">
        <v>26</v>
      </c>
      <c r="D20" s="8" t="s">
        <v>81</v>
      </c>
      <c r="E20" s="8" t="s">
        <v>82</v>
      </c>
      <c r="F20" s="8" t="s">
        <v>62</v>
      </c>
      <c r="G20" s="8" t="s">
        <v>62</v>
      </c>
      <c r="H20" s="8" t="s">
        <v>62</v>
      </c>
      <c r="I20" s="21"/>
    </row>
  </sheetData>
  <mergeCells count="3">
    <mergeCell ref="A1:E1"/>
    <mergeCell ref="F1:H1"/>
    <mergeCell ref="I1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3" sqref="H3"/>
    </sheetView>
  </sheetViews>
  <sheetFormatPr defaultRowHeight="15" x14ac:dyDescent="0.25"/>
  <cols>
    <col min="1" max="1" width="15.42578125" customWidth="1"/>
    <col min="3" max="3" width="9" bestFit="1" customWidth="1"/>
    <col min="4" max="4" width="11" customWidth="1"/>
    <col min="10" max="10" width="11" bestFit="1" customWidth="1"/>
    <col min="12" max="12" width="12" bestFit="1" customWidth="1"/>
  </cols>
  <sheetData>
    <row r="1" spans="1:12" x14ac:dyDescent="0.25">
      <c r="H1" s="15"/>
      <c r="I1" s="15"/>
      <c r="J1" s="15"/>
    </row>
    <row r="2" spans="1:12" x14ac:dyDescent="0.25">
      <c r="A2" t="s">
        <v>84</v>
      </c>
      <c r="B2">
        <v>500</v>
      </c>
      <c r="C2" t="s">
        <v>88</v>
      </c>
      <c r="D2">
        <f>B2/1000</f>
        <v>0.5</v>
      </c>
      <c r="E2" t="s">
        <v>90</v>
      </c>
      <c r="H2" s="15"/>
      <c r="I2" s="15"/>
      <c r="J2" s="15"/>
    </row>
    <row r="3" spans="1:12" x14ac:dyDescent="0.25">
      <c r="A3" t="s">
        <v>85</v>
      </c>
      <c r="B3">
        <v>4096</v>
      </c>
      <c r="C3" t="s">
        <v>87</v>
      </c>
      <c r="D3" s="13">
        <f>B2/B3</f>
        <v>0.1220703125</v>
      </c>
      <c r="E3" t="s">
        <v>97</v>
      </c>
      <c r="H3" s="15">
        <f>3900/8</f>
        <v>487.5</v>
      </c>
      <c r="I3" s="15"/>
      <c r="J3" s="15"/>
    </row>
    <row r="4" spans="1:12" x14ac:dyDescent="0.25">
      <c r="A4" t="s">
        <v>86</v>
      </c>
      <c r="B4">
        <v>1000</v>
      </c>
      <c r="C4" t="s">
        <v>89</v>
      </c>
      <c r="D4">
        <f>B4*1000/60</f>
        <v>16666.666666666668</v>
      </c>
      <c r="E4" t="s">
        <v>100</v>
      </c>
      <c r="F4">
        <f>B4/D2</f>
        <v>2000</v>
      </c>
      <c r="G4" t="s">
        <v>91</v>
      </c>
      <c r="H4" s="15"/>
      <c r="I4" s="15"/>
      <c r="J4" s="15"/>
    </row>
    <row r="5" spans="1:12" x14ac:dyDescent="0.25">
      <c r="H5" s="15"/>
      <c r="I5" s="15"/>
      <c r="J5" s="15"/>
    </row>
    <row r="6" spans="1:12" x14ac:dyDescent="0.25">
      <c r="A6" t="s">
        <v>93</v>
      </c>
      <c r="D6" s="14">
        <f>F4/60*B3/1000</f>
        <v>136.53333333333333</v>
      </c>
      <c r="E6" t="s">
        <v>92</v>
      </c>
      <c r="H6" s="15"/>
      <c r="I6" s="15"/>
      <c r="J6" s="15"/>
    </row>
    <row r="7" spans="1:12" x14ac:dyDescent="0.25">
      <c r="H7" s="15"/>
      <c r="I7" s="15"/>
      <c r="J7" s="15"/>
    </row>
    <row r="8" spans="1:12" x14ac:dyDescent="0.25">
      <c r="A8" t="s">
        <v>94</v>
      </c>
      <c r="B8">
        <v>40</v>
      </c>
      <c r="C8" t="s">
        <v>95</v>
      </c>
      <c r="D8">
        <f>B8*1000</f>
        <v>40000</v>
      </c>
      <c r="E8" t="s">
        <v>92</v>
      </c>
      <c r="F8">
        <f>D8*1000</f>
        <v>40000000</v>
      </c>
      <c r="G8" t="s">
        <v>99</v>
      </c>
      <c r="H8" s="15"/>
      <c r="I8" s="15"/>
      <c r="J8" s="15"/>
    </row>
    <row r="9" spans="1:12" x14ac:dyDescent="0.25">
      <c r="A9" t="s">
        <v>96</v>
      </c>
      <c r="D9" s="16">
        <f>D8/D6</f>
        <v>292.96875</v>
      </c>
      <c r="H9" s="15"/>
      <c r="I9" s="24"/>
      <c r="J9" s="15"/>
    </row>
    <row r="10" spans="1:12" x14ac:dyDescent="0.25">
      <c r="A10" s="15" t="s">
        <v>108</v>
      </c>
      <c r="B10" s="15"/>
      <c r="C10" s="15"/>
      <c r="D10" s="17">
        <f>D3/D9</f>
        <v>4.1666666666666669E-4</v>
      </c>
      <c r="E10" s="15" t="s">
        <v>88</v>
      </c>
      <c r="H10" s="15"/>
      <c r="I10" s="15"/>
      <c r="J10" s="15"/>
    </row>
    <row r="12" spans="1:12" x14ac:dyDescent="0.25">
      <c r="A12" t="s">
        <v>105</v>
      </c>
      <c r="B12">
        <v>3</v>
      </c>
      <c r="C12" t="s">
        <v>106</v>
      </c>
    </row>
    <row r="13" spans="1:12" x14ac:dyDescent="0.25">
      <c r="A13" s="15" t="s">
        <v>107</v>
      </c>
      <c r="B13" s="15">
        <f>B12/F8</f>
        <v>7.4999999999999997E-8</v>
      </c>
      <c r="C13" s="15" t="s">
        <v>98</v>
      </c>
      <c r="D13" s="15">
        <f>B13*1000</f>
        <v>7.4999999999999993E-5</v>
      </c>
      <c r="E13" s="15" t="s">
        <v>101</v>
      </c>
      <c r="F13" s="15">
        <f>D13*1000</f>
        <v>7.4999999999999997E-2</v>
      </c>
      <c r="G13" s="15" t="s">
        <v>102</v>
      </c>
      <c r="H13" s="17">
        <f>B13*D4</f>
        <v>1.25E-3</v>
      </c>
      <c r="I13" s="15" t="s">
        <v>88</v>
      </c>
      <c r="J13" s="17">
        <f>H13/D3</f>
        <v>1.0240000000000001E-2</v>
      </c>
      <c r="K13" s="15" t="s">
        <v>87</v>
      </c>
      <c r="L13" s="18">
        <f>J13/D9</f>
        <v>3.4952533333333335E-5</v>
      </c>
    </row>
    <row r="17" spans="1:4" x14ac:dyDescent="0.25">
      <c r="A17" s="15" t="s">
        <v>103</v>
      </c>
      <c r="B17" s="15">
        <v>5</v>
      </c>
      <c r="C17" s="15" t="s">
        <v>89</v>
      </c>
      <c r="D17" s="15" t="s">
        <v>104</v>
      </c>
    </row>
    <row r="18" spans="1:4" x14ac:dyDescent="0.25">
      <c r="A18" s="15" t="s">
        <v>109</v>
      </c>
      <c r="B18" s="17">
        <f>D10+H13</f>
        <v>1.6666666666666668E-3</v>
      </c>
      <c r="C18" s="15" t="s">
        <v>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zoomScale="85" zoomScaleNormal="85" workbookViewId="0">
      <selection activeCell="H5" sqref="H5"/>
    </sheetView>
  </sheetViews>
  <sheetFormatPr defaultRowHeight="15" x14ac:dyDescent="0.25"/>
  <cols>
    <col min="3" max="3" width="2.140625" bestFit="1" customWidth="1"/>
    <col min="9" max="9" width="11.85546875" bestFit="1" customWidth="1"/>
    <col min="10" max="10" width="12.85546875" bestFit="1" customWidth="1"/>
  </cols>
  <sheetData>
    <row r="1" spans="1:23" x14ac:dyDescent="0.25">
      <c r="A1" s="15" t="s">
        <v>137</v>
      </c>
      <c r="B1" s="15" t="s">
        <v>130</v>
      </c>
      <c r="D1" s="15" t="s">
        <v>139</v>
      </c>
      <c r="E1" s="15" t="s">
        <v>142</v>
      </c>
      <c r="F1" t="s">
        <v>144</v>
      </c>
      <c r="H1" s="15" t="s">
        <v>143</v>
      </c>
      <c r="I1" s="15" t="s">
        <v>2</v>
      </c>
      <c r="J1" s="19" t="s">
        <v>7</v>
      </c>
      <c r="K1" s="4"/>
      <c r="L1" s="1" t="s">
        <v>6</v>
      </c>
      <c r="M1" s="3" t="s">
        <v>6</v>
      </c>
      <c r="N1" s="3" t="s">
        <v>5</v>
      </c>
      <c r="O1" s="3" t="s">
        <v>4</v>
      </c>
      <c r="P1" s="3" t="s">
        <v>3</v>
      </c>
      <c r="Q1" s="2" t="s">
        <v>2</v>
      </c>
    </row>
    <row r="2" spans="1:23" ht="15.75" thickBot="1" x14ac:dyDescent="0.3">
      <c r="A2">
        <v>1</v>
      </c>
      <c r="B2" t="s">
        <v>136</v>
      </c>
      <c r="C2" t="s">
        <v>134</v>
      </c>
      <c r="D2">
        <v>15</v>
      </c>
      <c r="E2">
        <v>14</v>
      </c>
      <c r="F2" t="s">
        <v>149</v>
      </c>
      <c r="G2" t="s">
        <v>145</v>
      </c>
      <c r="H2" t="s">
        <v>154</v>
      </c>
      <c r="I2" t="s">
        <v>159</v>
      </c>
      <c r="J2" s="8" t="s">
        <v>58</v>
      </c>
      <c r="K2" s="25" t="s">
        <v>56</v>
      </c>
      <c r="L2" s="8" t="s">
        <v>57</v>
      </c>
      <c r="M2" s="8" t="s">
        <v>56</v>
      </c>
      <c r="N2" s="8" t="s">
        <v>55</v>
      </c>
      <c r="O2" s="8">
        <v>17</v>
      </c>
      <c r="P2" s="8" t="s">
        <v>54</v>
      </c>
      <c r="Q2" s="7" t="s">
        <v>13</v>
      </c>
      <c r="T2" s="26" t="s">
        <v>117</v>
      </c>
      <c r="U2" t="s">
        <v>120</v>
      </c>
      <c r="W2" t="s">
        <v>126</v>
      </c>
    </row>
    <row r="3" spans="1:23" ht="15.75" thickBot="1" x14ac:dyDescent="0.3">
      <c r="A3">
        <v>5</v>
      </c>
      <c r="B3" t="s">
        <v>131</v>
      </c>
      <c r="C3" t="s">
        <v>134</v>
      </c>
      <c r="D3">
        <v>4</v>
      </c>
      <c r="E3">
        <v>7</v>
      </c>
      <c r="F3" t="s">
        <v>151</v>
      </c>
      <c r="G3" t="s">
        <v>146</v>
      </c>
      <c r="H3" s="27" t="s">
        <v>155</v>
      </c>
      <c r="I3" t="s">
        <v>159</v>
      </c>
      <c r="J3" s="9" t="s">
        <v>37</v>
      </c>
      <c r="K3" s="25" t="s">
        <v>53</v>
      </c>
      <c r="L3" s="9" t="s">
        <v>38</v>
      </c>
      <c r="M3" s="8" t="s">
        <v>53</v>
      </c>
      <c r="N3" s="8" t="s">
        <v>52</v>
      </c>
      <c r="O3" s="9">
        <v>16</v>
      </c>
      <c r="P3" s="8" t="s">
        <v>51</v>
      </c>
      <c r="Q3" s="7" t="s">
        <v>13</v>
      </c>
      <c r="S3" t="s">
        <v>115</v>
      </c>
      <c r="T3" s="26" t="s">
        <v>117</v>
      </c>
      <c r="U3" t="s">
        <v>53</v>
      </c>
      <c r="W3" t="s">
        <v>124</v>
      </c>
    </row>
    <row r="4" spans="1:23" ht="15.75" thickBot="1" x14ac:dyDescent="0.3">
      <c r="A4">
        <v>6</v>
      </c>
      <c r="B4" t="s">
        <v>132</v>
      </c>
      <c r="C4" t="s">
        <v>135</v>
      </c>
      <c r="D4">
        <v>6</v>
      </c>
      <c r="E4">
        <v>11</v>
      </c>
      <c r="F4" t="s">
        <v>152</v>
      </c>
      <c r="G4" t="s">
        <v>147</v>
      </c>
      <c r="H4" s="27" t="s">
        <v>156</v>
      </c>
      <c r="I4" t="s">
        <v>160</v>
      </c>
      <c r="J4" s="9" t="s">
        <v>44</v>
      </c>
      <c r="K4" s="25" t="s">
        <v>49</v>
      </c>
      <c r="L4" s="9" t="s">
        <v>50</v>
      </c>
      <c r="M4" s="8" t="s">
        <v>49</v>
      </c>
      <c r="N4" s="8" t="s">
        <v>48</v>
      </c>
      <c r="O4" s="9">
        <v>15</v>
      </c>
      <c r="P4" s="8" t="s">
        <v>47</v>
      </c>
      <c r="Q4" s="7" t="s">
        <v>20</v>
      </c>
      <c r="S4" t="s">
        <v>114</v>
      </c>
      <c r="T4" s="26" t="s">
        <v>118</v>
      </c>
      <c r="U4" t="s">
        <v>119</v>
      </c>
      <c r="W4" t="s">
        <v>125</v>
      </c>
    </row>
    <row r="5" spans="1:23" ht="15.75" thickBot="1" x14ac:dyDescent="0.3">
      <c r="A5">
        <v>7</v>
      </c>
      <c r="B5" t="s">
        <v>133</v>
      </c>
      <c r="C5" t="s">
        <v>134</v>
      </c>
      <c r="D5">
        <v>10</v>
      </c>
      <c r="E5">
        <v>4</v>
      </c>
      <c r="F5" t="s">
        <v>153</v>
      </c>
      <c r="G5" t="s">
        <v>148</v>
      </c>
      <c r="H5" s="27" t="s">
        <v>157</v>
      </c>
      <c r="I5" t="s">
        <v>159</v>
      </c>
      <c r="J5" s="9" t="s">
        <v>38</v>
      </c>
      <c r="K5" s="25" t="s">
        <v>36</v>
      </c>
      <c r="L5" s="8" t="s">
        <v>37</v>
      </c>
      <c r="M5" s="8" t="s">
        <v>36</v>
      </c>
      <c r="N5" s="8" t="s">
        <v>35</v>
      </c>
      <c r="O5" s="8">
        <v>11</v>
      </c>
      <c r="P5" s="8" t="s">
        <v>34</v>
      </c>
      <c r="Q5" s="7" t="s">
        <v>13</v>
      </c>
      <c r="S5" t="s">
        <v>116</v>
      </c>
      <c r="T5" s="26" t="s">
        <v>117</v>
      </c>
      <c r="U5" t="s">
        <v>122</v>
      </c>
      <c r="W5" t="s">
        <v>123</v>
      </c>
    </row>
    <row r="6" spans="1:23" ht="15.75" thickBot="1" x14ac:dyDescent="0.3">
      <c r="A6">
        <v>8</v>
      </c>
      <c r="B6" t="s">
        <v>138</v>
      </c>
      <c r="C6" t="s">
        <v>135</v>
      </c>
      <c r="D6">
        <v>11</v>
      </c>
      <c r="E6">
        <v>6</v>
      </c>
      <c r="F6" t="s">
        <v>62</v>
      </c>
      <c r="G6" t="s">
        <v>150</v>
      </c>
      <c r="H6" s="27" t="s">
        <v>158</v>
      </c>
      <c r="I6" t="s">
        <v>160</v>
      </c>
      <c r="J6" s="9" t="s">
        <v>31</v>
      </c>
      <c r="K6" s="25" t="s">
        <v>29</v>
      </c>
      <c r="L6" s="8" t="s">
        <v>30</v>
      </c>
      <c r="M6" s="8" t="s">
        <v>29</v>
      </c>
      <c r="N6" s="8" t="s">
        <v>28</v>
      </c>
      <c r="O6" s="8">
        <v>7</v>
      </c>
      <c r="P6" s="8" t="s">
        <v>27</v>
      </c>
      <c r="Q6" s="7" t="s">
        <v>20</v>
      </c>
      <c r="T6" s="26" t="s">
        <v>118</v>
      </c>
      <c r="U6" t="s">
        <v>121</v>
      </c>
      <c r="W6" t="s">
        <v>127</v>
      </c>
    </row>
    <row r="8" spans="1:23" x14ac:dyDescent="0.25">
      <c r="A8" t="s">
        <v>140</v>
      </c>
    </row>
    <row r="9" spans="1:23" x14ac:dyDescent="0.25">
      <c r="A9" t="s">
        <v>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Display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fabio.cristini</dc:creator>
  <cp:lastModifiedBy>fabio.cristini</cp:lastModifiedBy>
  <dcterms:created xsi:type="dcterms:W3CDTF">2011-04-21T09:10:42Z</dcterms:created>
  <dcterms:modified xsi:type="dcterms:W3CDTF">2011-10-15T15:39:33Z</dcterms:modified>
</cp:coreProperties>
</file>