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841719\Documents\"/>
    </mc:Choice>
  </mc:AlternateContent>
  <bookViews>
    <workbookView xWindow="0" yWindow="0" windowWidth="20970" windowHeight="879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4" i="2"/>
  <c r="F4" i="2"/>
  <c r="F6" i="2" s="1"/>
  <c r="E4" i="2"/>
  <c r="D4" i="2"/>
  <c r="C4" i="2"/>
  <c r="B4" i="2"/>
  <c r="H4" i="1"/>
  <c r="G4" i="1"/>
  <c r="F4" i="1"/>
  <c r="F6" i="1" s="1"/>
  <c r="E4" i="1"/>
  <c r="D4" i="1"/>
  <c r="C4" i="1"/>
  <c r="B4" i="1"/>
  <c r="B13" i="3"/>
  <c r="D13" i="3" s="1"/>
  <c r="B12" i="3"/>
  <c r="D12" i="3" s="1"/>
  <c r="B9" i="3"/>
  <c r="B8" i="3"/>
  <c r="D8" i="3" s="1"/>
  <c r="B5" i="3"/>
  <c r="C4" i="3"/>
  <c r="F13" i="1" l="1"/>
  <c r="D9" i="3"/>
  <c r="D9" i="2"/>
  <c r="D11" i="2" s="1"/>
  <c r="B9" i="2"/>
  <c r="B11" i="2" s="1"/>
  <c r="F13" i="2"/>
  <c r="C9" i="2"/>
  <c r="C11" i="2" s="1"/>
  <c r="H9" i="2"/>
  <c r="H11" i="2" s="1"/>
  <c r="G9" i="2"/>
  <c r="G11" i="2" s="1"/>
  <c r="E9" i="2"/>
  <c r="E11" i="2" s="1"/>
  <c r="D9" i="1"/>
  <c r="D11" i="1" s="1"/>
  <c r="B9" i="1"/>
  <c r="B11" i="1" s="1"/>
  <c r="H9" i="1"/>
  <c r="H11" i="1" s="1"/>
  <c r="E9" i="1"/>
  <c r="E11" i="1" s="1"/>
  <c r="G9" i="1"/>
  <c r="G11" i="1" s="1"/>
  <c r="C9" i="1"/>
  <c r="C11" i="1" s="1"/>
</calcChain>
</file>

<file path=xl/sharedStrings.xml><?xml version="1.0" encoding="utf-8"?>
<sst xmlns="http://schemas.openxmlformats.org/spreadsheetml/2006/main" count="59" uniqueCount="29">
  <si>
    <t>Area of interest</t>
  </si>
  <si>
    <t>Barcode</t>
  </si>
  <si>
    <t>Offset</t>
  </si>
  <si>
    <t>X</t>
  </si>
  <si>
    <t>Y</t>
  </si>
  <si>
    <t>Height</t>
  </si>
  <si>
    <t>Width</t>
  </si>
  <si>
    <t>Mils</t>
  </si>
  <si>
    <t>mm</t>
  </si>
  <si>
    <t>inch</t>
  </si>
  <si>
    <t>Area Sizes</t>
  </si>
  <si>
    <t>Dividable by 8</t>
  </si>
  <si>
    <t>X-Dimension (Barcode Density), MILS (1/1000 inch)</t>
  </si>
  <si>
    <t>Aspect Ratio</t>
  </si>
  <si>
    <t>So the Aspect ratio in a 1D barcode is how many time the width of the narrow bar goes into the height of the barcode.</t>
  </si>
  <si>
    <t>Barcode size calculator</t>
  </si>
  <si>
    <t>Number of chars</t>
  </si>
  <si>
    <t>x-dimension in Mils</t>
  </si>
  <si>
    <t>Width Numeric-only</t>
  </si>
  <si>
    <t>Width Alphanumeric</t>
  </si>
  <si>
    <t>Total Length in mils (includes quiet zones)</t>
  </si>
  <si>
    <t>mils</t>
  </si>
  <si>
    <t>x-dimensions in mm</t>
  </si>
  <si>
    <t>mils=1/1000 inch = 0,001 inch</t>
  </si>
  <si>
    <t>1mm=39,3701mils</t>
  </si>
  <si>
    <t>1mils=0,025400013716mm</t>
  </si>
  <si>
    <t>Total Length in mils (without quiet zones)</t>
  </si>
  <si>
    <t>1 inch = 25,4mm</t>
  </si>
  <si>
    <t>1 mm=0,0393701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</si>
</sst>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 applyProtection="1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27</xdr:col>
      <xdr:colOff>198933</xdr:colOff>
      <xdr:row>32</xdr:row>
      <xdr:rowOff>75431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CB981D-C6E7-488D-9E37-3D82DF238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8733333" cy="61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552450</xdr:colOff>
      <xdr:row>33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2269E9-8442-4446-9025-20D64AFF60A0}"/>
            </a:ext>
          </a:extLst>
        </xdr:cNvPr>
        <xdr:cNvSpPr txBox="1"/>
      </xdr:nvSpPr>
      <xdr:spPr>
        <a:xfrm>
          <a:off x="6915150" y="190500"/>
          <a:ext cx="6038850" cy="6257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Dimensions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most basic unit of measure within a barcode is the x-dimension and is equivalent to the width of the most narrow bar or space within the barcode.  Each character is 11 x-dimensions wide (except for the STOP character which is 13 wide).  The minimum size of the x-dimension is 7.5 mils or 0.0075 inches.  The overall length of a barcode varies because the number of DATA characters may vary; however, it follows this formula: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= (11 * C + 35) * X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where: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= Overall length (not including Quiet Space)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 = Number of DATA characters (not including START, CHECK, or STOP)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length of x-dimension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  Code128 -&gt; C = 7, X = 0.010"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L = (11 * 7 + 35) * 0.010” = 1.120” without Quiet Zones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or 1.120” + 2 * Max(10 * 0.010”, 0.25”) = 1.370” with Quiet Zones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 Code128Barcode -&gt; C = 14, X = 0.010"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L = (11 * 14 + 35) * 0.010” = 1.890” without Quiet Zones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or 1.890” + 2 * Max(10 * 0.010”, 0.25”) = 2.140” with Quiet Zones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    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height of the barcode must be 15% of the length or 0.25” which ever is greater.</a:t>
          </a: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= L * 0.15 or 0.25” whichever is greater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where: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= Overall height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 = Overall length (not including Quiet Space)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  Code128 -&gt; L =1.370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H = 1.370" * 0.15 = 0.2055" -&gt; Min Height = 0.25"           </a:t>
          </a:r>
          <a:endParaRPr lang="de-D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Example:  Code128Barcode -&gt; L =1.890</a:t>
          </a:r>
        </a:p>
        <a:p>
          <a:r>
            <a:rPr lang="de-D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   H = 1.890" * 0.15 = 0.2835" -&gt; Min Height = 0.2835"  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M44" sqref="M44"/>
    </sheetView>
  </sheetViews>
  <sheetFormatPr defaultRowHeight="15" x14ac:dyDescent="0.25"/>
  <sheetData>
    <row r="1" spans="1:8" x14ac:dyDescent="0.25">
      <c r="A1" s="1"/>
      <c r="B1" s="2" t="s">
        <v>0</v>
      </c>
      <c r="C1" s="2"/>
      <c r="D1" s="2" t="s">
        <v>1</v>
      </c>
      <c r="E1" s="2"/>
      <c r="F1" s="2" t="s">
        <v>7</v>
      </c>
      <c r="G1" s="2" t="s">
        <v>2</v>
      </c>
      <c r="H1" s="2"/>
    </row>
    <row r="2" spans="1:8" x14ac:dyDescent="0.25">
      <c r="B2" s="2" t="s">
        <v>6</v>
      </c>
      <c r="C2" s="2" t="s">
        <v>5</v>
      </c>
      <c r="D2" s="2" t="s">
        <v>6</v>
      </c>
      <c r="E2" s="2" t="s">
        <v>5</v>
      </c>
      <c r="F2" s="2"/>
      <c r="G2" s="2" t="s">
        <v>3</v>
      </c>
      <c r="H2" s="2" t="s">
        <v>4</v>
      </c>
    </row>
    <row r="3" spans="1:8" x14ac:dyDescent="0.25">
      <c r="A3" t="s">
        <v>8</v>
      </c>
      <c r="B3">
        <v>72</v>
      </c>
      <c r="C3">
        <v>24</v>
      </c>
      <c r="D3">
        <v>49</v>
      </c>
      <c r="E3">
        <v>9</v>
      </c>
      <c r="F3">
        <v>0.2</v>
      </c>
      <c r="G3">
        <v>-6</v>
      </c>
      <c r="H3">
        <v>-22</v>
      </c>
    </row>
    <row r="4" spans="1:8" x14ac:dyDescent="0.25">
      <c r="A4" t="s">
        <v>9</v>
      </c>
      <c r="B4">
        <f>B3*0.0393701</f>
        <v>2.8346472</v>
      </c>
      <c r="C4">
        <f>C3*0.0393701</f>
        <v>0.94488240000000001</v>
      </c>
      <c r="D4">
        <f>D3*0.0393701</f>
        <v>1.9291349</v>
      </c>
      <c r="E4">
        <f>E3*0.0393701</f>
        <v>0.3543309</v>
      </c>
      <c r="F4">
        <f>F3*0.0393701*1000</f>
        <v>7.8740200000000007</v>
      </c>
      <c r="G4">
        <f>G3*0.0393701</f>
        <v>-0.2362206</v>
      </c>
      <c r="H4">
        <f>H3*0.0393701</f>
        <v>-0.86614219999999997</v>
      </c>
    </row>
    <row r="6" spans="1:8" x14ac:dyDescent="0.25">
      <c r="A6" s="5" t="s">
        <v>12</v>
      </c>
      <c r="F6" s="2">
        <f>F4/1000</f>
        <v>7.8740200000000007E-3</v>
      </c>
    </row>
    <row r="7" spans="1:8" x14ac:dyDescent="0.25">
      <c r="A7" s="2"/>
      <c r="F7" s="2"/>
    </row>
    <row r="8" spans="1:8" x14ac:dyDescent="0.25">
      <c r="A8" s="3" t="s">
        <v>10</v>
      </c>
      <c r="B8" s="3"/>
      <c r="C8" s="3"/>
      <c r="D8" s="3"/>
      <c r="E8" s="3"/>
      <c r="F8" s="3"/>
      <c r="G8" s="3"/>
      <c r="H8" s="3"/>
    </row>
    <row r="9" spans="1:8" x14ac:dyDescent="0.25">
      <c r="B9">
        <f>B4/$F$6</f>
        <v>360</v>
      </c>
      <c r="C9">
        <f>C4/$F$6</f>
        <v>119.99999999999999</v>
      </c>
      <c r="D9">
        <f>D4/$F$6</f>
        <v>244.99999999999997</v>
      </c>
      <c r="E9">
        <f>E4/$F$6</f>
        <v>45</v>
      </c>
      <c r="G9">
        <f t="shared" ref="G9:H9" si="0">G4/$F$6</f>
        <v>-29.999999999999996</v>
      </c>
      <c r="H9">
        <f t="shared" si="0"/>
        <v>-109.99999999999999</v>
      </c>
    </row>
    <row r="10" spans="1:8" x14ac:dyDescent="0.25">
      <c r="A10" s="3" t="s">
        <v>11</v>
      </c>
      <c r="B10" s="3"/>
      <c r="C10" s="3"/>
      <c r="D10" s="3"/>
      <c r="E10" s="3"/>
      <c r="F10" s="3"/>
      <c r="G10" s="3"/>
      <c r="H10" s="3"/>
    </row>
    <row r="11" spans="1:8" x14ac:dyDescent="0.25">
      <c r="B11" s="6">
        <f>INT(B9/8)*8</f>
        <v>360</v>
      </c>
      <c r="C11" s="6">
        <f t="shared" ref="C11:H11" si="1">INT(C9/8)*8</f>
        <v>120</v>
      </c>
      <c r="D11" s="6">
        <f t="shared" si="1"/>
        <v>240</v>
      </c>
      <c r="E11" s="6">
        <f t="shared" si="1"/>
        <v>40</v>
      </c>
      <c r="F11" s="6"/>
      <c r="G11" s="6">
        <f t="shared" si="1"/>
        <v>-32</v>
      </c>
      <c r="H11" s="6">
        <f t="shared" si="1"/>
        <v>-112</v>
      </c>
    </row>
    <row r="13" spans="1:8" x14ac:dyDescent="0.25">
      <c r="A13" s="2" t="s">
        <v>13</v>
      </c>
      <c r="F13" s="6">
        <f>E4/F6</f>
        <v>45</v>
      </c>
    </row>
    <row r="14" spans="1:8" ht="28.5" customHeight="1" x14ac:dyDescent="0.25">
      <c r="A14" s="4" t="s">
        <v>14</v>
      </c>
      <c r="B14" s="4"/>
      <c r="C14" s="4"/>
      <c r="D14" s="4"/>
      <c r="E14" s="4"/>
      <c r="F14" s="4"/>
      <c r="G14" s="4"/>
      <c r="H14" s="4"/>
    </row>
    <row r="18" spans="1:1" x14ac:dyDescent="0.25">
      <c r="A18" t="s">
        <v>27</v>
      </c>
    </row>
    <row r="19" spans="1:1" x14ac:dyDescent="0.25">
      <c r="A19" t="s">
        <v>28</v>
      </c>
    </row>
  </sheetData>
  <mergeCells count="3">
    <mergeCell ref="A8:H8"/>
    <mergeCell ref="A10:H10"/>
    <mergeCell ref="A14:H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" sqref="F4"/>
    </sheetView>
  </sheetViews>
  <sheetFormatPr defaultRowHeight="15" x14ac:dyDescent="0.25"/>
  <sheetData>
    <row r="1" spans="1:8" x14ac:dyDescent="0.25">
      <c r="A1" s="1">
        <v>2.54</v>
      </c>
      <c r="B1" s="2" t="s">
        <v>0</v>
      </c>
      <c r="C1" s="2"/>
      <c r="D1" s="2" t="s">
        <v>1</v>
      </c>
      <c r="E1" s="2"/>
      <c r="F1" s="2" t="s">
        <v>7</v>
      </c>
      <c r="G1" s="2" t="s">
        <v>2</v>
      </c>
      <c r="H1" s="2"/>
    </row>
    <row r="2" spans="1:8" x14ac:dyDescent="0.25">
      <c r="B2" s="2" t="s">
        <v>6</v>
      </c>
      <c r="C2" s="2" t="s">
        <v>5</v>
      </c>
      <c r="D2" s="2" t="s">
        <v>6</v>
      </c>
      <c r="E2" s="2" t="s">
        <v>5</v>
      </c>
      <c r="F2" s="2"/>
      <c r="G2" s="2" t="s">
        <v>3</v>
      </c>
      <c r="H2" s="2" t="s">
        <v>4</v>
      </c>
    </row>
    <row r="3" spans="1:8" x14ac:dyDescent="0.25">
      <c r="A3" t="s">
        <v>8</v>
      </c>
      <c r="B3">
        <v>65</v>
      </c>
      <c r="C3">
        <v>18</v>
      </c>
      <c r="D3">
        <v>40</v>
      </c>
      <c r="E3">
        <v>9</v>
      </c>
      <c r="F3">
        <v>0.2</v>
      </c>
      <c r="G3">
        <v>0</v>
      </c>
      <c r="H3">
        <v>15</v>
      </c>
    </row>
    <row r="4" spans="1:8" x14ac:dyDescent="0.25">
      <c r="A4" t="s">
        <v>9</v>
      </c>
      <c r="B4">
        <f>B3*0.0393701</f>
        <v>2.5590565000000001</v>
      </c>
      <c r="C4">
        <f>C3*0.0393701</f>
        <v>0.70866180000000001</v>
      </c>
      <c r="D4">
        <f>D3*0.0393701</f>
        <v>1.5748039999999999</v>
      </c>
      <c r="E4">
        <f>E3*0.0393701</f>
        <v>0.3543309</v>
      </c>
      <c r="F4">
        <f>F3*0.0393701*1000</f>
        <v>7.8740200000000007</v>
      </c>
      <c r="G4">
        <f>G3*0.0393701</f>
        <v>0</v>
      </c>
      <c r="H4">
        <f>H3*0.0393701</f>
        <v>0.59055150000000001</v>
      </c>
    </row>
    <row r="6" spans="1:8" x14ac:dyDescent="0.25">
      <c r="A6" s="5" t="s">
        <v>12</v>
      </c>
      <c r="F6" s="2">
        <f>F4/1000</f>
        <v>7.8740200000000007E-3</v>
      </c>
    </row>
    <row r="7" spans="1:8" x14ac:dyDescent="0.25">
      <c r="A7" s="2"/>
      <c r="F7" s="2"/>
    </row>
    <row r="8" spans="1:8" x14ac:dyDescent="0.25">
      <c r="A8" s="3" t="s">
        <v>10</v>
      </c>
      <c r="B8" s="3"/>
      <c r="C8" s="3"/>
      <c r="D8" s="3"/>
      <c r="E8" s="3"/>
      <c r="F8" s="3"/>
      <c r="G8" s="3"/>
      <c r="H8" s="3"/>
    </row>
    <row r="9" spans="1:8" x14ac:dyDescent="0.25">
      <c r="B9">
        <f>B4/$F$6</f>
        <v>325</v>
      </c>
      <c r="C9">
        <f>C4/$F$6</f>
        <v>90</v>
      </c>
      <c r="D9">
        <f>D4/$F$6</f>
        <v>199.99999999999997</v>
      </c>
      <c r="E9">
        <f>E4/$F$6</f>
        <v>45</v>
      </c>
      <c r="G9">
        <f t="shared" ref="G9:H9" si="0">G4/$F$6</f>
        <v>0</v>
      </c>
      <c r="H9">
        <f t="shared" si="0"/>
        <v>75</v>
      </c>
    </row>
    <row r="10" spans="1:8" x14ac:dyDescent="0.25">
      <c r="A10" s="3" t="s">
        <v>11</v>
      </c>
      <c r="B10" s="3"/>
      <c r="C10" s="3"/>
      <c r="D10" s="3"/>
      <c r="E10" s="3"/>
      <c r="F10" s="3"/>
      <c r="G10" s="3"/>
      <c r="H10" s="3"/>
    </row>
    <row r="11" spans="1:8" x14ac:dyDescent="0.25">
      <c r="B11" s="6">
        <f>INT(B9/8)*8</f>
        <v>320</v>
      </c>
      <c r="C11" s="6">
        <f t="shared" ref="C11:H11" si="1">INT(C9/8)*8</f>
        <v>88</v>
      </c>
      <c r="D11" s="6">
        <f t="shared" si="1"/>
        <v>200</v>
      </c>
      <c r="E11" s="6">
        <f t="shared" si="1"/>
        <v>40</v>
      </c>
      <c r="F11" s="6"/>
      <c r="G11" s="6">
        <f t="shared" si="1"/>
        <v>0</v>
      </c>
      <c r="H11" s="6">
        <f t="shared" si="1"/>
        <v>72</v>
      </c>
    </row>
    <row r="13" spans="1:8" x14ac:dyDescent="0.25">
      <c r="A13" s="2" t="s">
        <v>13</v>
      </c>
      <c r="F13" s="6">
        <f>E4/F6</f>
        <v>45</v>
      </c>
    </row>
    <row r="14" spans="1:8" x14ac:dyDescent="0.25">
      <c r="A14" s="4" t="s">
        <v>14</v>
      </c>
      <c r="B14" s="4"/>
      <c r="C14" s="4"/>
      <c r="D14" s="4"/>
      <c r="E14" s="4"/>
      <c r="F14" s="4"/>
      <c r="G14" s="4"/>
      <c r="H14" s="4"/>
    </row>
    <row r="16" spans="1:8" x14ac:dyDescent="0.25">
      <c r="A16" t="s">
        <v>27</v>
      </c>
    </row>
    <row r="17" spans="1:1" x14ac:dyDescent="0.25">
      <c r="A17" t="s">
        <v>28</v>
      </c>
    </row>
  </sheetData>
  <mergeCells count="3">
    <mergeCell ref="A8:H8"/>
    <mergeCell ref="A10:H10"/>
    <mergeCell ref="A14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5" sqref="B5"/>
    </sheetView>
  </sheetViews>
  <sheetFormatPr defaultRowHeight="15" x14ac:dyDescent="0.25"/>
  <cols>
    <col min="1" max="1" width="21.42578125" bestFit="1" customWidth="1"/>
  </cols>
  <sheetData>
    <row r="1" spans="1:6" x14ac:dyDescent="0.25">
      <c r="A1" s="3" t="s">
        <v>15</v>
      </c>
      <c r="B1" s="3"/>
      <c r="C1" s="3"/>
      <c r="D1" s="3"/>
      <c r="E1" s="3"/>
    </row>
    <row r="3" spans="1:6" x14ac:dyDescent="0.25">
      <c r="A3" t="s">
        <v>16</v>
      </c>
      <c r="B3" s="9">
        <v>15</v>
      </c>
      <c r="F3" t="s">
        <v>23</v>
      </c>
    </row>
    <row r="4" spans="1:6" x14ac:dyDescent="0.25">
      <c r="A4" t="s">
        <v>22</v>
      </c>
      <c r="B4" s="9">
        <v>0.2</v>
      </c>
      <c r="C4">
        <f>B4*39.3701</f>
        <v>7.8740200000000007</v>
      </c>
      <c r="F4" t="s">
        <v>24</v>
      </c>
    </row>
    <row r="5" spans="1:6" x14ac:dyDescent="0.25">
      <c r="A5" t="s">
        <v>17</v>
      </c>
      <c r="B5">
        <f>B4*39.3701</f>
        <v>7.8740200000000007</v>
      </c>
      <c r="F5" t="s">
        <v>25</v>
      </c>
    </row>
    <row r="7" spans="1:6" x14ac:dyDescent="0.25">
      <c r="A7" s="7" t="s">
        <v>20</v>
      </c>
      <c r="B7" s="8"/>
      <c r="C7" s="8"/>
      <c r="D7" s="8"/>
      <c r="E7" s="8"/>
    </row>
    <row r="8" spans="1:6" x14ac:dyDescent="0.25">
      <c r="A8" s="8" t="s">
        <v>18</v>
      </c>
      <c r="B8" s="8">
        <f>IF(($B$3/2)&lt;&gt;0,((($B$3+1)*5.5)+35)*$B$5,(($B$3*11)+35)*$B$5)</f>
        <v>968.50446000000011</v>
      </c>
      <c r="C8" s="8" t="s">
        <v>21</v>
      </c>
      <c r="D8" s="8">
        <f>B8*0.0245</f>
        <v>23.728359270000002</v>
      </c>
      <c r="E8" s="8" t="s">
        <v>8</v>
      </c>
    </row>
    <row r="9" spans="1:6" x14ac:dyDescent="0.25">
      <c r="A9" s="8" t="s">
        <v>19</v>
      </c>
      <c r="B9" s="8">
        <f>(($B$3*11)+35)*$B$5</f>
        <v>1574.8040000000001</v>
      </c>
      <c r="C9" s="8" t="s">
        <v>21</v>
      </c>
      <c r="D9" s="8">
        <f>B9*0.0245</f>
        <v>38.582698000000001</v>
      </c>
      <c r="E9" s="8" t="s">
        <v>8</v>
      </c>
    </row>
    <row r="10" spans="1:6" x14ac:dyDescent="0.25">
      <c r="A10" s="8"/>
      <c r="B10" s="8"/>
      <c r="C10" s="8"/>
      <c r="D10" s="8"/>
      <c r="E10" s="8"/>
    </row>
    <row r="11" spans="1:6" x14ac:dyDescent="0.25">
      <c r="A11" s="7" t="s">
        <v>26</v>
      </c>
      <c r="B11" s="8"/>
      <c r="C11" s="8"/>
      <c r="D11" s="8"/>
      <c r="E11" s="8"/>
    </row>
    <row r="12" spans="1:6" x14ac:dyDescent="0.25">
      <c r="A12" s="8" t="s">
        <v>18</v>
      </c>
      <c r="B12" s="8">
        <f>IF(($B$3/2)&lt;&gt;0,((($B$3+1)*5.5)+0)*$B$5,(($B$3*11)+0)*$B$5)</f>
        <v>692.91376000000002</v>
      </c>
      <c r="C12" s="8" t="s">
        <v>21</v>
      </c>
      <c r="D12" s="8">
        <f>B12*0.0245</f>
        <v>16.976387120000002</v>
      </c>
      <c r="E12" s="8" t="s">
        <v>8</v>
      </c>
    </row>
    <row r="13" spans="1:6" x14ac:dyDescent="0.25">
      <c r="A13" s="8" t="s">
        <v>19</v>
      </c>
      <c r="B13" s="8">
        <f>(($B$3*11)+0)*$B$5</f>
        <v>1299.2133000000001</v>
      </c>
      <c r="C13" s="8" t="s">
        <v>21</v>
      </c>
      <c r="D13" s="8">
        <f>B13*0.0245</f>
        <v>31.830725850000004</v>
      </c>
      <c r="E13" s="8" t="s">
        <v>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Gode, Heinz-Josef</dc:creator>
  <cp:lastModifiedBy>Gode, Heinz-Josef</cp:lastModifiedBy>
  <dcterms:created xsi:type="dcterms:W3CDTF">2018-05-09T09:55:24Z</dcterms:created>
  <dcterms:modified xsi:type="dcterms:W3CDTF">2018-05-09T15:36:26Z</dcterms:modified>
</cp:coreProperties>
</file>