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seball\WAR\"/>
    </mc:Choice>
  </mc:AlternateContent>
  <bookViews>
    <workbookView xWindow="0" yWindow="0" windowWidth="23040" windowHeight="9132"/>
  </bookViews>
  <sheets>
    <sheet name="Bat2014" sheetId="1" r:id="rId1"/>
  </sheets>
  <definedNames>
    <definedName name="_xlnm._FilterDatabase" localSheetId="0" hidden="1">'Bat2014'!$A$1:$AK$104</definedName>
  </definedNames>
  <calcPr calcId="162913"/>
</workbook>
</file>

<file path=xl/calcChain.xml><?xml version="1.0" encoding="utf-8"?>
<calcChain xmlns="http://schemas.openxmlformats.org/spreadsheetml/2006/main">
  <c r="AE58" i="1" l="1"/>
  <c r="AE70" i="1"/>
  <c r="AE69" i="1"/>
  <c r="AE68" i="1"/>
  <c r="AE59" i="1"/>
  <c r="AE65" i="1"/>
  <c r="AE57" i="1"/>
  <c r="AE64" i="1"/>
  <c r="AE67" i="1"/>
  <c r="AE87" i="1"/>
  <c r="AE54" i="1"/>
  <c r="AE81" i="1"/>
  <c r="AE66" i="1"/>
  <c r="AE63" i="1"/>
  <c r="AE80" i="1"/>
  <c r="AE60" i="1"/>
  <c r="AE29" i="1"/>
  <c r="AE48" i="1"/>
  <c r="AE50" i="1"/>
  <c r="AE55" i="1"/>
  <c r="AE42" i="1"/>
  <c r="AE53" i="1"/>
  <c r="AE56" i="1"/>
  <c r="AE49" i="1"/>
  <c r="AE52" i="1"/>
  <c r="AE30" i="1"/>
  <c r="AE51" i="1"/>
  <c r="AE46" i="1"/>
  <c r="AE85" i="1"/>
  <c r="AE86" i="1"/>
  <c r="AE45" i="1"/>
  <c r="AE43" i="1"/>
  <c r="AE33" i="1"/>
  <c r="AE79" i="1"/>
  <c r="AE44" i="1"/>
  <c r="AE20" i="1"/>
  <c r="AE27" i="1"/>
  <c r="AE47" i="1"/>
  <c r="AE18" i="1"/>
  <c r="AE96" i="1"/>
  <c r="AE90" i="1"/>
  <c r="AE28" i="1"/>
  <c r="AE37" i="1"/>
  <c r="AE39" i="1"/>
  <c r="AE19" i="1"/>
  <c r="AE95" i="1"/>
  <c r="AE35" i="1"/>
  <c r="AE16" i="1"/>
  <c r="AE21" i="1"/>
  <c r="AE25" i="1"/>
  <c r="AE84" i="1"/>
  <c r="AE11" i="1"/>
  <c r="AE73" i="1"/>
  <c r="AE26" i="1"/>
  <c r="AE83" i="1"/>
  <c r="AE41" i="1"/>
  <c r="AE40" i="1"/>
  <c r="AE12" i="1"/>
  <c r="AE34" i="1"/>
  <c r="AE7" i="1"/>
  <c r="AE77" i="1"/>
  <c r="AE31" i="1"/>
  <c r="AE78" i="1"/>
  <c r="AE92" i="1"/>
  <c r="AE24" i="1"/>
  <c r="AE100" i="1"/>
  <c r="AE75" i="1"/>
  <c r="AE98" i="1"/>
  <c r="AE82" i="1"/>
  <c r="AE6" i="1"/>
  <c r="AE13" i="1"/>
  <c r="AE88" i="1"/>
  <c r="AE91" i="1"/>
  <c r="AE2" i="1"/>
  <c r="AE17" i="1"/>
  <c r="AE76" i="1"/>
  <c r="AE10" i="1"/>
  <c r="AE89" i="1"/>
  <c r="AE99" i="1"/>
  <c r="AE22" i="1"/>
  <c r="AE101" i="1"/>
  <c r="AE94" i="1"/>
  <c r="AE9" i="1"/>
  <c r="AE93" i="1"/>
  <c r="AE15" i="1"/>
  <c r="AE32" i="1"/>
  <c r="AE3" i="1"/>
  <c r="AE74" i="1"/>
  <c r="AE5" i="1"/>
  <c r="AE103" i="1"/>
  <c r="AE4" i="1"/>
  <c r="AE102" i="1"/>
  <c r="AE97" i="1"/>
  <c r="AE14" i="1"/>
  <c r="AE38" i="1"/>
  <c r="AE72" i="1"/>
  <c r="AE8" i="1"/>
  <c r="AE71" i="1"/>
  <c r="AE104" i="1"/>
  <c r="AE23" i="1"/>
  <c r="Z106" i="1"/>
  <c r="Y106" i="1"/>
  <c r="X106" i="1"/>
  <c r="W106" i="1"/>
  <c r="V106" i="1"/>
  <c r="U106" i="1"/>
  <c r="T106" i="1"/>
  <c r="S106" i="1"/>
  <c r="R106" i="1"/>
  <c r="N106" i="1"/>
  <c r="M106" i="1"/>
  <c r="L106" i="1"/>
  <c r="K106" i="1"/>
  <c r="J106" i="1"/>
  <c r="I106" i="1"/>
  <c r="H106" i="1"/>
  <c r="G106" i="1"/>
  <c r="F106" i="1"/>
  <c r="AG107" i="1" s="1"/>
  <c r="E106" i="1"/>
  <c r="D106" i="1"/>
  <c r="C106" i="1"/>
  <c r="B106" i="1"/>
  <c r="AH106" i="1" l="1"/>
  <c r="AI107" i="1"/>
  <c r="AH62" i="1"/>
  <c r="AH45" i="1"/>
  <c r="AH39" i="1"/>
  <c r="AH27" i="1"/>
  <c r="AH5" i="1"/>
  <c r="AH70" i="1"/>
  <c r="AH94" i="1"/>
  <c r="AH42" i="1"/>
  <c r="AH80" i="1"/>
  <c r="AH17" i="1"/>
  <c r="AH35" i="1"/>
  <c r="AH79" i="1"/>
  <c r="AH23" i="1"/>
  <c r="AH97" i="1"/>
  <c r="AH75" i="1"/>
  <c r="AH32" i="1"/>
  <c r="AH34" i="1"/>
  <c r="AH59" i="1"/>
  <c r="AH99" i="1"/>
  <c r="AH84" i="1"/>
  <c r="AH48" i="1"/>
  <c r="AH46" i="1"/>
  <c r="AH81" i="1"/>
  <c r="AH72" i="1"/>
  <c r="AH15" i="1"/>
  <c r="AH89" i="1"/>
  <c r="AH96" i="1"/>
  <c r="AH49" i="1"/>
  <c r="AH64" i="1"/>
  <c r="P106" i="1"/>
  <c r="AH104" i="1"/>
  <c r="AH102" i="1"/>
  <c r="AH101" i="1"/>
  <c r="AH2" i="1"/>
  <c r="AH88" i="1"/>
  <c r="AH82" i="1"/>
  <c r="AH100" i="1"/>
  <c r="AH92" i="1"/>
  <c r="AH77" i="1"/>
  <c r="AH12" i="1"/>
  <c r="AH41" i="1"/>
  <c r="AH73" i="1"/>
  <c r="AH25" i="1"/>
  <c r="AH36" i="1"/>
  <c r="AH95" i="1"/>
  <c r="AH37" i="1"/>
  <c r="AH33" i="1"/>
  <c r="AH86" i="1"/>
  <c r="AH51" i="1"/>
  <c r="AH29" i="1"/>
  <c r="AH63" i="1"/>
  <c r="AH54" i="1"/>
  <c r="AH58" i="1"/>
  <c r="AH38" i="1"/>
  <c r="AH74" i="1"/>
  <c r="AH10" i="1"/>
  <c r="AH20" i="1"/>
  <c r="AH55" i="1"/>
  <c r="AH68" i="1"/>
  <c r="AH71" i="1"/>
  <c r="AH4" i="1"/>
  <c r="AH93" i="1"/>
  <c r="AH13" i="1"/>
  <c r="AH78" i="1"/>
  <c r="AH83" i="1"/>
  <c r="AH19" i="1"/>
  <c r="AH28" i="1"/>
  <c r="AH18" i="1"/>
  <c r="AH85" i="1"/>
  <c r="AH30" i="1"/>
  <c r="AH56" i="1"/>
  <c r="AH66" i="1"/>
  <c r="AH87" i="1"/>
  <c r="AH57" i="1"/>
  <c r="AH61" i="1"/>
  <c r="Q106" i="1"/>
  <c r="AH14" i="1"/>
  <c r="AH3" i="1"/>
  <c r="AH22" i="1"/>
  <c r="AH16" i="1"/>
  <c r="AH43" i="1"/>
  <c r="AH60" i="1"/>
  <c r="AE106" i="1"/>
  <c r="AH8" i="1"/>
  <c r="AH103" i="1"/>
  <c r="AH9" i="1"/>
  <c r="AH76" i="1"/>
  <c r="AH91" i="1"/>
  <c r="AH6" i="1"/>
  <c r="AH98" i="1"/>
  <c r="AH24" i="1"/>
  <c r="AH31" i="1"/>
  <c r="AH7" i="1"/>
  <c r="AH40" i="1"/>
  <c r="AH26" i="1"/>
  <c r="AH11" i="1"/>
  <c r="AH21" i="1"/>
  <c r="AH90" i="1"/>
  <c r="AH47" i="1"/>
  <c r="AH44" i="1"/>
  <c r="AH52" i="1"/>
  <c r="AH53" i="1"/>
  <c r="AH50" i="1"/>
  <c r="AH67" i="1"/>
  <c r="AH65" i="1"/>
  <c r="AH69" i="1"/>
  <c r="O106" i="1"/>
  <c r="AE107" i="1" s="1"/>
  <c r="AK81" i="1" l="1"/>
  <c r="AK26" i="1"/>
  <c r="AK79" i="1"/>
  <c r="AK14" i="1"/>
  <c r="AK72" i="1"/>
  <c r="AK89" i="1"/>
  <c r="AK42" i="1"/>
  <c r="AK91" i="1"/>
  <c r="AK7" i="1"/>
  <c r="AK95" i="1"/>
  <c r="AK61" i="1"/>
  <c r="AK51" i="1"/>
  <c r="AK85" i="1"/>
  <c r="AK2" i="1"/>
  <c r="AK18" i="1"/>
  <c r="AK27" i="1"/>
  <c r="AK57" i="1"/>
  <c r="AK101" i="1"/>
  <c r="AK76" i="1"/>
  <c r="AK93" i="1"/>
  <c r="AK41" i="1"/>
  <c r="AK45" i="1"/>
  <c r="AK62" i="1"/>
  <c r="AK63" i="1"/>
  <c r="AK66" i="1"/>
  <c r="AK58" i="1"/>
  <c r="AK65" i="1"/>
  <c r="AK11" i="1"/>
  <c r="AK6" i="1"/>
  <c r="AK17" i="1"/>
  <c r="AK22" i="1"/>
  <c r="AK99" i="1"/>
  <c r="AK97" i="1"/>
  <c r="AK19" i="1"/>
  <c r="AK20" i="1"/>
  <c r="AK54" i="1"/>
  <c r="AK59" i="1"/>
  <c r="AK52" i="1"/>
  <c r="AK80" i="1"/>
  <c r="AK67" i="1"/>
  <c r="AK15" i="1"/>
  <c r="AK35" i="1"/>
  <c r="AK30" i="1"/>
  <c r="AK36" i="1"/>
  <c r="AK24" i="1"/>
  <c r="AK43" i="1"/>
  <c r="AK9" i="1"/>
  <c r="AK31" i="1"/>
  <c r="AK73" i="1"/>
  <c r="AK75" i="1"/>
  <c r="AK77" i="1"/>
  <c r="AK92" i="1"/>
  <c r="AK100" i="1"/>
  <c r="AK96" i="1"/>
  <c r="AK53" i="1"/>
  <c r="AK33" i="1"/>
  <c r="AK68" i="1"/>
  <c r="AK78" i="1"/>
  <c r="AK16" i="1"/>
  <c r="AK12" i="1"/>
  <c r="AK3" i="1"/>
  <c r="AK71" i="1"/>
  <c r="AK82" i="1"/>
  <c r="AK98" i="1"/>
  <c r="AK88" i="1"/>
  <c r="AK32" i="1"/>
  <c r="AK34" i="1"/>
  <c r="AK37" i="1"/>
  <c r="AK39" i="1"/>
  <c r="AK56" i="1"/>
  <c r="AK69" i="1"/>
  <c r="AK70" i="1"/>
  <c r="AK104" i="1"/>
  <c r="AK13" i="1"/>
  <c r="AK4" i="1"/>
  <c r="AK5" i="1"/>
  <c r="AK28" i="1"/>
  <c r="AK94" i="1"/>
  <c r="AK86" i="1"/>
  <c r="AK44" i="1"/>
  <c r="AK47" i="1"/>
  <c r="AK84" i="1"/>
  <c r="AK55" i="1"/>
  <c r="AK48" i="1"/>
  <c r="AK60" i="1"/>
  <c r="AK21" i="1"/>
  <c r="AK46" i="1"/>
  <c r="AK87" i="1"/>
  <c r="AK29" i="1"/>
  <c r="AK8" i="1"/>
  <c r="AK10" i="1"/>
  <c r="AK38" i="1"/>
  <c r="AK102" i="1"/>
  <c r="AK74" i="1"/>
  <c r="AK103" i="1"/>
  <c r="AK83" i="1"/>
  <c r="AK40" i="1"/>
  <c r="AK90" i="1"/>
  <c r="AK49" i="1"/>
  <c r="AK64" i="1"/>
  <c r="AK25" i="1"/>
  <c r="AK50" i="1"/>
  <c r="AK23" i="1"/>
  <c r="AF46" i="1"/>
  <c r="AF106" i="1"/>
  <c r="AG106" i="1" s="1"/>
  <c r="AI106" i="1" s="1"/>
  <c r="AF81" i="1"/>
  <c r="AF62" i="1"/>
  <c r="AF44" i="1"/>
  <c r="AF49" i="1"/>
  <c r="AF77" i="1"/>
  <c r="AF60" i="1"/>
  <c r="AF43" i="1"/>
  <c r="AF16" i="1"/>
  <c r="AF24" i="1"/>
  <c r="AF57" i="1"/>
  <c r="AF56" i="1"/>
  <c r="AF93" i="1"/>
  <c r="AF64" i="1"/>
  <c r="AF96" i="1"/>
  <c r="AF72" i="1"/>
  <c r="AF74" i="1"/>
  <c r="AF54" i="1"/>
  <c r="AF51" i="1"/>
  <c r="AF41" i="1"/>
  <c r="AF92" i="1"/>
  <c r="AF88" i="1"/>
  <c r="AF73" i="1"/>
  <c r="AF80" i="1"/>
  <c r="AF45" i="1"/>
  <c r="AF23" i="1"/>
  <c r="AF95" i="1"/>
  <c r="AF79" i="1"/>
  <c r="AF53" i="1"/>
  <c r="AF6" i="1"/>
  <c r="AF89" i="1"/>
  <c r="AF25" i="1"/>
  <c r="AF104" i="1"/>
  <c r="AF27" i="1"/>
  <c r="AF3" i="1"/>
  <c r="AF13" i="1"/>
  <c r="AF58" i="1"/>
  <c r="AF14" i="1"/>
  <c r="AF85" i="1"/>
  <c r="AF10" i="1"/>
  <c r="AF12" i="1"/>
  <c r="AF70" i="1"/>
  <c r="AF84" i="1"/>
  <c r="AF9" i="1"/>
  <c r="AF4" i="1"/>
  <c r="AF29" i="1"/>
  <c r="AF59" i="1"/>
  <c r="AF34" i="1"/>
  <c r="AF47" i="1"/>
  <c r="AF28" i="1"/>
  <c r="AF2" i="1"/>
  <c r="AF75" i="1"/>
  <c r="AF103" i="1"/>
  <c r="AF19" i="1"/>
  <c r="AF71" i="1"/>
  <c r="AF86" i="1"/>
  <c r="AF48" i="1"/>
  <c r="AF17" i="1"/>
  <c r="AF87" i="1"/>
  <c r="AF83" i="1"/>
  <c r="AF33" i="1"/>
  <c r="AF42" i="1"/>
  <c r="AF94" i="1"/>
  <c r="AF99" i="1"/>
  <c r="AF26" i="1"/>
  <c r="AF8" i="1"/>
  <c r="AF66" i="1"/>
  <c r="AF5" i="1"/>
  <c r="AF55" i="1" l="1"/>
  <c r="AG55" i="1" s="1"/>
  <c r="AF61" i="1"/>
  <c r="AG61" i="1" s="1"/>
  <c r="AF7" i="1"/>
  <c r="AG7" i="1" s="1"/>
  <c r="AG94" i="1"/>
  <c r="AJ94" i="1" s="1"/>
  <c r="AG85" i="1"/>
  <c r="AI85" i="1" s="1"/>
  <c r="AF68" i="1"/>
  <c r="AG68" i="1" s="1"/>
  <c r="AJ68" i="1" s="1"/>
  <c r="AF91" i="1"/>
  <c r="AG91" i="1" s="1"/>
  <c r="AF11" i="1"/>
  <c r="AG11" i="1" s="1"/>
  <c r="AI11" i="1" s="1"/>
  <c r="AF69" i="1"/>
  <c r="AG4" i="1"/>
  <c r="AJ4" i="1" s="1"/>
  <c r="AG92" i="1"/>
  <c r="AI92" i="1" s="1"/>
  <c r="AG43" i="1"/>
  <c r="AJ43" i="1" s="1"/>
  <c r="AG2" i="1"/>
  <c r="AJ2" i="1" s="1"/>
  <c r="AG95" i="1"/>
  <c r="AI95" i="1" s="1"/>
  <c r="AG48" i="1"/>
  <c r="AI48" i="1" s="1"/>
  <c r="AG104" i="1"/>
  <c r="AI104" i="1" s="1"/>
  <c r="AG57" i="1"/>
  <c r="AI57" i="1" s="1"/>
  <c r="AF78" i="1"/>
  <c r="AG78" i="1" s="1"/>
  <c r="AF101" i="1"/>
  <c r="AG101" i="1" s="1"/>
  <c r="AF38" i="1"/>
  <c r="AG38" i="1" s="1"/>
  <c r="AF15" i="1"/>
  <c r="AG15" i="1" s="1"/>
  <c r="AF97" i="1"/>
  <c r="AG97" i="1" s="1"/>
  <c r="AF52" i="1"/>
  <c r="AG52" i="1" s="1"/>
  <c r="AF30" i="1"/>
  <c r="AG30" i="1" s="1"/>
  <c r="AF35" i="1"/>
  <c r="AF37" i="1"/>
  <c r="AG37" i="1" s="1"/>
  <c r="AF36" i="1"/>
  <c r="AG36" i="1" s="1"/>
  <c r="AF22" i="1"/>
  <c r="AG22" i="1" s="1"/>
  <c r="AF82" i="1"/>
  <c r="AG82" i="1" s="1"/>
  <c r="AF50" i="1"/>
  <c r="AG50" i="1" s="1"/>
  <c r="AF40" i="1"/>
  <c r="AG40" i="1" s="1"/>
  <c r="AF76" i="1"/>
  <c r="AG76" i="1" s="1"/>
  <c r="AF39" i="1"/>
  <c r="AG39" i="1" s="1"/>
  <c r="AF67" i="1"/>
  <c r="AG67" i="1" s="1"/>
  <c r="AF65" i="1"/>
  <c r="AG65" i="1" s="1"/>
  <c r="AF90" i="1"/>
  <c r="AG90" i="1" s="1"/>
  <c r="AF100" i="1"/>
  <c r="AG100" i="1" s="1"/>
  <c r="AF63" i="1"/>
  <c r="AG63" i="1" s="1"/>
  <c r="AF31" i="1"/>
  <c r="AG31" i="1" s="1"/>
  <c r="AF32" i="1"/>
  <c r="AG32" i="1" s="1"/>
  <c r="AF102" i="1"/>
  <c r="AG102" i="1" s="1"/>
  <c r="AF20" i="1"/>
  <c r="AG20" i="1" s="1"/>
  <c r="AF18" i="1"/>
  <c r="AG18" i="1" s="1"/>
  <c r="AF21" i="1"/>
  <c r="AG21" i="1" s="1"/>
  <c r="AF98" i="1"/>
  <c r="AG99" i="1"/>
  <c r="AJ99" i="1" s="1"/>
  <c r="AG17" i="1"/>
  <c r="AJ17" i="1" s="1"/>
  <c r="AG75" i="1"/>
  <c r="AI75" i="1" s="1"/>
  <c r="AG29" i="1"/>
  <c r="AI29" i="1" s="1"/>
  <c r="AG10" i="1"/>
  <c r="AJ10" i="1" s="1"/>
  <c r="AG27" i="1"/>
  <c r="AJ27" i="1" s="1"/>
  <c r="AG79" i="1"/>
  <c r="AJ79" i="1" s="1"/>
  <c r="AG88" i="1"/>
  <c r="AI88" i="1" s="1"/>
  <c r="AG56" i="1"/>
  <c r="AJ56" i="1" s="1"/>
  <c r="AG16" i="1"/>
  <c r="AJ16" i="1" s="1"/>
  <c r="AG81" i="1"/>
  <c r="AJ81" i="1" s="1"/>
  <c r="AG83" i="1"/>
  <c r="AJ83" i="1" s="1"/>
  <c r="AG13" i="1"/>
  <c r="AJ13" i="1" s="1"/>
  <c r="AG54" i="1"/>
  <c r="AI54" i="1" s="1"/>
  <c r="AG64" i="1"/>
  <c r="AJ64" i="1" s="1"/>
  <c r="AG24" i="1"/>
  <c r="AJ24" i="1" s="1"/>
  <c r="AG49" i="1"/>
  <c r="AJ49" i="1" s="1"/>
  <c r="AG62" i="1"/>
  <c r="AI62" i="1" s="1"/>
  <c r="AG19" i="1"/>
  <c r="AI19" i="1" s="1"/>
  <c r="AG6" i="1"/>
  <c r="AI6" i="1" s="1"/>
  <c r="AG8" i="1"/>
  <c r="AJ8" i="1" s="1"/>
  <c r="AG34" i="1"/>
  <c r="AI34" i="1" s="1"/>
  <c r="AG70" i="1"/>
  <c r="AI70" i="1" s="1"/>
  <c r="AG80" i="1"/>
  <c r="AJ80" i="1" s="1"/>
  <c r="AI99" i="1"/>
  <c r="AI68" i="1"/>
  <c r="AG42" i="1"/>
  <c r="AG28" i="1"/>
  <c r="AG14" i="1"/>
  <c r="AG23" i="1"/>
  <c r="AG72" i="1"/>
  <c r="AG44" i="1"/>
  <c r="AG35" i="1"/>
  <c r="AG5" i="1"/>
  <c r="AG86" i="1"/>
  <c r="AG9" i="1"/>
  <c r="AG25" i="1"/>
  <c r="AG41" i="1"/>
  <c r="AG60" i="1"/>
  <c r="AG66" i="1"/>
  <c r="AG33" i="1"/>
  <c r="AG71" i="1"/>
  <c r="AG47" i="1"/>
  <c r="AG84" i="1"/>
  <c r="AG58" i="1"/>
  <c r="AG89" i="1"/>
  <c r="AG45" i="1"/>
  <c r="AG51" i="1"/>
  <c r="AG96" i="1"/>
  <c r="AG77" i="1"/>
  <c r="AG69" i="1"/>
  <c r="AG26" i="1"/>
  <c r="AG87" i="1"/>
  <c r="AG103" i="1"/>
  <c r="AG59" i="1"/>
  <c r="AG12" i="1"/>
  <c r="AG3" i="1"/>
  <c r="AG53" i="1"/>
  <c r="AG73" i="1"/>
  <c r="AG74" i="1"/>
  <c r="AG93" i="1"/>
  <c r="AG98" i="1"/>
  <c r="AG46" i="1"/>
  <c r="AJ57" i="1"/>
  <c r="AJ92" i="1" l="1"/>
  <c r="AJ95" i="1"/>
  <c r="AJ34" i="1"/>
  <c r="AJ54" i="1"/>
  <c r="AI4" i="1"/>
  <c r="AJ29" i="1"/>
  <c r="AJ104" i="1"/>
  <c r="AI17" i="1"/>
  <c r="AJ48" i="1"/>
  <c r="AI7" i="1"/>
  <c r="AJ7" i="1"/>
  <c r="AI55" i="1"/>
  <c r="AJ55" i="1"/>
  <c r="AI27" i="1"/>
  <c r="AJ11" i="1"/>
  <c r="AI81" i="1"/>
  <c r="AJ19" i="1"/>
  <c r="AJ6" i="1"/>
  <c r="AJ85" i="1"/>
  <c r="AI43" i="1"/>
  <c r="AI2" i="1"/>
  <c r="AI94" i="1"/>
  <c r="AI56" i="1"/>
  <c r="AI64" i="1"/>
  <c r="AI16" i="1"/>
  <c r="AI83" i="1"/>
  <c r="AJ75" i="1"/>
  <c r="AI80" i="1"/>
  <c r="AI79" i="1"/>
  <c r="AI10" i="1"/>
  <c r="AI13" i="1"/>
  <c r="AJ88" i="1"/>
  <c r="AJ70" i="1"/>
  <c r="AI49" i="1"/>
  <c r="AI8" i="1"/>
  <c r="AI24" i="1"/>
  <c r="AJ63" i="1"/>
  <c r="AI63" i="1"/>
  <c r="AI66" i="1"/>
  <c r="AJ66" i="1"/>
  <c r="AJ30" i="1"/>
  <c r="AI30" i="1"/>
  <c r="AI18" i="1"/>
  <c r="AJ18" i="1"/>
  <c r="AI53" i="1"/>
  <c r="AJ53" i="1"/>
  <c r="AJ82" i="1"/>
  <c r="AI82" i="1"/>
  <c r="AJ28" i="1"/>
  <c r="AI28" i="1"/>
  <c r="AJ20" i="1"/>
  <c r="AI20" i="1"/>
  <c r="AJ3" i="1"/>
  <c r="AI3" i="1"/>
  <c r="AI69" i="1"/>
  <c r="AJ69" i="1"/>
  <c r="AJ25" i="1"/>
  <c r="AI25" i="1"/>
  <c r="AJ38" i="1"/>
  <c r="AI38" i="1"/>
  <c r="AJ39" i="1"/>
  <c r="AI39" i="1"/>
  <c r="AJ47" i="1"/>
  <c r="AI47" i="1"/>
  <c r="AJ36" i="1"/>
  <c r="AI36" i="1"/>
  <c r="AJ32" i="1"/>
  <c r="AI32" i="1"/>
  <c r="AI76" i="1"/>
  <c r="AJ76" i="1"/>
  <c r="AJ59" i="1"/>
  <c r="AI59" i="1"/>
  <c r="AJ91" i="1"/>
  <c r="AI91" i="1"/>
  <c r="AJ71" i="1"/>
  <c r="AI71" i="1"/>
  <c r="AJ86" i="1"/>
  <c r="AI86" i="1"/>
  <c r="AI37" i="1"/>
  <c r="AJ37" i="1"/>
  <c r="AI78" i="1"/>
  <c r="AJ78" i="1"/>
  <c r="AI46" i="1"/>
  <c r="AJ46" i="1"/>
  <c r="AJ93" i="1"/>
  <c r="AI93" i="1"/>
  <c r="AJ51" i="1"/>
  <c r="AI51" i="1"/>
  <c r="AJ65" i="1"/>
  <c r="AI65" i="1"/>
  <c r="AJ58" i="1"/>
  <c r="AI58" i="1"/>
  <c r="AI41" i="1"/>
  <c r="AJ41" i="1"/>
  <c r="AJ15" i="1"/>
  <c r="AI15" i="1"/>
  <c r="AJ67" i="1"/>
  <c r="AI67" i="1"/>
  <c r="AJ84" i="1"/>
  <c r="AI84" i="1"/>
  <c r="AI22" i="1"/>
  <c r="AJ22" i="1"/>
  <c r="AJ42" i="1"/>
  <c r="AI42" i="1"/>
  <c r="AI102" i="1"/>
  <c r="AJ102" i="1"/>
  <c r="AI12" i="1"/>
  <c r="AJ12" i="1"/>
  <c r="AJ77" i="1"/>
  <c r="AI77" i="1"/>
  <c r="AJ9" i="1"/>
  <c r="AI9" i="1"/>
  <c r="AI101" i="1"/>
  <c r="AJ101" i="1"/>
  <c r="AI31" i="1"/>
  <c r="AJ31" i="1"/>
  <c r="AJ40" i="1"/>
  <c r="AI40" i="1"/>
  <c r="AJ103" i="1"/>
  <c r="AI103" i="1"/>
  <c r="AJ96" i="1"/>
  <c r="AI96" i="1"/>
  <c r="AJ33" i="1"/>
  <c r="AI33" i="1"/>
  <c r="AI5" i="1"/>
  <c r="AJ5" i="1"/>
  <c r="AJ35" i="1"/>
  <c r="AI35" i="1"/>
  <c r="AJ44" i="1"/>
  <c r="AI44" i="1"/>
  <c r="AJ87" i="1"/>
  <c r="AI87" i="1"/>
  <c r="AJ72" i="1"/>
  <c r="AI72" i="1"/>
  <c r="AI98" i="1"/>
  <c r="AJ98" i="1"/>
  <c r="AJ100" i="1"/>
  <c r="AI100" i="1"/>
  <c r="AI74" i="1"/>
  <c r="AJ74" i="1"/>
  <c r="AJ26" i="1"/>
  <c r="AI26" i="1"/>
  <c r="AJ45" i="1"/>
  <c r="AI45" i="1"/>
  <c r="AJ60" i="1"/>
  <c r="AI60" i="1"/>
  <c r="AJ52" i="1"/>
  <c r="AI52" i="1"/>
  <c r="AI23" i="1"/>
  <c r="AJ23" i="1"/>
  <c r="AJ21" i="1"/>
  <c r="AI21" i="1"/>
  <c r="AI90" i="1"/>
  <c r="AJ90" i="1"/>
  <c r="AJ73" i="1"/>
  <c r="AI73" i="1"/>
  <c r="AI89" i="1"/>
  <c r="AJ89" i="1"/>
  <c r="AI61" i="1"/>
  <c r="AJ50" i="1"/>
  <c r="AI50" i="1"/>
  <c r="AI97" i="1"/>
  <c r="AJ97" i="1"/>
  <c r="AJ14" i="1"/>
  <c r="AI14" i="1"/>
</calcChain>
</file>

<file path=xl/sharedStrings.xml><?xml version="1.0" encoding="utf-8"?>
<sst xmlns="http://schemas.openxmlformats.org/spreadsheetml/2006/main" count="144" uniqueCount="144">
  <si>
    <t>NAME</t>
  </si>
  <si>
    <t>G</t>
  </si>
  <si>
    <t>PA</t>
  </si>
  <si>
    <t>AB</t>
  </si>
  <si>
    <t>RBI</t>
  </si>
  <si>
    <t>R</t>
  </si>
  <si>
    <t>H</t>
  </si>
  <si>
    <t>1B</t>
  </si>
  <si>
    <t>2B</t>
  </si>
  <si>
    <t>3B</t>
  </si>
  <si>
    <t>HR</t>
  </si>
  <si>
    <t>TB</t>
  </si>
  <si>
    <t>SO</t>
  </si>
  <si>
    <t>SB</t>
  </si>
  <si>
    <t>OBP</t>
  </si>
  <si>
    <t>SLG</t>
  </si>
  <si>
    <t>AVG</t>
  </si>
  <si>
    <t>GIDP</t>
  </si>
  <si>
    <t>SAC</t>
  </si>
  <si>
    <t>SF</t>
  </si>
  <si>
    <t>BB</t>
  </si>
  <si>
    <t>IBB</t>
  </si>
  <si>
    <t>HBP</t>
  </si>
  <si>
    <t>CS</t>
  </si>
  <si>
    <t>GO</t>
  </si>
  <si>
    <t>AO</t>
  </si>
  <si>
    <t>G/F</t>
  </si>
  <si>
    <t>SB%</t>
  </si>
  <si>
    <t>TA</t>
  </si>
  <si>
    <t>SSA</t>
  </si>
  <si>
    <t>林 益 全</t>
  </si>
  <si>
    <t>張 正 偉</t>
  </si>
  <si>
    <t>彭 政 閔</t>
  </si>
  <si>
    <t>胡 金 龍</t>
  </si>
  <si>
    <t>黃 仕 豪</t>
  </si>
  <si>
    <t>鄧 志 偉</t>
  </si>
  <si>
    <t>張 志 豪</t>
  </si>
  <si>
    <t>張 建 銘</t>
  </si>
  <si>
    <t>劉 芙 豪</t>
  </si>
  <si>
    <t>林 智 勝</t>
  </si>
  <si>
    <t>詹 智 堯</t>
  </si>
  <si>
    <t>王 勝 偉</t>
  </si>
  <si>
    <t>高 國 慶</t>
  </si>
  <si>
    <t>林 智 平</t>
  </si>
  <si>
    <t>林 泓 育</t>
  </si>
  <si>
    <t>周 思 齊</t>
  </si>
  <si>
    <t>黃 浩 然</t>
  </si>
  <si>
    <t>陳 鏞 基</t>
  </si>
  <si>
    <t>余 德 龍</t>
  </si>
  <si>
    <t>黃 恩 賜</t>
  </si>
  <si>
    <t>林 威 廷</t>
  </si>
  <si>
    <t>鄭 達 鴻</t>
  </si>
  <si>
    <t>郭 嚴 文</t>
  </si>
  <si>
    <t>林 志 祥</t>
  </si>
  <si>
    <t>陳 江 和</t>
  </si>
  <si>
    <t>陳 凱 倫</t>
  </si>
  <si>
    <t>藍 寅 倫</t>
  </si>
  <si>
    <t>張 詠 漢</t>
  </si>
  <si>
    <t>林 瑋 恩</t>
  </si>
  <si>
    <t>高 志 綱</t>
  </si>
  <si>
    <t>潘 武 雄</t>
  </si>
  <si>
    <t>陳 子 豪</t>
  </si>
  <si>
    <t>唐 肇 廷</t>
  </si>
  <si>
    <t>陳 冠 任</t>
  </si>
  <si>
    <t>郭 岱 琦</t>
  </si>
  <si>
    <t>陽 冠 威</t>
  </si>
  <si>
    <t>鄭 兆 行</t>
  </si>
  <si>
    <t>鍾 承 祐</t>
  </si>
  <si>
    <t>林 宗 男</t>
  </si>
  <si>
    <t>劉 育 辰</t>
  </si>
  <si>
    <t>葉 竹 軒</t>
  </si>
  <si>
    <t>劉 時 豪</t>
  </si>
  <si>
    <t>陳 雁 風</t>
  </si>
  <si>
    <t>陳 家 駒</t>
  </si>
  <si>
    <t>陳 智 弘</t>
  </si>
  <si>
    <t>張 泰 山</t>
  </si>
  <si>
    <t>黃 鈞 聲</t>
  </si>
  <si>
    <t>羅 國 龍</t>
  </si>
  <si>
    <t>高 國 輝</t>
  </si>
  <si>
    <t>周 廣 勝</t>
  </si>
  <si>
    <t>郭 俊 佑</t>
  </si>
  <si>
    <t>郭 永 維</t>
  </si>
  <si>
    <t>? 壯 勳</t>
  </si>
  <si>
    <t>* 耐 克</t>
  </si>
  <si>
    <t>方 克 偉</t>
  </si>
  <si>
    <t>郭 健 瑜</t>
  </si>
  <si>
    <t>藍 少 白</t>
  </si>
  <si>
    <t>陳 金 鋒</t>
  </si>
  <si>
    <t>林 威 助</t>
  </si>
  <si>
    <t>蔡 建 偉</t>
  </si>
  <si>
    <t>郭 修 延</t>
  </si>
  <si>
    <t>簡 富 智</t>
  </si>
  <si>
    <t>高 孝 儀</t>
  </si>
  <si>
    <t>蘇 建 榮</t>
  </si>
  <si>
    <t>陳 俊 秀</t>
  </si>
  <si>
    <t>翁 克 堯</t>
  </si>
  <si>
    <t>林 琨 笙</t>
  </si>
  <si>
    <t>陳 偉 漢</t>
  </si>
  <si>
    <t>陳 弘 桂</t>
  </si>
  <si>
    <t>徐 睿 擇</t>
  </si>
  <si>
    <t>黃 智 培</t>
  </si>
  <si>
    <t>朱 元 勤</t>
  </si>
  <si>
    <t>許 基 宏</t>
  </si>
  <si>
    <t>* 張 民 諺</t>
  </si>
  <si>
    <t>王 峻 杰</t>
  </si>
  <si>
    <t>方 昶 詠</t>
  </si>
  <si>
    <t>陳 皓 然</t>
  </si>
  <si>
    <t>方 玄 宗</t>
  </si>
  <si>
    <t>林 政 億</t>
  </si>
  <si>
    <t>* 石 志 偉</t>
  </si>
  <si>
    <t>* 李 那 瑞</t>
  </si>
  <si>
    <t>吳 宗 峻</t>
  </si>
  <si>
    <t>陳 俊 輝</t>
  </si>
  <si>
    <t>梁 家 榮</t>
  </si>
  <si>
    <t>蔡 明 覺</t>
  </si>
  <si>
    <t>蘇 袁 億</t>
  </si>
  <si>
    <t>* 羅 培 茲</t>
  </si>
  <si>
    <t>張 鎧</t>
  </si>
  <si>
    <t>李 育 儒</t>
  </si>
  <si>
    <t>王 寶 篁</t>
  </si>
  <si>
    <t>林王啟瑋</t>
  </si>
  <si>
    <t>紀 品 宏</t>
  </si>
  <si>
    <t>張 志 強</t>
  </si>
  <si>
    <t>陳 威 儒</t>
  </si>
  <si>
    <t>謝 炫 任</t>
  </si>
  <si>
    <t>* 劉 家 豪</t>
  </si>
  <si>
    <t>周 聖 訓</t>
  </si>
  <si>
    <t>林 憲 章</t>
  </si>
  <si>
    <t>郭 泓 志</t>
  </si>
  <si>
    <t>薛 惟 中</t>
  </si>
  <si>
    <t>李 家 駒</t>
  </si>
  <si>
    <t>楊 家 維</t>
  </si>
  <si>
    <t>* 費 古 洛</t>
  </si>
  <si>
    <t>Total</t>
    <phoneticPr fontId="18" type="noConversion"/>
  </si>
  <si>
    <t>wOBA Scale</t>
    <phoneticPr fontId="18" type="noConversion"/>
  </si>
  <si>
    <t>R/W</t>
    <phoneticPr fontId="18" type="noConversion"/>
  </si>
  <si>
    <t>pre-wOBA</t>
    <phoneticPr fontId="18" type="noConversion"/>
  </si>
  <si>
    <t>wOBA</t>
    <phoneticPr fontId="18" type="noConversion"/>
  </si>
  <si>
    <t>wRAA</t>
    <phoneticPr fontId="18" type="noConversion"/>
  </si>
  <si>
    <t>RL</t>
    <phoneticPr fontId="18" type="noConversion"/>
  </si>
  <si>
    <t>BattingWAR</t>
    <phoneticPr fontId="18" type="noConversion"/>
  </si>
  <si>
    <t>wRC+</t>
    <phoneticPr fontId="18" type="noConversion"/>
  </si>
  <si>
    <t>wSB</t>
    <phoneticPr fontId="18" type="noConversion"/>
  </si>
  <si>
    <t>lgwSB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</si>
</sst>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_ "/>
    <numFmt numFmtId="178" formatCode="0.00_ "/>
    <numFmt numFmtId="179" formatCode="0_ "/>
    <numFmt numFmtId="180" formatCode="0.00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"/>
  <sheetViews>
    <sheetView tabSelected="1" topLeftCell="AB1" zoomScale="99" zoomScaleNormal="99" workbookViewId="0">
      <selection activeCell="AJ2" sqref="AJ2"/>
    </sheetView>
  </sheetViews>
  <sheetFormatPr defaultRowHeight="16.2" x14ac:dyDescent="0.3"/>
  <cols>
    <col min="31" max="31" width="15.5546875" bestFit="1" customWidth="1"/>
    <col min="32" max="33" width="12.21875" bestFit="1" customWidth="1"/>
    <col min="35" max="35" width="17.44140625" bestFit="1" customWidth="1"/>
    <col min="36" max="36" width="11.77734375" bestFit="1" customWidth="1"/>
    <col min="37" max="37" width="10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5" t="s">
        <v>136</v>
      </c>
      <c r="AF1" s="5" t="s">
        <v>137</v>
      </c>
      <c r="AG1" s="5" t="s">
        <v>138</v>
      </c>
      <c r="AH1" s="5" t="s">
        <v>139</v>
      </c>
      <c r="AI1" s="5" t="s">
        <v>140</v>
      </c>
      <c r="AJ1" s="5" t="s">
        <v>141</v>
      </c>
      <c r="AK1" s="5" t="s">
        <v>142</v>
      </c>
    </row>
    <row r="2" spans="1:37" x14ac:dyDescent="0.3">
      <c r="A2" t="s">
        <v>56</v>
      </c>
      <c r="B2">
        <v>88</v>
      </c>
      <c r="C2">
        <v>309</v>
      </c>
      <c r="D2">
        <v>277</v>
      </c>
      <c r="E2">
        <v>39</v>
      </c>
      <c r="F2">
        <v>47</v>
      </c>
      <c r="G2">
        <v>94</v>
      </c>
      <c r="H2">
        <v>69</v>
      </c>
      <c r="I2">
        <v>20</v>
      </c>
      <c r="J2">
        <v>1</v>
      </c>
      <c r="K2">
        <v>4</v>
      </c>
      <c r="L2">
        <v>128</v>
      </c>
      <c r="M2">
        <v>42</v>
      </c>
      <c r="N2">
        <v>20</v>
      </c>
      <c r="O2">
        <v>0.377</v>
      </c>
      <c r="P2">
        <v>0.46200000000000002</v>
      </c>
      <c r="Q2">
        <v>0.33900000000000002</v>
      </c>
      <c r="R2">
        <v>6</v>
      </c>
      <c r="S2">
        <v>4</v>
      </c>
      <c r="T2">
        <v>7</v>
      </c>
      <c r="U2">
        <v>15</v>
      </c>
      <c r="V2">
        <v>2</v>
      </c>
      <c r="W2">
        <v>4</v>
      </c>
      <c r="X2">
        <v>1</v>
      </c>
      <c r="Y2">
        <v>86</v>
      </c>
      <c r="Z2">
        <v>62</v>
      </c>
      <c r="AA2">
        <v>1.387</v>
      </c>
      <c r="AB2">
        <v>0.95199999999999996</v>
      </c>
      <c r="AC2">
        <v>0.88900000000000001</v>
      </c>
      <c r="AD2">
        <v>742</v>
      </c>
      <c r="AE2" s="2">
        <f t="shared" ref="AE2:AE35" si="0" xml:space="preserve"> (0.73*(U2+W2)+1.1*H2+1.47*I2+1.89*J2+2.41*K2)/(D2+U2+T2+W2)</f>
        <v>0.43135313531353142</v>
      </c>
      <c r="AF2" s="2">
        <f t="shared" ref="AF2:AF33" si="1">$AE$107*AE2</f>
        <v>0.38681661819963009</v>
      </c>
      <c r="AG2" s="3">
        <f t="shared" ref="AG2:AG33" si="2">(AF2-$AF$106)/$AE$107*C2</f>
        <v>20.057732604984654</v>
      </c>
      <c r="AH2" s="4">
        <f t="shared" ref="AH2:AH33" si="3">57*$AG$107/$C$106*C2</f>
        <v>9.9713657025433786</v>
      </c>
      <c r="AI2" s="4">
        <f t="shared" ref="AI2:AI33" si="4">(AG2+AH2)/$AG$107</f>
        <v>2.8794383188334693</v>
      </c>
      <c r="AJ2" s="7">
        <f t="shared" ref="AJ2:AJ33" si="5">(AG2/C2+$F$106/$C$106)/($F$106/$C$106)*100</f>
        <v>157.40467870065771</v>
      </c>
      <c r="AK2" s="4">
        <f t="shared" ref="AK2:AK33" si="6">N2*0.1+X2*(-0.27)-$AI$107*(H2+U2+W2)</f>
        <v>1.7685414544713791</v>
      </c>
    </row>
    <row r="3" spans="1:37" x14ac:dyDescent="0.3">
      <c r="A3" t="s">
        <v>43</v>
      </c>
      <c r="B3">
        <v>106</v>
      </c>
      <c r="C3">
        <v>415</v>
      </c>
      <c r="D3">
        <v>374</v>
      </c>
      <c r="E3">
        <v>36</v>
      </c>
      <c r="F3">
        <v>50</v>
      </c>
      <c r="G3">
        <v>103</v>
      </c>
      <c r="H3">
        <v>88</v>
      </c>
      <c r="I3">
        <v>12</v>
      </c>
      <c r="J3">
        <v>2</v>
      </c>
      <c r="K3">
        <v>1</v>
      </c>
      <c r="L3">
        <v>122</v>
      </c>
      <c r="M3">
        <v>52</v>
      </c>
      <c r="N3">
        <v>31</v>
      </c>
      <c r="O3">
        <v>0.33600000000000002</v>
      </c>
      <c r="P3">
        <v>0.32600000000000001</v>
      </c>
      <c r="Q3">
        <v>0.27500000000000002</v>
      </c>
      <c r="R3">
        <v>7</v>
      </c>
      <c r="S3">
        <v>4</v>
      </c>
      <c r="T3">
        <v>2</v>
      </c>
      <c r="U3">
        <v>26</v>
      </c>
      <c r="V3">
        <v>0</v>
      </c>
      <c r="W3">
        <v>9</v>
      </c>
      <c r="X3">
        <v>7</v>
      </c>
      <c r="Y3">
        <v>148</v>
      </c>
      <c r="Z3">
        <v>73</v>
      </c>
      <c r="AA3">
        <v>2.0270000000000001</v>
      </c>
      <c r="AB3">
        <v>0.81599999999999995</v>
      </c>
      <c r="AC3">
        <v>0.66</v>
      </c>
      <c r="AD3">
        <v>597</v>
      </c>
      <c r="AE3" s="2">
        <f t="shared" si="0"/>
        <v>0.35566909975669103</v>
      </c>
      <c r="AF3" s="2">
        <f t="shared" si="1"/>
        <v>0.31894683752788827</v>
      </c>
      <c r="AG3" s="3">
        <f t="shared" si="2"/>
        <v>-4.4704960147663204</v>
      </c>
      <c r="AH3" s="4">
        <f t="shared" si="3"/>
        <v>13.391963645810687</v>
      </c>
      <c r="AI3" s="4">
        <f t="shared" si="4"/>
        <v>0.85546410664690675</v>
      </c>
      <c r="AJ3" s="7">
        <f t="shared" si="5"/>
        <v>90.473540006823981</v>
      </c>
      <c r="AK3" s="4">
        <f t="shared" si="6"/>
        <v>1.2638704420452229</v>
      </c>
    </row>
    <row r="4" spans="1:37" x14ac:dyDescent="0.3">
      <c r="A4" t="s">
        <v>39</v>
      </c>
      <c r="B4">
        <v>109</v>
      </c>
      <c r="C4">
        <v>441</v>
      </c>
      <c r="D4">
        <v>391</v>
      </c>
      <c r="E4">
        <v>73</v>
      </c>
      <c r="F4">
        <v>53</v>
      </c>
      <c r="G4">
        <v>109</v>
      </c>
      <c r="H4">
        <v>69</v>
      </c>
      <c r="I4">
        <v>27</v>
      </c>
      <c r="J4">
        <v>2</v>
      </c>
      <c r="K4">
        <v>11</v>
      </c>
      <c r="L4">
        <v>173</v>
      </c>
      <c r="M4">
        <v>87</v>
      </c>
      <c r="N4">
        <v>14</v>
      </c>
      <c r="O4">
        <v>0.34799999999999998</v>
      </c>
      <c r="P4">
        <v>0.442</v>
      </c>
      <c r="Q4">
        <v>0.27900000000000003</v>
      </c>
      <c r="R4">
        <v>9</v>
      </c>
      <c r="S4">
        <v>1</v>
      </c>
      <c r="T4">
        <v>5</v>
      </c>
      <c r="U4">
        <v>40</v>
      </c>
      <c r="V4">
        <v>2</v>
      </c>
      <c r="W4">
        <v>2</v>
      </c>
      <c r="X4">
        <v>2</v>
      </c>
      <c r="Y4">
        <v>78</v>
      </c>
      <c r="Z4">
        <v>124</v>
      </c>
      <c r="AA4">
        <v>0.629</v>
      </c>
      <c r="AB4">
        <v>0.875</v>
      </c>
      <c r="AC4">
        <v>0.78800000000000003</v>
      </c>
      <c r="AD4">
        <v>1037</v>
      </c>
      <c r="AE4" s="2">
        <f t="shared" si="0"/>
        <v>0.40305936073059356</v>
      </c>
      <c r="AF4" s="2">
        <f t="shared" si="1"/>
        <v>0.36144413031375999</v>
      </c>
      <c r="AG4" s="3">
        <f t="shared" si="2"/>
        <v>16.148529806329702</v>
      </c>
      <c r="AH4" s="4">
        <f t="shared" si="3"/>
        <v>14.230978235668706</v>
      </c>
      <c r="AI4" s="4">
        <f t="shared" si="4"/>
        <v>2.9130385024418235</v>
      </c>
      <c r="AJ4" s="7">
        <f t="shared" si="5"/>
        <v>132.38309341058098</v>
      </c>
      <c r="AK4" s="4">
        <f t="shared" si="6"/>
        <v>0.90861478916276228</v>
      </c>
    </row>
    <row r="5" spans="1:37" x14ac:dyDescent="0.3">
      <c r="A5" t="s">
        <v>41</v>
      </c>
      <c r="B5">
        <v>108</v>
      </c>
      <c r="C5">
        <v>383</v>
      </c>
      <c r="D5">
        <v>343</v>
      </c>
      <c r="E5">
        <v>21</v>
      </c>
      <c r="F5">
        <v>36</v>
      </c>
      <c r="G5">
        <v>87</v>
      </c>
      <c r="H5">
        <v>71</v>
      </c>
      <c r="I5">
        <v>16</v>
      </c>
      <c r="J5">
        <v>0</v>
      </c>
      <c r="K5">
        <v>0</v>
      </c>
      <c r="L5">
        <v>103</v>
      </c>
      <c r="M5">
        <v>58</v>
      </c>
      <c r="N5">
        <v>21</v>
      </c>
      <c r="O5">
        <v>0.30499999999999999</v>
      </c>
      <c r="P5">
        <v>0.3</v>
      </c>
      <c r="Q5">
        <v>0.254</v>
      </c>
      <c r="R5">
        <v>10</v>
      </c>
      <c r="S5">
        <v>13</v>
      </c>
      <c r="T5">
        <v>1</v>
      </c>
      <c r="U5">
        <v>17</v>
      </c>
      <c r="V5">
        <v>0</v>
      </c>
      <c r="W5">
        <v>9</v>
      </c>
      <c r="X5">
        <v>5</v>
      </c>
      <c r="Y5">
        <v>84</v>
      </c>
      <c r="Z5">
        <v>114</v>
      </c>
      <c r="AA5">
        <v>0.73699999999999999</v>
      </c>
      <c r="AB5">
        <v>0.80800000000000005</v>
      </c>
      <c r="AC5">
        <v>0.55400000000000005</v>
      </c>
      <c r="AD5">
        <v>462</v>
      </c>
      <c r="AE5" s="2">
        <f t="shared" si="0"/>
        <v>0.32594594594594595</v>
      </c>
      <c r="AF5" s="2">
        <f t="shared" si="1"/>
        <v>0.29229255151941191</v>
      </c>
      <c r="AG5" s="3">
        <f t="shared" si="2"/>
        <v>-15.509750978564774</v>
      </c>
      <c r="AH5" s="4">
        <f t="shared" si="3"/>
        <v>12.359330304446972</v>
      </c>
      <c r="AI5" s="4">
        <f t="shared" si="4"/>
        <v>-0.30208839161933271</v>
      </c>
      <c r="AJ5" s="7">
        <f t="shared" si="5"/>
        <v>64.187883917158331</v>
      </c>
      <c r="AK5" s="4">
        <f t="shared" si="6"/>
        <v>0.79248319413322466</v>
      </c>
    </row>
    <row r="6" spans="1:37" x14ac:dyDescent="0.3">
      <c r="A6" t="s">
        <v>60</v>
      </c>
      <c r="B6">
        <v>85</v>
      </c>
      <c r="C6">
        <v>349</v>
      </c>
      <c r="D6">
        <v>296</v>
      </c>
      <c r="E6">
        <v>50</v>
      </c>
      <c r="F6">
        <v>47</v>
      </c>
      <c r="G6">
        <v>79</v>
      </c>
      <c r="H6">
        <v>52</v>
      </c>
      <c r="I6">
        <v>17</v>
      </c>
      <c r="J6">
        <v>3</v>
      </c>
      <c r="K6">
        <v>7</v>
      </c>
      <c r="L6">
        <v>123</v>
      </c>
      <c r="M6">
        <v>65</v>
      </c>
      <c r="N6">
        <v>10</v>
      </c>
      <c r="O6">
        <v>0.36699999999999999</v>
      </c>
      <c r="P6">
        <v>0.41599999999999998</v>
      </c>
      <c r="Q6">
        <v>0.26700000000000002</v>
      </c>
      <c r="R6">
        <v>5</v>
      </c>
      <c r="S6">
        <v>0</v>
      </c>
      <c r="T6">
        <v>4</v>
      </c>
      <c r="U6">
        <v>45</v>
      </c>
      <c r="V6">
        <v>1</v>
      </c>
      <c r="W6">
        <v>3</v>
      </c>
      <c r="X6">
        <v>1</v>
      </c>
      <c r="Y6">
        <v>80</v>
      </c>
      <c r="Z6">
        <v>76</v>
      </c>
      <c r="AA6">
        <v>1.0529999999999999</v>
      </c>
      <c r="AB6">
        <v>0.90900000000000003</v>
      </c>
      <c r="AC6">
        <v>0.81599999999999995</v>
      </c>
      <c r="AD6">
        <v>780</v>
      </c>
      <c r="AE6" s="2">
        <f t="shared" si="0"/>
        <v>0.40163793103448281</v>
      </c>
      <c r="AF6" s="2">
        <f t="shared" si="1"/>
        <v>0.36016946094649449</v>
      </c>
      <c r="AG6" s="3">
        <f t="shared" si="2"/>
        <v>12.283596551724163</v>
      </c>
      <c r="AH6" s="4">
        <f t="shared" si="3"/>
        <v>11.262157379248023</v>
      </c>
      <c r="AI6" s="4">
        <f t="shared" si="4"/>
        <v>2.2577616357421095</v>
      </c>
      <c r="AJ6" s="7">
        <f t="shared" si="5"/>
        <v>131.12605277534067</v>
      </c>
      <c r="AK6" s="4">
        <f t="shared" si="6"/>
        <v>0.77379710735383989</v>
      </c>
    </row>
    <row r="7" spans="1:37" x14ac:dyDescent="0.3">
      <c r="A7" t="s">
        <v>70</v>
      </c>
      <c r="B7">
        <v>61</v>
      </c>
      <c r="C7">
        <v>107</v>
      </c>
      <c r="D7">
        <v>98</v>
      </c>
      <c r="E7">
        <v>4</v>
      </c>
      <c r="F7">
        <v>15</v>
      </c>
      <c r="G7">
        <v>21</v>
      </c>
      <c r="H7">
        <v>11</v>
      </c>
      <c r="I7">
        <v>10</v>
      </c>
      <c r="J7">
        <v>0</v>
      </c>
      <c r="K7">
        <v>0</v>
      </c>
      <c r="L7">
        <v>31</v>
      </c>
      <c r="M7">
        <v>29</v>
      </c>
      <c r="N7">
        <v>10</v>
      </c>
      <c r="O7">
        <v>0.26400000000000001</v>
      </c>
      <c r="P7">
        <v>0.316</v>
      </c>
      <c r="Q7">
        <v>0.214</v>
      </c>
      <c r="R7">
        <v>2</v>
      </c>
      <c r="S7">
        <v>1</v>
      </c>
      <c r="T7">
        <v>1</v>
      </c>
      <c r="U7">
        <v>7</v>
      </c>
      <c r="V7">
        <v>0</v>
      </c>
      <c r="W7">
        <v>0</v>
      </c>
      <c r="X7">
        <v>1</v>
      </c>
      <c r="Y7">
        <v>21</v>
      </c>
      <c r="Z7">
        <v>28</v>
      </c>
      <c r="AA7">
        <v>0.75</v>
      </c>
      <c r="AB7">
        <v>0.90900000000000003</v>
      </c>
      <c r="AC7">
        <v>0.6</v>
      </c>
      <c r="AD7">
        <v>265</v>
      </c>
      <c r="AE7" s="2">
        <f t="shared" si="0"/>
        <v>0.30103773584905663</v>
      </c>
      <c r="AF7" s="2">
        <f t="shared" si="1"/>
        <v>0.2699560740342502</v>
      </c>
      <c r="AG7" s="3">
        <f t="shared" si="2"/>
        <v>-6.9981898503578375</v>
      </c>
      <c r="AH7" s="4">
        <f t="shared" si="3"/>
        <v>3.4528677351849244</v>
      </c>
      <c r="AI7" s="4">
        <f t="shared" si="4"/>
        <v>-0.33995480804954514</v>
      </c>
      <c r="AJ7" s="7">
        <f t="shared" si="5"/>
        <v>42.160320873721076</v>
      </c>
      <c r="AK7" s="4">
        <f t="shared" si="6"/>
        <v>0.73788347932369114</v>
      </c>
    </row>
    <row r="8" spans="1:37" x14ac:dyDescent="0.3">
      <c r="A8" t="s">
        <v>33</v>
      </c>
      <c r="B8">
        <v>115</v>
      </c>
      <c r="C8">
        <v>505</v>
      </c>
      <c r="D8">
        <v>463</v>
      </c>
      <c r="E8">
        <v>55</v>
      </c>
      <c r="F8">
        <v>81</v>
      </c>
      <c r="G8">
        <v>162</v>
      </c>
      <c r="H8">
        <v>126</v>
      </c>
      <c r="I8">
        <v>27</v>
      </c>
      <c r="J8">
        <v>4</v>
      </c>
      <c r="K8">
        <v>5</v>
      </c>
      <c r="L8">
        <v>212</v>
      </c>
      <c r="M8">
        <v>35</v>
      </c>
      <c r="N8">
        <v>12</v>
      </c>
      <c r="O8">
        <v>0.39100000000000001</v>
      </c>
      <c r="P8">
        <v>0.45800000000000002</v>
      </c>
      <c r="Q8">
        <v>0.35</v>
      </c>
      <c r="R8">
        <v>16</v>
      </c>
      <c r="S8">
        <v>6</v>
      </c>
      <c r="T8">
        <v>3</v>
      </c>
      <c r="U8">
        <v>32</v>
      </c>
      <c r="V8">
        <v>1</v>
      </c>
      <c r="W8">
        <v>0</v>
      </c>
      <c r="X8">
        <v>2</v>
      </c>
      <c r="Y8">
        <v>133</v>
      </c>
      <c r="Z8">
        <v>136</v>
      </c>
      <c r="AA8">
        <v>0.97799999999999998</v>
      </c>
      <c r="AB8">
        <v>0.85699999999999998</v>
      </c>
      <c r="AC8">
        <v>0.80600000000000005</v>
      </c>
      <c r="AD8">
        <v>937</v>
      </c>
      <c r="AE8" s="2">
        <f t="shared" si="0"/>
        <v>0.44429718875502017</v>
      </c>
      <c r="AF8" s="2">
        <f t="shared" si="1"/>
        <v>0.39842421895206837</v>
      </c>
      <c r="AG8" s="3">
        <f t="shared" si="2"/>
        <v>39.317183769561041</v>
      </c>
      <c r="AH8" s="4">
        <f t="shared" si="3"/>
        <v>16.296244918396138</v>
      </c>
      <c r="AI8" s="4">
        <f t="shared" si="4"/>
        <v>5.3326755257806697</v>
      </c>
      <c r="AJ8" s="7">
        <f t="shared" si="5"/>
        <v>168.85174583679137</v>
      </c>
      <c r="AK8" s="4">
        <f t="shared" si="6"/>
        <v>0.72919942961906714</v>
      </c>
    </row>
    <row r="9" spans="1:37" x14ac:dyDescent="0.3">
      <c r="A9" t="s">
        <v>47</v>
      </c>
      <c r="B9">
        <v>100</v>
      </c>
      <c r="C9">
        <v>394</v>
      </c>
      <c r="D9">
        <v>353</v>
      </c>
      <c r="E9">
        <v>54</v>
      </c>
      <c r="F9">
        <v>55</v>
      </c>
      <c r="G9">
        <v>111</v>
      </c>
      <c r="H9">
        <v>81</v>
      </c>
      <c r="I9">
        <v>21</v>
      </c>
      <c r="J9">
        <v>3</v>
      </c>
      <c r="K9">
        <v>6</v>
      </c>
      <c r="L9">
        <v>156</v>
      </c>
      <c r="M9">
        <v>58</v>
      </c>
      <c r="N9">
        <v>14</v>
      </c>
      <c r="O9">
        <v>0.36699999999999999</v>
      </c>
      <c r="P9">
        <v>0.442</v>
      </c>
      <c r="Q9">
        <v>0.314</v>
      </c>
      <c r="R9">
        <v>13</v>
      </c>
      <c r="S9">
        <v>2</v>
      </c>
      <c r="T9">
        <v>6</v>
      </c>
      <c r="U9">
        <v>29</v>
      </c>
      <c r="V9">
        <v>2</v>
      </c>
      <c r="W9">
        <v>2</v>
      </c>
      <c r="X9">
        <v>3</v>
      </c>
      <c r="Y9">
        <v>83</v>
      </c>
      <c r="Z9">
        <v>107</v>
      </c>
      <c r="AA9">
        <v>0.77600000000000002</v>
      </c>
      <c r="AB9">
        <v>0.82399999999999995</v>
      </c>
      <c r="AC9">
        <v>0.78700000000000003</v>
      </c>
      <c r="AD9">
        <v>860</v>
      </c>
      <c r="AE9" s="2">
        <f t="shared" si="0"/>
        <v>0.41725641025641025</v>
      </c>
      <c r="AF9" s="2">
        <f t="shared" si="1"/>
        <v>0.37417535732106438</v>
      </c>
      <c r="AG9" s="3">
        <f t="shared" si="2"/>
        <v>20.021122192749765</v>
      </c>
      <c r="AH9" s="4">
        <f t="shared" si="3"/>
        <v>12.714298015540749</v>
      </c>
      <c r="AI9" s="4">
        <f t="shared" si="4"/>
        <v>3.1389428468865197</v>
      </c>
      <c r="AJ9" s="7">
        <f t="shared" si="5"/>
        <v>144.93824700227893</v>
      </c>
      <c r="AK9" s="4">
        <f t="shared" si="6"/>
        <v>0.63905276023630075</v>
      </c>
    </row>
    <row r="10" spans="1:37" x14ac:dyDescent="0.3">
      <c r="A10" t="s">
        <v>53</v>
      </c>
      <c r="B10">
        <v>93</v>
      </c>
      <c r="C10">
        <v>381</v>
      </c>
      <c r="D10">
        <v>354</v>
      </c>
      <c r="E10">
        <v>22</v>
      </c>
      <c r="F10">
        <v>54</v>
      </c>
      <c r="G10">
        <v>109</v>
      </c>
      <c r="H10">
        <v>88</v>
      </c>
      <c r="I10">
        <v>20</v>
      </c>
      <c r="J10">
        <v>1</v>
      </c>
      <c r="K10">
        <v>0</v>
      </c>
      <c r="L10">
        <v>131</v>
      </c>
      <c r="M10">
        <v>37</v>
      </c>
      <c r="N10">
        <v>22</v>
      </c>
      <c r="O10">
        <v>0.34899999999999998</v>
      </c>
      <c r="P10">
        <v>0.37</v>
      </c>
      <c r="Q10">
        <v>0.308</v>
      </c>
      <c r="R10">
        <v>4</v>
      </c>
      <c r="S10">
        <v>3</v>
      </c>
      <c r="T10">
        <v>1</v>
      </c>
      <c r="U10">
        <v>20</v>
      </c>
      <c r="V10">
        <v>1</v>
      </c>
      <c r="W10">
        <v>2</v>
      </c>
      <c r="X10">
        <v>6</v>
      </c>
      <c r="Y10">
        <v>110</v>
      </c>
      <c r="Z10">
        <v>99</v>
      </c>
      <c r="AA10">
        <v>1.111</v>
      </c>
      <c r="AB10">
        <v>0.78600000000000003</v>
      </c>
      <c r="AC10">
        <v>0.69</v>
      </c>
      <c r="AD10">
        <v>549</v>
      </c>
      <c r="AE10" s="2">
        <f t="shared" si="0"/>
        <v>0.3823607427055703</v>
      </c>
      <c r="AF10" s="2">
        <f t="shared" si="1"/>
        <v>0.34288261129286357</v>
      </c>
      <c r="AG10" s="3">
        <f t="shared" si="2"/>
        <v>6.0652774535808947</v>
      </c>
      <c r="AH10" s="4">
        <f t="shared" si="3"/>
        <v>12.29479072061174</v>
      </c>
      <c r="AI10" s="4">
        <f t="shared" si="4"/>
        <v>1.7605151941545947</v>
      </c>
      <c r="AJ10" s="7">
        <f t="shared" si="5"/>
        <v>114.07828099392454</v>
      </c>
      <c r="AK10" s="4">
        <f t="shared" si="6"/>
        <v>0.62817681808922388</v>
      </c>
    </row>
    <row r="11" spans="1:37" x14ac:dyDescent="0.3">
      <c r="A11" t="s">
        <v>78</v>
      </c>
      <c r="B11">
        <v>52</v>
      </c>
      <c r="C11">
        <v>220</v>
      </c>
      <c r="D11">
        <v>188</v>
      </c>
      <c r="E11">
        <v>57</v>
      </c>
      <c r="F11">
        <v>43</v>
      </c>
      <c r="G11">
        <v>58</v>
      </c>
      <c r="H11">
        <v>26</v>
      </c>
      <c r="I11">
        <v>14</v>
      </c>
      <c r="J11">
        <v>0</v>
      </c>
      <c r="K11">
        <v>18</v>
      </c>
      <c r="L11">
        <v>126</v>
      </c>
      <c r="M11">
        <v>42</v>
      </c>
      <c r="N11">
        <v>6</v>
      </c>
      <c r="O11">
        <v>0.40899999999999997</v>
      </c>
      <c r="P11">
        <v>0.67</v>
      </c>
      <c r="Q11">
        <v>0.309</v>
      </c>
      <c r="R11">
        <v>4</v>
      </c>
      <c r="S11">
        <v>0</v>
      </c>
      <c r="T11">
        <v>0</v>
      </c>
      <c r="U11">
        <v>26</v>
      </c>
      <c r="V11">
        <v>3</v>
      </c>
      <c r="W11">
        <v>3</v>
      </c>
      <c r="X11">
        <v>0</v>
      </c>
      <c r="Y11">
        <v>27</v>
      </c>
      <c r="Z11">
        <v>61</v>
      </c>
      <c r="AA11">
        <v>0.443</v>
      </c>
      <c r="AB11">
        <v>1</v>
      </c>
      <c r="AC11">
        <v>1.224</v>
      </c>
      <c r="AD11">
        <v>1080</v>
      </c>
      <c r="AE11" s="2">
        <f t="shared" si="0"/>
        <v>0.52410138248847926</v>
      </c>
      <c r="AF11" s="2">
        <f t="shared" si="1"/>
        <v>0.46998875809860091</v>
      </c>
      <c r="AG11" s="3">
        <f t="shared" si="2"/>
        <v>34.685200699189579</v>
      </c>
      <c r="AH11" s="4">
        <f t="shared" si="3"/>
        <v>7.0993542218755454</v>
      </c>
      <c r="AI11" s="4">
        <f t="shared" si="4"/>
        <v>4.0066487292745103</v>
      </c>
      <c r="AJ11" s="7">
        <f t="shared" si="5"/>
        <v>239.42654433722583</v>
      </c>
      <c r="AK11" s="4">
        <f t="shared" si="6"/>
        <v>0.62408840904461205</v>
      </c>
    </row>
    <row r="12" spans="1:37" x14ac:dyDescent="0.3">
      <c r="A12" t="s">
        <v>72</v>
      </c>
      <c r="B12">
        <v>60</v>
      </c>
      <c r="C12">
        <v>152</v>
      </c>
      <c r="D12">
        <v>144</v>
      </c>
      <c r="E12">
        <v>16</v>
      </c>
      <c r="F12">
        <v>15</v>
      </c>
      <c r="G12">
        <v>39</v>
      </c>
      <c r="H12">
        <v>33</v>
      </c>
      <c r="I12">
        <v>6</v>
      </c>
      <c r="J12">
        <v>0</v>
      </c>
      <c r="K12">
        <v>0</v>
      </c>
      <c r="L12">
        <v>45</v>
      </c>
      <c r="M12">
        <v>24</v>
      </c>
      <c r="N12">
        <v>8</v>
      </c>
      <c r="O12">
        <v>0.28399999999999997</v>
      </c>
      <c r="P12">
        <v>0.313</v>
      </c>
      <c r="Q12">
        <v>0.27100000000000002</v>
      </c>
      <c r="R12">
        <v>4</v>
      </c>
      <c r="S12">
        <v>4</v>
      </c>
      <c r="T12">
        <v>1</v>
      </c>
      <c r="U12">
        <v>2</v>
      </c>
      <c r="V12">
        <v>0</v>
      </c>
      <c r="W12">
        <v>1</v>
      </c>
      <c r="X12">
        <v>1</v>
      </c>
      <c r="Y12">
        <v>49</v>
      </c>
      <c r="Z12">
        <v>33</v>
      </c>
      <c r="AA12">
        <v>1.4850000000000001</v>
      </c>
      <c r="AB12">
        <v>0.88900000000000001</v>
      </c>
      <c r="AC12">
        <v>0.50900000000000001</v>
      </c>
      <c r="AD12">
        <v>396</v>
      </c>
      <c r="AE12" s="2">
        <f t="shared" si="0"/>
        <v>0.3196621621621622</v>
      </c>
      <c r="AF12" s="2">
        <f t="shared" si="1"/>
        <v>0.28665755829982131</v>
      </c>
      <c r="AG12" s="3">
        <f t="shared" si="2"/>
        <v>-7.1104410065237564</v>
      </c>
      <c r="AH12" s="4">
        <f t="shared" si="3"/>
        <v>4.9050083714776491</v>
      </c>
      <c r="AI12" s="4">
        <f t="shared" si="4"/>
        <v>-0.21147512236042199</v>
      </c>
      <c r="AJ12" s="7">
        <f t="shared" si="5"/>
        <v>58.630822895503023</v>
      </c>
      <c r="AK12" s="4">
        <f t="shared" si="6"/>
        <v>0.54576695864738234</v>
      </c>
    </row>
    <row r="13" spans="1:37" x14ac:dyDescent="0.3">
      <c r="A13" t="s">
        <v>59</v>
      </c>
      <c r="B13">
        <v>86</v>
      </c>
      <c r="C13">
        <v>294</v>
      </c>
      <c r="D13">
        <v>260</v>
      </c>
      <c r="E13">
        <v>26</v>
      </c>
      <c r="F13">
        <v>31</v>
      </c>
      <c r="G13">
        <v>68</v>
      </c>
      <c r="H13">
        <v>53</v>
      </c>
      <c r="I13">
        <v>14</v>
      </c>
      <c r="J13">
        <v>1</v>
      </c>
      <c r="K13">
        <v>0</v>
      </c>
      <c r="L13">
        <v>84</v>
      </c>
      <c r="M13">
        <v>30</v>
      </c>
      <c r="N13">
        <v>4</v>
      </c>
      <c r="O13">
        <v>0.33300000000000002</v>
      </c>
      <c r="P13">
        <v>0.32300000000000001</v>
      </c>
      <c r="Q13">
        <v>0.26200000000000001</v>
      </c>
      <c r="R13">
        <v>8</v>
      </c>
      <c r="S13">
        <v>3</v>
      </c>
      <c r="T13">
        <v>2</v>
      </c>
      <c r="U13">
        <v>22</v>
      </c>
      <c r="V13">
        <v>1</v>
      </c>
      <c r="W13">
        <v>6</v>
      </c>
      <c r="X13">
        <v>0</v>
      </c>
      <c r="Y13">
        <v>90</v>
      </c>
      <c r="Z13">
        <v>74</v>
      </c>
      <c r="AA13">
        <v>1.216</v>
      </c>
      <c r="AB13">
        <v>1</v>
      </c>
      <c r="AC13">
        <v>0.58499999999999996</v>
      </c>
      <c r="AD13">
        <v>476</v>
      </c>
      <c r="AE13" s="2">
        <f t="shared" si="0"/>
        <v>0.34900000000000003</v>
      </c>
      <c r="AF13" s="2">
        <f t="shared" si="1"/>
        <v>0.31296631158956606</v>
      </c>
      <c r="AG13" s="3">
        <f t="shared" si="2"/>
        <v>-5.1277655172413636</v>
      </c>
      <c r="AH13" s="4">
        <f t="shared" si="3"/>
        <v>9.4873188237791375</v>
      </c>
      <c r="AI13" s="4">
        <f t="shared" si="4"/>
        <v>0.41803002924983185</v>
      </c>
      <c r="AJ13" s="7">
        <f t="shared" si="5"/>
        <v>84.575724998758474</v>
      </c>
      <c r="AK13" s="4">
        <f t="shared" si="6"/>
        <v>0.43547565695661028</v>
      </c>
    </row>
    <row r="14" spans="1:37" x14ac:dyDescent="0.3">
      <c r="A14" t="s">
        <v>36</v>
      </c>
      <c r="B14">
        <v>112</v>
      </c>
      <c r="C14">
        <v>443</v>
      </c>
      <c r="D14">
        <v>401</v>
      </c>
      <c r="E14">
        <v>52</v>
      </c>
      <c r="F14">
        <v>52</v>
      </c>
      <c r="G14">
        <v>105</v>
      </c>
      <c r="H14">
        <v>67</v>
      </c>
      <c r="I14">
        <v>18</v>
      </c>
      <c r="J14">
        <v>10</v>
      </c>
      <c r="K14">
        <v>10</v>
      </c>
      <c r="L14">
        <v>173</v>
      </c>
      <c r="M14">
        <v>73</v>
      </c>
      <c r="N14">
        <v>20</v>
      </c>
      <c r="O14">
        <v>0.312</v>
      </c>
      <c r="P14">
        <v>0.43099999999999999</v>
      </c>
      <c r="Q14">
        <v>0.26200000000000001</v>
      </c>
      <c r="R14">
        <v>5</v>
      </c>
      <c r="S14">
        <v>4</v>
      </c>
      <c r="T14">
        <v>6</v>
      </c>
      <c r="U14">
        <v>28</v>
      </c>
      <c r="V14">
        <v>1</v>
      </c>
      <c r="W14">
        <v>3</v>
      </c>
      <c r="X14">
        <v>6</v>
      </c>
      <c r="Y14">
        <v>101</v>
      </c>
      <c r="Z14">
        <v>128</v>
      </c>
      <c r="AA14">
        <v>0.78900000000000003</v>
      </c>
      <c r="AB14">
        <v>0.76900000000000002</v>
      </c>
      <c r="AC14">
        <v>0.73299999999999998</v>
      </c>
      <c r="AD14">
        <v>895</v>
      </c>
      <c r="AE14" s="2">
        <f t="shared" si="0"/>
        <v>0.37851598173515982</v>
      </c>
      <c r="AF14" s="2">
        <f t="shared" si="1"/>
        <v>0.33943481570589257</v>
      </c>
      <c r="AG14" s="3">
        <f t="shared" si="2"/>
        <v>5.3490488741930413</v>
      </c>
      <c r="AH14" s="4">
        <f t="shared" si="3"/>
        <v>14.295517819503939</v>
      </c>
      <c r="AI14" s="4">
        <f t="shared" si="4"/>
        <v>1.8836835363961084</v>
      </c>
      <c r="AJ14" s="7">
        <f t="shared" si="5"/>
        <v>110.67816856781167</v>
      </c>
      <c r="AK14" s="4">
        <f t="shared" si="6"/>
        <v>0.42292116520676293</v>
      </c>
    </row>
    <row r="15" spans="1:37" x14ac:dyDescent="0.3">
      <c r="A15" t="s">
        <v>45</v>
      </c>
      <c r="B15">
        <v>102</v>
      </c>
      <c r="C15">
        <v>377</v>
      </c>
      <c r="D15">
        <v>332</v>
      </c>
      <c r="E15">
        <v>42</v>
      </c>
      <c r="F15">
        <v>30</v>
      </c>
      <c r="G15">
        <v>92</v>
      </c>
      <c r="H15">
        <v>72</v>
      </c>
      <c r="I15">
        <v>15</v>
      </c>
      <c r="J15">
        <v>1</v>
      </c>
      <c r="K15">
        <v>4</v>
      </c>
      <c r="L15">
        <v>121</v>
      </c>
      <c r="M15">
        <v>56</v>
      </c>
      <c r="N15">
        <v>6</v>
      </c>
      <c r="O15">
        <v>0.35399999999999998</v>
      </c>
      <c r="P15">
        <v>0.36399999999999999</v>
      </c>
      <c r="Q15">
        <v>0.27700000000000002</v>
      </c>
      <c r="R15">
        <v>4</v>
      </c>
      <c r="S15">
        <v>1</v>
      </c>
      <c r="T15">
        <v>3</v>
      </c>
      <c r="U15">
        <v>37</v>
      </c>
      <c r="V15">
        <v>2</v>
      </c>
      <c r="W15">
        <v>2</v>
      </c>
      <c r="X15">
        <v>1</v>
      </c>
      <c r="Y15">
        <v>78</v>
      </c>
      <c r="Z15">
        <v>109</v>
      </c>
      <c r="AA15">
        <v>0.71599999999999997</v>
      </c>
      <c r="AB15">
        <v>0.85699999999999998</v>
      </c>
      <c r="AC15">
        <v>0.68600000000000005</v>
      </c>
      <c r="AD15">
        <v>688</v>
      </c>
      <c r="AE15" s="2">
        <f t="shared" si="0"/>
        <v>0.37767379679144386</v>
      </c>
      <c r="AF15" s="2">
        <f t="shared" si="1"/>
        <v>0.33867958500242251</v>
      </c>
      <c r="AG15" s="3">
        <f t="shared" si="2"/>
        <v>4.2346213903743362</v>
      </c>
      <c r="AH15" s="4">
        <f t="shared" si="3"/>
        <v>12.165711552941275</v>
      </c>
      <c r="AI15" s="4">
        <f t="shared" si="4"/>
        <v>1.5725995710890621</v>
      </c>
      <c r="AJ15" s="7">
        <f t="shared" si="5"/>
        <v>109.93338273736559</v>
      </c>
      <c r="AK15" s="4">
        <f t="shared" si="6"/>
        <v>0.37861478916276231</v>
      </c>
    </row>
    <row r="16" spans="1:37" x14ac:dyDescent="0.3">
      <c r="A16" t="s">
        <v>83</v>
      </c>
      <c r="B16">
        <v>49</v>
      </c>
      <c r="C16">
        <v>208</v>
      </c>
      <c r="D16">
        <v>186</v>
      </c>
      <c r="E16">
        <v>34</v>
      </c>
      <c r="F16">
        <v>27</v>
      </c>
      <c r="G16">
        <v>68</v>
      </c>
      <c r="H16">
        <v>55</v>
      </c>
      <c r="I16">
        <v>9</v>
      </c>
      <c r="J16">
        <v>0</v>
      </c>
      <c r="K16">
        <v>4</v>
      </c>
      <c r="L16">
        <v>89</v>
      </c>
      <c r="M16">
        <v>24</v>
      </c>
      <c r="N16">
        <v>3</v>
      </c>
      <c r="O16">
        <v>0.40600000000000003</v>
      </c>
      <c r="P16">
        <v>0.47799999999999998</v>
      </c>
      <c r="Q16">
        <v>0.36599999999999999</v>
      </c>
      <c r="R16">
        <v>6</v>
      </c>
      <c r="S16">
        <v>1</v>
      </c>
      <c r="T16">
        <v>5</v>
      </c>
      <c r="U16">
        <v>16</v>
      </c>
      <c r="V16">
        <v>0</v>
      </c>
      <c r="W16">
        <v>0</v>
      </c>
      <c r="X16">
        <v>0</v>
      </c>
      <c r="Y16">
        <v>47</v>
      </c>
      <c r="Z16">
        <v>52</v>
      </c>
      <c r="AA16">
        <v>0.90400000000000003</v>
      </c>
      <c r="AB16">
        <v>1</v>
      </c>
      <c r="AC16">
        <v>0.871</v>
      </c>
      <c r="AD16">
        <v>705</v>
      </c>
      <c r="AE16" s="2">
        <f t="shared" si="0"/>
        <v>0.45917874396135272</v>
      </c>
      <c r="AF16" s="2">
        <f t="shared" si="1"/>
        <v>0.41176927752984033</v>
      </c>
      <c r="AG16" s="3">
        <f t="shared" si="2"/>
        <v>19.289371847409647</v>
      </c>
      <c r="AH16" s="4">
        <f t="shared" si="3"/>
        <v>6.7121167188641522</v>
      </c>
      <c r="AI16" s="4">
        <f t="shared" si="4"/>
        <v>2.4932377841551752</v>
      </c>
      <c r="AJ16" s="7">
        <f t="shared" si="5"/>
        <v>182.01224168200753</v>
      </c>
      <c r="AK16" s="4">
        <f t="shared" si="6"/>
        <v>0.33109594622122634</v>
      </c>
    </row>
    <row r="17" spans="1:37" x14ac:dyDescent="0.3">
      <c r="A17" t="s">
        <v>55</v>
      </c>
      <c r="B17">
        <v>90</v>
      </c>
      <c r="C17">
        <v>289</v>
      </c>
      <c r="D17">
        <v>264</v>
      </c>
      <c r="E17">
        <v>22</v>
      </c>
      <c r="F17">
        <v>31</v>
      </c>
      <c r="G17">
        <v>61</v>
      </c>
      <c r="H17">
        <v>51</v>
      </c>
      <c r="I17">
        <v>8</v>
      </c>
      <c r="J17">
        <v>2</v>
      </c>
      <c r="K17">
        <v>0</v>
      </c>
      <c r="L17">
        <v>73</v>
      </c>
      <c r="M17">
        <v>43</v>
      </c>
      <c r="N17">
        <v>5</v>
      </c>
      <c r="O17">
        <v>0.28299999999999997</v>
      </c>
      <c r="P17">
        <v>0.27700000000000002</v>
      </c>
      <c r="Q17">
        <v>0.23100000000000001</v>
      </c>
      <c r="R17">
        <v>11</v>
      </c>
      <c r="S17">
        <v>6</v>
      </c>
      <c r="T17">
        <v>0</v>
      </c>
      <c r="U17">
        <v>19</v>
      </c>
      <c r="V17">
        <v>0</v>
      </c>
      <c r="W17">
        <v>0</v>
      </c>
      <c r="X17">
        <v>1</v>
      </c>
      <c r="Y17">
        <v>96</v>
      </c>
      <c r="Z17">
        <v>64</v>
      </c>
      <c r="AA17">
        <v>1.5</v>
      </c>
      <c r="AB17">
        <v>0.83299999999999996</v>
      </c>
      <c r="AC17">
        <v>0.45100000000000001</v>
      </c>
      <c r="AD17">
        <v>414</v>
      </c>
      <c r="AE17" s="2">
        <f t="shared" si="0"/>
        <v>0.30215547703180212</v>
      </c>
      <c r="AF17" s="2">
        <f t="shared" si="1"/>
        <v>0.27095841023847833</v>
      </c>
      <c r="AG17" s="3">
        <f t="shared" si="2"/>
        <v>-18.578625758498841</v>
      </c>
      <c r="AH17" s="4">
        <f t="shared" si="3"/>
        <v>9.3259698641910571</v>
      </c>
      <c r="AI17" s="4">
        <f t="shared" si="4"/>
        <v>-0.88722117661359046</v>
      </c>
      <c r="AJ17" s="7">
        <f t="shared" si="5"/>
        <v>43.148794725250347</v>
      </c>
      <c r="AK17" s="4">
        <f t="shared" si="6"/>
        <v>0.2606579751476879</v>
      </c>
    </row>
    <row r="18" spans="1:37" x14ac:dyDescent="0.3">
      <c r="A18" t="s">
        <v>92</v>
      </c>
      <c r="B18">
        <v>40</v>
      </c>
      <c r="C18">
        <v>156</v>
      </c>
      <c r="D18">
        <v>147</v>
      </c>
      <c r="E18">
        <v>11</v>
      </c>
      <c r="F18">
        <v>19</v>
      </c>
      <c r="G18">
        <v>39</v>
      </c>
      <c r="H18">
        <v>34</v>
      </c>
      <c r="I18">
        <v>4</v>
      </c>
      <c r="J18">
        <v>1</v>
      </c>
      <c r="K18">
        <v>0</v>
      </c>
      <c r="L18">
        <v>45</v>
      </c>
      <c r="M18">
        <v>30</v>
      </c>
      <c r="N18">
        <v>5</v>
      </c>
      <c r="O18">
        <v>0.29399999999999998</v>
      </c>
      <c r="P18">
        <v>0.30599999999999999</v>
      </c>
      <c r="Q18">
        <v>0.26500000000000001</v>
      </c>
      <c r="R18">
        <v>3</v>
      </c>
      <c r="S18">
        <v>3</v>
      </c>
      <c r="T18">
        <v>0</v>
      </c>
      <c r="U18">
        <v>6</v>
      </c>
      <c r="V18">
        <v>0</v>
      </c>
      <c r="W18">
        <v>0</v>
      </c>
      <c r="X18">
        <v>1</v>
      </c>
      <c r="Y18">
        <v>52</v>
      </c>
      <c r="Z18">
        <v>26</v>
      </c>
      <c r="AA18">
        <v>2</v>
      </c>
      <c r="AB18">
        <v>0.83299999999999996</v>
      </c>
      <c r="AC18">
        <v>0.5</v>
      </c>
      <c r="AD18">
        <v>365</v>
      </c>
      <c r="AE18" s="2">
        <f t="shared" si="0"/>
        <v>0.32385620915032687</v>
      </c>
      <c r="AF18" s="2">
        <f t="shared" si="1"/>
        <v>0.29041857668526322</v>
      </c>
      <c r="AG18" s="3">
        <f t="shared" si="2"/>
        <v>-6.6432865449627991</v>
      </c>
      <c r="AH18" s="4">
        <f t="shared" si="3"/>
        <v>5.0340875391481141</v>
      </c>
      <c r="AI18" s="4">
        <f t="shared" si="4"/>
        <v>-0.15430331049300694</v>
      </c>
      <c r="AJ18" s="7">
        <f t="shared" si="5"/>
        <v>62.339826235348504</v>
      </c>
      <c r="AK18" s="4">
        <f t="shared" si="6"/>
        <v>0.24751884294153592</v>
      </c>
    </row>
    <row r="19" spans="1:37" x14ac:dyDescent="0.3">
      <c r="A19" t="s">
        <v>86</v>
      </c>
      <c r="B19">
        <v>44</v>
      </c>
      <c r="C19">
        <v>113</v>
      </c>
      <c r="D19">
        <v>94</v>
      </c>
      <c r="E19">
        <v>11</v>
      </c>
      <c r="F19">
        <v>9</v>
      </c>
      <c r="G19">
        <v>22</v>
      </c>
      <c r="H19">
        <v>18</v>
      </c>
      <c r="I19">
        <v>4</v>
      </c>
      <c r="J19">
        <v>0</v>
      </c>
      <c r="K19">
        <v>0</v>
      </c>
      <c r="L19">
        <v>26</v>
      </c>
      <c r="M19">
        <v>15</v>
      </c>
      <c r="N19">
        <v>2</v>
      </c>
      <c r="O19">
        <v>0.32700000000000001</v>
      </c>
      <c r="P19">
        <v>0.27700000000000002</v>
      </c>
      <c r="Q19">
        <v>0.23400000000000001</v>
      </c>
      <c r="R19">
        <v>3</v>
      </c>
      <c r="S19">
        <v>3</v>
      </c>
      <c r="T19">
        <v>2</v>
      </c>
      <c r="U19">
        <v>9</v>
      </c>
      <c r="V19">
        <v>0</v>
      </c>
      <c r="W19">
        <v>5</v>
      </c>
      <c r="X19">
        <v>0</v>
      </c>
      <c r="Y19">
        <v>41</v>
      </c>
      <c r="Z19">
        <v>18</v>
      </c>
      <c r="AA19">
        <v>2.278</v>
      </c>
      <c r="AB19">
        <v>1</v>
      </c>
      <c r="AC19">
        <v>0.56000000000000005</v>
      </c>
      <c r="AD19">
        <v>315</v>
      </c>
      <c r="AE19" s="2">
        <f t="shared" si="0"/>
        <v>0.32636363636363636</v>
      </c>
      <c r="AF19" s="2">
        <f t="shared" si="1"/>
        <v>0.2926671160735978</v>
      </c>
      <c r="AG19" s="3">
        <f t="shared" si="2"/>
        <v>-4.5287849529780573</v>
      </c>
      <c r="AH19" s="4">
        <f t="shared" si="3"/>
        <v>3.646486486690621</v>
      </c>
      <c r="AI19" s="4">
        <f t="shared" si="4"/>
        <v>-8.4602074509814926E-2</v>
      </c>
      <c r="AJ19" s="7">
        <f t="shared" si="5"/>
        <v>64.557268227493196</v>
      </c>
      <c r="AK19" s="4">
        <f t="shared" si="6"/>
        <v>0.21401507435322875</v>
      </c>
    </row>
    <row r="20" spans="1:37" x14ac:dyDescent="0.3">
      <c r="A20" t="s">
        <v>95</v>
      </c>
      <c r="B20">
        <v>23</v>
      </c>
      <c r="C20">
        <v>55</v>
      </c>
      <c r="D20">
        <v>46</v>
      </c>
      <c r="E20">
        <v>5</v>
      </c>
      <c r="F20">
        <v>5</v>
      </c>
      <c r="G20">
        <v>11</v>
      </c>
      <c r="H20">
        <v>10</v>
      </c>
      <c r="I20">
        <v>1</v>
      </c>
      <c r="J20">
        <v>0</v>
      </c>
      <c r="K20">
        <v>0</v>
      </c>
      <c r="L20">
        <v>12</v>
      </c>
      <c r="M20">
        <v>16</v>
      </c>
      <c r="N20">
        <v>2</v>
      </c>
      <c r="O20">
        <v>0.32700000000000001</v>
      </c>
      <c r="P20">
        <v>0.26100000000000001</v>
      </c>
      <c r="Q20">
        <v>0.23899999999999999</v>
      </c>
      <c r="R20">
        <v>1</v>
      </c>
      <c r="S20">
        <v>0</v>
      </c>
      <c r="T20">
        <v>2</v>
      </c>
      <c r="U20">
        <v>7</v>
      </c>
      <c r="V20">
        <v>0</v>
      </c>
      <c r="W20">
        <v>0</v>
      </c>
      <c r="X20">
        <v>0</v>
      </c>
      <c r="Y20">
        <v>9</v>
      </c>
      <c r="Z20">
        <v>12</v>
      </c>
      <c r="AA20">
        <v>0.75</v>
      </c>
      <c r="AB20">
        <v>1</v>
      </c>
      <c r="AC20">
        <v>0.58299999999999996</v>
      </c>
      <c r="AD20">
        <v>276</v>
      </c>
      <c r="AE20" s="2">
        <f t="shared" si="0"/>
        <v>0.31963636363636361</v>
      </c>
      <c r="AF20" s="2">
        <f t="shared" si="1"/>
        <v>0.28663442343029799</v>
      </c>
      <c r="AG20" s="3">
        <f t="shared" si="2"/>
        <v>-2.5742758620689674</v>
      </c>
      <c r="AH20" s="4">
        <f t="shared" si="3"/>
        <v>1.7748385554688864</v>
      </c>
      <c r="AI20" s="4">
        <f t="shared" si="4"/>
        <v>-7.6656661167618892E-2</v>
      </c>
      <c r="AJ20" s="7">
        <f t="shared" si="5"/>
        <v>58.608007982217572</v>
      </c>
      <c r="AK20" s="4">
        <f t="shared" si="6"/>
        <v>0.20744550825015279</v>
      </c>
    </row>
    <row r="21" spans="1:37" x14ac:dyDescent="0.3">
      <c r="A21" t="s">
        <v>81</v>
      </c>
      <c r="B21">
        <v>51</v>
      </c>
      <c r="C21">
        <v>171</v>
      </c>
      <c r="D21">
        <v>157</v>
      </c>
      <c r="E21">
        <v>15</v>
      </c>
      <c r="F21">
        <v>19</v>
      </c>
      <c r="G21">
        <v>50</v>
      </c>
      <c r="H21">
        <v>43</v>
      </c>
      <c r="I21">
        <v>5</v>
      </c>
      <c r="J21">
        <v>2</v>
      </c>
      <c r="K21">
        <v>0</v>
      </c>
      <c r="L21">
        <v>59</v>
      </c>
      <c r="M21">
        <v>22</v>
      </c>
      <c r="N21">
        <v>7</v>
      </c>
      <c r="O21">
        <v>0.33900000000000002</v>
      </c>
      <c r="P21">
        <v>0.376</v>
      </c>
      <c r="Q21">
        <v>0.318</v>
      </c>
      <c r="R21">
        <v>4</v>
      </c>
      <c r="S21">
        <v>6</v>
      </c>
      <c r="T21">
        <v>2</v>
      </c>
      <c r="U21">
        <v>5</v>
      </c>
      <c r="V21">
        <v>0</v>
      </c>
      <c r="W21">
        <v>1</v>
      </c>
      <c r="X21">
        <v>2</v>
      </c>
      <c r="Y21">
        <v>42</v>
      </c>
      <c r="Z21">
        <v>45</v>
      </c>
      <c r="AA21">
        <v>0.93300000000000005</v>
      </c>
      <c r="AB21">
        <v>0.77800000000000002</v>
      </c>
      <c r="AC21">
        <v>0.63700000000000001</v>
      </c>
      <c r="AD21">
        <v>452</v>
      </c>
      <c r="AE21" s="2">
        <f t="shared" si="0"/>
        <v>0.38066666666666671</v>
      </c>
      <c r="AF21" s="2">
        <f t="shared" si="1"/>
        <v>0.34136344587897272</v>
      </c>
      <c r="AG21" s="3">
        <f t="shared" si="2"/>
        <v>2.4325241379310429</v>
      </c>
      <c r="AH21" s="4">
        <f t="shared" si="3"/>
        <v>5.5181344179123553</v>
      </c>
      <c r="AI21" s="4">
        <f t="shared" si="4"/>
        <v>0.76237490287603715</v>
      </c>
      <c r="AJ21" s="7">
        <f t="shared" si="5"/>
        <v>112.58012570287113</v>
      </c>
      <c r="AK21" s="4">
        <f t="shared" si="6"/>
        <v>0.18146058260338155</v>
      </c>
    </row>
    <row r="22" spans="1:37" x14ac:dyDescent="0.3">
      <c r="A22" t="s">
        <v>50</v>
      </c>
      <c r="B22">
        <v>98</v>
      </c>
      <c r="C22">
        <v>368</v>
      </c>
      <c r="D22">
        <v>332</v>
      </c>
      <c r="E22">
        <v>32</v>
      </c>
      <c r="F22">
        <v>29</v>
      </c>
      <c r="G22">
        <v>104</v>
      </c>
      <c r="H22">
        <v>89</v>
      </c>
      <c r="I22">
        <v>14</v>
      </c>
      <c r="J22">
        <v>1</v>
      </c>
      <c r="K22">
        <v>0</v>
      </c>
      <c r="L22">
        <v>120</v>
      </c>
      <c r="M22">
        <v>53</v>
      </c>
      <c r="N22">
        <v>12</v>
      </c>
      <c r="O22">
        <v>0.35299999999999998</v>
      </c>
      <c r="P22">
        <v>0.36099999999999999</v>
      </c>
      <c r="Q22">
        <v>0.313</v>
      </c>
      <c r="R22">
        <v>7</v>
      </c>
      <c r="S22">
        <v>11</v>
      </c>
      <c r="T22">
        <v>3</v>
      </c>
      <c r="U22">
        <v>18</v>
      </c>
      <c r="V22">
        <v>1</v>
      </c>
      <c r="W22">
        <v>3</v>
      </c>
      <c r="X22">
        <v>4</v>
      </c>
      <c r="Y22">
        <v>112</v>
      </c>
      <c r="Z22">
        <v>66</v>
      </c>
      <c r="AA22">
        <v>1.6970000000000001</v>
      </c>
      <c r="AB22">
        <v>0.75</v>
      </c>
      <c r="AC22">
        <v>0.64400000000000002</v>
      </c>
      <c r="AD22">
        <v>593</v>
      </c>
      <c r="AE22" s="2">
        <f t="shared" si="0"/>
        <v>0.38117977528089886</v>
      </c>
      <c r="AF22" s="2">
        <f t="shared" si="1"/>
        <v>0.34182357685444853</v>
      </c>
      <c r="AG22" s="3">
        <f t="shared" si="2"/>
        <v>5.4237297171638748</v>
      </c>
      <c r="AH22" s="4">
        <f t="shared" si="3"/>
        <v>11.87528342568273</v>
      </c>
      <c r="AI22" s="4">
        <f t="shared" si="4"/>
        <v>1.6587724616769137</v>
      </c>
      <c r="AJ22" s="7">
        <f t="shared" si="5"/>
        <v>113.03389304721918</v>
      </c>
      <c r="AK22" s="4">
        <f t="shared" si="6"/>
        <v>0.16817681808922394</v>
      </c>
    </row>
    <row r="23" spans="1:37" x14ac:dyDescent="0.3">
      <c r="A23" t="s">
        <v>30</v>
      </c>
      <c r="B23">
        <v>119</v>
      </c>
      <c r="C23">
        <v>520</v>
      </c>
      <c r="D23">
        <v>465</v>
      </c>
      <c r="E23">
        <v>88</v>
      </c>
      <c r="F23">
        <v>81</v>
      </c>
      <c r="G23">
        <v>161</v>
      </c>
      <c r="H23">
        <v>114</v>
      </c>
      <c r="I23">
        <v>32</v>
      </c>
      <c r="J23">
        <v>1</v>
      </c>
      <c r="K23">
        <v>14</v>
      </c>
      <c r="L23">
        <v>237</v>
      </c>
      <c r="M23">
        <v>33</v>
      </c>
      <c r="N23">
        <v>1</v>
      </c>
      <c r="O23">
        <v>0.39800000000000002</v>
      </c>
      <c r="P23">
        <v>0.51</v>
      </c>
      <c r="Q23">
        <v>0.34599999999999997</v>
      </c>
      <c r="R23">
        <v>13</v>
      </c>
      <c r="S23">
        <v>2</v>
      </c>
      <c r="T23">
        <v>8</v>
      </c>
      <c r="U23">
        <v>40</v>
      </c>
      <c r="V23">
        <v>4</v>
      </c>
      <c r="W23">
        <v>1</v>
      </c>
      <c r="X23">
        <v>0</v>
      </c>
      <c r="Y23">
        <v>154</v>
      </c>
      <c r="Z23">
        <v>124</v>
      </c>
      <c r="AA23">
        <v>1.242</v>
      </c>
      <c r="AB23">
        <v>1</v>
      </c>
      <c r="AC23">
        <v>0.89300000000000002</v>
      </c>
      <c r="AD23">
        <v>1303</v>
      </c>
      <c r="AE23" s="2">
        <f t="shared" si="0"/>
        <v>0.46303501945525294</v>
      </c>
      <c r="AF23" s="2">
        <f t="shared" si="1"/>
        <v>0.41522739878427922</v>
      </c>
      <c r="AG23" s="3">
        <f t="shared" si="2"/>
        <v>50.228692875352209</v>
      </c>
      <c r="AH23" s="4">
        <f t="shared" si="3"/>
        <v>16.78029179716038</v>
      </c>
      <c r="AI23" s="4">
        <f t="shared" si="4"/>
        <v>6.4253756871476524</v>
      </c>
      <c r="AJ23" s="7">
        <f t="shared" si="5"/>
        <v>185.42253697116428</v>
      </c>
      <c r="AK23" s="4">
        <f t="shared" si="6"/>
        <v>0.16788551639845178</v>
      </c>
    </row>
    <row r="24" spans="1:37" x14ac:dyDescent="0.3">
      <c r="A24" t="s">
        <v>65</v>
      </c>
      <c r="B24">
        <v>80</v>
      </c>
      <c r="C24">
        <v>305</v>
      </c>
      <c r="D24">
        <v>282</v>
      </c>
      <c r="E24">
        <v>45</v>
      </c>
      <c r="F24">
        <v>34</v>
      </c>
      <c r="G24">
        <v>90</v>
      </c>
      <c r="H24">
        <v>64</v>
      </c>
      <c r="I24">
        <v>17</v>
      </c>
      <c r="J24">
        <v>1</v>
      </c>
      <c r="K24">
        <v>8</v>
      </c>
      <c r="L24">
        <v>133</v>
      </c>
      <c r="M24">
        <v>60</v>
      </c>
      <c r="N24">
        <v>1</v>
      </c>
      <c r="O24">
        <v>0.34599999999999997</v>
      </c>
      <c r="P24">
        <v>0.47199999999999998</v>
      </c>
      <c r="Q24">
        <v>0.31900000000000001</v>
      </c>
      <c r="R24">
        <v>10</v>
      </c>
      <c r="S24">
        <v>4</v>
      </c>
      <c r="T24">
        <v>5</v>
      </c>
      <c r="U24">
        <v>13</v>
      </c>
      <c r="V24">
        <v>0</v>
      </c>
      <c r="W24">
        <v>1</v>
      </c>
      <c r="X24">
        <v>0</v>
      </c>
      <c r="Y24">
        <v>79</v>
      </c>
      <c r="Z24">
        <v>58</v>
      </c>
      <c r="AA24">
        <v>1.3620000000000001</v>
      </c>
      <c r="AB24">
        <v>1</v>
      </c>
      <c r="AC24">
        <v>0.73299999999999998</v>
      </c>
      <c r="AD24">
        <v>837</v>
      </c>
      <c r="AE24" s="2">
        <f t="shared" si="0"/>
        <v>0.42119601328903655</v>
      </c>
      <c r="AF24" s="2">
        <f t="shared" si="1"/>
        <v>0.37770820267994154</v>
      </c>
      <c r="AG24" s="3">
        <f t="shared" si="2"/>
        <v>16.700163363500973</v>
      </c>
      <c r="AH24" s="4">
        <f t="shared" si="3"/>
        <v>9.8422865348729154</v>
      </c>
      <c r="AI24" s="4">
        <f t="shared" si="4"/>
        <v>2.5451096310119854</v>
      </c>
      <c r="AJ24" s="7">
        <f t="shared" si="5"/>
        <v>148.42223295830436</v>
      </c>
      <c r="AK24" s="4">
        <f t="shared" si="6"/>
        <v>0.1341617437359951</v>
      </c>
    </row>
    <row r="25" spans="1:37" x14ac:dyDescent="0.3">
      <c r="A25" t="s">
        <v>80</v>
      </c>
      <c r="B25">
        <v>51</v>
      </c>
      <c r="C25">
        <v>148</v>
      </c>
      <c r="D25">
        <v>132</v>
      </c>
      <c r="E25">
        <v>10</v>
      </c>
      <c r="F25">
        <v>21</v>
      </c>
      <c r="G25">
        <v>30</v>
      </c>
      <c r="H25">
        <v>24</v>
      </c>
      <c r="I25">
        <v>4</v>
      </c>
      <c r="J25">
        <v>1</v>
      </c>
      <c r="K25">
        <v>1</v>
      </c>
      <c r="L25">
        <v>39</v>
      </c>
      <c r="M25">
        <v>43</v>
      </c>
      <c r="N25">
        <v>1</v>
      </c>
      <c r="O25">
        <v>0.311</v>
      </c>
      <c r="P25">
        <v>0.29499999999999998</v>
      </c>
      <c r="Q25">
        <v>0.22700000000000001</v>
      </c>
      <c r="R25">
        <v>3</v>
      </c>
      <c r="S25">
        <v>0</v>
      </c>
      <c r="T25">
        <v>0</v>
      </c>
      <c r="U25">
        <v>13</v>
      </c>
      <c r="V25">
        <v>0</v>
      </c>
      <c r="W25">
        <v>3</v>
      </c>
      <c r="X25">
        <v>0</v>
      </c>
      <c r="Y25">
        <v>28</v>
      </c>
      <c r="Z25">
        <v>31</v>
      </c>
      <c r="AA25">
        <v>0.90300000000000002</v>
      </c>
      <c r="AB25">
        <v>1</v>
      </c>
      <c r="AC25">
        <v>0.53300000000000003</v>
      </c>
      <c r="AD25">
        <v>336</v>
      </c>
      <c r="AE25" s="2">
        <f t="shared" si="0"/>
        <v>0.32608108108108114</v>
      </c>
      <c r="AF25" s="2">
        <f t="shared" si="1"/>
        <v>0.29241373416929561</v>
      </c>
      <c r="AG25" s="3">
        <f t="shared" si="2"/>
        <v>-5.9733241379310309</v>
      </c>
      <c r="AH25" s="4">
        <f t="shared" si="3"/>
        <v>4.775929203807185</v>
      </c>
      <c r="AI25" s="4">
        <f t="shared" si="4"/>
        <v>-0.11481613003441199</v>
      </c>
      <c r="AJ25" s="7">
        <f t="shared" si="5"/>
        <v>64.307390605796115</v>
      </c>
      <c r="AK25" s="4">
        <f t="shared" si="6"/>
        <v>0.11751884294153594</v>
      </c>
    </row>
    <row r="26" spans="1:37" x14ac:dyDescent="0.3">
      <c r="A26" t="s">
        <v>76</v>
      </c>
      <c r="B26">
        <v>54</v>
      </c>
      <c r="C26">
        <v>152</v>
      </c>
      <c r="D26">
        <v>147</v>
      </c>
      <c r="E26">
        <v>11</v>
      </c>
      <c r="F26">
        <v>17</v>
      </c>
      <c r="G26">
        <v>37</v>
      </c>
      <c r="H26">
        <v>30</v>
      </c>
      <c r="I26">
        <v>6</v>
      </c>
      <c r="J26">
        <v>0</v>
      </c>
      <c r="K26">
        <v>1</v>
      </c>
      <c r="L26">
        <v>46</v>
      </c>
      <c r="M26">
        <v>31</v>
      </c>
      <c r="N26">
        <v>1</v>
      </c>
      <c r="O26">
        <v>0.27200000000000002</v>
      </c>
      <c r="P26">
        <v>0.313</v>
      </c>
      <c r="Q26">
        <v>0.252</v>
      </c>
      <c r="R26">
        <v>8</v>
      </c>
      <c r="S26">
        <v>1</v>
      </c>
      <c r="T26">
        <v>0</v>
      </c>
      <c r="U26">
        <v>4</v>
      </c>
      <c r="V26">
        <v>0</v>
      </c>
      <c r="W26">
        <v>0</v>
      </c>
      <c r="X26">
        <v>0</v>
      </c>
      <c r="Y26">
        <v>40</v>
      </c>
      <c r="Z26">
        <v>39</v>
      </c>
      <c r="AA26">
        <v>1.026</v>
      </c>
      <c r="AB26">
        <v>1</v>
      </c>
      <c r="AC26">
        <v>0.432</v>
      </c>
      <c r="AD26">
        <v>373</v>
      </c>
      <c r="AE26" s="2">
        <f t="shared" si="0"/>
        <v>0.31225165562913909</v>
      </c>
      <c r="AF26" s="2">
        <f t="shared" si="1"/>
        <v>0.28001217464179656</v>
      </c>
      <c r="AG26" s="3">
        <f t="shared" si="2"/>
        <v>-8.2368379995432761</v>
      </c>
      <c r="AH26" s="4">
        <f t="shared" si="3"/>
        <v>4.9050083714776491</v>
      </c>
      <c r="AI26" s="4">
        <f t="shared" si="4"/>
        <v>-0.31948338257202186</v>
      </c>
      <c r="AJ26" s="7">
        <f t="shared" si="5"/>
        <v>52.077345178516978</v>
      </c>
      <c r="AK26" s="4">
        <f t="shared" si="6"/>
        <v>0.11489101650030556</v>
      </c>
    </row>
    <row r="27" spans="1:37" x14ac:dyDescent="0.3">
      <c r="A27" t="s">
        <v>94</v>
      </c>
      <c r="B27">
        <v>26</v>
      </c>
      <c r="C27">
        <v>98</v>
      </c>
      <c r="D27">
        <v>85</v>
      </c>
      <c r="E27">
        <v>8</v>
      </c>
      <c r="F27">
        <v>10</v>
      </c>
      <c r="G27">
        <v>21</v>
      </c>
      <c r="H27">
        <v>14</v>
      </c>
      <c r="I27">
        <v>5</v>
      </c>
      <c r="J27">
        <v>0</v>
      </c>
      <c r="K27">
        <v>2</v>
      </c>
      <c r="L27">
        <v>32</v>
      </c>
      <c r="M27">
        <v>17</v>
      </c>
      <c r="N27">
        <v>1</v>
      </c>
      <c r="O27">
        <v>0.34699999999999998</v>
      </c>
      <c r="P27">
        <v>0.376</v>
      </c>
      <c r="Q27">
        <v>0.247</v>
      </c>
      <c r="R27">
        <v>4</v>
      </c>
      <c r="S27">
        <v>0</v>
      </c>
      <c r="T27">
        <v>0</v>
      </c>
      <c r="U27">
        <v>11</v>
      </c>
      <c r="V27">
        <v>0</v>
      </c>
      <c r="W27">
        <v>2</v>
      </c>
      <c r="X27">
        <v>0</v>
      </c>
      <c r="Y27">
        <v>18</v>
      </c>
      <c r="Z27">
        <v>29</v>
      </c>
      <c r="AA27">
        <v>0.621</v>
      </c>
      <c r="AB27">
        <v>1</v>
      </c>
      <c r="AC27">
        <v>0.67600000000000005</v>
      </c>
      <c r="AD27">
        <v>359</v>
      </c>
      <c r="AE27" s="2">
        <f t="shared" si="0"/>
        <v>0.37816326530612249</v>
      </c>
      <c r="AF27" s="2">
        <f t="shared" si="1"/>
        <v>0.33911851668058351</v>
      </c>
      <c r="AG27" s="3">
        <f t="shared" si="2"/>
        <v>1.14874482758621</v>
      </c>
      <c r="AH27" s="4">
        <f t="shared" si="3"/>
        <v>3.162439607926379</v>
      </c>
      <c r="AI27" s="4">
        <f t="shared" si="4"/>
        <v>0.41339202183308177</v>
      </c>
      <c r="AJ27" s="7">
        <f t="shared" si="5"/>
        <v>110.36624397159002</v>
      </c>
      <c r="AK27" s="4">
        <f t="shared" si="6"/>
        <v>0.11182521898553677</v>
      </c>
    </row>
    <row r="28" spans="1:37" x14ac:dyDescent="0.3">
      <c r="A28" t="s">
        <v>89</v>
      </c>
      <c r="B28">
        <v>41</v>
      </c>
      <c r="C28">
        <v>90</v>
      </c>
      <c r="D28">
        <v>79</v>
      </c>
      <c r="E28">
        <v>11</v>
      </c>
      <c r="F28">
        <v>12</v>
      </c>
      <c r="G28">
        <v>21</v>
      </c>
      <c r="H28">
        <v>14</v>
      </c>
      <c r="I28">
        <v>5</v>
      </c>
      <c r="J28">
        <v>1</v>
      </c>
      <c r="K28">
        <v>1</v>
      </c>
      <c r="L28">
        <v>31</v>
      </c>
      <c r="M28">
        <v>16</v>
      </c>
      <c r="N28">
        <v>1</v>
      </c>
      <c r="O28">
        <v>0.33</v>
      </c>
      <c r="P28">
        <v>0.39200000000000002</v>
      </c>
      <c r="Q28">
        <v>0.26600000000000001</v>
      </c>
      <c r="R28">
        <v>3</v>
      </c>
      <c r="S28">
        <v>2</v>
      </c>
      <c r="T28">
        <v>1</v>
      </c>
      <c r="U28">
        <v>8</v>
      </c>
      <c r="V28">
        <v>0</v>
      </c>
      <c r="W28">
        <v>0</v>
      </c>
      <c r="X28">
        <v>0</v>
      </c>
      <c r="Y28">
        <v>22</v>
      </c>
      <c r="Z28">
        <v>21</v>
      </c>
      <c r="AA28">
        <v>1.048</v>
      </c>
      <c r="AB28">
        <v>1</v>
      </c>
      <c r="AC28">
        <v>0.65600000000000003</v>
      </c>
      <c r="AD28">
        <v>372</v>
      </c>
      <c r="AE28" s="2">
        <f t="shared" si="0"/>
        <v>0.37375000000000003</v>
      </c>
      <c r="AF28" s="2">
        <f t="shared" si="1"/>
        <v>0.33516091391576019</v>
      </c>
      <c r="AG28" s="3">
        <f t="shared" si="2"/>
        <v>0.65777586206896854</v>
      </c>
      <c r="AH28" s="4">
        <f t="shared" si="3"/>
        <v>2.9042812725854503</v>
      </c>
      <c r="AI28" s="4">
        <f t="shared" si="4"/>
        <v>0.34155950013413539</v>
      </c>
      <c r="AJ28" s="7">
        <f t="shared" si="5"/>
        <v>106.46337502276228</v>
      </c>
      <c r="AK28" s="4">
        <f t="shared" si="6"/>
        <v>0.10963536361784477</v>
      </c>
    </row>
    <row r="29" spans="1:37" x14ac:dyDescent="0.3">
      <c r="A29" t="s">
        <v>114</v>
      </c>
      <c r="B29">
        <v>12</v>
      </c>
      <c r="C29">
        <v>27</v>
      </c>
      <c r="D29">
        <v>23</v>
      </c>
      <c r="E29">
        <v>1</v>
      </c>
      <c r="F29">
        <v>3</v>
      </c>
      <c r="G29">
        <v>7</v>
      </c>
      <c r="H29">
        <v>4</v>
      </c>
      <c r="I29">
        <v>3</v>
      </c>
      <c r="J29">
        <v>0</v>
      </c>
      <c r="K29">
        <v>0</v>
      </c>
      <c r="L29">
        <v>10</v>
      </c>
      <c r="M29">
        <v>4</v>
      </c>
      <c r="N29">
        <v>1</v>
      </c>
      <c r="O29">
        <v>0.40699999999999997</v>
      </c>
      <c r="P29">
        <v>0.435</v>
      </c>
      <c r="Q29">
        <v>0.30399999999999999</v>
      </c>
      <c r="R29">
        <v>1</v>
      </c>
      <c r="S29">
        <v>0</v>
      </c>
      <c r="T29">
        <v>0</v>
      </c>
      <c r="U29">
        <v>2</v>
      </c>
      <c r="V29">
        <v>0</v>
      </c>
      <c r="W29">
        <v>2</v>
      </c>
      <c r="X29">
        <v>0</v>
      </c>
      <c r="Y29">
        <v>8</v>
      </c>
      <c r="Z29">
        <v>4</v>
      </c>
      <c r="AA29">
        <v>2</v>
      </c>
      <c r="AB29">
        <v>1</v>
      </c>
      <c r="AC29">
        <v>0.88200000000000001</v>
      </c>
      <c r="AD29">
        <v>319</v>
      </c>
      <c r="AE29" s="2">
        <f t="shared" si="0"/>
        <v>0.43444444444444447</v>
      </c>
      <c r="AF29" s="2">
        <f t="shared" si="1"/>
        <v>0.38958875463712295</v>
      </c>
      <c r="AG29" s="3">
        <f t="shared" si="2"/>
        <v>1.8360827586206903</v>
      </c>
      <c r="AH29" s="4">
        <f t="shared" si="3"/>
        <v>0.87128438177563505</v>
      </c>
      <c r="AI29" s="4">
        <f t="shared" si="4"/>
        <v>0.25960475427440521</v>
      </c>
      <c r="AJ29" s="7">
        <f t="shared" si="5"/>
        <v>160.13847637231154</v>
      </c>
      <c r="AK29" s="4">
        <f t="shared" si="6"/>
        <v>0.10350376858830719</v>
      </c>
    </row>
    <row r="30" spans="1:37" x14ac:dyDescent="0.3">
      <c r="A30" t="s">
        <v>105</v>
      </c>
      <c r="B30">
        <v>18</v>
      </c>
      <c r="C30">
        <v>28</v>
      </c>
      <c r="D30">
        <v>26</v>
      </c>
      <c r="E30">
        <v>3</v>
      </c>
      <c r="F30">
        <v>4</v>
      </c>
      <c r="G30">
        <v>5</v>
      </c>
      <c r="H30">
        <v>3</v>
      </c>
      <c r="I30">
        <v>2</v>
      </c>
      <c r="J30">
        <v>0</v>
      </c>
      <c r="K30">
        <v>0</v>
      </c>
      <c r="L30">
        <v>7</v>
      </c>
      <c r="M30">
        <v>10</v>
      </c>
      <c r="N30">
        <v>1</v>
      </c>
      <c r="O30">
        <v>0.222</v>
      </c>
      <c r="P30">
        <v>0.26900000000000002</v>
      </c>
      <c r="Q30">
        <v>0.192</v>
      </c>
      <c r="R30">
        <v>1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8</v>
      </c>
      <c r="Z30">
        <v>3</v>
      </c>
      <c r="AA30">
        <v>2.6669999999999998</v>
      </c>
      <c r="AB30">
        <v>1</v>
      </c>
      <c r="AC30">
        <v>0.40899999999999997</v>
      </c>
      <c r="AD30">
        <v>214</v>
      </c>
      <c r="AE30" s="2">
        <f t="shared" si="0"/>
        <v>0.25814814814814818</v>
      </c>
      <c r="AF30" s="2">
        <f t="shared" si="1"/>
        <v>0.23149476724814555</v>
      </c>
      <c r="AG30" s="3">
        <f t="shared" si="2"/>
        <v>-3.0322104725415056</v>
      </c>
      <c r="AH30" s="4">
        <f t="shared" si="3"/>
        <v>0.90355417369325119</v>
      </c>
      <c r="AI30" s="4">
        <f t="shared" si="4"/>
        <v>-0.20411317222246805</v>
      </c>
      <c r="AJ30" s="7">
        <f t="shared" si="5"/>
        <v>4.2309356102340896</v>
      </c>
      <c r="AK30" s="4">
        <f t="shared" si="6"/>
        <v>0.10175188429415361</v>
      </c>
    </row>
    <row r="31" spans="1:37" x14ac:dyDescent="0.3">
      <c r="A31" t="s">
        <v>68</v>
      </c>
      <c r="B31">
        <v>67</v>
      </c>
      <c r="C31">
        <v>213</v>
      </c>
      <c r="D31">
        <v>189</v>
      </c>
      <c r="E31">
        <v>18</v>
      </c>
      <c r="F31">
        <v>19</v>
      </c>
      <c r="G31">
        <v>48</v>
      </c>
      <c r="H31">
        <v>40</v>
      </c>
      <c r="I31">
        <v>6</v>
      </c>
      <c r="J31">
        <v>2</v>
      </c>
      <c r="K31">
        <v>0</v>
      </c>
      <c r="L31">
        <v>58</v>
      </c>
      <c r="M31">
        <v>34</v>
      </c>
      <c r="N31">
        <v>3</v>
      </c>
      <c r="O31">
        <v>0.31900000000000001</v>
      </c>
      <c r="P31">
        <v>0.307</v>
      </c>
      <c r="Q31">
        <v>0.254</v>
      </c>
      <c r="R31">
        <v>3</v>
      </c>
      <c r="S31">
        <v>3</v>
      </c>
      <c r="T31">
        <v>2</v>
      </c>
      <c r="U31">
        <v>18</v>
      </c>
      <c r="V31">
        <v>0</v>
      </c>
      <c r="W31">
        <v>1</v>
      </c>
      <c r="X31">
        <v>1</v>
      </c>
      <c r="Y31">
        <v>58</v>
      </c>
      <c r="Z31">
        <v>51</v>
      </c>
      <c r="AA31">
        <v>1.137</v>
      </c>
      <c r="AB31">
        <v>0.75</v>
      </c>
      <c r="AC31">
        <v>0.55200000000000005</v>
      </c>
      <c r="AD31">
        <v>402</v>
      </c>
      <c r="AE31" s="2">
        <f t="shared" si="0"/>
        <v>0.33557142857142858</v>
      </c>
      <c r="AF31" s="2">
        <f t="shared" si="1"/>
        <v>0.30092421855255447</v>
      </c>
      <c r="AG31" s="3">
        <f t="shared" si="2"/>
        <v>-6.575299507389162</v>
      </c>
      <c r="AH31" s="4">
        <f t="shared" si="3"/>
        <v>6.8734656784522326</v>
      </c>
      <c r="AI31" s="4">
        <f t="shared" si="4"/>
        <v>2.8590638638111527E-2</v>
      </c>
      <c r="AJ31" s="7">
        <f t="shared" si="5"/>
        <v>72.700174624984342</v>
      </c>
      <c r="AK31" s="4">
        <f t="shared" si="6"/>
        <v>5.5840293338765543E-2</v>
      </c>
    </row>
    <row r="32" spans="1:37" x14ac:dyDescent="0.3">
      <c r="A32" t="s">
        <v>44</v>
      </c>
      <c r="B32">
        <v>102</v>
      </c>
      <c r="C32">
        <v>426</v>
      </c>
      <c r="D32">
        <v>387</v>
      </c>
      <c r="E32">
        <v>60</v>
      </c>
      <c r="F32">
        <v>55</v>
      </c>
      <c r="G32">
        <v>121</v>
      </c>
      <c r="H32">
        <v>87</v>
      </c>
      <c r="I32">
        <v>16</v>
      </c>
      <c r="J32">
        <v>2</v>
      </c>
      <c r="K32">
        <v>16</v>
      </c>
      <c r="L32">
        <v>189</v>
      </c>
      <c r="M32">
        <v>61</v>
      </c>
      <c r="N32">
        <v>0</v>
      </c>
      <c r="O32">
        <v>0.372</v>
      </c>
      <c r="P32">
        <v>0.48799999999999999</v>
      </c>
      <c r="Q32">
        <v>0.313</v>
      </c>
      <c r="R32">
        <v>18</v>
      </c>
      <c r="S32">
        <v>1</v>
      </c>
      <c r="T32">
        <v>1</v>
      </c>
      <c r="U32">
        <v>20</v>
      </c>
      <c r="V32">
        <v>3</v>
      </c>
      <c r="W32">
        <v>14</v>
      </c>
      <c r="X32">
        <v>0</v>
      </c>
      <c r="Y32">
        <v>111</v>
      </c>
      <c r="Z32">
        <v>95</v>
      </c>
      <c r="AA32">
        <v>1.1679999999999999</v>
      </c>
      <c r="AB32">
        <v>0</v>
      </c>
      <c r="AC32">
        <v>0.79600000000000004</v>
      </c>
      <c r="AD32">
        <v>1122</v>
      </c>
      <c r="AE32" s="2">
        <f t="shared" si="0"/>
        <v>0.4416587677725119</v>
      </c>
      <c r="AF32" s="2">
        <f t="shared" si="1"/>
        <v>0.39605821069041758</v>
      </c>
      <c r="AG32" s="3">
        <f t="shared" si="2"/>
        <v>32.04260748488317</v>
      </c>
      <c r="AH32" s="4">
        <f t="shared" si="3"/>
        <v>13.746931356904465</v>
      </c>
      <c r="AI32" s="4">
        <f t="shared" si="4"/>
        <v>4.3906797131402255</v>
      </c>
      <c r="AJ32" s="7">
        <f t="shared" si="5"/>
        <v>166.51845957088719</v>
      </c>
      <c r="AK32" s="4">
        <f t="shared" si="6"/>
        <v>5.2994499898146225E-2</v>
      </c>
    </row>
    <row r="33" spans="1:37" x14ac:dyDescent="0.3">
      <c r="A33" t="s">
        <v>98</v>
      </c>
      <c r="B33">
        <v>23</v>
      </c>
      <c r="C33">
        <v>21</v>
      </c>
      <c r="D33">
        <v>19</v>
      </c>
      <c r="E33">
        <v>0</v>
      </c>
      <c r="F33">
        <v>2</v>
      </c>
      <c r="G33">
        <v>2</v>
      </c>
      <c r="H33">
        <v>2</v>
      </c>
      <c r="I33">
        <v>0</v>
      </c>
      <c r="J33">
        <v>0</v>
      </c>
      <c r="K33">
        <v>0</v>
      </c>
      <c r="L33">
        <v>2</v>
      </c>
      <c r="M33">
        <v>8</v>
      </c>
      <c r="N33">
        <v>3</v>
      </c>
      <c r="O33">
        <v>0.15</v>
      </c>
      <c r="P33">
        <v>0.105</v>
      </c>
      <c r="Q33">
        <v>0.105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  <c r="Y33">
        <v>6</v>
      </c>
      <c r="Z33">
        <v>3</v>
      </c>
      <c r="AA33">
        <v>2</v>
      </c>
      <c r="AB33">
        <v>0.75</v>
      </c>
      <c r="AC33">
        <v>0.33300000000000002</v>
      </c>
      <c r="AD33">
        <v>107</v>
      </c>
      <c r="AE33" s="2">
        <f t="shared" si="0"/>
        <v>0.14650000000000002</v>
      </c>
      <c r="AF33" s="2">
        <f t="shared" si="1"/>
        <v>0.13137411073888661</v>
      </c>
      <c r="AG33" s="3">
        <f t="shared" si="2"/>
        <v>-4.6187689655172406</v>
      </c>
      <c r="AH33" s="4">
        <f t="shared" si="3"/>
        <v>0.67766563026993842</v>
      </c>
      <c r="AI33" s="4">
        <f t="shared" si="4"/>
        <v>-0.37790558496884952</v>
      </c>
      <c r="AJ33" s="7">
        <f t="shared" si="5"/>
        <v>-94.505047924909334</v>
      </c>
      <c r="AK33" s="4">
        <f t="shared" si="6"/>
        <v>3.1313913220615219E-2</v>
      </c>
    </row>
    <row r="34" spans="1:37" x14ac:dyDescent="0.3">
      <c r="A34" t="s">
        <v>71</v>
      </c>
      <c r="B34">
        <v>61</v>
      </c>
      <c r="C34">
        <v>127</v>
      </c>
      <c r="D34">
        <v>115</v>
      </c>
      <c r="E34">
        <v>10</v>
      </c>
      <c r="F34">
        <v>19</v>
      </c>
      <c r="G34">
        <v>31</v>
      </c>
      <c r="H34">
        <v>24</v>
      </c>
      <c r="I34">
        <v>7</v>
      </c>
      <c r="J34">
        <v>0</v>
      </c>
      <c r="K34">
        <v>0</v>
      </c>
      <c r="L34">
        <v>38</v>
      </c>
      <c r="M34">
        <v>20</v>
      </c>
      <c r="N34">
        <v>0</v>
      </c>
      <c r="O34">
        <v>0.33300000000000002</v>
      </c>
      <c r="P34">
        <v>0.33</v>
      </c>
      <c r="Q34">
        <v>0.27</v>
      </c>
      <c r="R34">
        <v>3</v>
      </c>
      <c r="S34">
        <v>1</v>
      </c>
      <c r="T34">
        <v>0</v>
      </c>
      <c r="U34">
        <v>10</v>
      </c>
      <c r="V34">
        <v>1</v>
      </c>
      <c r="W34">
        <v>0</v>
      </c>
      <c r="X34">
        <v>0</v>
      </c>
      <c r="Y34">
        <v>39</v>
      </c>
      <c r="Z34">
        <v>25</v>
      </c>
      <c r="AA34">
        <v>1.56</v>
      </c>
      <c r="AB34">
        <v>0</v>
      </c>
      <c r="AC34">
        <v>0.56299999999999994</v>
      </c>
      <c r="AD34">
        <v>358</v>
      </c>
      <c r="AE34" s="2">
        <f t="shared" si="0"/>
        <v>0.35192000000000001</v>
      </c>
      <c r="AF34" s="2">
        <f t="shared" ref="AF34:AF65" si="7">$AE$107*AE34</f>
        <v>0.31558482628825235</v>
      </c>
      <c r="AG34" s="3">
        <f t="shared" ref="AG34:AG65" si="8">(AF34-$AF$106)/$AE$107*C34</f>
        <v>-1.8442151724137932</v>
      </c>
      <c r="AH34" s="4">
        <f t="shared" ref="AH34:AH65" si="9">57*$AG$107/$C$106*C34</f>
        <v>4.0982635735372464</v>
      </c>
      <c r="AI34" s="4">
        <f t="shared" ref="AI34:AI65" si="10">(AG34+AH34)/$AG$107</f>
        <v>0.21613680411686223</v>
      </c>
      <c r="AJ34" s="7">
        <f t="shared" ref="AJ34:AJ60" si="11">(AG34/C34+$F$106/$C$106)/($F$106/$C$106)*100</f>
        <v>87.158025526842906</v>
      </c>
      <c r="AK34" s="4">
        <f t="shared" ref="AK34:AK65" si="12">N34*0.1+X34*(-0.27)-$AI$107*(H34+U34+W34)</f>
        <v>1.489101650030555E-2</v>
      </c>
    </row>
    <row r="35" spans="1:37" x14ac:dyDescent="0.3">
      <c r="A35" t="s">
        <v>84</v>
      </c>
      <c r="B35">
        <v>48</v>
      </c>
      <c r="C35">
        <v>120</v>
      </c>
      <c r="D35">
        <v>112</v>
      </c>
      <c r="E35">
        <v>11</v>
      </c>
      <c r="F35">
        <v>10</v>
      </c>
      <c r="G35">
        <v>33</v>
      </c>
      <c r="H35">
        <v>27</v>
      </c>
      <c r="I35">
        <v>5</v>
      </c>
      <c r="J35">
        <v>0</v>
      </c>
      <c r="K35">
        <v>1</v>
      </c>
      <c r="L35">
        <v>41</v>
      </c>
      <c r="M35">
        <v>22</v>
      </c>
      <c r="N35">
        <v>0</v>
      </c>
      <c r="O35">
        <v>0.32500000000000001</v>
      </c>
      <c r="P35">
        <v>0.36599999999999999</v>
      </c>
      <c r="Q35">
        <v>0.29499999999999998</v>
      </c>
      <c r="R35">
        <v>4</v>
      </c>
      <c r="S35">
        <v>3</v>
      </c>
      <c r="T35">
        <v>0</v>
      </c>
      <c r="U35">
        <v>4</v>
      </c>
      <c r="V35">
        <v>0</v>
      </c>
      <c r="W35">
        <v>1</v>
      </c>
      <c r="X35">
        <v>0</v>
      </c>
      <c r="Y35">
        <v>28</v>
      </c>
      <c r="Z35">
        <v>29</v>
      </c>
      <c r="AA35">
        <v>0.96599999999999997</v>
      </c>
      <c r="AB35">
        <v>0</v>
      </c>
      <c r="AC35">
        <v>0.55400000000000005</v>
      </c>
      <c r="AD35">
        <v>411</v>
      </c>
      <c r="AE35" s="2">
        <f t="shared" si="0"/>
        <v>0.36846153846153845</v>
      </c>
      <c r="AF35" s="2">
        <f t="shared" si="7"/>
        <v>0.33041847752127423</v>
      </c>
      <c r="AG35" s="3">
        <f t="shared" si="8"/>
        <v>0.24241909814323609</v>
      </c>
      <c r="AH35" s="4">
        <f t="shared" si="9"/>
        <v>3.8723750301139335</v>
      </c>
      <c r="AI35" s="4">
        <f t="shared" si="10"/>
        <v>0.39456049481327216</v>
      </c>
      <c r="AJ35" s="7">
        <f t="shared" si="11"/>
        <v>101.78652672703494</v>
      </c>
      <c r="AK35" s="4">
        <f t="shared" si="12"/>
        <v>1.4015074353228754E-2</v>
      </c>
    </row>
    <row r="36" spans="1:37" x14ac:dyDescent="0.3">
      <c r="A36" t="s">
        <v>82</v>
      </c>
      <c r="B36">
        <v>50</v>
      </c>
      <c r="C36">
        <v>135</v>
      </c>
      <c r="D36">
        <v>124</v>
      </c>
      <c r="E36">
        <v>5</v>
      </c>
      <c r="F36">
        <v>11</v>
      </c>
      <c r="G36">
        <v>25</v>
      </c>
      <c r="H36">
        <v>23</v>
      </c>
      <c r="I36">
        <v>2</v>
      </c>
      <c r="J36">
        <v>0</v>
      </c>
      <c r="K36">
        <v>0</v>
      </c>
      <c r="L36">
        <v>27</v>
      </c>
      <c r="M36">
        <v>45</v>
      </c>
      <c r="N36">
        <v>0</v>
      </c>
      <c r="O36">
        <v>0.23100000000000001</v>
      </c>
      <c r="P36">
        <v>0.218</v>
      </c>
      <c r="Q36">
        <v>0.20200000000000001</v>
      </c>
      <c r="R36">
        <v>4</v>
      </c>
      <c r="S36">
        <v>5</v>
      </c>
      <c r="T36">
        <v>1</v>
      </c>
      <c r="U36">
        <v>4</v>
      </c>
      <c r="V36">
        <v>0</v>
      </c>
      <c r="W36">
        <v>1</v>
      </c>
      <c r="X36">
        <v>0</v>
      </c>
      <c r="Y36">
        <v>28</v>
      </c>
      <c r="Z36">
        <v>27</v>
      </c>
      <c r="AA36">
        <v>1.0369999999999999</v>
      </c>
      <c r="AB36">
        <v>0</v>
      </c>
      <c r="AC36">
        <v>0.311</v>
      </c>
      <c r="AD36">
        <v>254</v>
      </c>
      <c r="AE36" s="2">
        <v>0</v>
      </c>
      <c r="AF36" s="2">
        <f t="shared" si="7"/>
        <v>0</v>
      </c>
      <c r="AG36" s="3">
        <f t="shared" si="8"/>
        <v>-49.469586206896551</v>
      </c>
      <c r="AH36" s="4">
        <f t="shared" si="9"/>
        <v>4.3564219088781755</v>
      </c>
      <c r="AI36" s="4">
        <f t="shared" si="10"/>
        <v>-4.3258233275349189</v>
      </c>
      <c r="AJ36" s="7">
        <f t="shared" si="11"/>
        <v>-224.0622490770937</v>
      </c>
      <c r="AK36" s="4">
        <f t="shared" si="12"/>
        <v>1.226319005907516E-2</v>
      </c>
    </row>
    <row r="37" spans="1:37" x14ac:dyDescent="0.3">
      <c r="A37" t="s">
        <v>88</v>
      </c>
      <c r="B37">
        <v>42</v>
      </c>
      <c r="C37">
        <v>113</v>
      </c>
      <c r="D37">
        <v>100</v>
      </c>
      <c r="E37">
        <v>11</v>
      </c>
      <c r="F37">
        <v>5</v>
      </c>
      <c r="G37">
        <v>19</v>
      </c>
      <c r="H37">
        <v>17</v>
      </c>
      <c r="I37">
        <v>1</v>
      </c>
      <c r="J37">
        <v>0</v>
      </c>
      <c r="K37">
        <v>1</v>
      </c>
      <c r="L37">
        <v>23</v>
      </c>
      <c r="M37">
        <v>9</v>
      </c>
      <c r="N37">
        <v>0</v>
      </c>
      <c r="O37">
        <v>0.27400000000000002</v>
      </c>
      <c r="P37">
        <v>0.23</v>
      </c>
      <c r="Q37">
        <v>0.19</v>
      </c>
      <c r="R37">
        <v>6</v>
      </c>
      <c r="S37">
        <v>0</v>
      </c>
      <c r="T37">
        <v>1</v>
      </c>
      <c r="U37">
        <v>9</v>
      </c>
      <c r="V37">
        <v>2</v>
      </c>
      <c r="W37">
        <v>1</v>
      </c>
      <c r="X37">
        <v>0</v>
      </c>
      <c r="Y37">
        <v>37</v>
      </c>
      <c r="Z37">
        <v>36</v>
      </c>
      <c r="AA37">
        <v>1.028</v>
      </c>
      <c r="AB37">
        <v>0</v>
      </c>
      <c r="AC37">
        <v>0.40200000000000002</v>
      </c>
      <c r="AD37">
        <v>288</v>
      </c>
      <c r="AE37" s="2">
        <f t="shared" ref="AE37:AE60" si="13" xml:space="preserve"> (0.73*(U37+W37)+1.1*H37+1.47*I37+1.89*J37+2.41*K37)/(D37+U37+T37+W37)</f>
        <v>0.26918918918918922</v>
      </c>
      <c r="AF37" s="2">
        <f t="shared" si="7"/>
        <v>0.24139583856827057</v>
      </c>
      <c r="AG37" s="3">
        <f t="shared" si="8"/>
        <v>-10.989497483690583</v>
      </c>
      <c r="AH37" s="4">
        <f t="shared" si="9"/>
        <v>3.646486486690621</v>
      </c>
      <c r="AI37" s="4">
        <f t="shared" si="10"/>
        <v>-0.70410862903188454</v>
      </c>
      <c r="AJ37" s="7">
        <f t="shared" si="11"/>
        <v>13.995074689303538</v>
      </c>
      <c r="AK37" s="4">
        <f t="shared" si="12"/>
        <v>1.1825218985536762E-2</v>
      </c>
    </row>
    <row r="38" spans="1:37" x14ac:dyDescent="0.3">
      <c r="A38" t="s">
        <v>35</v>
      </c>
      <c r="B38">
        <v>114</v>
      </c>
      <c r="C38">
        <v>445</v>
      </c>
      <c r="D38">
        <v>383</v>
      </c>
      <c r="E38">
        <v>57</v>
      </c>
      <c r="F38">
        <v>45</v>
      </c>
      <c r="G38">
        <v>99</v>
      </c>
      <c r="H38">
        <v>70</v>
      </c>
      <c r="I38">
        <v>15</v>
      </c>
      <c r="J38">
        <v>3</v>
      </c>
      <c r="K38">
        <v>11</v>
      </c>
      <c r="L38">
        <v>153</v>
      </c>
      <c r="M38">
        <v>102</v>
      </c>
      <c r="N38">
        <v>5</v>
      </c>
      <c r="O38">
        <v>0.33900000000000002</v>
      </c>
      <c r="P38">
        <v>0.39900000000000002</v>
      </c>
      <c r="Q38">
        <v>0.25800000000000001</v>
      </c>
      <c r="R38">
        <v>7</v>
      </c>
      <c r="S38">
        <v>0</v>
      </c>
      <c r="T38">
        <v>10</v>
      </c>
      <c r="U38">
        <v>40</v>
      </c>
      <c r="V38">
        <v>4</v>
      </c>
      <c r="W38">
        <v>8</v>
      </c>
      <c r="X38">
        <v>2</v>
      </c>
      <c r="Y38">
        <v>90</v>
      </c>
      <c r="Z38">
        <v>102</v>
      </c>
      <c r="AA38">
        <v>0.88200000000000001</v>
      </c>
      <c r="AB38">
        <v>0.71399999999999997</v>
      </c>
      <c r="AC38">
        <v>0.71699999999999997</v>
      </c>
      <c r="AD38">
        <v>916</v>
      </c>
      <c r="AE38" s="2">
        <f t="shared" si="13"/>
        <v>0.37702947845804985</v>
      </c>
      <c r="AF38" s="2">
        <f t="shared" si="7"/>
        <v>0.33810179150015357</v>
      </c>
      <c r="AG38" s="3">
        <f t="shared" si="8"/>
        <v>4.7117041207287347</v>
      </c>
      <c r="AH38" s="4">
        <f t="shared" si="9"/>
        <v>14.360057403339171</v>
      </c>
      <c r="AI38" s="4">
        <f t="shared" si="10"/>
        <v>1.8287582390140562</v>
      </c>
      <c r="AJ38" s="7">
        <f t="shared" si="11"/>
        <v>109.36358014401699</v>
      </c>
      <c r="AK38" s="4">
        <f t="shared" si="12"/>
        <v>1.1680586677530996E-2</v>
      </c>
    </row>
    <row r="39" spans="1:37" x14ac:dyDescent="0.3">
      <c r="A39" t="s">
        <v>87</v>
      </c>
      <c r="B39">
        <v>43</v>
      </c>
      <c r="C39">
        <v>94</v>
      </c>
      <c r="D39">
        <v>80</v>
      </c>
      <c r="E39">
        <v>6</v>
      </c>
      <c r="F39">
        <v>12</v>
      </c>
      <c r="G39">
        <v>11</v>
      </c>
      <c r="H39">
        <v>10</v>
      </c>
      <c r="I39">
        <v>1</v>
      </c>
      <c r="J39">
        <v>0</v>
      </c>
      <c r="K39">
        <v>0</v>
      </c>
      <c r="L39">
        <v>12</v>
      </c>
      <c r="M39">
        <v>21</v>
      </c>
      <c r="N39">
        <v>0</v>
      </c>
      <c r="O39">
        <v>0.255</v>
      </c>
      <c r="P39">
        <v>0.15</v>
      </c>
      <c r="Q39">
        <v>0.13800000000000001</v>
      </c>
      <c r="R39">
        <v>2</v>
      </c>
      <c r="S39">
        <v>0</v>
      </c>
      <c r="T39">
        <v>1</v>
      </c>
      <c r="U39">
        <v>13</v>
      </c>
      <c r="V39">
        <v>0</v>
      </c>
      <c r="W39">
        <v>0</v>
      </c>
      <c r="X39">
        <v>0</v>
      </c>
      <c r="Y39">
        <v>19</v>
      </c>
      <c r="Z39">
        <v>30</v>
      </c>
      <c r="AA39">
        <v>0.63300000000000001</v>
      </c>
      <c r="AB39">
        <v>0</v>
      </c>
      <c r="AC39">
        <v>0.35199999999999998</v>
      </c>
      <c r="AD39">
        <v>180</v>
      </c>
      <c r="AE39" s="2">
        <f t="shared" si="13"/>
        <v>0.23361702127659575</v>
      </c>
      <c r="AF39" s="2">
        <f t="shared" si="7"/>
        <v>0.20949643975208407</v>
      </c>
      <c r="AG39" s="3">
        <f t="shared" si="8"/>
        <v>-12.485489655172412</v>
      </c>
      <c r="AH39" s="4">
        <f t="shared" si="9"/>
        <v>3.0333604402559149</v>
      </c>
      <c r="AI39" s="4">
        <f t="shared" si="10"/>
        <v>-0.90634832845356728</v>
      </c>
      <c r="AJ39" s="7">
        <f t="shared" si="11"/>
        <v>-17.463154072956861</v>
      </c>
      <c r="AK39" s="4">
        <f t="shared" si="12"/>
        <v>1.0073334691383167E-2</v>
      </c>
    </row>
    <row r="40" spans="1:37" x14ac:dyDescent="0.3">
      <c r="A40" t="s">
        <v>73</v>
      </c>
      <c r="B40">
        <v>58</v>
      </c>
      <c r="C40">
        <v>144</v>
      </c>
      <c r="D40">
        <v>134</v>
      </c>
      <c r="E40">
        <v>11</v>
      </c>
      <c r="F40">
        <v>10</v>
      </c>
      <c r="G40">
        <v>27</v>
      </c>
      <c r="H40">
        <v>15</v>
      </c>
      <c r="I40">
        <v>7</v>
      </c>
      <c r="J40">
        <v>0</v>
      </c>
      <c r="K40">
        <v>5</v>
      </c>
      <c r="L40">
        <v>49</v>
      </c>
      <c r="M40">
        <v>37</v>
      </c>
      <c r="N40">
        <v>0</v>
      </c>
      <c r="O40">
        <v>0.23599999999999999</v>
      </c>
      <c r="P40">
        <v>0.36599999999999999</v>
      </c>
      <c r="Q40">
        <v>0.20100000000000001</v>
      </c>
      <c r="R40">
        <v>1</v>
      </c>
      <c r="S40">
        <v>4</v>
      </c>
      <c r="T40">
        <v>0</v>
      </c>
      <c r="U40">
        <v>5</v>
      </c>
      <c r="V40">
        <v>0</v>
      </c>
      <c r="W40">
        <v>1</v>
      </c>
      <c r="X40">
        <v>0</v>
      </c>
      <c r="Y40">
        <v>25</v>
      </c>
      <c r="Z40">
        <v>45</v>
      </c>
      <c r="AA40">
        <v>0.55600000000000005</v>
      </c>
      <c r="AB40">
        <v>0</v>
      </c>
      <c r="AC40">
        <v>0.50900000000000001</v>
      </c>
      <c r="AD40">
        <v>405</v>
      </c>
      <c r="AE40" s="2">
        <f t="shared" si="13"/>
        <v>0.30871428571428572</v>
      </c>
      <c r="AF40" s="2">
        <f t="shared" si="7"/>
        <v>0.27684003247853139</v>
      </c>
      <c r="AG40" s="3">
        <f t="shared" si="8"/>
        <v>-8.3127014778325083</v>
      </c>
      <c r="AH40" s="4">
        <f t="shared" si="9"/>
        <v>4.6468500361367209</v>
      </c>
      <c r="AI40" s="4">
        <f t="shared" si="10"/>
        <v>-0.35151215678439379</v>
      </c>
      <c r="AJ40" s="7">
        <f t="shared" si="11"/>
        <v>48.949073877436177</v>
      </c>
      <c r="AK40" s="4">
        <f t="shared" si="12"/>
        <v>9.1973925443063695E-3</v>
      </c>
    </row>
    <row r="41" spans="1:37" x14ac:dyDescent="0.3">
      <c r="A41" t="s">
        <v>74</v>
      </c>
      <c r="B41">
        <v>58</v>
      </c>
      <c r="C41">
        <v>116</v>
      </c>
      <c r="D41">
        <v>102</v>
      </c>
      <c r="E41">
        <v>8</v>
      </c>
      <c r="F41">
        <v>7</v>
      </c>
      <c r="G41">
        <v>22</v>
      </c>
      <c r="H41">
        <v>15</v>
      </c>
      <c r="I41">
        <v>5</v>
      </c>
      <c r="J41">
        <v>0</v>
      </c>
      <c r="K41">
        <v>2</v>
      </c>
      <c r="L41">
        <v>33</v>
      </c>
      <c r="M41">
        <v>25</v>
      </c>
      <c r="N41">
        <v>0</v>
      </c>
      <c r="O41">
        <v>0.245</v>
      </c>
      <c r="P41">
        <v>0.32400000000000001</v>
      </c>
      <c r="Q41">
        <v>0.216</v>
      </c>
      <c r="R41">
        <v>4</v>
      </c>
      <c r="S41">
        <v>10</v>
      </c>
      <c r="T41">
        <v>0</v>
      </c>
      <c r="U41">
        <v>4</v>
      </c>
      <c r="V41">
        <v>0</v>
      </c>
      <c r="W41">
        <v>0</v>
      </c>
      <c r="X41">
        <v>0</v>
      </c>
      <c r="Y41">
        <v>28</v>
      </c>
      <c r="Z41">
        <v>27</v>
      </c>
      <c r="AA41">
        <v>1.0369999999999999</v>
      </c>
      <c r="AB41">
        <v>0</v>
      </c>
      <c r="AC41">
        <v>0.44</v>
      </c>
      <c r="AD41">
        <v>329</v>
      </c>
      <c r="AE41" s="2">
        <f t="shared" si="13"/>
        <v>0.29801886792452831</v>
      </c>
      <c r="AF41" s="2">
        <f t="shared" si="7"/>
        <v>0.26724889936515084</v>
      </c>
      <c r="AG41" s="3">
        <f t="shared" si="8"/>
        <v>-7.9370113207547179</v>
      </c>
      <c r="AH41" s="4">
        <f t="shared" si="9"/>
        <v>3.7432958624434693</v>
      </c>
      <c r="AI41" s="4">
        <f t="shared" si="10"/>
        <v>-0.40212812470357928</v>
      </c>
      <c r="AJ41" s="7">
        <f t="shared" si="11"/>
        <v>39.490586546417362</v>
      </c>
      <c r="AK41" s="4">
        <f t="shared" si="12"/>
        <v>8.3214503972295732E-3</v>
      </c>
    </row>
    <row r="42" spans="1:37" x14ac:dyDescent="0.3">
      <c r="A42" t="s">
        <v>110</v>
      </c>
      <c r="B42">
        <v>15</v>
      </c>
      <c r="C42">
        <v>66</v>
      </c>
      <c r="D42">
        <v>61</v>
      </c>
      <c r="E42">
        <v>5</v>
      </c>
      <c r="F42">
        <v>8</v>
      </c>
      <c r="G42">
        <v>16</v>
      </c>
      <c r="H42">
        <v>12</v>
      </c>
      <c r="I42">
        <v>4</v>
      </c>
      <c r="J42">
        <v>0</v>
      </c>
      <c r="K42">
        <v>0</v>
      </c>
      <c r="L42">
        <v>20</v>
      </c>
      <c r="M42">
        <v>5</v>
      </c>
      <c r="N42">
        <v>0</v>
      </c>
      <c r="O42">
        <v>0.29199999999999998</v>
      </c>
      <c r="P42">
        <v>0.32800000000000001</v>
      </c>
      <c r="Q42">
        <v>0.26200000000000001</v>
      </c>
      <c r="R42">
        <v>0</v>
      </c>
      <c r="S42">
        <v>1</v>
      </c>
      <c r="T42">
        <v>1</v>
      </c>
      <c r="U42">
        <v>2</v>
      </c>
      <c r="V42">
        <v>0</v>
      </c>
      <c r="W42">
        <v>1</v>
      </c>
      <c r="X42">
        <v>0</v>
      </c>
      <c r="Y42">
        <v>18</v>
      </c>
      <c r="Z42">
        <v>23</v>
      </c>
      <c r="AA42">
        <v>0.78300000000000003</v>
      </c>
      <c r="AB42">
        <v>0</v>
      </c>
      <c r="AC42">
        <v>0.51100000000000001</v>
      </c>
      <c r="AD42">
        <v>307</v>
      </c>
      <c r="AE42" s="2">
        <f t="shared" si="13"/>
        <v>0.32723076923076921</v>
      </c>
      <c r="AF42" s="2">
        <f t="shared" si="7"/>
        <v>0.29344471886753665</v>
      </c>
      <c r="AG42" s="3">
        <f t="shared" si="8"/>
        <v>-2.5879002652519905</v>
      </c>
      <c r="AH42" s="4">
        <f t="shared" si="9"/>
        <v>2.1298062665626634</v>
      </c>
      <c r="AI42" s="4">
        <f t="shared" si="10"/>
        <v>-4.3925841526950622E-2</v>
      </c>
      <c r="AJ42" s="7">
        <f t="shared" si="11"/>
        <v>65.324116741437237</v>
      </c>
      <c r="AK42" s="4">
        <f t="shared" si="12"/>
        <v>6.5695661030759789E-3</v>
      </c>
    </row>
    <row r="43" spans="1:37" x14ac:dyDescent="0.3">
      <c r="A43" t="s">
        <v>99</v>
      </c>
      <c r="B43">
        <v>22</v>
      </c>
      <c r="C43">
        <v>47</v>
      </c>
      <c r="D43">
        <v>41</v>
      </c>
      <c r="E43">
        <v>1</v>
      </c>
      <c r="F43">
        <v>6</v>
      </c>
      <c r="G43">
        <v>13</v>
      </c>
      <c r="H43">
        <v>11</v>
      </c>
      <c r="I43">
        <v>0</v>
      </c>
      <c r="J43">
        <v>2</v>
      </c>
      <c r="K43">
        <v>0</v>
      </c>
      <c r="L43">
        <v>17</v>
      </c>
      <c r="M43">
        <v>5</v>
      </c>
      <c r="N43">
        <v>0</v>
      </c>
      <c r="O43">
        <v>0.36399999999999999</v>
      </c>
      <c r="P43">
        <v>0.41499999999999998</v>
      </c>
      <c r="Q43">
        <v>0.317</v>
      </c>
      <c r="R43">
        <v>0</v>
      </c>
      <c r="S43">
        <v>3</v>
      </c>
      <c r="T43">
        <v>0</v>
      </c>
      <c r="U43">
        <v>3</v>
      </c>
      <c r="V43">
        <v>0</v>
      </c>
      <c r="W43">
        <v>0</v>
      </c>
      <c r="X43">
        <v>0</v>
      </c>
      <c r="Y43">
        <v>14</v>
      </c>
      <c r="Z43">
        <v>9</v>
      </c>
      <c r="AA43">
        <v>1.556</v>
      </c>
      <c r="AB43">
        <v>0</v>
      </c>
      <c r="AC43">
        <v>0.71399999999999997</v>
      </c>
      <c r="AD43">
        <v>339</v>
      </c>
      <c r="AE43" s="2">
        <f t="shared" si="13"/>
        <v>0.4106818181818182</v>
      </c>
      <c r="AF43" s="2">
        <f t="shared" si="7"/>
        <v>0.36827958129874044</v>
      </c>
      <c r="AG43" s="3">
        <f t="shared" si="8"/>
        <v>2.0793006269592493</v>
      </c>
      <c r="AH43" s="4">
        <f t="shared" si="9"/>
        <v>1.5166802201279574</v>
      </c>
      <c r="AI43" s="4">
        <f t="shared" si="10"/>
        <v>0.34481238626796806</v>
      </c>
      <c r="AJ43" s="7">
        <f t="shared" si="11"/>
        <v>139.12400981523817</v>
      </c>
      <c r="AK43" s="4">
        <f t="shared" si="12"/>
        <v>6.1315950295375799E-3</v>
      </c>
    </row>
    <row r="44" spans="1:37" x14ac:dyDescent="0.3">
      <c r="A44" t="s">
        <v>96</v>
      </c>
      <c r="B44">
        <v>23</v>
      </c>
      <c r="C44">
        <v>54</v>
      </c>
      <c r="D44">
        <v>50</v>
      </c>
      <c r="E44">
        <v>10</v>
      </c>
      <c r="F44">
        <v>6</v>
      </c>
      <c r="G44">
        <v>13</v>
      </c>
      <c r="H44">
        <v>11</v>
      </c>
      <c r="I44">
        <v>2</v>
      </c>
      <c r="J44">
        <v>0</v>
      </c>
      <c r="K44">
        <v>0</v>
      </c>
      <c r="L44">
        <v>15</v>
      </c>
      <c r="M44">
        <v>9</v>
      </c>
      <c r="N44">
        <v>0</v>
      </c>
      <c r="O44">
        <v>0.30199999999999999</v>
      </c>
      <c r="P44">
        <v>0.3</v>
      </c>
      <c r="Q44">
        <v>0.26</v>
      </c>
      <c r="R44">
        <v>1</v>
      </c>
      <c r="S44">
        <v>1</v>
      </c>
      <c r="T44">
        <v>0</v>
      </c>
      <c r="U44">
        <v>0</v>
      </c>
      <c r="V44">
        <v>0</v>
      </c>
      <c r="W44">
        <v>3</v>
      </c>
      <c r="X44">
        <v>0</v>
      </c>
      <c r="Y44">
        <v>16</v>
      </c>
      <c r="Z44">
        <v>12</v>
      </c>
      <c r="AA44">
        <v>1.333</v>
      </c>
      <c r="AB44">
        <v>0</v>
      </c>
      <c r="AC44">
        <v>0.47399999999999998</v>
      </c>
      <c r="AD44">
        <v>325</v>
      </c>
      <c r="AE44" s="2">
        <f t="shared" si="13"/>
        <v>0.3250943396226415</v>
      </c>
      <c r="AF44" s="2">
        <f t="shared" si="7"/>
        <v>0.2915288721786356</v>
      </c>
      <c r="AG44" s="3">
        <f t="shared" si="8"/>
        <v>-2.2327401431359784</v>
      </c>
      <c r="AH44" s="4">
        <f t="shared" si="9"/>
        <v>1.7425687635512701</v>
      </c>
      <c r="AI44" s="4">
        <f t="shared" si="10"/>
        <v>-4.7001686121818868E-2</v>
      </c>
      <c r="AJ44" s="7">
        <f t="shared" si="11"/>
        <v>63.434766294422339</v>
      </c>
      <c r="AK44" s="4">
        <f t="shared" si="12"/>
        <v>6.1315950295375799E-3</v>
      </c>
    </row>
    <row r="45" spans="1:37" x14ac:dyDescent="0.3">
      <c r="A45" t="s">
        <v>100</v>
      </c>
      <c r="B45">
        <v>21</v>
      </c>
      <c r="C45">
        <v>55</v>
      </c>
      <c r="D45">
        <v>53</v>
      </c>
      <c r="E45">
        <v>4</v>
      </c>
      <c r="F45">
        <v>10</v>
      </c>
      <c r="G45">
        <v>13</v>
      </c>
      <c r="H45">
        <v>13</v>
      </c>
      <c r="I45">
        <v>0</v>
      </c>
      <c r="J45">
        <v>0</v>
      </c>
      <c r="K45">
        <v>0</v>
      </c>
      <c r="L45">
        <v>13</v>
      </c>
      <c r="M45">
        <v>17</v>
      </c>
      <c r="N45">
        <v>0</v>
      </c>
      <c r="O45">
        <v>0.25900000000000001</v>
      </c>
      <c r="P45">
        <v>0.245</v>
      </c>
      <c r="Q45">
        <v>0.245</v>
      </c>
      <c r="R45">
        <v>3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v>13</v>
      </c>
      <c r="Z45">
        <v>10</v>
      </c>
      <c r="AA45">
        <v>1.3</v>
      </c>
      <c r="AB45">
        <v>0</v>
      </c>
      <c r="AC45">
        <v>0.32600000000000001</v>
      </c>
      <c r="AD45">
        <v>278</v>
      </c>
      <c r="AE45" s="2">
        <f t="shared" si="13"/>
        <v>0.27833333333333338</v>
      </c>
      <c r="AF45" s="2">
        <f t="shared" si="7"/>
        <v>0.24959586454373225</v>
      </c>
      <c r="AG45" s="3">
        <f t="shared" si="8"/>
        <v>-4.8459425287356295</v>
      </c>
      <c r="AH45" s="4">
        <f t="shared" si="9"/>
        <v>1.7748385554688864</v>
      </c>
      <c r="AI45" s="4">
        <f t="shared" si="10"/>
        <v>-0.29448285030686727</v>
      </c>
      <c r="AJ45" s="7">
        <f t="shared" si="11"/>
        <v>22.081693953791277</v>
      </c>
      <c r="AK45" s="4">
        <f t="shared" si="12"/>
        <v>6.1315950295375799E-3</v>
      </c>
    </row>
    <row r="46" spans="1:37" x14ac:dyDescent="0.3">
      <c r="A46" t="s">
        <v>103</v>
      </c>
      <c r="B46">
        <v>21</v>
      </c>
      <c r="C46">
        <v>53</v>
      </c>
      <c r="D46">
        <v>46</v>
      </c>
      <c r="E46">
        <v>1</v>
      </c>
      <c r="F46">
        <v>6</v>
      </c>
      <c r="G46">
        <v>12</v>
      </c>
      <c r="H46">
        <v>10</v>
      </c>
      <c r="I46">
        <v>2</v>
      </c>
      <c r="J46">
        <v>0</v>
      </c>
      <c r="K46">
        <v>0</v>
      </c>
      <c r="L46">
        <v>14</v>
      </c>
      <c r="M46">
        <v>9</v>
      </c>
      <c r="N46">
        <v>0</v>
      </c>
      <c r="O46">
        <v>0.3</v>
      </c>
      <c r="P46">
        <v>0.30399999999999999</v>
      </c>
      <c r="Q46">
        <v>0.26100000000000001</v>
      </c>
      <c r="R46">
        <v>2</v>
      </c>
      <c r="S46">
        <v>3</v>
      </c>
      <c r="T46">
        <v>1</v>
      </c>
      <c r="U46">
        <v>3</v>
      </c>
      <c r="V46">
        <v>0</v>
      </c>
      <c r="W46">
        <v>0</v>
      </c>
      <c r="X46">
        <v>0</v>
      </c>
      <c r="Y46">
        <v>13</v>
      </c>
      <c r="Z46">
        <v>13</v>
      </c>
      <c r="AA46">
        <v>1</v>
      </c>
      <c r="AB46">
        <v>0</v>
      </c>
      <c r="AC46">
        <v>0.47199999999999998</v>
      </c>
      <c r="AD46">
        <v>280</v>
      </c>
      <c r="AE46" s="2">
        <f t="shared" si="13"/>
        <v>0.3226</v>
      </c>
      <c r="AF46" s="2">
        <f t="shared" si="7"/>
        <v>0.28929206910829225</v>
      </c>
      <c r="AG46" s="3">
        <f t="shared" si="8"/>
        <v>-2.323593103448276</v>
      </c>
      <c r="AH46" s="4">
        <f t="shared" si="9"/>
        <v>1.7102989716336541</v>
      </c>
      <c r="AI46" s="4">
        <f t="shared" si="10"/>
        <v>-5.8807713963892838E-2</v>
      </c>
      <c r="AJ46" s="7">
        <f t="shared" si="11"/>
        <v>61.228898306487658</v>
      </c>
      <c r="AK46" s="4">
        <f t="shared" si="12"/>
        <v>5.6936239559991809E-3</v>
      </c>
    </row>
    <row r="47" spans="1:37" x14ac:dyDescent="0.3">
      <c r="A47" t="s">
        <v>93</v>
      </c>
      <c r="B47">
        <v>27</v>
      </c>
      <c r="C47">
        <v>32</v>
      </c>
      <c r="D47">
        <v>26</v>
      </c>
      <c r="E47">
        <v>1</v>
      </c>
      <c r="F47">
        <v>4</v>
      </c>
      <c r="G47">
        <v>5</v>
      </c>
      <c r="H47">
        <v>5</v>
      </c>
      <c r="I47">
        <v>0</v>
      </c>
      <c r="J47">
        <v>0</v>
      </c>
      <c r="K47">
        <v>0</v>
      </c>
      <c r="L47">
        <v>5</v>
      </c>
      <c r="M47">
        <v>3</v>
      </c>
      <c r="N47">
        <v>0</v>
      </c>
      <c r="O47">
        <v>0.34399999999999997</v>
      </c>
      <c r="P47">
        <v>0.192</v>
      </c>
      <c r="Q47">
        <v>0.192</v>
      </c>
      <c r="R47">
        <v>0</v>
      </c>
      <c r="S47">
        <v>0</v>
      </c>
      <c r="T47">
        <v>0</v>
      </c>
      <c r="U47">
        <v>3</v>
      </c>
      <c r="V47">
        <v>0</v>
      </c>
      <c r="W47">
        <v>3</v>
      </c>
      <c r="X47">
        <v>0</v>
      </c>
      <c r="Y47">
        <v>9</v>
      </c>
      <c r="Z47">
        <v>9</v>
      </c>
      <c r="AA47">
        <v>1</v>
      </c>
      <c r="AB47">
        <v>0</v>
      </c>
      <c r="AC47">
        <v>0.52400000000000002</v>
      </c>
      <c r="AD47">
        <v>202</v>
      </c>
      <c r="AE47" s="2">
        <f t="shared" si="13"/>
        <v>0.30874999999999997</v>
      </c>
      <c r="AF47" s="2">
        <f t="shared" si="7"/>
        <v>0.27687205932171488</v>
      </c>
      <c r="AG47" s="3">
        <f t="shared" si="8"/>
        <v>-1.8461241379310358</v>
      </c>
      <c r="AH47" s="4">
        <f t="shared" si="9"/>
        <v>1.0326333413637157</v>
      </c>
      <c r="AI47" s="4">
        <f t="shared" si="10"/>
        <v>-7.8004226023233134E-2</v>
      </c>
      <c r="AJ47" s="7">
        <f t="shared" si="11"/>
        <v>48.980657788004663</v>
      </c>
      <c r="AK47" s="4">
        <f t="shared" si="12"/>
        <v>4.8176818089223847E-3</v>
      </c>
    </row>
    <row r="48" spans="1:37" x14ac:dyDescent="0.3">
      <c r="A48" t="s">
        <v>113</v>
      </c>
      <c r="B48">
        <v>14</v>
      </c>
      <c r="C48">
        <v>43</v>
      </c>
      <c r="D48">
        <v>41</v>
      </c>
      <c r="E48">
        <v>2</v>
      </c>
      <c r="F48">
        <v>1</v>
      </c>
      <c r="G48">
        <v>7</v>
      </c>
      <c r="H48">
        <v>6</v>
      </c>
      <c r="I48">
        <v>1</v>
      </c>
      <c r="J48">
        <v>0</v>
      </c>
      <c r="K48">
        <v>0</v>
      </c>
      <c r="L48">
        <v>8</v>
      </c>
      <c r="M48">
        <v>12</v>
      </c>
      <c r="N48">
        <v>0</v>
      </c>
      <c r="O48">
        <v>0.20899999999999999</v>
      </c>
      <c r="P48">
        <v>0.19500000000000001</v>
      </c>
      <c r="Q48">
        <v>0.17100000000000001</v>
      </c>
      <c r="R48">
        <v>1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11</v>
      </c>
      <c r="Z48">
        <v>11</v>
      </c>
      <c r="AA48">
        <v>1</v>
      </c>
      <c r="AB48">
        <v>0</v>
      </c>
      <c r="AC48">
        <v>0.28599999999999998</v>
      </c>
      <c r="AD48">
        <v>189</v>
      </c>
      <c r="AE48" s="2">
        <f t="shared" si="13"/>
        <v>0.2216279069767442</v>
      </c>
      <c r="AF48" s="2">
        <f t="shared" si="7"/>
        <v>0.19874518221153889</v>
      </c>
      <c r="AG48" s="3">
        <f t="shared" si="8"/>
        <v>-6.2269793103448281</v>
      </c>
      <c r="AH48" s="4">
        <f t="shared" si="9"/>
        <v>1.3876010524574929</v>
      </c>
      <c r="AI48" s="4">
        <f t="shared" si="10"/>
        <v>-0.46403961425631779</v>
      </c>
      <c r="AJ48" s="7">
        <f t="shared" si="11"/>
        <v>-28.065721260550049</v>
      </c>
      <c r="AK48" s="4">
        <f t="shared" si="12"/>
        <v>3.5037685883071885E-3</v>
      </c>
    </row>
    <row r="49" spans="1:37" x14ac:dyDescent="0.3">
      <c r="A49" t="s">
        <v>107</v>
      </c>
      <c r="B49">
        <v>17</v>
      </c>
      <c r="C49">
        <v>47</v>
      </c>
      <c r="D49">
        <v>44</v>
      </c>
      <c r="E49">
        <v>1</v>
      </c>
      <c r="F49">
        <v>2</v>
      </c>
      <c r="G49">
        <v>8</v>
      </c>
      <c r="H49">
        <v>7</v>
      </c>
      <c r="I49">
        <v>1</v>
      </c>
      <c r="J49">
        <v>0</v>
      </c>
      <c r="K49">
        <v>0</v>
      </c>
      <c r="L49">
        <v>9</v>
      </c>
      <c r="M49">
        <v>10</v>
      </c>
      <c r="N49">
        <v>0</v>
      </c>
      <c r="O49">
        <v>0.2</v>
      </c>
      <c r="P49">
        <v>0.20499999999999999</v>
      </c>
      <c r="Q49">
        <v>0.182</v>
      </c>
      <c r="R49">
        <v>0</v>
      </c>
      <c r="S49">
        <v>2</v>
      </c>
      <c r="T49">
        <v>0</v>
      </c>
      <c r="U49">
        <v>1</v>
      </c>
      <c r="V49">
        <v>0</v>
      </c>
      <c r="W49">
        <v>0</v>
      </c>
      <c r="X49">
        <v>0</v>
      </c>
      <c r="Y49">
        <v>12</v>
      </c>
      <c r="Z49">
        <v>14</v>
      </c>
      <c r="AA49">
        <v>0.85699999999999998</v>
      </c>
      <c r="AB49">
        <v>0</v>
      </c>
      <c r="AC49">
        <v>0.27800000000000002</v>
      </c>
      <c r="AD49">
        <v>196</v>
      </c>
      <c r="AE49" s="2">
        <f t="shared" si="13"/>
        <v>0.22000000000000006</v>
      </c>
      <c r="AF49" s="2">
        <f t="shared" si="7"/>
        <v>0.19728535401061473</v>
      </c>
      <c r="AG49" s="3">
        <f t="shared" si="8"/>
        <v>-6.8827448275862038</v>
      </c>
      <c r="AH49" s="4">
        <f t="shared" si="9"/>
        <v>1.5166802201279574</v>
      </c>
      <c r="AI49" s="4">
        <f t="shared" si="10"/>
        <v>-0.51454265771869212</v>
      </c>
      <c r="AJ49" s="7">
        <f t="shared" si="11"/>
        <v>-29.50535997483729</v>
      </c>
      <c r="AK49" s="4">
        <f t="shared" si="12"/>
        <v>3.5037685883071885E-3</v>
      </c>
    </row>
    <row r="50" spans="1:37" x14ac:dyDescent="0.3">
      <c r="A50" t="s">
        <v>112</v>
      </c>
      <c r="B50">
        <v>14</v>
      </c>
      <c r="C50">
        <v>32</v>
      </c>
      <c r="D50">
        <v>28</v>
      </c>
      <c r="E50">
        <v>4</v>
      </c>
      <c r="F50">
        <v>3</v>
      </c>
      <c r="G50">
        <v>5</v>
      </c>
      <c r="H50">
        <v>3</v>
      </c>
      <c r="I50">
        <v>2</v>
      </c>
      <c r="J50">
        <v>0</v>
      </c>
      <c r="K50">
        <v>0</v>
      </c>
      <c r="L50">
        <v>7</v>
      </c>
      <c r="M50">
        <v>7</v>
      </c>
      <c r="N50">
        <v>0</v>
      </c>
      <c r="O50">
        <v>0.28100000000000003</v>
      </c>
      <c r="P50">
        <v>0.25</v>
      </c>
      <c r="Q50">
        <v>0.17899999999999999</v>
      </c>
      <c r="R50">
        <v>2</v>
      </c>
      <c r="S50">
        <v>0</v>
      </c>
      <c r="T50">
        <v>0</v>
      </c>
      <c r="U50">
        <v>0</v>
      </c>
      <c r="V50">
        <v>0</v>
      </c>
      <c r="W50">
        <v>4</v>
      </c>
      <c r="X50">
        <v>0</v>
      </c>
      <c r="Y50">
        <v>10</v>
      </c>
      <c r="Z50">
        <v>6</v>
      </c>
      <c r="AA50">
        <v>1.667</v>
      </c>
      <c r="AB50">
        <v>0</v>
      </c>
      <c r="AC50">
        <v>0.44</v>
      </c>
      <c r="AD50">
        <v>206</v>
      </c>
      <c r="AE50" s="2">
        <f t="shared" si="13"/>
        <v>0.28625</v>
      </c>
      <c r="AF50" s="2">
        <f t="shared" si="7"/>
        <v>0.2566951481160839</v>
      </c>
      <c r="AG50" s="3">
        <f t="shared" si="8"/>
        <v>-2.5661241379310331</v>
      </c>
      <c r="AH50" s="4">
        <f t="shared" si="9"/>
        <v>1.0326333413637157</v>
      </c>
      <c r="AI50" s="4">
        <f t="shared" si="10"/>
        <v>-0.14704378120163014</v>
      </c>
      <c r="AJ50" s="7">
        <f t="shared" si="11"/>
        <v>29.082794129819433</v>
      </c>
      <c r="AK50" s="4">
        <f t="shared" si="12"/>
        <v>3.06579751476879E-3</v>
      </c>
    </row>
    <row r="51" spans="1:37" x14ac:dyDescent="0.3">
      <c r="A51" t="s">
        <v>104</v>
      </c>
      <c r="B51">
        <v>19</v>
      </c>
      <c r="C51">
        <v>41</v>
      </c>
      <c r="D51">
        <v>37</v>
      </c>
      <c r="E51">
        <v>4</v>
      </c>
      <c r="F51">
        <v>5</v>
      </c>
      <c r="G51">
        <v>7</v>
      </c>
      <c r="H51">
        <v>6</v>
      </c>
      <c r="I51">
        <v>1</v>
      </c>
      <c r="J51">
        <v>0</v>
      </c>
      <c r="K51">
        <v>0</v>
      </c>
      <c r="L51">
        <v>8</v>
      </c>
      <c r="M51">
        <v>10</v>
      </c>
      <c r="N51">
        <v>0</v>
      </c>
      <c r="O51">
        <v>0.19500000000000001</v>
      </c>
      <c r="P51">
        <v>0.216</v>
      </c>
      <c r="Q51">
        <v>0.189</v>
      </c>
      <c r="R51">
        <v>0</v>
      </c>
      <c r="S51">
        <v>0</v>
      </c>
      <c r="T51">
        <v>3</v>
      </c>
      <c r="U51">
        <v>1</v>
      </c>
      <c r="V51">
        <v>0</v>
      </c>
      <c r="W51">
        <v>0</v>
      </c>
      <c r="X51">
        <v>0</v>
      </c>
      <c r="Y51">
        <v>13</v>
      </c>
      <c r="Z51">
        <v>10</v>
      </c>
      <c r="AA51">
        <v>1.3</v>
      </c>
      <c r="AB51">
        <v>0</v>
      </c>
      <c r="AC51">
        <v>0.3</v>
      </c>
      <c r="AD51">
        <v>217</v>
      </c>
      <c r="AE51" s="2">
        <f t="shared" si="13"/>
        <v>0.21463414634146344</v>
      </c>
      <c r="AF51" s="2">
        <f t="shared" si="7"/>
        <v>0.19247351610791677</v>
      </c>
      <c r="AG51" s="3">
        <f t="shared" si="8"/>
        <v>-6.2240965517241378</v>
      </c>
      <c r="AH51" s="4">
        <f t="shared" si="9"/>
        <v>1.3230614686222606</v>
      </c>
      <c r="AI51" s="4">
        <f t="shared" si="10"/>
        <v>-0.46995178062649023</v>
      </c>
      <c r="AJ51" s="7">
        <f t="shared" si="11"/>
        <v>-34.25064995294116</v>
      </c>
      <c r="AK51" s="4">
        <f t="shared" si="12"/>
        <v>3.06579751476879E-3</v>
      </c>
    </row>
    <row r="52" spans="1:37" x14ac:dyDescent="0.3">
      <c r="A52" t="s">
        <v>106</v>
      </c>
      <c r="B52">
        <v>18</v>
      </c>
      <c r="C52">
        <v>41</v>
      </c>
      <c r="D52">
        <v>37</v>
      </c>
      <c r="E52">
        <v>2</v>
      </c>
      <c r="F52">
        <v>5</v>
      </c>
      <c r="G52">
        <v>6</v>
      </c>
      <c r="H52">
        <v>3</v>
      </c>
      <c r="I52">
        <v>2</v>
      </c>
      <c r="J52">
        <v>1</v>
      </c>
      <c r="K52">
        <v>0</v>
      </c>
      <c r="L52">
        <v>10</v>
      </c>
      <c r="M52">
        <v>7</v>
      </c>
      <c r="N52">
        <v>0</v>
      </c>
      <c r="O52">
        <v>0.22</v>
      </c>
      <c r="P52">
        <v>0.27</v>
      </c>
      <c r="Q52">
        <v>0.16200000000000001</v>
      </c>
      <c r="R52">
        <v>2</v>
      </c>
      <c r="S52">
        <v>0</v>
      </c>
      <c r="T52">
        <v>1</v>
      </c>
      <c r="U52">
        <v>3</v>
      </c>
      <c r="V52">
        <v>0</v>
      </c>
      <c r="W52">
        <v>0</v>
      </c>
      <c r="X52">
        <v>0</v>
      </c>
      <c r="Y52">
        <v>11</v>
      </c>
      <c r="Z52">
        <v>14</v>
      </c>
      <c r="AA52">
        <v>0.78600000000000003</v>
      </c>
      <c r="AB52">
        <v>0</v>
      </c>
      <c r="AC52">
        <v>0.39400000000000002</v>
      </c>
      <c r="AD52">
        <v>182</v>
      </c>
      <c r="AE52" s="2">
        <f t="shared" si="13"/>
        <v>0.25170731707317073</v>
      </c>
      <c r="AF52" s="2">
        <f t="shared" si="7"/>
        <v>0.22571894161746603</v>
      </c>
      <c r="AG52" s="3">
        <f t="shared" si="8"/>
        <v>-4.7040965517241373</v>
      </c>
      <c r="AH52" s="4">
        <f t="shared" si="9"/>
        <v>1.3230614686222606</v>
      </c>
      <c r="AI52" s="4">
        <f t="shared" si="10"/>
        <v>-0.32420160858320701</v>
      </c>
      <c r="AJ52" s="7">
        <f t="shared" si="11"/>
        <v>-1.4650101042238963</v>
      </c>
      <c r="AK52" s="4">
        <f t="shared" si="12"/>
        <v>2.6278264412303914E-3</v>
      </c>
    </row>
    <row r="53" spans="1:37" x14ac:dyDescent="0.3">
      <c r="A53" t="s">
        <v>109</v>
      </c>
      <c r="B53">
        <v>16</v>
      </c>
      <c r="C53">
        <v>28</v>
      </c>
      <c r="D53">
        <v>28</v>
      </c>
      <c r="E53">
        <v>0</v>
      </c>
      <c r="F53">
        <v>2</v>
      </c>
      <c r="G53">
        <v>6</v>
      </c>
      <c r="H53">
        <v>5</v>
      </c>
      <c r="I53">
        <v>1</v>
      </c>
      <c r="J53">
        <v>0</v>
      </c>
      <c r="K53">
        <v>0</v>
      </c>
      <c r="L53">
        <v>7</v>
      </c>
      <c r="M53">
        <v>5</v>
      </c>
      <c r="N53">
        <v>0</v>
      </c>
      <c r="O53">
        <v>0.214</v>
      </c>
      <c r="P53">
        <v>0.25</v>
      </c>
      <c r="Q53">
        <v>0.214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8</v>
      </c>
      <c r="Z53">
        <v>9</v>
      </c>
      <c r="AA53">
        <v>0.88900000000000001</v>
      </c>
      <c r="AB53">
        <v>0</v>
      </c>
      <c r="AC53">
        <v>0.29199999999999998</v>
      </c>
      <c r="AD53">
        <v>221</v>
      </c>
      <c r="AE53" s="2">
        <f t="shared" si="13"/>
        <v>0.24892857142857142</v>
      </c>
      <c r="AF53" s="2">
        <f t="shared" si="7"/>
        <v>0.22322709698928317</v>
      </c>
      <c r="AG53" s="3">
        <f t="shared" si="8"/>
        <v>-3.2903586206896551</v>
      </c>
      <c r="AH53" s="4">
        <f t="shared" si="9"/>
        <v>0.90355417369325119</v>
      </c>
      <c r="AI53" s="4">
        <f t="shared" si="10"/>
        <v>-0.22886655183118368</v>
      </c>
      <c r="AJ53" s="7">
        <f t="shared" si="11"/>
        <v>-3.9223924143133839</v>
      </c>
      <c r="AK53" s="4">
        <f t="shared" si="12"/>
        <v>2.1898553676919928E-3</v>
      </c>
    </row>
    <row r="54" spans="1:37" x14ac:dyDescent="0.3">
      <c r="A54" t="s">
        <v>120</v>
      </c>
      <c r="B54">
        <v>6</v>
      </c>
      <c r="C54">
        <v>16</v>
      </c>
      <c r="D54">
        <v>13</v>
      </c>
      <c r="E54">
        <v>0</v>
      </c>
      <c r="F54">
        <v>3</v>
      </c>
      <c r="G54">
        <v>2</v>
      </c>
      <c r="H54">
        <v>1</v>
      </c>
      <c r="I54">
        <v>1</v>
      </c>
      <c r="J54">
        <v>0</v>
      </c>
      <c r="K54">
        <v>0</v>
      </c>
      <c r="L54">
        <v>3</v>
      </c>
      <c r="M54">
        <v>7</v>
      </c>
      <c r="N54">
        <v>0</v>
      </c>
      <c r="O54">
        <v>0.313</v>
      </c>
      <c r="P54">
        <v>0.23100000000000001</v>
      </c>
      <c r="Q54">
        <v>0.154</v>
      </c>
      <c r="R54">
        <v>0</v>
      </c>
      <c r="S54">
        <v>0</v>
      </c>
      <c r="T54">
        <v>0</v>
      </c>
      <c r="U54">
        <v>2</v>
      </c>
      <c r="V54">
        <v>0</v>
      </c>
      <c r="W54">
        <v>1</v>
      </c>
      <c r="X54">
        <v>0</v>
      </c>
      <c r="Y54">
        <v>2</v>
      </c>
      <c r="Z54">
        <v>2</v>
      </c>
      <c r="AA54">
        <v>1</v>
      </c>
      <c r="AB54">
        <v>0</v>
      </c>
      <c r="AC54">
        <v>0.54500000000000004</v>
      </c>
      <c r="AD54">
        <v>157</v>
      </c>
      <c r="AE54" s="2">
        <f t="shared" si="13"/>
        <v>0.29749999999999999</v>
      </c>
      <c r="AF54" s="2">
        <f t="shared" si="7"/>
        <v>0.26678360371889936</v>
      </c>
      <c r="AG54" s="3">
        <f t="shared" si="8"/>
        <v>-1.1030620689655177</v>
      </c>
      <c r="AH54" s="4">
        <f t="shared" si="9"/>
        <v>0.51631667068185783</v>
      </c>
      <c r="AI54" s="4">
        <f t="shared" si="10"/>
        <v>-5.6262001806215871E-2</v>
      </c>
      <c r="AJ54" s="7">
        <f t="shared" si="11"/>
        <v>39.03172595891202</v>
      </c>
      <c r="AK54" s="4">
        <f t="shared" si="12"/>
        <v>1.7518842941535943E-3</v>
      </c>
    </row>
    <row r="55" spans="1:37" x14ac:dyDescent="0.3">
      <c r="A55" t="s">
        <v>111</v>
      </c>
      <c r="B55">
        <v>14</v>
      </c>
      <c r="C55">
        <v>15</v>
      </c>
      <c r="D55">
        <v>12</v>
      </c>
      <c r="E55">
        <v>2</v>
      </c>
      <c r="F55">
        <v>2</v>
      </c>
      <c r="G55">
        <v>2</v>
      </c>
      <c r="H55">
        <v>1</v>
      </c>
      <c r="I55">
        <v>1</v>
      </c>
      <c r="J55">
        <v>0</v>
      </c>
      <c r="K55">
        <v>0</v>
      </c>
      <c r="L55">
        <v>3</v>
      </c>
      <c r="M55">
        <v>1</v>
      </c>
      <c r="N55">
        <v>0</v>
      </c>
      <c r="O55">
        <v>0.26700000000000002</v>
      </c>
      <c r="P55">
        <v>0.25</v>
      </c>
      <c r="Q55">
        <v>0.16700000000000001</v>
      </c>
      <c r="R55">
        <v>0</v>
      </c>
      <c r="S55">
        <v>0</v>
      </c>
      <c r="T55">
        <v>1</v>
      </c>
      <c r="U55">
        <v>2</v>
      </c>
      <c r="V55">
        <v>0</v>
      </c>
      <c r="W55">
        <v>0</v>
      </c>
      <c r="X55">
        <v>0</v>
      </c>
      <c r="Y55">
        <v>5</v>
      </c>
      <c r="Z55">
        <v>5</v>
      </c>
      <c r="AA55">
        <v>1</v>
      </c>
      <c r="AB55">
        <v>0</v>
      </c>
      <c r="AC55">
        <v>0.5</v>
      </c>
      <c r="AD55">
        <v>180</v>
      </c>
      <c r="AE55" s="2">
        <f t="shared" si="13"/>
        <v>0.26866666666666666</v>
      </c>
      <c r="AF55" s="2">
        <f t="shared" si="7"/>
        <v>0.24092726565538702</v>
      </c>
      <c r="AG55" s="3">
        <f t="shared" si="8"/>
        <v>-1.4666206896551723</v>
      </c>
      <c r="AH55" s="4">
        <f t="shared" si="9"/>
        <v>0.48404687876424168</v>
      </c>
      <c r="AI55" s="4">
        <f t="shared" si="10"/>
        <v>-9.4217303935906258E-2</v>
      </c>
      <c r="AJ55" s="7">
        <f t="shared" si="11"/>
        <v>13.532982159904213</v>
      </c>
      <c r="AK55" s="4">
        <f t="shared" si="12"/>
        <v>1.3139132206151957E-3</v>
      </c>
    </row>
    <row r="56" spans="1:37" x14ac:dyDescent="0.3">
      <c r="A56" t="s">
        <v>108</v>
      </c>
      <c r="B56">
        <v>16</v>
      </c>
      <c r="C56">
        <v>18</v>
      </c>
      <c r="D56">
        <v>16</v>
      </c>
      <c r="E56">
        <v>0</v>
      </c>
      <c r="F56">
        <v>3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5</v>
      </c>
      <c r="N56">
        <v>0</v>
      </c>
      <c r="O56">
        <v>0.16700000000000001</v>
      </c>
      <c r="P56">
        <v>6.3E-2</v>
      </c>
      <c r="Q56">
        <v>6.3E-2</v>
      </c>
      <c r="R56">
        <v>2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5</v>
      </c>
      <c r="Z56">
        <v>5</v>
      </c>
      <c r="AA56">
        <v>1</v>
      </c>
      <c r="AB56">
        <v>0</v>
      </c>
      <c r="AC56">
        <v>0.17599999999999999</v>
      </c>
      <c r="AD56">
        <v>64</v>
      </c>
      <c r="AE56" s="2">
        <f t="shared" si="13"/>
        <v>0.14222222222222222</v>
      </c>
      <c r="AF56" s="2">
        <f t="shared" si="7"/>
        <v>0.12753800663312465</v>
      </c>
      <c r="AG56" s="3">
        <f t="shared" si="8"/>
        <v>-4.0359448275862064</v>
      </c>
      <c r="AH56" s="4">
        <f t="shared" si="9"/>
        <v>0.58085625451709011</v>
      </c>
      <c r="AI56" s="4">
        <f t="shared" si="10"/>
        <v>-0.33130246970368776</v>
      </c>
      <c r="AJ56" s="7">
        <f t="shared" si="11"/>
        <v>-98.288098546342098</v>
      </c>
      <c r="AK56" s="4">
        <f t="shared" si="12"/>
        <v>1.3139132206151957E-3</v>
      </c>
    </row>
    <row r="57" spans="1:37" x14ac:dyDescent="0.3">
      <c r="A57" t="s">
        <v>124</v>
      </c>
      <c r="B57">
        <v>2</v>
      </c>
      <c r="C57">
        <v>4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0.5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 s="2">
        <f t="shared" si="13"/>
        <v>0.36499999999999999</v>
      </c>
      <c r="AF57" s="2">
        <f t="shared" si="7"/>
        <v>0.32731433733579252</v>
      </c>
      <c r="AG57" s="3">
        <f t="shared" si="8"/>
        <v>-5.7655172413793952E-3</v>
      </c>
      <c r="AH57" s="4">
        <f t="shared" si="9"/>
        <v>0.12907916767046446</v>
      </c>
      <c r="AI57" s="4">
        <f t="shared" si="10"/>
        <v>1.1824332740345016E-2</v>
      </c>
      <c r="AJ57" s="7">
        <f t="shared" si="11"/>
        <v>98.725316933467951</v>
      </c>
      <c r="AK57" s="4">
        <f t="shared" si="12"/>
        <v>8.7594214707679714E-4</v>
      </c>
    </row>
    <row r="58" spans="1:37" x14ac:dyDescent="0.3">
      <c r="A58" t="s">
        <v>130</v>
      </c>
      <c r="B58">
        <v>1</v>
      </c>
      <c r="C58">
        <v>3</v>
      </c>
      <c r="D58">
        <v>3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2</v>
      </c>
      <c r="N58">
        <v>0</v>
      </c>
      <c r="O58">
        <v>0.33300000000000002</v>
      </c>
      <c r="P58">
        <v>0.33300000000000002</v>
      </c>
      <c r="Q58">
        <v>0.33300000000000002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0.5</v>
      </c>
      <c r="AD58">
        <v>334</v>
      </c>
      <c r="AE58" s="2">
        <f t="shared" si="13"/>
        <v>0.3666666666666667</v>
      </c>
      <c r="AF58" s="2">
        <f t="shared" si="7"/>
        <v>0.32880892335102452</v>
      </c>
      <c r="AG58" s="3">
        <f t="shared" si="8"/>
        <v>6.7586206896569768E-4</v>
      </c>
      <c r="AH58" s="4">
        <f t="shared" si="9"/>
        <v>9.6809375752848342E-2</v>
      </c>
      <c r="AI58" s="4">
        <f t="shared" si="10"/>
        <v>9.3476909106643222E-3</v>
      </c>
      <c r="AJ58" s="7">
        <f t="shared" si="11"/>
        <v>100.19923276000027</v>
      </c>
      <c r="AK58" s="4">
        <f t="shared" si="12"/>
        <v>4.3797107353839857E-4</v>
      </c>
    </row>
    <row r="59" spans="1:37" x14ac:dyDescent="0.3">
      <c r="A59" t="s">
        <v>126</v>
      </c>
      <c r="B59">
        <v>2</v>
      </c>
      <c r="C59">
        <v>4</v>
      </c>
      <c r="D59">
        <v>4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0.25</v>
      </c>
      <c r="P59">
        <v>0.25</v>
      </c>
      <c r="Q59">
        <v>0.25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0.33300000000000002</v>
      </c>
      <c r="AD59">
        <v>251</v>
      </c>
      <c r="AE59" s="2">
        <f t="shared" si="13"/>
        <v>0.27500000000000002</v>
      </c>
      <c r="AF59" s="2">
        <f t="shared" si="7"/>
        <v>0.24660669251326836</v>
      </c>
      <c r="AG59" s="3">
        <f t="shared" si="8"/>
        <v>-0.36576551724137923</v>
      </c>
      <c r="AH59" s="4">
        <f t="shared" si="9"/>
        <v>0.12907916767046446</v>
      </c>
      <c r="AI59" s="4">
        <f t="shared" si="10"/>
        <v>-2.2695444848853608E-2</v>
      </c>
      <c r="AJ59" s="7">
        <f t="shared" si="11"/>
        <v>19.133862300726754</v>
      </c>
      <c r="AK59" s="4">
        <f t="shared" si="12"/>
        <v>4.3797107353839857E-4</v>
      </c>
    </row>
    <row r="60" spans="1:37" x14ac:dyDescent="0.3">
      <c r="A60" t="s">
        <v>115</v>
      </c>
      <c r="B60">
        <v>12</v>
      </c>
      <c r="C60">
        <v>11</v>
      </c>
      <c r="D60">
        <v>11</v>
      </c>
      <c r="E60">
        <v>0</v>
      </c>
      <c r="F60">
        <v>2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4</v>
      </c>
      <c r="N60">
        <v>0</v>
      </c>
      <c r="O60">
        <v>9.0999999999999998E-2</v>
      </c>
      <c r="P60">
        <v>9.0999999999999998E-2</v>
      </c>
      <c r="Q60">
        <v>9.0999999999999998E-2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2</v>
      </c>
      <c r="AA60">
        <v>2</v>
      </c>
      <c r="AB60">
        <v>0</v>
      </c>
      <c r="AC60">
        <v>0.1</v>
      </c>
      <c r="AD60">
        <v>92</v>
      </c>
      <c r="AE60" s="2">
        <f t="shared" si="13"/>
        <v>0.1</v>
      </c>
      <c r="AF60" s="2">
        <f t="shared" si="7"/>
        <v>8.9675160913915766E-2</v>
      </c>
      <c r="AG60" s="3">
        <f t="shared" si="8"/>
        <v>-2.9308551724137932</v>
      </c>
      <c r="AH60" s="4">
        <f t="shared" si="9"/>
        <v>0.35496771109377723</v>
      </c>
      <c r="AI60" s="4">
        <f t="shared" si="10"/>
        <v>-0.24699739516547906</v>
      </c>
      <c r="AJ60" s="7">
        <f t="shared" si="11"/>
        <v>-135.62729948515903</v>
      </c>
      <c r="AK60" s="4">
        <f t="shared" si="12"/>
        <v>4.3797107353839857E-4</v>
      </c>
    </row>
    <row r="61" spans="1:37" x14ac:dyDescent="0.3">
      <c r="A61" t="s">
        <v>131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">
        <v>0</v>
      </c>
      <c r="AF61" s="2">
        <f t="shared" si="7"/>
        <v>0</v>
      </c>
      <c r="AG61" s="3">
        <f t="shared" si="8"/>
        <v>0</v>
      </c>
      <c r="AH61" s="4">
        <f t="shared" si="9"/>
        <v>0</v>
      </c>
      <c r="AI61" s="4">
        <f t="shared" si="10"/>
        <v>0</v>
      </c>
      <c r="AJ61" s="7">
        <v>0</v>
      </c>
      <c r="AK61" s="4">
        <f t="shared" si="12"/>
        <v>0</v>
      </c>
    </row>
    <row r="62" spans="1:37" x14ac:dyDescent="0.3">
      <c r="A62" t="s">
        <v>132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">
        <v>0</v>
      </c>
      <c r="AF62" s="2">
        <f t="shared" si="7"/>
        <v>0</v>
      </c>
      <c r="AG62" s="3">
        <f t="shared" si="8"/>
        <v>0</v>
      </c>
      <c r="AH62" s="4">
        <f t="shared" si="9"/>
        <v>0</v>
      </c>
      <c r="AI62" s="4">
        <f t="shared" si="10"/>
        <v>0</v>
      </c>
      <c r="AJ62" s="7">
        <v>0</v>
      </c>
      <c r="AK62" s="4">
        <f t="shared" si="12"/>
        <v>0</v>
      </c>
    </row>
    <row r="63" spans="1:37" x14ac:dyDescent="0.3">
      <c r="A63" t="s">
        <v>117</v>
      </c>
      <c r="B63">
        <v>7</v>
      </c>
      <c r="C63">
        <v>7</v>
      </c>
      <c r="D63">
        <v>7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2</v>
      </c>
      <c r="M63">
        <v>1</v>
      </c>
      <c r="N63">
        <v>0</v>
      </c>
      <c r="O63">
        <v>0.14299999999999999</v>
      </c>
      <c r="P63">
        <v>0.28599999999999998</v>
      </c>
      <c r="Q63">
        <v>0.14299999999999999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0</v>
      </c>
      <c r="AC63">
        <v>0.25</v>
      </c>
      <c r="AD63">
        <v>145</v>
      </c>
      <c r="AE63" s="2">
        <f t="shared" ref="AE63:AE104" si="14" xml:space="preserve"> (0.73*(U63+W63)+1.1*H63+1.47*I63+1.89*J63+2.41*K63)/(D63+U63+T63+W63)</f>
        <v>0.21</v>
      </c>
      <c r="AF63" s="2">
        <f t="shared" si="7"/>
        <v>0.1883178379192231</v>
      </c>
      <c r="AG63" s="3">
        <f t="shared" si="8"/>
        <v>-1.0950896551724139</v>
      </c>
      <c r="AH63" s="4">
        <f t="shared" si="9"/>
        <v>0.2258885434233128</v>
      </c>
      <c r="AI63" s="4">
        <f t="shared" si="10"/>
        <v>-8.3346191827397678E-2</v>
      </c>
      <c r="AJ63" s="7">
        <f t="shared" ref="AJ63:AJ104" si="15">(AG63/C63+$F$106/$C$106)/($F$106/$C$106)*100</f>
        <v>-38.348854934030818</v>
      </c>
      <c r="AK63" s="4">
        <f t="shared" si="12"/>
        <v>0</v>
      </c>
    </row>
    <row r="64" spans="1:37" x14ac:dyDescent="0.3">
      <c r="A64" t="s">
        <v>123</v>
      </c>
      <c r="B64">
        <v>3</v>
      </c>
      <c r="C64">
        <v>3</v>
      </c>
      <c r="D64">
        <v>3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0</v>
      </c>
      <c r="AC64">
        <v>0</v>
      </c>
      <c r="AD64">
        <v>0</v>
      </c>
      <c r="AE64" s="2">
        <f t="shared" si="14"/>
        <v>0</v>
      </c>
      <c r="AF64" s="2">
        <f t="shared" si="7"/>
        <v>0</v>
      </c>
      <c r="AG64" s="3">
        <f t="shared" si="8"/>
        <v>-1.0993241379310343</v>
      </c>
      <c r="AH64" s="4">
        <f t="shared" si="9"/>
        <v>9.6809375752848342E-2</v>
      </c>
      <c r="AI64" s="4">
        <f t="shared" si="10"/>
        <v>-9.612940727855375E-2</v>
      </c>
      <c r="AJ64" s="7">
        <f t="shared" si="15"/>
        <v>-224.06224907709364</v>
      </c>
      <c r="AK64" s="4">
        <f t="shared" si="12"/>
        <v>0</v>
      </c>
    </row>
    <row r="65" spans="1:37" x14ac:dyDescent="0.3">
      <c r="A65" t="s">
        <v>125</v>
      </c>
      <c r="B65">
        <v>2</v>
      </c>
      <c r="C65">
        <v>3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 s="2">
        <f t="shared" si="14"/>
        <v>0</v>
      </c>
      <c r="AF65" s="2">
        <f t="shared" si="7"/>
        <v>0</v>
      </c>
      <c r="AG65" s="3">
        <f t="shared" si="8"/>
        <v>-1.0993241379310343</v>
      </c>
      <c r="AH65" s="4">
        <f t="shared" si="9"/>
        <v>9.6809375752848342E-2</v>
      </c>
      <c r="AI65" s="4">
        <f t="shared" si="10"/>
        <v>-9.612940727855375E-2</v>
      </c>
      <c r="AJ65" s="7">
        <f t="shared" si="15"/>
        <v>-224.06224907709364</v>
      </c>
      <c r="AK65" s="4">
        <f t="shared" si="12"/>
        <v>0</v>
      </c>
    </row>
    <row r="66" spans="1:37" x14ac:dyDescent="0.3">
      <c r="A66" t="s">
        <v>118</v>
      </c>
      <c r="B66">
        <v>7</v>
      </c>
      <c r="C66">
        <v>14</v>
      </c>
      <c r="D66">
        <v>14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7</v>
      </c>
      <c r="Z66">
        <v>5</v>
      </c>
      <c r="AA66">
        <v>1.4</v>
      </c>
      <c r="AB66">
        <v>0</v>
      </c>
      <c r="AC66">
        <v>0</v>
      </c>
      <c r="AD66">
        <v>0</v>
      </c>
      <c r="AE66" s="2">
        <f t="shared" si="14"/>
        <v>0</v>
      </c>
      <c r="AF66" s="2">
        <f t="shared" ref="AF66:AF97" si="16">$AE$107*AE66</f>
        <v>0</v>
      </c>
      <c r="AG66" s="3">
        <f t="shared" ref="AG66:AG97" si="17">(AF66-$AF$106)/$AE$107*C66</f>
        <v>-5.1301793103448272</v>
      </c>
      <c r="AH66" s="4">
        <f t="shared" ref="AH66:AH97" si="18">57*$AG$107/$C$106*C66</f>
        <v>0.4517770868466256</v>
      </c>
      <c r="AI66" s="4">
        <f t="shared" ref="AI66:AI97" si="19">(AG66+AH66)/$AG$107</f>
        <v>-0.44860390063325084</v>
      </c>
      <c r="AJ66" s="7">
        <f t="shared" si="15"/>
        <v>-224.0622490770937</v>
      </c>
      <c r="AK66" s="4">
        <f t="shared" ref="AK66:AK97" si="20">N66*0.1+X66*(-0.27)-$AI$107*(H66+U66+W66)</f>
        <v>0</v>
      </c>
    </row>
    <row r="67" spans="1:37" x14ac:dyDescent="0.3">
      <c r="A67" t="s">
        <v>122</v>
      </c>
      <c r="B67">
        <v>3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 s="2">
        <f t="shared" si="14"/>
        <v>0</v>
      </c>
      <c r="AF67" s="2">
        <f t="shared" si="16"/>
        <v>0</v>
      </c>
      <c r="AG67" s="3">
        <f t="shared" si="17"/>
        <v>-0.36644137931034482</v>
      </c>
      <c r="AH67" s="4">
        <f t="shared" si="18"/>
        <v>3.2269791917616114E-2</v>
      </c>
      <c r="AI67" s="4">
        <f t="shared" si="19"/>
        <v>-3.2043135759517914E-2</v>
      </c>
      <c r="AJ67" s="7">
        <f t="shared" si="15"/>
        <v>-224.0622490770937</v>
      </c>
      <c r="AK67" s="4">
        <f t="shared" si="20"/>
        <v>0</v>
      </c>
    </row>
    <row r="68" spans="1:37" x14ac:dyDescent="0.3">
      <c r="A68" t="s">
        <v>127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 s="2">
        <f t="shared" si="14"/>
        <v>0</v>
      </c>
      <c r="AF68" s="2">
        <f t="shared" si="16"/>
        <v>0</v>
      </c>
      <c r="AG68" s="3">
        <f t="shared" si="17"/>
        <v>-0.36644137931034482</v>
      </c>
      <c r="AH68" s="4">
        <f t="shared" si="18"/>
        <v>3.2269791917616114E-2</v>
      </c>
      <c r="AI68" s="4">
        <f t="shared" si="19"/>
        <v>-3.2043135759517914E-2</v>
      </c>
      <c r="AJ68" s="7">
        <f t="shared" si="15"/>
        <v>-224.0622490770937</v>
      </c>
      <c r="AK68" s="4">
        <f t="shared" si="20"/>
        <v>0</v>
      </c>
    </row>
    <row r="69" spans="1:37" x14ac:dyDescent="0.3">
      <c r="A69" t="s">
        <v>128</v>
      </c>
      <c r="B69">
        <v>1</v>
      </c>
      <c r="C69">
        <v>5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1</v>
      </c>
      <c r="AA69">
        <v>2</v>
      </c>
      <c r="AB69">
        <v>0</v>
      </c>
      <c r="AC69">
        <v>0</v>
      </c>
      <c r="AD69">
        <v>0</v>
      </c>
      <c r="AE69" s="2">
        <f t="shared" si="14"/>
        <v>0</v>
      </c>
      <c r="AF69" s="2">
        <f t="shared" si="16"/>
        <v>0</v>
      </c>
      <c r="AG69" s="3">
        <f t="shared" si="17"/>
        <v>-1.8322068965517242</v>
      </c>
      <c r="AH69" s="4">
        <f t="shared" si="18"/>
        <v>0.16134895958808057</v>
      </c>
      <c r="AI69" s="4">
        <f t="shared" si="19"/>
        <v>-0.16021567879758961</v>
      </c>
      <c r="AJ69" s="7">
        <f t="shared" si="15"/>
        <v>-224.0622490770937</v>
      </c>
      <c r="AK69" s="4">
        <f t="shared" si="20"/>
        <v>0</v>
      </c>
    </row>
    <row r="70" spans="1:37" x14ac:dyDescent="0.3">
      <c r="A70" t="s">
        <v>129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">
        <f t="shared" si="14"/>
        <v>0</v>
      </c>
      <c r="AF70" s="2">
        <f t="shared" si="16"/>
        <v>0</v>
      </c>
      <c r="AG70" s="3">
        <f t="shared" si="17"/>
        <v>-0.36644137931034482</v>
      </c>
      <c r="AH70" s="4">
        <f t="shared" si="18"/>
        <v>3.2269791917616114E-2</v>
      </c>
      <c r="AI70" s="4">
        <f t="shared" si="19"/>
        <v>-3.2043135759517914E-2</v>
      </c>
      <c r="AJ70" s="7">
        <f t="shared" si="15"/>
        <v>-224.0622490770937</v>
      </c>
      <c r="AK70" s="4">
        <f t="shared" si="20"/>
        <v>0</v>
      </c>
    </row>
    <row r="71" spans="1:37" x14ac:dyDescent="0.3">
      <c r="A71" t="s">
        <v>32</v>
      </c>
      <c r="B71">
        <v>118</v>
      </c>
      <c r="C71">
        <v>488</v>
      </c>
      <c r="D71">
        <v>399</v>
      </c>
      <c r="E71">
        <v>56</v>
      </c>
      <c r="F71">
        <v>57</v>
      </c>
      <c r="G71">
        <v>120</v>
      </c>
      <c r="H71">
        <v>95</v>
      </c>
      <c r="I71">
        <v>15</v>
      </c>
      <c r="J71">
        <v>1</v>
      </c>
      <c r="K71">
        <v>9</v>
      </c>
      <c r="L71">
        <v>164</v>
      </c>
      <c r="M71">
        <v>69</v>
      </c>
      <c r="N71">
        <v>18</v>
      </c>
      <c r="O71">
        <v>0.41499999999999998</v>
      </c>
      <c r="P71">
        <v>0.41099999999999998</v>
      </c>
      <c r="Q71">
        <v>0.30099999999999999</v>
      </c>
      <c r="R71">
        <v>12</v>
      </c>
      <c r="S71">
        <v>1</v>
      </c>
      <c r="T71">
        <v>6</v>
      </c>
      <c r="U71">
        <v>73</v>
      </c>
      <c r="V71">
        <v>3</v>
      </c>
      <c r="W71">
        <v>6</v>
      </c>
      <c r="X71">
        <v>7</v>
      </c>
      <c r="Y71">
        <v>114</v>
      </c>
      <c r="Z71">
        <v>102</v>
      </c>
      <c r="AA71">
        <v>1.1180000000000001</v>
      </c>
      <c r="AB71">
        <v>0.72</v>
      </c>
      <c r="AC71">
        <v>0.88600000000000001</v>
      </c>
      <c r="AD71">
        <v>925</v>
      </c>
      <c r="AE71" s="2">
        <f t="shared" si="14"/>
        <v>0.42933884297520664</v>
      </c>
      <c r="AF71" s="2">
        <f t="shared" si="16"/>
        <v>0.38501029830396066</v>
      </c>
      <c r="AG71" s="3">
        <f t="shared" si="17"/>
        <v>30.693962268452555</v>
      </c>
      <c r="AH71" s="4">
        <f t="shared" si="18"/>
        <v>15.747658455796664</v>
      </c>
      <c r="AI71" s="4">
        <f t="shared" si="19"/>
        <v>4.4532067174527814</v>
      </c>
      <c r="AJ71" s="7">
        <f t="shared" si="15"/>
        <v>155.62334028662596</v>
      </c>
      <c r="AK71" s="4">
        <f t="shared" si="20"/>
        <v>-1.3793033204318725E-2</v>
      </c>
    </row>
    <row r="72" spans="1:37" x14ac:dyDescent="0.3">
      <c r="A72" t="s">
        <v>34</v>
      </c>
      <c r="B72">
        <v>115</v>
      </c>
      <c r="C72">
        <v>474</v>
      </c>
      <c r="D72">
        <v>436</v>
      </c>
      <c r="E72">
        <v>54</v>
      </c>
      <c r="F72">
        <v>41</v>
      </c>
      <c r="G72">
        <v>116</v>
      </c>
      <c r="H72">
        <v>84</v>
      </c>
      <c r="I72">
        <v>28</v>
      </c>
      <c r="J72">
        <v>1</v>
      </c>
      <c r="K72">
        <v>3</v>
      </c>
      <c r="L72">
        <v>155</v>
      </c>
      <c r="M72">
        <v>38</v>
      </c>
      <c r="N72">
        <v>10</v>
      </c>
      <c r="O72">
        <v>0.29899999999999999</v>
      </c>
      <c r="P72">
        <v>0.35599999999999998</v>
      </c>
      <c r="Q72">
        <v>0.26600000000000001</v>
      </c>
      <c r="R72">
        <v>8</v>
      </c>
      <c r="S72">
        <v>9</v>
      </c>
      <c r="T72">
        <v>6</v>
      </c>
      <c r="U72">
        <v>16</v>
      </c>
      <c r="V72">
        <v>2</v>
      </c>
      <c r="W72">
        <v>5</v>
      </c>
      <c r="X72">
        <v>4</v>
      </c>
      <c r="Y72">
        <v>135</v>
      </c>
      <c r="Z72">
        <v>153</v>
      </c>
      <c r="AA72">
        <v>0.88200000000000001</v>
      </c>
      <c r="AB72">
        <v>0.71399999999999997</v>
      </c>
      <c r="AC72">
        <v>0.56599999999999995</v>
      </c>
      <c r="AD72">
        <v>751</v>
      </c>
      <c r="AE72" s="2">
        <f t="shared" si="14"/>
        <v>0.34127429805615545</v>
      </c>
      <c r="AF72" s="2">
        <f t="shared" si="16"/>
        <v>0.3060382759396939</v>
      </c>
      <c r="AG72" s="3">
        <f t="shared" si="17"/>
        <v>-11.929196514485758</v>
      </c>
      <c r="AH72" s="4">
        <f t="shared" si="18"/>
        <v>15.295881368950038</v>
      </c>
      <c r="AI72" s="4">
        <f t="shared" si="19"/>
        <v>0.32282558996952926</v>
      </c>
      <c r="AJ72" s="7">
        <f t="shared" si="15"/>
        <v>77.743504379096379</v>
      </c>
      <c r="AK72" s="4">
        <f t="shared" si="20"/>
        <v>-3.4013037278468224E-2</v>
      </c>
    </row>
    <row r="73" spans="1:37" x14ac:dyDescent="0.3">
      <c r="A73" t="s">
        <v>77</v>
      </c>
      <c r="B73">
        <v>52</v>
      </c>
      <c r="C73">
        <v>166</v>
      </c>
      <c r="D73">
        <v>150</v>
      </c>
      <c r="E73">
        <v>14</v>
      </c>
      <c r="F73">
        <v>18</v>
      </c>
      <c r="G73">
        <v>42</v>
      </c>
      <c r="H73">
        <v>33</v>
      </c>
      <c r="I73">
        <v>6</v>
      </c>
      <c r="J73">
        <v>3</v>
      </c>
      <c r="K73">
        <v>0</v>
      </c>
      <c r="L73">
        <v>54</v>
      </c>
      <c r="M73">
        <v>42</v>
      </c>
      <c r="N73">
        <v>4</v>
      </c>
      <c r="O73">
        <v>0.31900000000000001</v>
      </c>
      <c r="P73">
        <v>0.36</v>
      </c>
      <c r="Q73">
        <v>0.28000000000000003</v>
      </c>
      <c r="R73">
        <v>4</v>
      </c>
      <c r="S73">
        <v>6</v>
      </c>
      <c r="T73">
        <v>1</v>
      </c>
      <c r="U73">
        <v>8</v>
      </c>
      <c r="V73">
        <v>0</v>
      </c>
      <c r="W73">
        <v>1</v>
      </c>
      <c r="X73">
        <v>2</v>
      </c>
      <c r="Y73">
        <v>40</v>
      </c>
      <c r="Z73">
        <v>27</v>
      </c>
      <c r="AA73">
        <v>1.4810000000000001</v>
      </c>
      <c r="AB73">
        <v>0.66700000000000004</v>
      </c>
      <c r="AC73">
        <v>0.58799999999999997</v>
      </c>
      <c r="AD73">
        <v>404</v>
      </c>
      <c r="AE73" s="2">
        <f t="shared" si="14"/>
        <v>0.35850000000000004</v>
      </c>
      <c r="AF73" s="2">
        <f t="shared" si="16"/>
        <v>0.32148545187638805</v>
      </c>
      <c r="AG73" s="3">
        <f t="shared" si="17"/>
        <v>-1.3182689655172337</v>
      </c>
      <c r="AH73" s="4">
        <f t="shared" si="18"/>
        <v>5.3567854583242749</v>
      </c>
      <c r="AI73" s="4">
        <f t="shared" si="19"/>
        <v>0.3872463642278044</v>
      </c>
      <c r="AJ73" s="7">
        <f t="shared" si="15"/>
        <v>92.977045209992269</v>
      </c>
      <c r="AK73" s="4">
        <f t="shared" si="20"/>
        <v>-0.12160521491138727</v>
      </c>
    </row>
    <row r="74" spans="1:37" x14ac:dyDescent="0.3">
      <c r="A74" t="s">
        <v>42</v>
      </c>
      <c r="B74">
        <v>107</v>
      </c>
      <c r="C74">
        <v>371</v>
      </c>
      <c r="D74">
        <v>340</v>
      </c>
      <c r="E74">
        <v>32</v>
      </c>
      <c r="F74">
        <v>32</v>
      </c>
      <c r="G74">
        <v>89</v>
      </c>
      <c r="H74">
        <v>72</v>
      </c>
      <c r="I74">
        <v>13</v>
      </c>
      <c r="J74">
        <v>2</v>
      </c>
      <c r="K74">
        <v>2</v>
      </c>
      <c r="L74">
        <v>112</v>
      </c>
      <c r="M74">
        <v>49</v>
      </c>
      <c r="N74">
        <v>1</v>
      </c>
      <c r="O74">
        <v>0.318</v>
      </c>
      <c r="P74">
        <v>0.32900000000000001</v>
      </c>
      <c r="Q74">
        <v>0.26200000000000001</v>
      </c>
      <c r="R74">
        <v>15</v>
      </c>
      <c r="S74">
        <v>0</v>
      </c>
      <c r="T74">
        <v>2</v>
      </c>
      <c r="U74">
        <v>26</v>
      </c>
      <c r="V74">
        <v>1</v>
      </c>
      <c r="W74">
        <v>2</v>
      </c>
      <c r="X74">
        <v>1</v>
      </c>
      <c r="Y74">
        <v>96</v>
      </c>
      <c r="Z74">
        <v>108</v>
      </c>
      <c r="AA74">
        <v>0.88900000000000001</v>
      </c>
      <c r="AB74">
        <v>0.5</v>
      </c>
      <c r="AC74">
        <v>0.53200000000000003</v>
      </c>
      <c r="AD74">
        <v>574</v>
      </c>
      <c r="AE74" s="2">
        <f t="shared" si="14"/>
        <v>0.34418918918918917</v>
      </c>
      <c r="AF74" s="2">
        <f t="shared" si="16"/>
        <v>0.30865220925370734</v>
      </c>
      <c r="AG74" s="3">
        <f t="shared" si="17"/>
        <v>-8.2555625349487496</v>
      </c>
      <c r="AH74" s="4">
        <f t="shared" si="18"/>
        <v>11.972092801435579</v>
      </c>
      <c r="AI74" s="4">
        <f t="shared" si="19"/>
        <v>0.35637166167402917</v>
      </c>
      <c r="AJ74" s="7">
        <f t="shared" si="15"/>
        <v>80.321286883254515</v>
      </c>
      <c r="AK74" s="4">
        <f t="shared" si="20"/>
        <v>-0.12620289264616016</v>
      </c>
    </row>
    <row r="75" spans="1:37" x14ac:dyDescent="0.3">
      <c r="A75" t="s">
        <v>63</v>
      </c>
      <c r="B75">
        <v>82</v>
      </c>
      <c r="C75">
        <v>268</v>
      </c>
      <c r="D75">
        <v>245</v>
      </c>
      <c r="E75">
        <v>35</v>
      </c>
      <c r="F75">
        <v>17</v>
      </c>
      <c r="G75">
        <v>71</v>
      </c>
      <c r="H75">
        <v>54</v>
      </c>
      <c r="I75">
        <v>16</v>
      </c>
      <c r="J75">
        <v>0</v>
      </c>
      <c r="K75">
        <v>1</v>
      </c>
      <c r="L75">
        <v>90</v>
      </c>
      <c r="M75">
        <v>23</v>
      </c>
      <c r="N75">
        <v>1</v>
      </c>
      <c r="O75">
        <v>0.33200000000000002</v>
      </c>
      <c r="P75">
        <v>0.36699999999999999</v>
      </c>
      <c r="Q75">
        <v>0.28999999999999998</v>
      </c>
      <c r="R75">
        <v>11</v>
      </c>
      <c r="S75">
        <v>0</v>
      </c>
      <c r="T75">
        <v>5</v>
      </c>
      <c r="U75">
        <v>11</v>
      </c>
      <c r="V75">
        <v>1</v>
      </c>
      <c r="W75">
        <v>6</v>
      </c>
      <c r="X75">
        <v>1</v>
      </c>
      <c r="Y75">
        <v>81</v>
      </c>
      <c r="Z75">
        <v>75</v>
      </c>
      <c r="AA75">
        <v>1.08</v>
      </c>
      <c r="AB75">
        <v>0.5</v>
      </c>
      <c r="AC75">
        <v>0.58599999999999997</v>
      </c>
      <c r="AD75">
        <v>575</v>
      </c>
      <c r="AE75" s="2">
        <f t="shared" si="14"/>
        <v>0.36606741573033708</v>
      </c>
      <c r="AF75" s="2">
        <f t="shared" si="16"/>
        <v>0.32827154410959275</v>
      </c>
      <c r="AG75" s="3">
        <f t="shared" si="17"/>
        <v>-0.10022223944207942</v>
      </c>
      <c r="AH75" s="4">
        <f t="shared" si="18"/>
        <v>8.6483042339211185</v>
      </c>
      <c r="AI75" s="4">
        <f t="shared" si="19"/>
        <v>0.81966080351013881</v>
      </c>
      <c r="AJ75" s="7">
        <f t="shared" si="15"/>
        <v>99.669285496527948</v>
      </c>
      <c r="AK75" s="4">
        <f t="shared" si="20"/>
        <v>-0.13890405377877371</v>
      </c>
    </row>
    <row r="76" spans="1:37" x14ac:dyDescent="0.3">
      <c r="A76" t="s">
        <v>54</v>
      </c>
      <c r="B76">
        <v>93</v>
      </c>
      <c r="C76">
        <v>285</v>
      </c>
      <c r="D76">
        <v>243</v>
      </c>
      <c r="E76">
        <v>28</v>
      </c>
      <c r="F76">
        <v>21</v>
      </c>
      <c r="G76">
        <v>61</v>
      </c>
      <c r="H76">
        <v>48</v>
      </c>
      <c r="I76">
        <v>11</v>
      </c>
      <c r="J76">
        <v>0</v>
      </c>
      <c r="K76">
        <v>2</v>
      </c>
      <c r="L76">
        <v>78</v>
      </c>
      <c r="M76">
        <v>31</v>
      </c>
      <c r="N76">
        <v>1</v>
      </c>
      <c r="O76">
        <v>0.311</v>
      </c>
      <c r="P76">
        <v>0.32100000000000001</v>
      </c>
      <c r="Q76">
        <v>0.251</v>
      </c>
      <c r="R76">
        <v>4</v>
      </c>
      <c r="S76">
        <v>18</v>
      </c>
      <c r="T76">
        <v>2</v>
      </c>
      <c r="U76">
        <v>19</v>
      </c>
      <c r="V76">
        <v>0</v>
      </c>
      <c r="W76">
        <v>3</v>
      </c>
      <c r="X76">
        <v>1</v>
      </c>
      <c r="Y76">
        <v>89</v>
      </c>
      <c r="Z76">
        <v>64</v>
      </c>
      <c r="AA76">
        <v>1.391</v>
      </c>
      <c r="AB76">
        <v>0.5</v>
      </c>
      <c r="AC76">
        <v>0.54</v>
      </c>
      <c r="AD76">
        <v>509</v>
      </c>
      <c r="AE76" s="2">
        <f t="shared" si="14"/>
        <v>0.33651685393258424</v>
      </c>
      <c r="AF76" s="2">
        <f t="shared" si="16"/>
        <v>0.3017720302664918</v>
      </c>
      <c r="AG76" s="3">
        <f t="shared" si="17"/>
        <v>-8.5284897326617628</v>
      </c>
      <c r="AH76" s="4">
        <f t="shared" si="18"/>
        <v>9.1968906965205921</v>
      </c>
      <c r="AI76" s="4">
        <f t="shared" si="19"/>
        <v>6.4091812813368843E-2</v>
      </c>
      <c r="AJ76" s="7">
        <f t="shared" si="15"/>
        <v>73.536261066551731</v>
      </c>
      <c r="AK76" s="4">
        <f t="shared" si="20"/>
        <v>-0.13934202485231212</v>
      </c>
    </row>
    <row r="77" spans="1:37" x14ac:dyDescent="0.3">
      <c r="A77" t="s">
        <v>69</v>
      </c>
      <c r="B77">
        <v>61</v>
      </c>
      <c r="C77">
        <v>159</v>
      </c>
      <c r="D77">
        <v>145</v>
      </c>
      <c r="E77">
        <v>11</v>
      </c>
      <c r="F77">
        <v>19</v>
      </c>
      <c r="G77">
        <v>31</v>
      </c>
      <c r="H77">
        <v>29</v>
      </c>
      <c r="I77">
        <v>0</v>
      </c>
      <c r="J77">
        <v>0</v>
      </c>
      <c r="K77">
        <v>2</v>
      </c>
      <c r="L77">
        <v>37</v>
      </c>
      <c r="M77">
        <v>32</v>
      </c>
      <c r="N77">
        <v>1</v>
      </c>
      <c r="O77">
        <v>0.26900000000000002</v>
      </c>
      <c r="P77">
        <v>0.255</v>
      </c>
      <c r="Q77">
        <v>0.214</v>
      </c>
      <c r="R77">
        <v>4</v>
      </c>
      <c r="S77">
        <v>3</v>
      </c>
      <c r="T77">
        <v>0</v>
      </c>
      <c r="U77">
        <v>10</v>
      </c>
      <c r="V77">
        <v>0</v>
      </c>
      <c r="W77">
        <v>1</v>
      </c>
      <c r="X77">
        <v>1</v>
      </c>
      <c r="Y77">
        <v>52</v>
      </c>
      <c r="Z77">
        <v>30</v>
      </c>
      <c r="AA77">
        <v>1.7330000000000001</v>
      </c>
      <c r="AB77">
        <v>0.5</v>
      </c>
      <c r="AC77">
        <v>0.41199999999999998</v>
      </c>
      <c r="AD77">
        <v>346</v>
      </c>
      <c r="AE77" s="2">
        <f t="shared" si="14"/>
        <v>0.28685897435897434</v>
      </c>
      <c r="AF77" s="2">
        <f t="shared" si="16"/>
        <v>0.25724124685241861</v>
      </c>
      <c r="AG77" s="3">
        <f t="shared" si="17"/>
        <v>-12.653602387267904</v>
      </c>
      <c r="AH77" s="4">
        <f t="shared" si="18"/>
        <v>5.130896914900962</v>
      </c>
      <c r="AI77" s="4">
        <f t="shared" si="19"/>
        <v>-0.72133922159765096</v>
      </c>
      <c r="AJ77" s="7">
        <f t="shared" si="15"/>
        <v>29.621340297206178</v>
      </c>
      <c r="AK77" s="4">
        <f t="shared" si="20"/>
        <v>-0.15248115705846407</v>
      </c>
    </row>
    <row r="78" spans="1:37" x14ac:dyDescent="0.3">
      <c r="A78" t="s">
        <v>67</v>
      </c>
      <c r="B78">
        <v>67</v>
      </c>
      <c r="C78">
        <v>173</v>
      </c>
      <c r="D78">
        <v>153</v>
      </c>
      <c r="E78">
        <v>20</v>
      </c>
      <c r="F78">
        <v>15</v>
      </c>
      <c r="G78">
        <v>34</v>
      </c>
      <c r="H78">
        <v>20</v>
      </c>
      <c r="I78">
        <v>9</v>
      </c>
      <c r="J78">
        <v>1</v>
      </c>
      <c r="K78">
        <v>4</v>
      </c>
      <c r="L78">
        <v>57</v>
      </c>
      <c r="M78">
        <v>38</v>
      </c>
      <c r="N78">
        <v>1</v>
      </c>
      <c r="O78">
        <v>0.30199999999999999</v>
      </c>
      <c r="P78">
        <v>0.373</v>
      </c>
      <c r="Q78">
        <v>0.222</v>
      </c>
      <c r="R78">
        <v>3</v>
      </c>
      <c r="S78">
        <v>1</v>
      </c>
      <c r="T78">
        <v>1</v>
      </c>
      <c r="U78">
        <v>15</v>
      </c>
      <c r="V78">
        <v>1</v>
      </c>
      <c r="W78">
        <v>2</v>
      </c>
      <c r="X78">
        <v>1</v>
      </c>
      <c r="Y78">
        <v>34</v>
      </c>
      <c r="Z78">
        <v>48</v>
      </c>
      <c r="AA78">
        <v>0.70799999999999996</v>
      </c>
      <c r="AB78">
        <v>0.5</v>
      </c>
      <c r="AC78">
        <v>0.61799999999999999</v>
      </c>
      <c r="AD78">
        <v>459</v>
      </c>
      <c r="AE78" s="2">
        <f t="shared" si="14"/>
        <v>0.34602339181286551</v>
      </c>
      <c r="AF78" s="2">
        <f t="shared" si="16"/>
        <v>0.31029703340797637</v>
      </c>
      <c r="AG78" s="3">
        <f t="shared" si="17"/>
        <v>-3.5323118370639204</v>
      </c>
      <c r="AH78" s="4">
        <f t="shared" si="18"/>
        <v>5.5826740017475878</v>
      </c>
      <c r="AI78" s="4">
        <f t="shared" si="19"/>
        <v>0.19660568306163353</v>
      </c>
      <c r="AJ78" s="7">
        <f t="shared" si="15"/>
        <v>81.943363048916638</v>
      </c>
      <c r="AK78" s="4">
        <f t="shared" si="20"/>
        <v>-0.15379507027907927</v>
      </c>
    </row>
    <row r="79" spans="1:37" x14ac:dyDescent="0.3">
      <c r="A79" t="s">
        <v>97</v>
      </c>
      <c r="B79">
        <v>23</v>
      </c>
      <c r="C79">
        <v>45</v>
      </c>
      <c r="D79">
        <v>43</v>
      </c>
      <c r="E79">
        <v>6</v>
      </c>
      <c r="F79">
        <v>6</v>
      </c>
      <c r="G79">
        <v>14</v>
      </c>
      <c r="H79">
        <v>11</v>
      </c>
      <c r="I79">
        <v>3</v>
      </c>
      <c r="J79">
        <v>0</v>
      </c>
      <c r="K79">
        <v>0</v>
      </c>
      <c r="L79">
        <v>17</v>
      </c>
      <c r="M79">
        <v>10</v>
      </c>
      <c r="N79">
        <v>1</v>
      </c>
      <c r="O79">
        <v>0.34100000000000003</v>
      </c>
      <c r="P79">
        <v>0.39500000000000002</v>
      </c>
      <c r="Q79">
        <v>0.32600000000000001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12</v>
      </c>
      <c r="Z79">
        <v>7</v>
      </c>
      <c r="AA79">
        <v>1.714</v>
      </c>
      <c r="AB79">
        <v>0.5</v>
      </c>
      <c r="AC79">
        <v>0.63300000000000001</v>
      </c>
      <c r="AD79">
        <v>373</v>
      </c>
      <c r="AE79" s="2">
        <f t="shared" si="14"/>
        <v>0.39181818181818184</v>
      </c>
      <c r="AF79" s="2">
        <f t="shared" si="16"/>
        <v>0.35136358503543358</v>
      </c>
      <c r="AG79" s="3">
        <f t="shared" si="17"/>
        <v>1.1419561128526645</v>
      </c>
      <c r="AH79" s="4">
        <f t="shared" si="18"/>
        <v>1.4521406362927252</v>
      </c>
      <c r="AI79" s="4">
        <f t="shared" si="19"/>
        <v>0.24874345229267242</v>
      </c>
      <c r="AJ79" s="7">
        <f t="shared" si="15"/>
        <v>122.44196250585047</v>
      </c>
      <c r="AK79" s="4">
        <f t="shared" si="20"/>
        <v>-0.16474434711753924</v>
      </c>
    </row>
    <row r="80" spans="1:37" x14ac:dyDescent="0.3">
      <c r="A80" t="s">
        <v>116</v>
      </c>
      <c r="B80">
        <v>8</v>
      </c>
      <c r="C80">
        <v>29</v>
      </c>
      <c r="D80">
        <v>26</v>
      </c>
      <c r="E80">
        <v>1</v>
      </c>
      <c r="F80">
        <v>1</v>
      </c>
      <c r="G80">
        <v>3</v>
      </c>
      <c r="H80">
        <v>2</v>
      </c>
      <c r="I80">
        <v>1</v>
      </c>
      <c r="J80">
        <v>0</v>
      </c>
      <c r="K80">
        <v>0</v>
      </c>
      <c r="L80">
        <v>4</v>
      </c>
      <c r="M80">
        <v>1</v>
      </c>
      <c r="N80">
        <v>1</v>
      </c>
      <c r="O80">
        <v>0.20699999999999999</v>
      </c>
      <c r="P80">
        <v>0.154</v>
      </c>
      <c r="Q80">
        <v>0.115</v>
      </c>
      <c r="R80">
        <v>1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13</v>
      </c>
      <c r="Z80">
        <v>9</v>
      </c>
      <c r="AA80">
        <v>1.444</v>
      </c>
      <c r="AB80">
        <v>0.5</v>
      </c>
      <c r="AC80">
        <v>0.32</v>
      </c>
      <c r="AD80">
        <v>124</v>
      </c>
      <c r="AE80" s="2">
        <f t="shared" si="14"/>
        <v>0.20206896551724138</v>
      </c>
      <c r="AF80" s="2">
        <f t="shared" si="16"/>
        <v>0.18120566998467116</v>
      </c>
      <c r="AG80" s="3">
        <f t="shared" si="17"/>
        <v>-4.7667999999999999</v>
      </c>
      <c r="AH80" s="4">
        <f t="shared" si="18"/>
        <v>0.93582396561086734</v>
      </c>
      <c r="AI80" s="4">
        <f t="shared" si="19"/>
        <v>-0.36734566849073069</v>
      </c>
      <c r="AJ80" s="7">
        <f t="shared" si="15"/>
        <v>-45.362661280977363</v>
      </c>
      <c r="AK80" s="4">
        <f t="shared" si="20"/>
        <v>-0.16781014463230801</v>
      </c>
    </row>
    <row r="81" spans="1:37" x14ac:dyDescent="0.3">
      <c r="A81" t="s">
        <v>119</v>
      </c>
      <c r="B81">
        <v>6</v>
      </c>
      <c r="C81">
        <v>8</v>
      </c>
      <c r="D81">
        <v>7</v>
      </c>
      <c r="E81">
        <v>1</v>
      </c>
      <c r="F81">
        <v>0</v>
      </c>
      <c r="G81">
        <v>3</v>
      </c>
      <c r="H81">
        <v>3</v>
      </c>
      <c r="I81">
        <v>0</v>
      </c>
      <c r="J81">
        <v>0</v>
      </c>
      <c r="K81">
        <v>0</v>
      </c>
      <c r="L81">
        <v>3</v>
      </c>
      <c r="M81">
        <v>3</v>
      </c>
      <c r="N81">
        <v>1</v>
      </c>
      <c r="O81">
        <v>0.5</v>
      </c>
      <c r="P81">
        <v>0.42899999999999999</v>
      </c>
      <c r="Q81">
        <v>0.42899999999999999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1</v>
      </c>
      <c r="Z81">
        <v>0</v>
      </c>
      <c r="AA81">
        <v>0</v>
      </c>
      <c r="AB81">
        <v>0.5</v>
      </c>
      <c r="AC81">
        <v>1</v>
      </c>
      <c r="AD81">
        <v>437</v>
      </c>
      <c r="AE81" s="2">
        <f t="shared" si="14"/>
        <v>0.50375000000000003</v>
      </c>
      <c r="AF81" s="2">
        <f t="shared" si="16"/>
        <v>0.45173862310385071</v>
      </c>
      <c r="AG81" s="3">
        <f t="shared" si="17"/>
        <v>1.0984689655172419</v>
      </c>
      <c r="AH81" s="4">
        <f t="shared" si="18"/>
        <v>0.25815833534092891</v>
      </c>
      <c r="AI81" s="4">
        <f t="shared" si="19"/>
        <v>0.13008464638071923</v>
      </c>
      <c r="AJ81" s="7">
        <f t="shared" si="15"/>
        <v>221.42880949227742</v>
      </c>
      <c r="AK81" s="4">
        <f t="shared" si="20"/>
        <v>-0.16824811570584641</v>
      </c>
    </row>
    <row r="82" spans="1:37" x14ac:dyDescent="0.3">
      <c r="A82" t="s">
        <v>61</v>
      </c>
      <c r="B82">
        <v>85</v>
      </c>
      <c r="C82">
        <v>276</v>
      </c>
      <c r="D82">
        <v>251</v>
      </c>
      <c r="E82">
        <v>29</v>
      </c>
      <c r="F82">
        <v>36</v>
      </c>
      <c r="G82">
        <v>62</v>
      </c>
      <c r="H82">
        <v>43</v>
      </c>
      <c r="I82">
        <v>12</v>
      </c>
      <c r="J82">
        <v>3</v>
      </c>
      <c r="K82">
        <v>4</v>
      </c>
      <c r="L82">
        <v>92</v>
      </c>
      <c r="M82">
        <v>57</v>
      </c>
      <c r="N82">
        <v>6</v>
      </c>
      <c r="O82">
        <v>0.29299999999999998</v>
      </c>
      <c r="P82">
        <v>0.36699999999999999</v>
      </c>
      <c r="Q82">
        <v>0.247</v>
      </c>
      <c r="R82">
        <v>5</v>
      </c>
      <c r="S82">
        <v>6</v>
      </c>
      <c r="T82">
        <v>2</v>
      </c>
      <c r="U82">
        <v>15</v>
      </c>
      <c r="V82">
        <v>1</v>
      </c>
      <c r="W82">
        <v>1</v>
      </c>
      <c r="X82">
        <v>3</v>
      </c>
      <c r="Y82">
        <v>79</v>
      </c>
      <c r="Z82">
        <v>55</v>
      </c>
      <c r="AA82">
        <v>1.4359999999999999</v>
      </c>
      <c r="AB82">
        <v>0.66700000000000004</v>
      </c>
      <c r="AC82">
        <v>0.58399999999999996</v>
      </c>
      <c r="AD82">
        <v>564</v>
      </c>
      <c r="AE82" s="2">
        <f t="shared" si="14"/>
        <v>0.34174721189591079</v>
      </c>
      <c r="AF82" s="2">
        <f t="shared" si="16"/>
        <v>0.30646236218647865</v>
      </c>
      <c r="AG82" s="3">
        <f t="shared" si="17"/>
        <v>-6.8155902063838001</v>
      </c>
      <c r="AH82" s="4">
        <f t="shared" si="18"/>
        <v>8.9064625692620467</v>
      </c>
      <c r="AI82" s="4">
        <f t="shared" si="19"/>
        <v>0.20049013592766474</v>
      </c>
      <c r="AJ82" s="7">
        <f t="shared" si="15"/>
        <v>78.161725494897269</v>
      </c>
      <c r="AK82" s="4">
        <f t="shared" si="20"/>
        <v>-0.18415970666123443</v>
      </c>
    </row>
    <row r="83" spans="1:37" x14ac:dyDescent="0.3">
      <c r="A83" t="s">
        <v>75</v>
      </c>
      <c r="B83">
        <v>57</v>
      </c>
      <c r="C83">
        <v>191</v>
      </c>
      <c r="D83">
        <v>175</v>
      </c>
      <c r="E83">
        <v>28</v>
      </c>
      <c r="F83">
        <v>15</v>
      </c>
      <c r="G83">
        <v>49</v>
      </c>
      <c r="H83">
        <v>37</v>
      </c>
      <c r="I83">
        <v>7</v>
      </c>
      <c r="J83">
        <v>0</v>
      </c>
      <c r="K83">
        <v>5</v>
      </c>
      <c r="L83">
        <v>71</v>
      </c>
      <c r="M83">
        <v>32</v>
      </c>
      <c r="N83">
        <v>0</v>
      </c>
      <c r="O83">
        <v>0.34</v>
      </c>
      <c r="P83">
        <v>0.40600000000000003</v>
      </c>
      <c r="Q83">
        <v>0.28000000000000003</v>
      </c>
      <c r="R83">
        <v>6</v>
      </c>
      <c r="S83">
        <v>0</v>
      </c>
      <c r="T83">
        <v>0</v>
      </c>
      <c r="U83">
        <v>16</v>
      </c>
      <c r="V83">
        <v>0</v>
      </c>
      <c r="W83">
        <v>0</v>
      </c>
      <c r="X83">
        <v>1</v>
      </c>
      <c r="Y83">
        <v>54</v>
      </c>
      <c r="Z83">
        <v>40</v>
      </c>
      <c r="AA83">
        <v>1.35</v>
      </c>
      <c r="AB83">
        <v>0</v>
      </c>
      <c r="AC83">
        <v>0.65400000000000003</v>
      </c>
      <c r="AD83">
        <v>591</v>
      </c>
      <c r="AE83" s="2">
        <f t="shared" si="14"/>
        <v>0.39120418848167537</v>
      </c>
      <c r="AF83" s="2">
        <f t="shared" si="16"/>
        <v>0.35081298552292073</v>
      </c>
      <c r="AG83" s="3">
        <f t="shared" si="17"/>
        <v>4.7296965517241389</v>
      </c>
      <c r="AH83" s="4">
        <f t="shared" si="18"/>
        <v>6.1635302562646777</v>
      </c>
      <c r="AI83" s="4">
        <f t="shared" si="19"/>
        <v>1.0445326851124173</v>
      </c>
      <c r="AJ83" s="7">
        <f t="shared" si="15"/>
        <v>121.89897780821317</v>
      </c>
      <c r="AK83" s="4">
        <f t="shared" si="20"/>
        <v>-0.2467875331024649</v>
      </c>
    </row>
    <row r="84" spans="1:37" x14ac:dyDescent="0.3">
      <c r="A84" t="s">
        <v>79</v>
      </c>
      <c r="B84">
        <v>51</v>
      </c>
      <c r="C84">
        <v>145</v>
      </c>
      <c r="D84">
        <v>128</v>
      </c>
      <c r="E84">
        <v>17</v>
      </c>
      <c r="F84">
        <v>14</v>
      </c>
      <c r="G84">
        <v>31</v>
      </c>
      <c r="H84">
        <v>23</v>
      </c>
      <c r="I84">
        <v>8</v>
      </c>
      <c r="J84">
        <v>0</v>
      </c>
      <c r="K84">
        <v>0</v>
      </c>
      <c r="L84">
        <v>39</v>
      </c>
      <c r="M84">
        <v>25</v>
      </c>
      <c r="N84">
        <v>0</v>
      </c>
      <c r="O84">
        <v>0.3</v>
      </c>
      <c r="P84">
        <v>0.30499999999999999</v>
      </c>
      <c r="Q84">
        <v>0.24199999999999999</v>
      </c>
      <c r="R84">
        <v>9</v>
      </c>
      <c r="S84">
        <v>5</v>
      </c>
      <c r="T84">
        <v>1</v>
      </c>
      <c r="U84">
        <v>10</v>
      </c>
      <c r="V84">
        <v>0</v>
      </c>
      <c r="W84">
        <v>1</v>
      </c>
      <c r="X84">
        <v>1</v>
      </c>
      <c r="Y84">
        <v>43</v>
      </c>
      <c r="Z84">
        <v>30</v>
      </c>
      <c r="AA84">
        <v>1.4330000000000001</v>
      </c>
      <c r="AB84">
        <v>0</v>
      </c>
      <c r="AC84">
        <v>0.46700000000000003</v>
      </c>
      <c r="AD84">
        <v>366</v>
      </c>
      <c r="AE84" s="2">
        <f t="shared" si="14"/>
        <v>0.32207142857142856</v>
      </c>
      <c r="AF84" s="2">
        <f t="shared" si="16"/>
        <v>0.28881807182917585</v>
      </c>
      <c r="AG84" s="3">
        <f t="shared" si="17"/>
        <v>-6.4336428571428552</v>
      </c>
      <c r="AH84" s="4">
        <f t="shared" si="18"/>
        <v>4.6791198280543362</v>
      </c>
      <c r="AI84" s="4">
        <f t="shared" si="19"/>
        <v>-0.16823817983128547</v>
      </c>
      <c r="AJ84" s="7">
        <f t="shared" si="15"/>
        <v>60.761456430073146</v>
      </c>
      <c r="AK84" s="4">
        <f t="shared" si="20"/>
        <v>-0.25510898349969446</v>
      </c>
    </row>
    <row r="85" spans="1:37" x14ac:dyDescent="0.3">
      <c r="A85" t="s">
        <v>102</v>
      </c>
      <c r="B85">
        <v>21</v>
      </c>
      <c r="C85">
        <v>77</v>
      </c>
      <c r="D85">
        <v>62</v>
      </c>
      <c r="E85">
        <v>14</v>
      </c>
      <c r="F85">
        <v>11</v>
      </c>
      <c r="G85">
        <v>18</v>
      </c>
      <c r="H85">
        <v>9</v>
      </c>
      <c r="I85">
        <v>5</v>
      </c>
      <c r="J85">
        <v>0</v>
      </c>
      <c r="K85">
        <v>4</v>
      </c>
      <c r="L85">
        <v>35</v>
      </c>
      <c r="M85">
        <v>17</v>
      </c>
      <c r="N85">
        <v>0</v>
      </c>
      <c r="O85">
        <v>0.42899999999999999</v>
      </c>
      <c r="P85">
        <v>0.56499999999999995</v>
      </c>
      <c r="Q85">
        <v>0.28999999999999998</v>
      </c>
      <c r="R85">
        <v>2</v>
      </c>
      <c r="S85">
        <v>0</v>
      </c>
      <c r="T85">
        <v>0</v>
      </c>
      <c r="U85">
        <v>15</v>
      </c>
      <c r="V85">
        <v>0</v>
      </c>
      <c r="W85">
        <v>0</v>
      </c>
      <c r="X85">
        <v>1</v>
      </c>
      <c r="Y85">
        <v>16</v>
      </c>
      <c r="Z85">
        <v>11</v>
      </c>
      <c r="AA85">
        <v>1.4550000000000001</v>
      </c>
      <c r="AB85">
        <v>0</v>
      </c>
      <c r="AC85">
        <v>1.0640000000000001</v>
      </c>
      <c r="AD85">
        <v>475</v>
      </c>
      <c r="AE85" s="2">
        <f t="shared" si="14"/>
        <v>0.49142857142857149</v>
      </c>
      <c r="AF85" s="2">
        <f t="shared" si="16"/>
        <v>0.44068936220552896</v>
      </c>
      <c r="AG85" s="3">
        <f t="shared" si="17"/>
        <v>9.6240137931034546</v>
      </c>
      <c r="AH85" s="4">
        <f t="shared" si="18"/>
        <v>2.4847739776564408</v>
      </c>
      <c r="AI85" s="4">
        <f t="shared" si="19"/>
        <v>1.1610907242262223</v>
      </c>
      <c r="AJ85" s="7">
        <f t="shared" si="15"/>
        <v>210.53236034612834</v>
      </c>
      <c r="AK85" s="4">
        <f t="shared" si="20"/>
        <v>-0.25948869423507848</v>
      </c>
    </row>
    <row r="86" spans="1:37" x14ac:dyDescent="0.3">
      <c r="A86" t="s">
        <v>101</v>
      </c>
      <c r="B86">
        <v>21</v>
      </c>
      <c r="C86">
        <v>43</v>
      </c>
      <c r="D86">
        <v>39</v>
      </c>
      <c r="E86">
        <v>1</v>
      </c>
      <c r="F86">
        <v>4</v>
      </c>
      <c r="G86">
        <v>9</v>
      </c>
      <c r="H86">
        <v>7</v>
      </c>
      <c r="I86">
        <v>1</v>
      </c>
      <c r="J86">
        <v>0</v>
      </c>
      <c r="K86">
        <v>1</v>
      </c>
      <c r="L86">
        <v>13</v>
      </c>
      <c r="M86">
        <v>10</v>
      </c>
      <c r="N86">
        <v>0</v>
      </c>
      <c r="O86">
        <v>0.30199999999999999</v>
      </c>
      <c r="P86">
        <v>0.33300000000000002</v>
      </c>
      <c r="Q86">
        <v>0.23100000000000001</v>
      </c>
      <c r="R86">
        <v>0</v>
      </c>
      <c r="S86">
        <v>0</v>
      </c>
      <c r="T86">
        <v>0</v>
      </c>
      <c r="U86">
        <v>4</v>
      </c>
      <c r="V86">
        <v>0</v>
      </c>
      <c r="W86">
        <v>0</v>
      </c>
      <c r="X86">
        <v>1</v>
      </c>
      <c r="Y86">
        <v>9</v>
      </c>
      <c r="Z86">
        <v>11</v>
      </c>
      <c r="AA86">
        <v>0.81799999999999995</v>
      </c>
      <c r="AB86">
        <v>0</v>
      </c>
      <c r="AC86">
        <v>0.54800000000000004</v>
      </c>
      <c r="AD86">
        <v>269</v>
      </c>
      <c r="AE86" s="2">
        <f t="shared" si="14"/>
        <v>0.33720930232558144</v>
      </c>
      <c r="AF86" s="2">
        <f t="shared" si="16"/>
        <v>0.30239298447715784</v>
      </c>
      <c r="AG86" s="3">
        <f t="shared" si="17"/>
        <v>-1.2569793103448257</v>
      </c>
      <c r="AH86" s="4">
        <f t="shared" si="18"/>
        <v>1.3876010524574929</v>
      </c>
      <c r="AI86" s="4">
        <f t="shared" si="19"/>
        <v>1.2525093016785926E-2</v>
      </c>
      <c r="AJ86" s="7">
        <f t="shared" si="15"/>
        <v>74.148627453848945</v>
      </c>
      <c r="AK86" s="4">
        <f t="shared" si="20"/>
        <v>-0.26518231819107763</v>
      </c>
    </row>
    <row r="87" spans="1:37" x14ac:dyDescent="0.3">
      <c r="A87" t="s">
        <v>121</v>
      </c>
      <c r="B87">
        <v>4</v>
      </c>
      <c r="C87">
        <v>10</v>
      </c>
      <c r="D87">
        <v>10</v>
      </c>
      <c r="E87">
        <v>0</v>
      </c>
      <c r="F87">
        <v>1</v>
      </c>
      <c r="G87">
        <v>2</v>
      </c>
      <c r="H87">
        <v>2</v>
      </c>
      <c r="I87">
        <v>0</v>
      </c>
      <c r="J87">
        <v>0</v>
      </c>
      <c r="K87">
        <v>0</v>
      </c>
      <c r="L87">
        <v>2</v>
      </c>
      <c r="M87">
        <v>1</v>
      </c>
      <c r="N87">
        <v>0</v>
      </c>
      <c r="O87">
        <v>0.2</v>
      </c>
      <c r="P87">
        <v>0.2</v>
      </c>
      <c r="Q87">
        <v>0.2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5</v>
      </c>
      <c r="Z87">
        <v>2</v>
      </c>
      <c r="AA87">
        <v>2.5</v>
      </c>
      <c r="AB87">
        <v>0</v>
      </c>
      <c r="AC87">
        <v>0.222</v>
      </c>
      <c r="AD87">
        <v>202</v>
      </c>
      <c r="AE87" s="2">
        <f t="shared" si="14"/>
        <v>0.22000000000000003</v>
      </c>
      <c r="AF87" s="2">
        <f t="shared" si="16"/>
        <v>0.1972853540106147</v>
      </c>
      <c r="AG87" s="3">
        <f t="shared" si="17"/>
        <v>-1.4644137931034482</v>
      </c>
      <c r="AH87" s="4">
        <f t="shared" si="18"/>
        <v>0.32269791917616114</v>
      </c>
      <c r="AI87" s="4">
        <f t="shared" si="19"/>
        <v>-0.10947716121674306</v>
      </c>
      <c r="AJ87" s="7">
        <f t="shared" si="15"/>
        <v>-29.50535997483734</v>
      </c>
      <c r="AK87" s="4">
        <f t="shared" si="20"/>
        <v>-0.2691240578529232</v>
      </c>
    </row>
    <row r="88" spans="1:37" x14ac:dyDescent="0.3">
      <c r="A88" t="s">
        <v>58</v>
      </c>
      <c r="B88">
        <v>86</v>
      </c>
      <c r="C88">
        <v>251</v>
      </c>
      <c r="D88">
        <v>223</v>
      </c>
      <c r="E88">
        <v>15</v>
      </c>
      <c r="F88">
        <v>30</v>
      </c>
      <c r="G88">
        <v>50</v>
      </c>
      <c r="H88">
        <v>41</v>
      </c>
      <c r="I88">
        <v>9</v>
      </c>
      <c r="J88">
        <v>0</v>
      </c>
      <c r="K88">
        <v>0</v>
      </c>
      <c r="L88">
        <v>59</v>
      </c>
      <c r="M88">
        <v>35</v>
      </c>
      <c r="N88">
        <v>2</v>
      </c>
      <c r="O88">
        <v>0.27300000000000002</v>
      </c>
      <c r="P88">
        <v>0.26500000000000001</v>
      </c>
      <c r="Q88">
        <v>0.224</v>
      </c>
      <c r="R88">
        <v>7</v>
      </c>
      <c r="S88">
        <v>9</v>
      </c>
      <c r="T88">
        <v>3</v>
      </c>
      <c r="U88">
        <v>10</v>
      </c>
      <c r="V88">
        <v>0</v>
      </c>
      <c r="W88">
        <v>6</v>
      </c>
      <c r="X88">
        <v>2</v>
      </c>
      <c r="Y88">
        <v>80</v>
      </c>
      <c r="Z88">
        <v>61</v>
      </c>
      <c r="AA88">
        <v>1.3109999999999999</v>
      </c>
      <c r="AB88">
        <v>0.5</v>
      </c>
      <c r="AC88">
        <v>0.42299999999999999</v>
      </c>
      <c r="AD88">
        <v>358</v>
      </c>
      <c r="AE88" s="2">
        <f t="shared" si="14"/>
        <v>0.28929752066115705</v>
      </c>
      <c r="AF88" s="2">
        <f t="shared" si="16"/>
        <v>0.25942801717286129</v>
      </c>
      <c r="AG88" s="3">
        <f t="shared" si="17"/>
        <v>-19.363108520946131</v>
      </c>
      <c r="AH88" s="4">
        <f t="shared" si="18"/>
        <v>8.0997177713216448</v>
      </c>
      <c r="AI88" s="4">
        <f t="shared" si="19"/>
        <v>-1.0800270654924295</v>
      </c>
      <c r="AJ88" s="7">
        <f t="shared" si="15"/>
        <v>31.777867490317433</v>
      </c>
      <c r="AK88" s="4">
        <f t="shared" si="20"/>
        <v>-0.31503564880831131</v>
      </c>
    </row>
    <row r="89" spans="1:37" x14ac:dyDescent="0.3">
      <c r="A89" t="s">
        <v>52</v>
      </c>
      <c r="B89">
        <v>94</v>
      </c>
      <c r="C89">
        <v>369</v>
      </c>
      <c r="D89">
        <v>333</v>
      </c>
      <c r="E89">
        <v>49</v>
      </c>
      <c r="F89">
        <v>45</v>
      </c>
      <c r="G89">
        <v>99</v>
      </c>
      <c r="H89">
        <v>77</v>
      </c>
      <c r="I89">
        <v>13</v>
      </c>
      <c r="J89">
        <v>1</v>
      </c>
      <c r="K89">
        <v>8</v>
      </c>
      <c r="L89">
        <v>138</v>
      </c>
      <c r="M89">
        <v>44</v>
      </c>
      <c r="N89">
        <v>4</v>
      </c>
      <c r="O89">
        <v>0.35599999999999998</v>
      </c>
      <c r="P89">
        <v>0.41399999999999998</v>
      </c>
      <c r="Q89">
        <v>0.29699999999999999</v>
      </c>
      <c r="R89">
        <v>11</v>
      </c>
      <c r="S89">
        <v>1</v>
      </c>
      <c r="T89">
        <v>3</v>
      </c>
      <c r="U89">
        <v>31</v>
      </c>
      <c r="V89">
        <v>1</v>
      </c>
      <c r="W89">
        <v>0</v>
      </c>
      <c r="X89">
        <v>3</v>
      </c>
      <c r="Y89">
        <v>86</v>
      </c>
      <c r="Z89">
        <v>107</v>
      </c>
      <c r="AA89">
        <v>0.80400000000000005</v>
      </c>
      <c r="AB89">
        <v>0.57099999999999995</v>
      </c>
      <c r="AC89">
        <v>0.70199999999999996</v>
      </c>
      <c r="AD89">
        <v>840</v>
      </c>
      <c r="AE89" s="2">
        <f t="shared" si="14"/>
        <v>0.40220708446866482</v>
      </c>
      <c r="AF89" s="2">
        <f t="shared" si="16"/>
        <v>0.36067985020444426</v>
      </c>
      <c r="AG89" s="3">
        <f t="shared" si="17"/>
        <v>13.197545203420074</v>
      </c>
      <c r="AH89" s="4">
        <f t="shared" si="18"/>
        <v>11.907553217600347</v>
      </c>
      <c r="AI89" s="4">
        <f t="shared" si="19"/>
        <v>2.407284482912686</v>
      </c>
      <c r="AJ89" s="7">
        <f t="shared" si="15"/>
        <v>131.62938332796026</v>
      </c>
      <c r="AK89" s="4">
        <f t="shared" si="20"/>
        <v>-0.36269912405785298</v>
      </c>
    </row>
    <row r="90" spans="1:37" x14ac:dyDescent="0.3">
      <c r="A90" t="s">
        <v>90</v>
      </c>
      <c r="B90">
        <v>40</v>
      </c>
      <c r="C90">
        <v>103</v>
      </c>
      <c r="D90">
        <v>93</v>
      </c>
      <c r="E90">
        <v>5</v>
      </c>
      <c r="F90">
        <v>7</v>
      </c>
      <c r="G90">
        <v>19</v>
      </c>
      <c r="H90">
        <v>18</v>
      </c>
      <c r="I90">
        <v>1</v>
      </c>
      <c r="J90">
        <v>0</v>
      </c>
      <c r="K90">
        <v>0</v>
      </c>
      <c r="L90">
        <v>20</v>
      </c>
      <c r="M90">
        <v>18</v>
      </c>
      <c r="N90">
        <v>4</v>
      </c>
      <c r="O90">
        <v>0.27500000000000002</v>
      </c>
      <c r="P90">
        <v>0.215</v>
      </c>
      <c r="Q90">
        <v>0.20399999999999999</v>
      </c>
      <c r="R90">
        <v>5</v>
      </c>
      <c r="S90">
        <v>1</v>
      </c>
      <c r="T90">
        <v>0</v>
      </c>
      <c r="U90">
        <v>7</v>
      </c>
      <c r="V90">
        <v>1</v>
      </c>
      <c r="W90">
        <v>1</v>
      </c>
      <c r="X90">
        <v>3</v>
      </c>
      <c r="Y90">
        <v>30</v>
      </c>
      <c r="Z90">
        <v>25</v>
      </c>
      <c r="AA90">
        <v>1.2</v>
      </c>
      <c r="AB90">
        <v>0.57099999999999995</v>
      </c>
      <c r="AC90">
        <v>0.40200000000000002</v>
      </c>
      <c r="AD90">
        <v>249</v>
      </c>
      <c r="AE90" s="2">
        <f t="shared" si="14"/>
        <v>0.26841584158415843</v>
      </c>
      <c r="AF90" s="2">
        <f t="shared" si="16"/>
        <v>0.2407023378590353</v>
      </c>
      <c r="AG90" s="3">
        <f t="shared" si="17"/>
        <v>-10.096630385797198</v>
      </c>
      <c r="AH90" s="4">
        <f t="shared" si="18"/>
        <v>3.3237885675144598</v>
      </c>
      <c r="AI90" s="4">
        <f t="shared" si="19"/>
        <v>-0.64943609226095511</v>
      </c>
      <c r="AJ90" s="7">
        <f t="shared" si="15"/>
        <v>13.31116512462413</v>
      </c>
      <c r="AK90" s="4">
        <f t="shared" si="20"/>
        <v>-0.39861275208800168</v>
      </c>
    </row>
    <row r="91" spans="1:37" x14ac:dyDescent="0.3">
      <c r="A91" t="s">
        <v>57</v>
      </c>
      <c r="B91">
        <v>86</v>
      </c>
      <c r="C91">
        <v>299</v>
      </c>
      <c r="D91">
        <v>270</v>
      </c>
      <c r="E91">
        <v>34</v>
      </c>
      <c r="F91">
        <v>28</v>
      </c>
      <c r="G91">
        <v>79</v>
      </c>
      <c r="H91">
        <v>65</v>
      </c>
      <c r="I91">
        <v>11</v>
      </c>
      <c r="J91">
        <v>1</v>
      </c>
      <c r="K91">
        <v>2</v>
      </c>
      <c r="L91">
        <v>98</v>
      </c>
      <c r="M91">
        <v>62</v>
      </c>
      <c r="N91">
        <v>1</v>
      </c>
      <c r="O91">
        <v>0.34899999999999998</v>
      </c>
      <c r="P91">
        <v>0.36299999999999999</v>
      </c>
      <c r="Q91">
        <v>0.29299999999999998</v>
      </c>
      <c r="R91">
        <v>5</v>
      </c>
      <c r="S91">
        <v>1</v>
      </c>
      <c r="T91">
        <v>3</v>
      </c>
      <c r="U91">
        <v>19</v>
      </c>
      <c r="V91">
        <v>0</v>
      </c>
      <c r="W91">
        <v>6</v>
      </c>
      <c r="X91">
        <v>2</v>
      </c>
      <c r="Y91">
        <v>66</v>
      </c>
      <c r="Z91">
        <v>66</v>
      </c>
      <c r="AA91">
        <v>1</v>
      </c>
      <c r="AB91">
        <v>0.33300000000000002</v>
      </c>
      <c r="AC91">
        <v>0.626</v>
      </c>
      <c r="AD91">
        <v>601</v>
      </c>
      <c r="AE91" s="2">
        <f t="shared" si="14"/>
        <v>0.37795302013422816</v>
      </c>
      <c r="AF91" s="2">
        <f t="shared" si="16"/>
        <v>0.33892997898437355</v>
      </c>
      <c r="AG91" s="3">
        <f t="shared" si="17"/>
        <v>3.4419806063411178</v>
      </c>
      <c r="AH91" s="4">
        <f t="shared" si="18"/>
        <v>9.6486677833672179</v>
      </c>
      <c r="AI91" s="4">
        <f t="shared" si="19"/>
        <v>1.2552396414198139</v>
      </c>
      <c r="AJ91" s="7">
        <f t="shared" si="15"/>
        <v>110.18031375980581</v>
      </c>
      <c r="AK91" s="4">
        <f t="shared" si="20"/>
        <v>-0.40058260338154417</v>
      </c>
    </row>
    <row r="92" spans="1:37" x14ac:dyDescent="0.3">
      <c r="A92" t="s">
        <v>66</v>
      </c>
      <c r="B92">
        <v>78</v>
      </c>
      <c r="C92">
        <v>239</v>
      </c>
      <c r="D92">
        <v>226</v>
      </c>
      <c r="E92">
        <v>25</v>
      </c>
      <c r="F92">
        <v>22</v>
      </c>
      <c r="G92">
        <v>55</v>
      </c>
      <c r="H92">
        <v>51</v>
      </c>
      <c r="I92">
        <v>3</v>
      </c>
      <c r="J92">
        <v>1</v>
      </c>
      <c r="K92">
        <v>0</v>
      </c>
      <c r="L92">
        <v>60</v>
      </c>
      <c r="M92">
        <v>24</v>
      </c>
      <c r="N92">
        <v>1</v>
      </c>
      <c r="O92">
        <v>0.28199999999999997</v>
      </c>
      <c r="P92">
        <v>0.26500000000000001</v>
      </c>
      <c r="Q92">
        <v>0.24299999999999999</v>
      </c>
      <c r="R92">
        <v>7</v>
      </c>
      <c r="S92">
        <v>1</v>
      </c>
      <c r="T92">
        <v>0</v>
      </c>
      <c r="U92">
        <v>10</v>
      </c>
      <c r="V92">
        <v>1</v>
      </c>
      <c r="W92">
        <v>1</v>
      </c>
      <c r="X92">
        <v>2</v>
      </c>
      <c r="Y92">
        <v>83</v>
      </c>
      <c r="Z92">
        <v>64</v>
      </c>
      <c r="AA92">
        <v>1.2969999999999999</v>
      </c>
      <c r="AB92">
        <v>0.33300000000000002</v>
      </c>
      <c r="AC92">
        <v>0.40600000000000003</v>
      </c>
      <c r="AD92">
        <v>428</v>
      </c>
      <c r="AE92" s="2">
        <f t="shared" si="14"/>
        <v>0.2971729957805907</v>
      </c>
      <c r="AF92" s="2">
        <f t="shared" si="16"/>
        <v>0.26649036215894883</v>
      </c>
      <c r="AG92" s="3">
        <f t="shared" si="17"/>
        <v>-16.555143663611229</v>
      </c>
      <c r="AH92" s="4">
        <f t="shared" si="18"/>
        <v>7.7124802683102516</v>
      </c>
      <c r="AI92" s="4">
        <f t="shared" si="19"/>
        <v>-0.84790770472760513</v>
      </c>
      <c r="AJ92" s="7">
        <f t="shared" si="15"/>
        <v>38.742539942313961</v>
      </c>
      <c r="AK92" s="4">
        <f t="shared" si="20"/>
        <v>-0.41284579344061934</v>
      </c>
    </row>
    <row r="93" spans="1:37" x14ac:dyDescent="0.3">
      <c r="A93" t="s">
        <v>46</v>
      </c>
      <c r="B93">
        <v>100</v>
      </c>
      <c r="C93">
        <v>307</v>
      </c>
      <c r="D93">
        <v>273</v>
      </c>
      <c r="E93">
        <v>33</v>
      </c>
      <c r="F93">
        <v>25</v>
      </c>
      <c r="G93">
        <v>64</v>
      </c>
      <c r="H93">
        <v>46</v>
      </c>
      <c r="I93">
        <v>14</v>
      </c>
      <c r="J93">
        <v>1</v>
      </c>
      <c r="K93">
        <v>3</v>
      </c>
      <c r="L93">
        <v>89</v>
      </c>
      <c r="M93">
        <v>54</v>
      </c>
      <c r="N93">
        <v>1</v>
      </c>
      <c r="O93">
        <v>0.27100000000000002</v>
      </c>
      <c r="P93">
        <v>0.32600000000000001</v>
      </c>
      <c r="Q93">
        <v>0.23400000000000001</v>
      </c>
      <c r="R93">
        <v>4</v>
      </c>
      <c r="S93">
        <v>15</v>
      </c>
      <c r="T93">
        <v>4</v>
      </c>
      <c r="U93">
        <v>11</v>
      </c>
      <c r="V93">
        <v>0</v>
      </c>
      <c r="W93">
        <v>4</v>
      </c>
      <c r="X93">
        <v>2</v>
      </c>
      <c r="Y93">
        <v>78</v>
      </c>
      <c r="Z93">
        <v>82</v>
      </c>
      <c r="AA93">
        <v>0.95099999999999996</v>
      </c>
      <c r="AB93">
        <v>0.33300000000000002</v>
      </c>
      <c r="AC93">
        <v>0.48799999999999999</v>
      </c>
      <c r="AD93">
        <v>548</v>
      </c>
      <c r="AE93" s="2">
        <f t="shared" si="14"/>
        <v>0.3125</v>
      </c>
      <c r="AF93" s="2">
        <f t="shared" si="16"/>
        <v>0.28023487785598677</v>
      </c>
      <c r="AG93" s="3">
        <f t="shared" si="17"/>
        <v>-16.560003448275857</v>
      </c>
      <c r="AH93" s="4">
        <f t="shared" si="18"/>
        <v>9.9068261187081479</v>
      </c>
      <c r="AI93" s="4">
        <f t="shared" si="19"/>
        <v>-0.63796167132826631</v>
      </c>
      <c r="AJ93" s="7">
        <f t="shared" si="15"/>
        <v>52.296968397702273</v>
      </c>
      <c r="AK93" s="4">
        <f t="shared" si="20"/>
        <v>-0.41328376451415777</v>
      </c>
    </row>
    <row r="94" spans="1:37" x14ac:dyDescent="0.3">
      <c r="A94" t="s">
        <v>48</v>
      </c>
      <c r="B94">
        <v>99</v>
      </c>
      <c r="C94">
        <v>311</v>
      </c>
      <c r="D94">
        <v>293</v>
      </c>
      <c r="E94">
        <v>29</v>
      </c>
      <c r="F94">
        <v>43</v>
      </c>
      <c r="G94">
        <v>79</v>
      </c>
      <c r="H94">
        <v>68</v>
      </c>
      <c r="I94">
        <v>7</v>
      </c>
      <c r="J94">
        <v>4</v>
      </c>
      <c r="K94">
        <v>0</v>
      </c>
      <c r="L94">
        <v>94</v>
      </c>
      <c r="M94">
        <v>33</v>
      </c>
      <c r="N94">
        <v>9</v>
      </c>
      <c r="O94">
        <v>0.29199999999999998</v>
      </c>
      <c r="P94">
        <v>0.32100000000000001</v>
      </c>
      <c r="Q94">
        <v>0.27</v>
      </c>
      <c r="R94">
        <v>5</v>
      </c>
      <c r="S94">
        <v>3</v>
      </c>
      <c r="T94">
        <v>4</v>
      </c>
      <c r="U94">
        <v>11</v>
      </c>
      <c r="V94">
        <v>0</v>
      </c>
      <c r="W94">
        <v>0</v>
      </c>
      <c r="X94">
        <v>5</v>
      </c>
      <c r="Y94">
        <v>106</v>
      </c>
      <c r="Z94">
        <v>79</v>
      </c>
      <c r="AA94">
        <v>1.3420000000000001</v>
      </c>
      <c r="AB94">
        <v>0.64300000000000002</v>
      </c>
      <c r="AC94">
        <v>0.50900000000000001</v>
      </c>
      <c r="AD94">
        <v>509</v>
      </c>
      <c r="AE94" s="2">
        <f t="shared" si="14"/>
        <v>0.32688311688311689</v>
      </c>
      <c r="AF94" s="2">
        <f t="shared" si="16"/>
        <v>0.29313296106535841</v>
      </c>
      <c r="AG94" s="3">
        <f t="shared" si="17"/>
        <v>-12.30261961486789</v>
      </c>
      <c r="AH94" s="4">
        <f t="shared" si="18"/>
        <v>10.035905286378611</v>
      </c>
      <c r="AI94" s="4">
        <f t="shared" si="19"/>
        <v>-0.21735131799361013</v>
      </c>
      <c r="AJ94" s="7">
        <f t="shared" si="15"/>
        <v>65.016670563035717</v>
      </c>
      <c r="AK94" s="4">
        <f t="shared" si="20"/>
        <v>-0.41540028519046657</v>
      </c>
    </row>
    <row r="95" spans="1:37" x14ac:dyDescent="0.3">
      <c r="A95" t="s">
        <v>85</v>
      </c>
      <c r="B95">
        <v>47</v>
      </c>
      <c r="C95">
        <v>106</v>
      </c>
      <c r="D95">
        <v>95</v>
      </c>
      <c r="E95">
        <v>9</v>
      </c>
      <c r="F95">
        <v>10</v>
      </c>
      <c r="G95">
        <v>21</v>
      </c>
      <c r="H95">
        <v>19</v>
      </c>
      <c r="I95">
        <v>1</v>
      </c>
      <c r="J95">
        <v>1</v>
      </c>
      <c r="K95">
        <v>0</v>
      </c>
      <c r="L95">
        <v>24</v>
      </c>
      <c r="M95">
        <v>23</v>
      </c>
      <c r="N95">
        <v>1</v>
      </c>
      <c r="O95">
        <v>0.26500000000000001</v>
      </c>
      <c r="P95">
        <v>0.253</v>
      </c>
      <c r="Q95">
        <v>0.221</v>
      </c>
      <c r="R95">
        <v>0</v>
      </c>
      <c r="S95">
        <v>4</v>
      </c>
      <c r="T95">
        <v>1</v>
      </c>
      <c r="U95">
        <v>6</v>
      </c>
      <c r="V95">
        <v>0</v>
      </c>
      <c r="W95">
        <v>0</v>
      </c>
      <c r="X95">
        <v>2</v>
      </c>
      <c r="Y95">
        <v>24</v>
      </c>
      <c r="Z95">
        <v>28</v>
      </c>
      <c r="AA95">
        <v>0.85699999999999998</v>
      </c>
      <c r="AB95">
        <v>0.33300000000000002</v>
      </c>
      <c r="AC95">
        <v>0.40799999999999997</v>
      </c>
      <c r="AD95">
        <v>290</v>
      </c>
      <c r="AE95" s="2">
        <f t="shared" si="14"/>
        <v>0.28078431372549018</v>
      </c>
      <c r="AF95" s="2">
        <f t="shared" si="16"/>
        <v>0.2517937851543674</v>
      </c>
      <c r="AG95" s="3">
        <f t="shared" si="17"/>
        <v>-9.0796489519945904</v>
      </c>
      <c r="AH95" s="4">
        <f t="shared" si="18"/>
        <v>3.4205979432673081</v>
      </c>
      <c r="AI95" s="4">
        <f t="shared" si="19"/>
        <v>-0.54263661718665546</v>
      </c>
      <c r="AJ95" s="7">
        <f t="shared" si="15"/>
        <v>24.249217228103355</v>
      </c>
      <c r="AK95" s="4">
        <f t="shared" si="20"/>
        <v>-0.42905072316154008</v>
      </c>
    </row>
    <row r="96" spans="1:37" x14ac:dyDescent="0.3">
      <c r="A96" t="s">
        <v>91</v>
      </c>
      <c r="B96">
        <v>40</v>
      </c>
      <c r="C96">
        <v>39</v>
      </c>
      <c r="D96">
        <v>34</v>
      </c>
      <c r="E96">
        <v>0</v>
      </c>
      <c r="F96">
        <v>7</v>
      </c>
      <c r="G96">
        <v>6</v>
      </c>
      <c r="H96">
        <v>4</v>
      </c>
      <c r="I96">
        <v>2</v>
      </c>
      <c r="J96">
        <v>0</v>
      </c>
      <c r="K96">
        <v>0</v>
      </c>
      <c r="L96">
        <v>8</v>
      </c>
      <c r="M96">
        <v>8</v>
      </c>
      <c r="N96">
        <v>1</v>
      </c>
      <c r="O96">
        <v>0.26300000000000001</v>
      </c>
      <c r="P96">
        <v>0.23499999999999999</v>
      </c>
      <c r="Q96">
        <v>0.17599999999999999</v>
      </c>
      <c r="R96">
        <v>0</v>
      </c>
      <c r="S96">
        <v>1</v>
      </c>
      <c r="T96">
        <v>0</v>
      </c>
      <c r="U96">
        <v>2</v>
      </c>
      <c r="V96">
        <v>0</v>
      </c>
      <c r="W96">
        <v>2</v>
      </c>
      <c r="X96">
        <v>2</v>
      </c>
      <c r="Y96">
        <v>14</v>
      </c>
      <c r="Z96">
        <v>6</v>
      </c>
      <c r="AA96">
        <v>2.3330000000000002</v>
      </c>
      <c r="AB96">
        <v>0.33300000000000002</v>
      </c>
      <c r="AC96">
        <v>0.433</v>
      </c>
      <c r="AD96">
        <v>184</v>
      </c>
      <c r="AE96" s="2">
        <f t="shared" si="14"/>
        <v>0.27</v>
      </c>
      <c r="AF96" s="2">
        <f t="shared" si="16"/>
        <v>0.24212293446757258</v>
      </c>
      <c r="AG96" s="3">
        <f t="shared" si="17"/>
        <v>-3.7612137931034475</v>
      </c>
      <c r="AH96" s="4">
        <f t="shared" si="18"/>
        <v>1.2585218847870285</v>
      </c>
      <c r="AI96" s="4">
        <f t="shared" si="19"/>
        <v>-0.2399788001371386</v>
      </c>
      <c r="AJ96" s="7">
        <f t="shared" si="15"/>
        <v>14.712114821130015</v>
      </c>
      <c r="AK96" s="4">
        <f t="shared" si="20"/>
        <v>-0.43649623141169286</v>
      </c>
    </row>
    <row r="97" spans="1:37" x14ac:dyDescent="0.3">
      <c r="A97" t="s">
        <v>37</v>
      </c>
      <c r="B97">
        <v>112</v>
      </c>
      <c r="C97">
        <v>484</v>
      </c>
      <c r="D97">
        <v>448</v>
      </c>
      <c r="E97">
        <v>44</v>
      </c>
      <c r="F97">
        <v>58</v>
      </c>
      <c r="G97">
        <v>134</v>
      </c>
      <c r="H97">
        <v>116</v>
      </c>
      <c r="I97">
        <v>16</v>
      </c>
      <c r="J97">
        <v>1</v>
      </c>
      <c r="K97">
        <v>1</v>
      </c>
      <c r="L97">
        <v>155</v>
      </c>
      <c r="M97">
        <v>46</v>
      </c>
      <c r="N97">
        <v>3</v>
      </c>
      <c r="O97">
        <v>0.33500000000000002</v>
      </c>
      <c r="P97">
        <v>0.34599999999999997</v>
      </c>
      <c r="Q97">
        <v>0.29899999999999999</v>
      </c>
      <c r="R97">
        <v>11</v>
      </c>
      <c r="S97">
        <v>3</v>
      </c>
      <c r="T97">
        <v>6</v>
      </c>
      <c r="U97">
        <v>24</v>
      </c>
      <c r="V97">
        <v>0</v>
      </c>
      <c r="W97">
        <v>3</v>
      </c>
      <c r="X97">
        <v>3</v>
      </c>
      <c r="Y97">
        <v>147</v>
      </c>
      <c r="Z97">
        <v>127</v>
      </c>
      <c r="AA97">
        <v>1.157</v>
      </c>
      <c r="AB97">
        <v>0.5</v>
      </c>
      <c r="AC97">
        <v>0.56399999999999995</v>
      </c>
      <c r="AD97">
        <v>694</v>
      </c>
      <c r="AE97" s="2">
        <f t="shared" si="14"/>
        <v>0.36409563409563411</v>
      </c>
      <c r="AF97" s="2">
        <f t="shared" si="16"/>
        <v>0.32650334575580181</v>
      </c>
      <c r="AG97" s="3">
        <f t="shared" si="17"/>
        <v>-1.1353406839199995</v>
      </c>
      <c r="AH97" s="4">
        <f t="shared" si="18"/>
        <v>15.618579288126199</v>
      </c>
      <c r="AI97" s="4">
        <f t="shared" si="19"/>
        <v>1.3887727094124827</v>
      </c>
      <c r="AJ97" s="7">
        <f t="shared" si="15"/>
        <v>97.925541401815337</v>
      </c>
      <c r="AK97" s="4">
        <f t="shared" si="20"/>
        <v>-0.44737013648400903</v>
      </c>
    </row>
    <row r="98" spans="1:37" x14ac:dyDescent="0.3">
      <c r="A98" t="s">
        <v>62</v>
      </c>
      <c r="B98">
        <v>84</v>
      </c>
      <c r="C98">
        <v>269</v>
      </c>
      <c r="D98">
        <v>250</v>
      </c>
      <c r="E98">
        <v>23</v>
      </c>
      <c r="F98">
        <v>27</v>
      </c>
      <c r="G98">
        <v>70</v>
      </c>
      <c r="H98">
        <v>59</v>
      </c>
      <c r="I98">
        <v>8</v>
      </c>
      <c r="J98">
        <v>0</v>
      </c>
      <c r="K98">
        <v>3</v>
      </c>
      <c r="L98">
        <v>87</v>
      </c>
      <c r="M98">
        <v>33</v>
      </c>
      <c r="N98">
        <v>4</v>
      </c>
      <c r="O98">
        <v>0.307</v>
      </c>
      <c r="P98">
        <v>0.34799999999999998</v>
      </c>
      <c r="Q98">
        <v>0.28000000000000003</v>
      </c>
      <c r="R98">
        <v>2</v>
      </c>
      <c r="S98">
        <v>5</v>
      </c>
      <c r="T98">
        <v>3</v>
      </c>
      <c r="U98">
        <v>9</v>
      </c>
      <c r="V98">
        <v>0</v>
      </c>
      <c r="W98">
        <v>2</v>
      </c>
      <c r="X98">
        <v>4</v>
      </c>
      <c r="Y98">
        <v>80</v>
      </c>
      <c r="Z98">
        <v>70</v>
      </c>
      <c r="AA98">
        <v>1.143</v>
      </c>
      <c r="AB98">
        <v>0.5</v>
      </c>
      <c r="AC98">
        <v>0.54800000000000004</v>
      </c>
      <c r="AD98">
        <v>542</v>
      </c>
      <c r="AE98" s="2">
        <f t="shared" si="14"/>
        <v>0.34818181818181826</v>
      </c>
      <c r="AF98" s="2">
        <f t="shared" ref="AF98:AF104" si="21">$AE$107*AE98</f>
        <v>0.31223260572754313</v>
      </c>
      <c r="AG98" s="3">
        <f t="shared" ref="AG98:AG104" si="22">(AF98-$AF$106)/$AE$107*C98</f>
        <v>-4.9118219435736465</v>
      </c>
      <c r="AH98" s="4">
        <f t="shared" ref="AH98:AH104" si="23">57*$AG$107/$C$106*C98</f>
        <v>8.6805740258387338</v>
      </c>
      <c r="AI98" s="4">
        <f t="shared" ref="AI98:AI104" si="24">(AG98+AH98)/$AG$107</f>
        <v>0.36137912130172239</v>
      </c>
      <c r="AJ98" s="7">
        <f t="shared" si="15"/>
        <v>83.852166320279025</v>
      </c>
      <c r="AK98" s="4">
        <f t="shared" ref="AK98:AK104" si="25">N98*0.1+X98*(-0.27)-$AI$107*(H98+U98+W98)</f>
        <v>-0.64934202485231218</v>
      </c>
    </row>
    <row r="99" spans="1:37" x14ac:dyDescent="0.3">
      <c r="A99" t="s">
        <v>51</v>
      </c>
      <c r="B99">
        <v>97</v>
      </c>
      <c r="C99">
        <v>360</v>
      </c>
      <c r="D99">
        <v>312</v>
      </c>
      <c r="E99">
        <v>35</v>
      </c>
      <c r="F99">
        <v>39</v>
      </c>
      <c r="G99">
        <v>93</v>
      </c>
      <c r="H99">
        <v>77</v>
      </c>
      <c r="I99">
        <v>14</v>
      </c>
      <c r="J99">
        <v>1</v>
      </c>
      <c r="K99">
        <v>1</v>
      </c>
      <c r="L99">
        <v>112</v>
      </c>
      <c r="M99">
        <v>49</v>
      </c>
      <c r="N99">
        <v>20</v>
      </c>
      <c r="O99">
        <v>0.372</v>
      </c>
      <c r="P99">
        <v>0.35899999999999999</v>
      </c>
      <c r="Q99">
        <v>0.29799999999999999</v>
      </c>
      <c r="R99">
        <v>10</v>
      </c>
      <c r="S99">
        <v>5</v>
      </c>
      <c r="T99">
        <v>4</v>
      </c>
      <c r="U99">
        <v>31</v>
      </c>
      <c r="V99">
        <v>2</v>
      </c>
      <c r="W99">
        <v>6</v>
      </c>
      <c r="X99">
        <v>10</v>
      </c>
      <c r="Y99">
        <v>97</v>
      </c>
      <c r="Z99">
        <v>77</v>
      </c>
      <c r="AA99">
        <v>1.26</v>
      </c>
      <c r="AB99">
        <v>0.66700000000000004</v>
      </c>
      <c r="AC99">
        <v>0.71499999999999997</v>
      </c>
      <c r="AD99">
        <v>605</v>
      </c>
      <c r="AE99" s="2">
        <f t="shared" si="14"/>
        <v>0.38694050991501416</v>
      </c>
      <c r="AF99" s="2">
        <f t="shared" si="21"/>
        <v>0.34698952490741514</v>
      </c>
      <c r="AG99" s="3">
        <f t="shared" si="22"/>
        <v>7.3796870176809648</v>
      </c>
      <c r="AH99" s="4">
        <f t="shared" si="23"/>
        <v>11.617125090341801</v>
      </c>
      <c r="AI99" s="4">
        <f t="shared" si="24"/>
        <v>1.821571469090949</v>
      </c>
      <c r="AJ99" s="7">
        <f t="shared" si="15"/>
        <v>118.12839581702418</v>
      </c>
      <c r="AK99" s="4">
        <f t="shared" si="25"/>
        <v>-0.65007129761662275</v>
      </c>
    </row>
    <row r="100" spans="1:37" x14ac:dyDescent="0.3">
      <c r="A100" t="s">
        <v>64</v>
      </c>
      <c r="B100">
        <v>82</v>
      </c>
      <c r="C100">
        <v>228</v>
      </c>
      <c r="D100">
        <v>200</v>
      </c>
      <c r="E100">
        <v>27</v>
      </c>
      <c r="F100">
        <v>22</v>
      </c>
      <c r="G100">
        <v>46</v>
      </c>
      <c r="H100">
        <v>33</v>
      </c>
      <c r="I100">
        <v>8</v>
      </c>
      <c r="J100">
        <v>0</v>
      </c>
      <c r="K100">
        <v>5</v>
      </c>
      <c r="L100">
        <v>69</v>
      </c>
      <c r="M100">
        <v>51</v>
      </c>
      <c r="N100">
        <v>0</v>
      </c>
      <c r="O100">
        <v>0.316</v>
      </c>
      <c r="P100">
        <v>0.34499999999999997</v>
      </c>
      <c r="Q100">
        <v>0.23</v>
      </c>
      <c r="R100">
        <v>1</v>
      </c>
      <c r="S100">
        <v>0</v>
      </c>
      <c r="T100">
        <v>2</v>
      </c>
      <c r="U100">
        <v>25</v>
      </c>
      <c r="V100">
        <v>0</v>
      </c>
      <c r="W100">
        <v>1</v>
      </c>
      <c r="X100">
        <v>3</v>
      </c>
      <c r="Y100">
        <v>50</v>
      </c>
      <c r="Z100">
        <v>55</v>
      </c>
      <c r="AA100">
        <v>0.90900000000000003</v>
      </c>
      <c r="AB100">
        <v>0</v>
      </c>
      <c r="AC100">
        <v>0.60099999999999998</v>
      </c>
      <c r="AD100">
        <v>534</v>
      </c>
      <c r="AE100" s="2">
        <f t="shared" si="14"/>
        <v>0.34688596491228074</v>
      </c>
      <c r="AF100" s="2">
        <f t="shared" si="21"/>
        <v>0.31107054722287714</v>
      </c>
      <c r="AG100" s="3">
        <f t="shared" si="22"/>
        <v>-4.4586344827586091</v>
      </c>
      <c r="AH100" s="4">
        <f t="shared" si="23"/>
        <v>7.3575125572164737</v>
      </c>
      <c r="AI100" s="4">
        <f t="shared" si="24"/>
        <v>0.27796840663469419</v>
      </c>
      <c r="AJ100" s="7">
        <f t="shared" si="15"/>
        <v>82.706179134578093</v>
      </c>
      <c r="AK100" s="4">
        <f t="shared" si="25"/>
        <v>-0.78415970666123458</v>
      </c>
    </row>
    <row r="101" spans="1:37" x14ac:dyDescent="0.3">
      <c r="A101" t="s">
        <v>49</v>
      </c>
      <c r="B101">
        <v>99</v>
      </c>
      <c r="C101">
        <v>314</v>
      </c>
      <c r="D101">
        <v>288</v>
      </c>
      <c r="E101">
        <v>36</v>
      </c>
      <c r="F101">
        <v>32</v>
      </c>
      <c r="G101">
        <v>65</v>
      </c>
      <c r="H101">
        <v>53</v>
      </c>
      <c r="I101">
        <v>10</v>
      </c>
      <c r="J101">
        <v>1</v>
      </c>
      <c r="K101">
        <v>1</v>
      </c>
      <c r="L101">
        <v>80</v>
      </c>
      <c r="M101">
        <v>61</v>
      </c>
      <c r="N101">
        <v>8</v>
      </c>
      <c r="O101">
        <v>0.27600000000000002</v>
      </c>
      <c r="P101">
        <v>0.27800000000000002</v>
      </c>
      <c r="Q101">
        <v>0.22600000000000001</v>
      </c>
      <c r="R101">
        <v>10</v>
      </c>
      <c r="S101">
        <v>2</v>
      </c>
      <c r="T101">
        <v>3</v>
      </c>
      <c r="U101">
        <v>19</v>
      </c>
      <c r="V101">
        <v>0</v>
      </c>
      <c r="W101">
        <v>2</v>
      </c>
      <c r="X101">
        <v>6</v>
      </c>
      <c r="Y101">
        <v>83</v>
      </c>
      <c r="Z101">
        <v>82</v>
      </c>
      <c r="AA101">
        <v>1.012</v>
      </c>
      <c r="AB101">
        <v>0.57099999999999995</v>
      </c>
      <c r="AC101">
        <v>0.45600000000000002</v>
      </c>
      <c r="AD101">
        <v>506</v>
      </c>
      <c r="AE101" s="2">
        <f t="shared" si="14"/>
        <v>0.29689102564102565</v>
      </c>
      <c r="AF101" s="2">
        <f t="shared" si="21"/>
        <v>0.26623750498256465</v>
      </c>
      <c r="AG101" s="3">
        <f t="shared" si="22"/>
        <v>-21.838811052166221</v>
      </c>
      <c r="AH101" s="4">
        <f t="shared" si="23"/>
        <v>10.132714662131459</v>
      </c>
      <c r="AI101" s="4">
        <f t="shared" si="24"/>
        <v>-1.1224773439492253</v>
      </c>
      <c r="AJ101" s="7">
        <f t="shared" si="15"/>
        <v>38.493179791525272</v>
      </c>
      <c r="AK101" s="4">
        <f t="shared" si="25"/>
        <v>-0.78759014055815857</v>
      </c>
    </row>
    <row r="102" spans="1:37" x14ac:dyDescent="0.3">
      <c r="A102" t="s">
        <v>38</v>
      </c>
      <c r="B102">
        <v>109</v>
      </c>
      <c r="C102">
        <v>466</v>
      </c>
      <c r="D102">
        <v>417</v>
      </c>
      <c r="E102">
        <v>58</v>
      </c>
      <c r="F102">
        <v>66</v>
      </c>
      <c r="G102">
        <v>113</v>
      </c>
      <c r="H102">
        <v>79</v>
      </c>
      <c r="I102">
        <v>19</v>
      </c>
      <c r="J102">
        <v>4</v>
      </c>
      <c r="K102">
        <v>11</v>
      </c>
      <c r="L102">
        <v>173</v>
      </c>
      <c r="M102">
        <v>80</v>
      </c>
      <c r="N102">
        <v>13</v>
      </c>
      <c r="O102">
        <v>0.33900000000000002</v>
      </c>
      <c r="P102">
        <v>0.41499999999999998</v>
      </c>
      <c r="Q102">
        <v>0.27100000000000002</v>
      </c>
      <c r="R102">
        <v>13</v>
      </c>
      <c r="S102">
        <v>0</v>
      </c>
      <c r="T102">
        <v>4</v>
      </c>
      <c r="U102">
        <v>41</v>
      </c>
      <c r="V102">
        <v>2</v>
      </c>
      <c r="W102">
        <v>2</v>
      </c>
      <c r="X102">
        <v>8</v>
      </c>
      <c r="Y102">
        <v>120</v>
      </c>
      <c r="Z102">
        <v>108</v>
      </c>
      <c r="AA102">
        <v>1.111</v>
      </c>
      <c r="AB102">
        <v>0.61899999999999999</v>
      </c>
      <c r="AC102">
        <v>0.71099999999999997</v>
      </c>
      <c r="AD102">
        <v>954</v>
      </c>
      <c r="AE102" s="2">
        <f t="shared" si="14"/>
        <v>0.38855603448275861</v>
      </c>
      <c r="AF102" s="2">
        <f t="shared" si="21"/>
        <v>0.34843824916314381</v>
      </c>
      <c r="AG102" s="3">
        <f t="shared" si="22"/>
        <v>10.305429310344826</v>
      </c>
      <c r="AH102" s="4">
        <f t="shared" si="23"/>
        <v>15.03772303360911</v>
      </c>
      <c r="AI102" s="4">
        <f t="shared" si="24"/>
        <v>2.4301110620068558</v>
      </c>
      <c r="AJ102" s="7">
        <f t="shared" si="15"/>
        <v>119.55708415415431</v>
      </c>
      <c r="AK102" s="4">
        <f t="shared" si="25"/>
        <v>-0.80656752902831552</v>
      </c>
    </row>
    <row r="103" spans="1:37" x14ac:dyDescent="0.3">
      <c r="A103" t="s">
        <v>40</v>
      </c>
      <c r="B103">
        <v>108</v>
      </c>
      <c r="C103">
        <v>437</v>
      </c>
      <c r="D103">
        <v>377</v>
      </c>
      <c r="E103">
        <v>26</v>
      </c>
      <c r="F103">
        <v>51</v>
      </c>
      <c r="G103">
        <v>108</v>
      </c>
      <c r="H103">
        <v>83</v>
      </c>
      <c r="I103">
        <v>23</v>
      </c>
      <c r="J103">
        <v>1</v>
      </c>
      <c r="K103">
        <v>1</v>
      </c>
      <c r="L103">
        <v>136</v>
      </c>
      <c r="M103">
        <v>52</v>
      </c>
      <c r="N103">
        <v>7</v>
      </c>
      <c r="O103">
        <v>0.36399999999999999</v>
      </c>
      <c r="P103">
        <v>0.36099999999999999</v>
      </c>
      <c r="Q103">
        <v>0.28599999999999998</v>
      </c>
      <c r="R103">
        <v>2</v>
      </c>
      <c r="S103">
        <v>11</v>
      </c>
      <c r="T103">
        <v>2</v>
      </c>
      <c r="U103">
        <v>33</v>
      </c>
      <c r="V103">
        <v>3</v>
      </c>
      <c r="W103">
        <v>11</v>
      </c>
      <c r="X103">
        <v>8</v>
      </c>
      <c r="Y103">
        <v>133</v>
      </c>
      <c r="Z103">
        <v>86</v>
      </c>
      <c r="AA103">
        <v>1.5469999999999999</v>
      </c>
      <c r="AB103">
        <v>0.46700000000000003</v>
      </c>
      <c r="AC103">
        <v>0.68100000000000005</v>
      </c>
      <c r="AD103">
        <v>572</v>
      </c>
      <c r="AE103" s="2">
        <f t="shared" si="14"/>
        <v>0.3818676122931442</v>
      </c>
      <c r="AF103" s="2">
        <f t="shared" si="21"/>
        <v>0.34244039580200503</v>
      </c>
      <c r="AG103" s="3">
        <f t="shared" si="22"/>
        <v>6.7412638134833234</v>
      </c>
      <c r="AH103" s="4">
        <f t="shared" si="23"/>
        <v>14.101899067998241</v>
      </c>
      <c r="AI103" s="4">
        <f t="shared" si="24"/>
        <v>1.9986148525671785</v>
      </c>
      <c r="AJ103" s="7">
        <f t="shared" si="15"/>
        <v>113.64218136227305</v>
      </c>
      <c r="AK103" s="4">
        <f t="shared" si="25"/>
        <v>-1.4043776736606233</v>
      </c>
    </row>
    <row r="104" spans="1:37" x14ac:dyDescent="0.3">
      <c r="A104" t="s">
        <v>31</v>
      </c>
      <c r="B104">
        <v>118</v>
      </c>
      <c r="C104">
        <v>534</v>
      </c>
      <c r="D104">
        <v>481</v>
      </c>
      <c r="E104">
        <v>34</v>
      </c>
      <c r="F104">
        <v>68</v>
      </c>
      <c r="G104">
        <v>154</v>
      </c>
      <c r="H104">
        <v>123</v>
      </c>
      <c r="I104">
        <v>25</v>
      </c>
      <c r="J104">
        <v>3</v>
      </c>
      <c r="K104">
        <v>3</v>
      </c>
      <c r="L104">
        <v>194</v>
      </c>
      <c r="M104">
        <v>40</v>
      </c>
      <c r="N104">
        <v>19</v>
      </c>
      <c r="O104">
        <v>0.375</v>
      </c>
      <c r="P104">
        <v>0.40300000000000002</v>
      </c>
      <c r="Q104">
        <v>0.32</v>
      </c>
      <c r="R104">
        <v>7</v>
      </c>
      <c r="S104">
        <v>4</v>
      </c>
      <c r="T104">
        <v>4</v>
      </c>
      <c r="U104">
        <v>33</v>
      </c>
      <c r="V104">
        <v>4</v>
      </c>
      <c r="W104">
        <v>8</v>
      </c>
      <c r="X104">
        <v>13</v>
      </c>
      <c r="Y104">
        <v>132</v>
      </c>
      <c r="Z104">
        <v>159</v>
      </c>
      <c r="AA104">
        <v>0.83</v>
      </c>
      <c r="AB104">
        <v>0.59399999999999997</v>
      </c>
      <c r="AC104">
        <v>0.74399999999999999</v>
      </c>
      <c r="AD104">
        <v>744</v>
      </c>
      <c r="AE104" s="2">
        <f t="shared" si="14"/>
        <v>0.40851711026615967</v>
      </c>
      <c r="AF104" s="2">
        <f t="shared" si="21"/>
        <v>0.36633837599205737</v>
      </c>
      <c r="AG104" s="3">
        <f t="shared" si="22"/>
        <v>22.468440330405127</v>
      </c>
      <c r="AH104" s="4">
        <f t="shared" si="23"/>
        <v>17.232068884007006</v>
      </c>
      <c r="AI104" s="4">
        <f t="shared" si="24"/>
        <v>3.8068131896095503</v>
      </c>
      <c r="AJ104" s="7">
        <f t="shared" si="15"/>
        <v>137.20965146121293</v>
      </c>
      <c r="AK104" s="4">
        <f t="shared" si="25"/>
        <v>-1.5381727439397028</v>
      </c>
    </row>
    <row r="106" spans="1:37" x14ac:dyDescent="0.3">
      <c r="A106" t="s">
        <v>133</v>
      </c>
      <c r="B106">
        <f t="shared" ref="B106:N106" si="26">SUM(B2:B104)</f>
        <v>5496</v>
      </c>
      <c r="C106">
        <f t="shared" si="26"/>
        <v>18421</v>
      </c>
      <c r="D106">
        <f t="shared" si="26"/>
        <v>16536</v>
      </c>
      <c r="E106">
        <f t="shared" si="26"/>
        <v>1917</v>
      </c>
      <c r="F106">
        <f t="shared" si="26"/>
        <v>2083</v>
      </c>
      <c r="G106">
        <f t="shared" si="26"/>
        <v>4532</v>
      </c>
      <c r="H106">
        <f t="shared" si="26"/>
        <v>3485</v>
      </c>
      <c r="I106">
        <f t="shared" si="26"/>
        <v>759</v>
      </c>
      <c r="J106">
        <f t="shared" si="26"/>
        <v>79</v>
      </c>
      <c r="K106">
        <f t="shared" si="26"/>
        <v>209</v>
      </c>
      <c r="L106">
        <f t="shared" si="26"/>
        <v>6076</v>
      </c>
      <c r="M106">
        <f t="shared" si="26"/>
        <v>2807</v>
      </c>
      <c r="N106">
        <f t="shared" si="26"/>
        <v>397</v>
      </c>
      <c r="O106" s="1">
        <f>(G106+U106+W106)/(D106+U106+W106+T106)</f>
        <v>0.32860689655172415</v>
      </c>
      <c r="P106" s="1">
        <f>L106/D106</f>
        <v>0.36744073536526367</v>
      </c>
      <c r="Q106" s="1">
        <f>G106/D106</f>
        <v>0.2740686985970005</v>
      </c>
      <c r="R106">
        <f t="shared" ref="R106:Z106" si="27">SUM(R2:R104)</f>
        <v>428</v>
      </c>
      <c r="S106">
        <f t="shared" si="27"/>
        <v>242</v>
      </c>
      <c r="T106">
        <f t="shared" si="27"/>
        <v>165</v>
      </c>
      <c r="U106">
        <f t="shared" si="27"/>
        <v>1237</v>
      </c>
      <c r="V106">
        <f t="shared" si="27"/>
        <v>54</v>
      </c>
      <c r="W106">
        <f t="shared" si="27"/>
        <v>187</v>
      </c>
      <c r="X106">
        <f t="shared" si="27"/>
        <v>155</v>
      </c>
      <c r="Y106">
        <f t="shared" si="27"/>
        <v>4857</v>
      </c>
      <c r="Z106">
        <f t="shared" si="27"/>
        <v>4505</v>
      </c>
      <c r="AE106" s="2">
        <f xml:space="preserve"> (0.73*(U106+W106)+1.1*H106+1.47*I106+1.89*J106+2.41*K106)/(D106+U106+T106+W106)</f>
        <v>0.36644137931034482</v>
      </c>
      <c r="AF106" s="2">
        <f>$AE$107*AE106</f>
        <v>0.32860689655172415</v>
      </c>
      <c r="AG106" s="3">
        <f>(AF106-$AF$106)/$AE$107*C106</f>
        <v>0</v>
      </c>
      <c r="AH106" s="4">
        <f>57*$AG$107/$C$106*C106</f>
        <v>594.44183691440639</v>
      </c>
      <c r="AI106" s="4">
        <f>(AG106+AH106)/$AG$107</f>
        <v>56.999999999999993</v>
      </c>
    </row>
    <row r="107" spans="1:37" x14ac:dyDescent="0.3">
      <c r="AD107" s="5" t="s">
        <v>134</v>
      </c>
      <c r="AE107" s="6">
        <f>O106/AE106</f>
        <v>0.89675160913915763</v>
      </c>
      <c r="AF107" t="s">
        <v>135</v>
      </c>
      <c r="AG107" s="3">
        <f>9*F106/(3785+1/3)*1.5+3</f>
        <v>10.428804156393095</v>
      </c>
      <c r="AH107" s="4" t="s">
        <v>143</v>
      </c>
      <c r="AI107" s="8">
        <f>(N106*0.1+X106*(-0.27))/(H106+U106+W106)</f>
        <v>-4.3797107353839857E-4</v>
      </c>
    </row>
    <row r="108" spans="1:37" x14ac:dyDescent="0.3">
      <c r="AE108" s="5"/>
      <c r="AF108" s="5"/>
      <c r="AG108" s="5"/>
      <c r="AH108" s="4"/>
    </row>
  </sheetData>
  <autoFilter ref="A1:AK104">
    <sortState ref="A2:AK104">
      <sortCondition descending="1" ref="AK1:AK104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2017-09-17T16:04:57Z</dcterms:created>
  <dcterms:modified xsi:type="dcterms:W3CDTF">2017-11-11T02:59:21Z</dcterms:modified>
</cp:coreProperties>
</file>