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0" yWindow="0" windowWidth="25600" windowHeight="16060" tabRatio="500"/>
  </bookViews>
  <sheets>
    <sheet name="speciesCount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3" i="1" l="1"/>
  <c r="G13" i="1"/>
  <c r="AW9" i="1"/>
  <c r="AC9" i="1"/>
  <c r="W8" i="1"/>
  <c r="AR7" i="1"/>
  <c r="X7" i="1"/>
  <c r="AC7" i="1"/>
  <c r="AW7" i="1"/>
  <c r="AE7" i="1"/>
  <c r="I7" i="1"/>
  <c r="AL7" i="1"/>
  <c r="G7" i="1"/>
  <c r="F7" i="1"/>
  <c r="F5" i="1"/>
  <c r="G4" i="1"/>
  <c r="G3" i="1"/>
  <c r="F3" i="1"/>
  <c r="G2" i="1"/>
  <c r="AT7" i="1"/>
  <c r="AB7" i="1"/>
  <c r="W7" i="1"/>
  <c r="U7" i="1"/>
  <c r="AG7" i="1"/>
  <c r="L7" i="1"/>
</calcChain>
</file>

<file path=xl/sharedStrings.xml><?xml version="1.0" encoding="utf-8"?>
<sst xmlns="http://schemas.openxmlformats.org/spreadsheetml/2006/main" count="80" uniqueCount="61">
  <si>
    <t>date</t>
  </si>
  <si>
    <t>tow</t>
  </si>
  <si>
    <t>station</t>
  </si>
  <si>
    <t>depth</t>
  </si>
  <si>
    <t>Amphipod</t>
  </si>
  <si>
    <t>Bivalve_juvenile</t>
  </si>
  <si>
    <t>Bryozoan</t>
  </si>
  <si>
    <t>Calanoid_adult</t>
  </si>
  <si>
    <t>Caprellid_adult</t>
  </si>
  <si>
    <t>Chaetognath</t>
  </si>
  <si>
    <t>Copepod_metanauplius</t>
  </si>
  <si>
    <t>Copepod_nauplius</t>
  </si>
  <si>
    <t>Crangonid_zoea</t>
  </si>
  <si>
    <t>CthamalusDalli_cyprid</t>
  </si>
  <si>
    <t>CthalamusDalli_nauplius</t>
  </si>
  <si>
    <t>Cyclopoid_adult</t>
  </si>
  <si>
    <t>Daphnia</t>
  </si>
  <si>
    <t>Diatom</t>
  </si>
  <si>
    <t>EmeritaAnaloga_zoea</t>
  </si>
  <si>
    <t>Euphausid_colyptopsis</t>
  </si>
  <si>
    <t>Euphausid_furcilia</t>
  </si>
  <si>
    <t>Evadne</t>
  </si>
  <si>
    <t>Fish_egg</t>
  </si>
  <si>
    <t>Foram</t>
  </si>
  <si>
    <t>Gastropod_adult</t>
  </si>
  <si>
    <t>Grapsid_zoea</t>
  </si>
  <si>
    <t>Harpacticoid_adult</t>
  </si>
  <si>
    <t>Hydroid_adult</t>
  </si>
  <si>
    <t>Jellyfish</t>
  </si>
  <si>
    <t>Larvacean</t>
  </si>
  <si>
    <t>Majid_zoea</t>
  </si>
  <si>
    <t>PachygrapsisCrassipes_zoea</t>
  </si>
  <si>
    <t>Phoronid_larva</t>
  </si>
  <si>
    <t>Pinnotherid_zoea</t>
  </si>
  <si>
    <t>Podon</t>
  </si>
  <si>
    <t>Polychaete_setager</t>
  </si>
  <si>
    <t>Shrimp_zoea</t>
  </si>
  <si>
    <t>Urchin_juvenile</t>
  </si>
  <si>
    <t>Xanthid_zoea</t>
  </si>
  <si>
    <t>front</t>
  </si>
  <si>
    <t>deep</t>
  </si>
  <si>
    <t>top</t>
  </si>
  <si>
    <t>offshore</t>
  </si>
  <si>
    <t>onshore</t>
  </si>
  <si>
    <t>Egg_mass</t>
  </si>
  <si>
    <t>Isopod</t>
  </si>
  <si>
    <t>Barnacle_molt</t>
  </si>
  <si>
    <t>Porcellanidae_zoea</t>
  </si>
  <si>
    <t>Balanus_cyprid</t>
  </si>
  <si>
    <t>Balanus_nauplius</t>
  </si>
  <si>
    <t>Shrimp_juvenile</t>
  </si>
  <si>
    <t>Hippolyidae</t>
  </si>
  <si>
    <t>Littorina_egg_case</t>
  </si>
  <si>
    <t>Bivalve_late_larvae</t>
  </si>
  <si>
    <t>Lithodidae_zoea</t>
  </si>
  <si>
    <t>Carangid_zoea</t>
  </si>
  <si>
    <t>Polychaete_metatrocophore</t>
  </si>
  <si>
    <t>Polychaete_trocophore</t>
  </si>
  <si>
    <t>Unknown_head</t>
  </si>
  <si>
    <t>Unknown_pouch</t>
  </si>
  <si>
    <t>Ophidioid_pluteus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</si>
</sst>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3"/>
  <sheetViews>
    <sheetView tabSelected="1" zoomScale="125" zoomScaleNormal="125" zoomScalePageLayoutView="12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F14" sqref="F14"/>
    </sheetView>
  </sheetViews>
  <sheetFormatPr baseColWidth="10" defaultRowHeight="15" x14ac:dyDescent="0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48</v>
      </c>
      <c r="G1" t="s">
        <v>49</v>
      </c>
      <c r="H1" t="s">
        <v>46</v>
      </c>
      <c r="I1" t="s">
        <v>53</v>
      </c>
      <c r="J1" t="s">
        <v>5</v>
      </c>
      <c r="K1" t="s">
        <v>6</v>
      </c>
      <c r="L1" t="s">
        <v>7</v>
      </c>
      <c r="M1" t="s">
        <v>8</v>
      </c>
      <c r="N1" t="s">
        <v>55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44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51</v>
      </c>
      <c r="AI1" t="s">
        <v>27</v>
      </c>
      <c r="AJ1" t="s">
        <v>45</v>
      </c>
      <c r="AK1" t="s">
        <v>28</v>
      </c>
      <c r="AL1" t="s">
        <v>29</v>
      </c>
      <c r="AM1" t="s">
        <v>54</v>
      </c>
      <c r="AN1" t="s">
        <v>52</v>
      </c>
      <c r="AO1" t="s">
        <v>30</v>
      </c>
      <c r="AP1" t="s">
        <v>60</v>
      </c>
      <c r="AQ1" t="s">
        <v>31</v>
      </c>
      <c r="AR1" t="s">
        <v>32</v>
      </c>
      <c r="AS1" t="s">
        <v>33</v>
      </c>
      <c r="AT1" t="s">
        <v>34</v>
      </c>
      <c r="AU1" t="s">
        <v>56</v>
      </c>
      <c r="AV1" t="s">
        <v>57</v>
      </c>
      <c r="AW1" t="s">
        <v>35</v>
      </c>
      <c r="AX1" t="s">
        <v>47</v>
      </c>
      <c r="AY1" t="s">
        <v>36</v>
      </c>
      <c r="AZ1" t="s">
        <v>50</v>
      </c>
      <c r="BA1" t="s">
        <v>37</v>
      </c>
      <c r="BB1" t="s">
        <v>38</v>
      </c>
      <c r="BC1" t="s">
        <v>58</v>
      </c>
      <c r="BD1" t="s">
        <v>59</v>
      </c>
    </row>
    <row r="2" spans="1:56">
      <c r="A2" s="1">
        <v>42202</v>
      </c>
      <c r="B2">
        <v>121</v>
      </c>
      <c r="C2" t="s">
        <v>39</v>
      </c>
      <c r="D2" t="s">
        <v>40</v>
      </c>
      <c r="E2">
        <v>16</v>
      </c>
      <c r="F2">
        <v>3072</v>
      </c>
      <c r="G2">
        <f>20736+256</f>
        <v>20992</v>
      </c>
      <c r="I2">
        <v>768</v>
      </c>
      <c r="L2">
        <v>142592</v>
      </c>
      <c r="O2">
        <v>16</v>
      </c>
      <c r="P2">
        <v>2560</v>
      </c>
      <c r="T2">
        <v>256</v>
      </c>
      <c r="U2">
        <v>3328</v>
      </c>
      <c r="W2">
        <v>9216</v>
      </c>
      <c r="Y2">
        <v>32</v>
      </c>
      <c r="AA2">
        <v>512</v>
      </c>
      <c r="AB2">
        <v>24832</v>
      </c>
      <c r="AC2">
        <v>256</v>
      </c>
      <c r="AE2">
        <v>1024</v>
      </c>
      <c r="AI2">
        <v>32</v>
      </c>
      <c r="AL2">
        <v>2048</v>
      </c>
      <c r="AM2">
        <v>48</v>
      </c>
      <c r="AQ2">
        <v>256</v>
      </c>
      <c r="AT2">
        <v>11264</v>
      </c>
      <c r="AW2">
        <v>48</v>
      </c>
    </row>
    <row r="3" spans="1:56">
      <c r="A3" s="1">
        <v>42202</v>
      </c>
      <c r="B3">
        <v>122</v>
      </c>
      <c r="C3" t="s">
        <v>39</v>
      </c>
      <c r="D3" t="s">
        <v>41</v>
      </c>
      <c r="F3">
        <f>192+24</f>
        <v>216</v>
      </c>
      <c r="G3">
        <f>8+2368+256+8</f>
        <v>2640</v>
      </c>
      <c r="I3">
        <v>64</v>
      </c>
      <c r="K3">
        <v>40</v>
      </c>
      <c r="L3">
        <v>49408</v>
      </c>
      <c r="M3">
        <v>64</v>
      </c>
      <c r="O3">
        <v>64</v>
      </c>
      <c r="P3">
        <v>1088</v>
      </c>
      <c r="Q3">
        <v>192</v>
      </c>
      <c r="T3">
        <v>192</v>
      </c>
      <c r="U3">
        <v>1216</v>
      </c>
      <c r="W3">
        <v>1792</v>
      </c>
      <c r="Z3">
        <v>320</v>
      </c>
      <c r="AB3">
        <v>4352</v>
      </c>
      <c r="AC3">
        <v>16</v>
      </c>
      <c r="AD3">
        <v>8</v>
      </c>
      <c r="AE3">
        <v>64</v>
      </c>
      <c r="AF3">
        <v>8</v>
      </c>
      <c r="AI3">
        <v>64</v>
      </c>
      <c r="AK3">
        <v>64</v>
      </c>
      <c r="AL3">
        <v>96</v>
      </c>
      <c r="AR3">
        <v>64</v>
      </c>
      <c r="AT3">
        <v>3904</v>
      </c>
      <c r="AW3">
        <v>64</v>
      </c>
      <c r="BA3">
        <v>8</v>
      </c>
    </row>
    <row r="4" spans="1:56">
      <c r="A4" s="1">
        <v>42202</v>
      </c>
      <c r="B4">
        <v>131</v>
      </c>
      <c r="C4" t="s">
        <v>42</v>
      </c>
      <c r="D4" t="s">
        <v>40</v>
      </c>
      <c r="F4">
        <v>64</v>
      </c>
      <c r="G4">
        <f>640+32</f>
        <v>672</v>
      </c>
      <c r="L4">
        <v>10880</v>
      </c>
      <c r="O4">
        <v>8</v>
      </c>
      <c r="P4">
        <v>32</v>
      </c>
      <c r="S4">
        <v>64</v>
      </c>
      <c r="U4">
        <v>864</v>
      </c>
      <c r="V4">
        <v>32</v>
      </c>
      <c r="W4">
        <v>64</v>
      </c>
      <c r="AA4">
        <v>16</v>
      </c>
      <c r="AB4">
        <v>1152</v>
      </c>
      <c r="AC4">
        <v>32</v>
      </c>
      <c r="AE4">
        <v>32</v>
      </c>
      <c r="AG4">
        <v>288</v>
      </c>
      <c r="AL4">
        <v>64</v>
      </c>
      <c r="AT4">
        <v>4000</v>
      </c>
      <c r="AW4">
        <v>32</v>
      </c>
    </row>
    <row r="5" spans="1:56">
      <c r="A5" s="1">
        <v>42202</v>
      </c>
      <c r="B5">
        <v>132</v>
      </c>
      <c r="C5" t="s">
        <v>42</v>
      </c>
      <c r="D5" t="s">
        <v>41</v>
      </c>
      <c r="E5">
        <v>8</v>
      </c>
      <c r="F5">
        <f>704+64</f>
        <v>768</v>
      </c>
      <c r="G5">
        <v>192</v>
      </c>
      <c r="I5">
        <v>8</v>
      </c>
      <c r="L5">
        <v>18944</v>
      </c>
      <c r="O5">
        <v>8</v>
      </c>
      <c r="P5">
        <v>512</v>
      </c>
      <c r="R5">
        <v>16</v>
      </c>
      <c r="S5">
        <v>64</v>
      </c>
      <c r="T5">
        <v>32</v>
      </c>
      <c r="U5">
        <v>1088</v>
      </c>
      <c r="W5">
        <v>48</v>
      </c>
      <c r="Y5">
        <v>64</v>
      </c>
      <c r="Z5">
        <v>256</v>
      </c>
      <c r="AA5">
        <v>192</v>
      </c>
      <c r="AB5">
        <v>1664</v>
      </c>
      <c r="AC5">
        <v>64</v>
      </c>
      <c r="AE5">
        <v>256</v>
      </c>
      <c r="AH5">
        <v>24</v>
      </c>
      <c r="AK5">
        <v>64</v>
      </c>
      <c r="AL5">
        <v>384</v>
      </c>
      <c r="AM5">
        <v>24</v>
      </c>
      <c r="AO5">
        <v>24</v>
      </c>
      <c r="AQ5">
        <v>8</v>
      </c>
      <c r="AR5">
        <v>8</v>
      </c>
      <c r="AS5">
        <v>40</v>
      </c>
      <c r="AT5">
        <v>6208</v>
      </c>
      <c r="AW5">
        <v>48</v>
      </c>
      <c r="AY5">
        <v>16</v>
      </c>
      <c r="BB5">
        <v>16</v>
      </c>
    </row>
    <row r="6" spans="1:56">
      <c r="A6" s="1">
        <v>42230</v>
      </c>
      <c r="B6">
        <v>312</v>
      </c>
      <c r="C6" t="s">
        <v>43</v>
      </c>
      <c r="D6" t="s">
        <v>41</v>
      </c>
      <c r="E6">
        <v>16</v>
      </c>
      <c r="F6">
        <v>128</v>
      </c>
      <c r="G6">
        <v>2240</v>
      </c>
      <c r="H6">
        <v>24</v>
      </c>
      <c r="I6">
        <v>16</v>
      </c>
      <c r="K6">
        <v>64</v>
      </c>
      <c r="L6">
        <v>35328</v>
      </c>
      <c r="O6">
        <v>128</v>
      </c>
      <c r="P6">
        <v>64</v>
      </c>
      <c r="U6">
        <v>2880</v>
      </c>
      <c r="W6">
        <v>40512</v>
      </c>
      <c r="X6">
        <v>128</v>
      </c>
      <c r="AB6">
        <v>13184</v>
      </c>
      <c r="AC6">
        <v>896</v>
      </c>
      <c r="AD6">
        <v>256</v>
      </c>
      <c r="AE6">
        <v>128</v>
      </c>
      <c r="AG6">
        <v>16</v>
      </c>
      <c r="AJ6">
        <v>64</v>
      </c>
      <c r="AL6">
        <v>2880</v>
      </c>
      <c r="AR6">
        <v>160</v>
      </c>
      <c r="AS6">
        <v>64</v>
      </c>
      <c r="AT6">
        <v>27200</v>
      </c>
      <c r="AW6">
        <v>64</v>
      </c>
      <c r="AX6">
        <v>8</v>
      </c>
    </row>
    <row r="7" spans="1:56">
      <c r="A7" s="1">
        <v>42230</v>
      </c>
      <c r="B7">
        <v>311</v>
      </c>
      <c r="C7" t="s">
        <v>43</v>
      </c>
      <c r="D7" t="s">
        <v>40</v>
      </c>
      <c r="F7">
        <f>22*64</f>
        <v>1408</v>
      </c>
      <c r="G7">
        <f>427*64</f>
        <v>27328</v>
      </c>
      <c r="I7">
        <f>8*64</f>
        <v>512</v>
      </c>
      <c r="J7">
        <v>16</v>
      </c>
      <c r="L7">
        <f>64*710</f>
        <v>45440</v>
      </c>
      <c r="M7">
        <v>16</v>
      </c>
      <c r="N7">
        <v>64</v>
      </c>
      <c r="O7">
        <v>16</v>
      </c>
      <c r="P7">
        <v>128</v>
      </c>
      <c r="Q7">
        <v>16</v>
      </c>
      <c r="U7">
        <f>9*64</f>
        <v>576</v>
      </c>
      <c r="W7">
        <f>855*64</f>
        <v>54720</v>
      </c>
      <c r="X7">
        <f>7*16</f>
        <v>112</v>
      </c>
      <c r="AB7">
        <f>248*64</f>
        <v>15872</v>
      </c>
      <c r="AC7">
        <f>42*64</f>
        <v>2688</v>
      </c>
      <c r="AD7">
        <v>64</v>
      </c>
      <c r="AE7">
        <f>7*64</f>
        <v>448</v>
      </c>
      <c r="AG7">
        <f>5*64</f>
        <v>320</v>
      </c>
      <c r="AH7">
        <v>64</v>
      </c>
      <c r="AL7">
        <f>50*64</f>
        <v>3200</v>
      </c>
      <c r="AM7">
        <v>128</v>
      </c>
      <c r="AN7">
        <v>64</v>
      </c>
      <c r="AR7">
        <f>12*64</f>
        <v>768</v>
      </c>
      <c r="AS7">
        <v>64</v>
      </c>
      <c r="AT7">
        <f>562*64</f>
        <v>35968</v>
      </c>
      <c r="AW7">
        <f>17*64</f>
        <v>1088</v>
      </c>
    </row>
    <row r="8" spans="1:56">
      <c r="A8" s="1">
        <v>42230</v>
      </c>
      <c r="B8">
        <v>322</v>
      </c>
      <c r="C8" t="s">
        <v>39</v>
      </c>
      <c r="D8" t="s">
        <v>41</v>
      </c>
      <c r="F8">
        <v>384</v>
      </c>
      <c r="G8">
        <v>256</v>
      </c>
      <c r="I8">
        <v>512</v>
      </c>
      <c r="L8">
        <v>86272</v>
      </c>
      <c r="U8">
        <v>256</v>
      </c>
      <c r="W8">
        <f>41856+128</f>
        <v>41984</v>
      </c>
      <c r="Z8">
        <v>32</v>
      </c>
      <c r="AB8">
        <v>10473</v>
      </c>
      <c r="AC8">
        <v>128</v>
      </c>
      <c r="AD8">
        <v>32</v>
      </c>
      <c r="AE8">
        <v>32</v>
      </c>
      <c r="AJ8">
        <v>32</v>
      </c>
      <c r="AL8">
        <v>1664</v>
      </c>
      <c r="AM8">
        <v>32</v>
      </c>
      <c r="AR8">
        <v>128</v>
      </c>
      <c r="AT8">
        <v>10726</v>
      </c>
      <c r="AW8">
        <v>128</v>
      </c>
    </row>
    <row r="9" spans="1:56">
      <c r="A9" s="1">
        <v>42230</v>
      </c>
      <c r="B9">
        <v>321</v>
      </c>
      <c r="C9" t="s">
        <v>39</v>
      </c>
      <c r="D9" t="s">
        <v>40</v>
      </c>
      <c r="F9">
        <v>1280</v>
      </c>
      <c r="G9">
        <v>1792</v>
      </c>
      <c r="I9">
        <v>256</v>
      </c>
      <c r="L9">
        <v>44288</v>
      </c>
      <c r="U9">
        <v>2176</v>
      </c>
      <c r="W9">
        <v>29312</v>
      </c>
      <c r="AB9">
        <v>25984</v>
      </c>
      <c r="AC9">
        <f>256+128</f>
        <v>384</v>
      </c>
      <c r="AE9">
        <v>256</v>
      </c>
      <c r="AG9">
        <v>384</v>
      </c>
      <c r="AJ9">
        <v>32</v>
      </c>
      <c r="AL9">
        <v>640</v>
      </c>
      <c r="AR9">
        <v>32</v>
      </c>
      <c r="AT9">
        <v>57344</v>
      </c>
      <c r="AW9">
        <f>32*4</f>
        <v>128</v>
      </c>
    </row>
    <row r="10" spans="1:56">
      <c r="A10" s="1">
        <v>42230</v>
      </c>
      <c r="B10">
        <v>331</v>
      </c>
      <c r="C10" t="s">
        <v>42</v>
      </c>
      <c r="D10" t="s">
        <v>40</v>
      </c>
      <c r="F10">
        <v>512</v>
      </c>
      <c r="G10">
        <v>128</v>
      </c>
      <c r="I10">
        <v>640</v>
      </c>
      <c r="L10">
        <v>104320</v>
      </c>
      <c r="U10">
        <v>256</v>
      </c>
      <c r="W10">
        <v>33152</v>
      </c>
      <c r="AA10">
        <v>32</v>
      </c>
      <c r="AB10">
        <v>77952</v>
      </c>
      <c r="AC10">
        <v>96</v>
      </c>
      <c r="AJ10">
        <v>32</v>
      </c>
      <c r="AL10">
        <v>1408</v>
      </c>
      <c r="AM10">
        <v>512</v>
      </c>
      <c r="AR10">
        <v>256</v>
      </c>
      <c r="AT10">
        <v>71424</v>
      </c>
      <c r="AW10">
        <v>128</v>
      </c>
    </row>
    <row r="11" spans="1:56">
      <c r="A11" s="1">
        <v>42230</v>
      </c>
      <c r="B11">
        <v>332</v>
      </c>
      <c r="C11" t="s">
        <v>42</v>
      </c>
      <c r="D11" t="s">
        <v>41</v>
      </c>
      <c r="F11">
        <v>512</v>
      </c>
      <c r="G11">
        <v>256</v>
      </c>
      <c r="I11">
        <v>1408</v>
      </c>
      <c r="L11">
        <v>101888</v>
      </c>
      <c r="O11">
        <v>256</v>
      </c>
      <c r="P11">
        <v>32</v>
      </c>
      <c r="U11">
        <v>1280</v>
      </c>
      <c r="W11">
        <v>67072</v>
      </c>
      <c r="X11">
        <v>128</v>
      </c>
      <c r="AB11">
        <v>112384</v>
      </c>
      <c r="AC11">
        <v>128</v>
      </c>
      <c r="AL11">
        <v>1664</v>
      </c>
      <c r="AR11">
        <v>128</v>
      </c>
      <c r="AT11">
        <v>84096</v>
      </c>
      <c r="AW11">
        <v>32</v>
      </c>
      <c r="AX11">
        <v>32</v>
      </c>
    </row>
    <row r="12" spans="1:56">
      <c r="A12" s="1">
        <v>42266</v>
      </c>
      <c r="B12">
        <v>431</v>
      </c>
      <c r="C12" t="s">
        <v>42</v>
      </c>
      <c r="D12" t="s">
        <v>40</v>
      </c>
      <c r="E12">
        <v>256</v>
      </c>
      <c r="F12">
        <v>1536</v>
      </c>
      <c r="G12">
        <v>1152</v>
      </c>
      <c r="I12">
        <v>2560</v>
      </c>
      <c r="K12">
        <v>728</v>
      </c>
      <c r="L12">
        <v>213248</v>
      </c>
      <c r="O12">
        <v>356</v>
      </c>
      <c r="P12">
        <v>13184</v>
      </c>
      <c r="T12">
        <v>384</v>
      </c>
      <c r="U12">
        <v>64</v>
      </c>
      <c r="W12">
        <v>17664</v>
      </c>
      <c r="AB12">
        <v>6272</v>
      </c>
      <c r="AC12">
        <v>128</v>
      </c>
      <c r="AD12">
        <v>128</v>
      </c>
      <c r="AE12">
        <v>384</v>
      </c>
      <c r="AF12">
        <v>96</v>
      </c>
      <c r="AG12">
        <v>728</v>
      </c>
      <c r="AH12">
        <v>640</v>
      </c>
      <c r="AI12">
        <v>32</v>
      </c>
      <c r="AJ12">
        <v>128</v>
      </c>
      <c r="AK12">
        <v>384</v>
      </c>
      <c r="AL12">
        <v>2048</v>
      </c>
      <c r="AR12">
        <v>512</v>
      </c>
      <c r="AS12">
        <v>256</v>
      </c>
      <c r="AT12">
        <v>23936</v>
      </c>
      <c r="AU12">
        <v>256</v>
      </c>
      <c r="AW12">
        <v>4480</v>
      </c>
      <c r="AX12">
        <v>128</v>
      </c>
      <c r="BC12">
        <v>1792</v>
      </c>
      <c r="BD12">
        <v>128</v>
      </c>
    </row>
    <row r="13" spans="1:56">
      <c r="A13" s="1">
        <v>42266</v>
      </c>
      <c r="B13">
        <v>432</v>
      </c>
      <c r="C13" t="s">
        <v>42</v>
      </c>
      <c r="D13" t="s">
        <v>41</v>
      </c>
      <c r="F13">
        <f>128+128+32</f>
        <v>288</v>
      </c>
      <c r="G13">
        <f>128+128</f>
        <v>256</v>
      </c>
      <c r="I13">
        <v>1280</v>
      </c>
      <c r="K13">
        <v>128</v>
      </c>
      <c r="L13">
        <v>40320</v>
      </c>
      <c r="P13">
        <v>8576</v>
      </c>
      <c r="S13">
        <v>128</v>
      </c>
      <c r="T13">
        <v>896</v>
      </c>
      <c r="U13">
        <v>384</v>
      </c>
      <c r="W13">
        <v>18688</v>
      </c>
      <c r="AB13">
        <v>5376</v>
      </c>
      <c r="AC13">
        <v>128</v>
      </c>
      <c r="AD13">
        <v>256</v>
      </c>
      <c r="AE13">
        <v>64</v>
      </c>
      <c r="AG13">
        <v>640</v>
      </c>
      <c r="AK13">
        <v>32</v>
      </c>
      <c r="AL13">
        <v>1664</v>
      </c>
      <c r="AP13">
        <v>128</v>
      </c>
      <c r="AR13">
        <v>128</v>
      </c>
      <c r="AS13">
        <v>128</v>
      </c>
      <c r="AT13">
        <v>16000</v>
      </c>
      <c r="AU13">
        <v>384</v>
      </c>
      <c r="AV13">
        <v>128</v>
      </c>
      <c r="AW13">
        <v>128</v>
      </c>
      <c r="BC13">
        <v>3968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speciesCounts.csv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Killeen</dc:creator>
  <cp:lastModifiedBy>Helen Killeen</cp:lastModifiedBy>
  <dcterms:created xsi:type="dcterms:W3CDTF">2019-10-08T21:49:19Z</dcterms:created>
  <dcterms:modified xsi:type="dcterms:W3CDTF">2019-10-23T20:52:12Z</dcterms:modified>
</cp:coreProperties>
</file>